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integrated_polypenols_in (2" sheetId="1" r:id="rId4"/>
    <sheet state="visible" name="DB_integrated_polypenols_intake" sheetId="2" r:id="rId5"/>
    <sheet state="visible" name="Polyphenols plausible report" sheetId="3" r:id="rId6"/>
  </sheets>
  <definedNames/>
  <calcPr/>
  <extLst>
    <ext uri="GoogleSheetsCustomDataVersion2">
      <go:sheetsCustomData xmlns:go="http://customooxmlschemas.google.com/" r:id="rId7" roundtripDataChecksum="Xl/ZSY0ffUVBH0gVe/Bm5amaxVCEd1YfQf9ERvJNXqw="/>
    </ext>
  </extLst>
</workbook>
</file>

<file path=xl/sharedStrings.xml><?xml version="1.0" encoding="utf-8"?>
<sst xmlns="http://schemas.openxmlformats.org/spreadsheetml/2006/main" count="38071" uniqueCount="1095">
  <si>
    <t>ID</t>
  </si>
  <si>
    <t>Sex</t>
  </si>
  <si>
    <t>Age</t>
  </si>
  <si>
    <t>Age_range</t>
  </si>
  <si>
    <t>ApoB_mg_dL</t>
  </si>
  <si>
    <t>HDL_mg_dL</t>
  </si>
  <si>
    <t>HDL_class</t>
  </si>
  <si>
    <t>VLDL_mg_dL</t>
  </si>
  <si>
    <t>LDL_mg_dL</t>
  </si>
  <si>
    <t>T.Cholesterol_mg_dL_</t>
  </si>
  <si>
    <t>Atherogenic_index</t>
  </si>
  <si>
    <t>Creatinine_mg_dL_</t>
  </si>
  <si>
    <t>hsCRP_mg_L</t>
  </si>
  <si>
    <t>Glucose_mg_dL</t>
  </si>
  <si>
    <t>HbA1c</t>
  </si>
  <si>
    <t>Leptina_ng_mL</t>
  </si>
  <si>
    <t>Adiponectin_ug_ml</t>
  </si>
  <si>
    <t>Lep_Adip</t>
  </si>
  <si>
    <t>TGs_mg_dL</t>
  </si>
  <si>
    <t>Insulin_uU_mL</t>
  </si>
  <si>
    <t>Glucose_mmol_L</t>
  </si>
  <si>
    <t>beta_cell_function</t>
  </si>
  <si>
    <t>HOMA-B</t>
  </si>
  <si>
    <t>Insulin_Sensibility</t>
  </si>
  <si>
    <t>HOMA-S</t>
  </si>
  <si>
    <t>HOMA_IR</t>
  </si>
  <si>
    <t>Quicki</t>
  </si>
  <si>
    <t>Weight</t>
  </si>
  <si>
    <t>BMI</t>
  </si>
  <si>
    <t>BMI_CLAS</t>
  </si>
  <si>
    <t>Perc_fat</t>
  </si>
  <si>
    <t>Waist_Circumference</t>
  </si>
  <si>
    <t>WC.CLAS</t>
  </si>
  <si>
    <t>WC8689</t>
  </si>
  <si>
    <t>Smoking_status</t>
  </si>
  <si>
    <t>Alcohol_use</t>
  </si>
  <si>
    <t>Physical_activity_IPAQ</t>
  </si>
  <si>
    <t>Systolic_BP</t>
  </si>
  <si>
    <t>Diastolic_BP</t>
  </si>
  <si>
    <t>Calories</t>
  </si>
  <si>
    <t>FIBER</t>
  </si>
  <si>
    <t>Ca</t>
  </si>
  <si>
    <t>P</t>
  </si>
  <si>
    <t>Fe_total</t>
  </si>
  <si>
    <t>Na</t>
  </si>
  <si>
    <t>K</t>
  </si>
  <si>
    <t>Mg</t>
  </si>
  <si>
    <t>Zn</t>
  </si>
  <si>
    <t>Cu</t>
  </si>
  <si>
    <t>Mn</t>
  </si>
  <si>
    <t>Vit_A_ER</t>
  </si>
  <si>
    <t>B1</t>
  </si>
  <si>
    <t>B2</t>
  </si>
  <si>
    <t>B3</t>
  </si>
  <si>
    <t>Ac_pantoenico</t>
  </si>
  <si>
    <t>B6</t>
  </si>
  <si>
    <t>Folic</t>
  </si>
  <si>
    <t>B12</t>
  </si>
  <si>
    <t>Vit_C</t>
  </si>
  <si>
    <t>Acetic_A_Feces</t>
  </si>
  <si>
    <t>Propionic_A_Feces</t>
  </si>
  <si>
    <t>Butyric_A_Feces</t>
  </si>
  <si>
    <t>Isobutyric_A_Feces</t>
  </si>
  <si>
    <t>chs_class</t>
  </si>
  <si>
    <t>a_hypertension</t>
  </si>
  <si>
    <t>a_triglycerides</t>
  </si>
  <si>
    <t>a_cholesterol</t>
  </si>
  <si>
    <t>a_glucose</t>
  </si>
  <si>
    <t>a_inflammation</t>
  </si>
  <si>
    <t>a_insulin_resist</t>
  </si>
  <si>
    <t>Acetic_A_Plasma</t>
  </si>
  <si>
    <t>Propionic_A_Plasma</t>
  </si>
  <si>
    <t>Isobutyric_A_Plasmas</t>
  </si>
  <si>
    <t>Butyric_A_Plasma</t>
  </si>
  <si>
    <t>Valeric_A_Plasma</t>
  </si>
  <si>
    <t>DII_score</t>
  </si>
  <si>
    <t>E_DII</t>
  </si>
  <si>
    <t>E_DII_class</t>
  </si>
  <si>
    <t>RFM</t>
  </si>
  <si>
    <t>Prevotella</t>
  </si>
  <si>
    <t>Lachnospiraceae</t>
  </si>
  <si>
    <t>Pathogen</t>
  </si>
  <si>
    <t>Akkermansia-Bacteroidales</t>
  </si>
  <si>
    <t>Ruminococcaceae</t>
  </si>
  <si>
    <t>TPC_Folin</t>
  </si>
  <si>
    <t>TPC_Folin_1000</t>
  </si>
  <si>
    <t>TPC_Chr</t>
  </si>
  <si>
    <t>Chromatography_only</t>
  </si>
  <si>
    <t>Chromatography_AH</t>
  </si>
  <si>
    <t>T.Flavonoids</t>
  </si>
  <si>
    <t>T.Phenolic.A</t>
  </si>
  <si>
    <t>Other_polyphenols_chr</t>
  </si>
  <si>
    <t>Other_polyphenols_chrah</t>
  </si>
  <si>
    <t>T.Other_polyphenols</t>
  </si>
  <si>
    <t>Lignans_chr.otu</t>
  </si>
  <si>
    <t>Lignans_chrah.otu</t>
  </si>
  <si>
    <t>T._Lignans</t>
  </si>
  <si>
    <t>Stilbenes_chr</t>
  </si>
  <si>
    <t>S.Alkylphenols_chr</t>
  </si>
  <si>
    <t>S.Anthocyanins_chr</t>
  </si>
  <si>
    <t>S.Curcuminoids_chr</t>
  </si>
  <si>
    <t>S.Flavanols_chr</t>
  </si>
  <si>
    <t>S.Flavanones_chr</t>
  </si>
  <si>
    <t>S.Flavanones_chrah</t>
  </si>
  <si>
    <t>T.Subgroup.Flavanones</t>
  </si>
  <si>
    <t>S.Flavones_chr</t>
  </si>
  <si>
    <t>S.Flavones_chrah</t>
  </si>
  <si>
    <t>T.Subgroup.Flavones</t>
  </si>
  <si>
    <t>S.Flavonols_chr</t>
  </si>
  <si>
    <t>S.Flavonols_chrah</t>
  </si>
  <si>
    <t>T.Subgroup.Flavonols</t>
  </si>
  <si>
    <t>S.Hydroxybenzoic_acids_chr</t>
  </si>
  <si>
    <t>S.Hydroxybenzoic_acids_chrah</t>
  </si>
  <si>
    <t>T.Subgroup.Hydroxybenzoic_acids</t>
  </si>
  <si>
    <t>S.Hydroxycinnamic_acids_chr</t>
  </si>
  <si>
    <t>S.Hydroxycinnamic_acids_chrah</t>
  </si>
  <si>
    <t>T.Subgroup.Hydroxycinnamic_acids</t>
  </si>
  <si>
    <t>S.Lignans_chr</t>
  </si>
  <si>
    <t>S.Lignans_chrah</t>
  </si>
  <si>
    <t>T.Subgroup.Lignans</t>
  </si>
  <si>
    <t>TPC_Folin_Tertil</t>
  </si>
  <si>
    <t>TPC_Chr_Tertil</t>
  </si>
  <si>
    <t>T.Flavonoids_Tertil</t>
  </si>
  <si>
    <t>T.Phenolic.A_Tertil</t>
  </si>
  <si>
    <t>TPC_Folin_KCAL_Adj</t>
  </si>
  <si>
    <t>TPC_Folin_KCAL_Adj510</t>
  </si>
  <si>
    <t>TPC_Chr_KCAL_Adj</t>
  </si>
  <si>
    <t>T.Flavonoids_KCAL_Adj</t>
  </si>
  <si>
    <t>T.Phenolic.A_KCAL_Adj</t>
  </si>
  <si>
    <t>TPC_Folin_Tertil_Kcal_Adj</t>
  </si>
  <si>
    <t>TPC_Chr_Tertil_Kcal_Adj</t>
  </si>
  <si>
    <t>T.Flavonoids_Tertil_Kcal_Adj</t>
  </si>
  <si>
    <t>T.Phenolic.A_Tertil_Kcal_Adj</t>
  </si>
  <si>
    <t>MISREP_CV_REN_2000</t>
  </si>
  <si>
    <t>SD1_MISREP_Huang_2000</t>
  </si>
  <si>
    <t>MI_001</t>
  </si>
  <si>
    <t>Men</t>
  </si>
  <si>
    <t>18-40</t>
  </si>
  <si>
    <t>Low</t>
  </si>
  <si>
    <t>Overweight</t>
  </si>
  <si>
    <t>Central.Obesity</t>
  </si>
  <si>
    <t>Abdominal obesity</t>
  </si>
  <si>
    <t>No</t>
  </si>
  <si>
    <t>Vigorous</t>
  </si>
  <si>
    <t>Abnormal</t>
  </si>
  <si>
    <t>TRUE</t>
  </si>
  <si>
    <t>FALSE</t>
  </si>
  <si>
    <t>NA</t>
  </si>
  <si>
    <t>High-fat</t>
  </si>
  <si>
    <t>HIGH</t>
  </si>
  <si>
    <t>MI-001</t>
  </si>
  <si>
    <t>Plausible_reporter</t>
  </si>
  <si>
    <t>MI_002</t>
  </si>
  <si>
    <t>Female</t>
  </si>
  <si>
    <t>Normal</t>
  </si>
  <si>
    <t>Obesity</t>
  </si>
  <si>
    <t>Healthy</t>
  </si>
  <si>
    <t>MEDIUM</t>
  </si>
  <si>
    <t>LOW</t>
  </si>
  <si>
    <t>MI-002</t>
  </si>
  <si>
    <t>MI_003</t>
  </si>
  <si>
    <t>41-60</t>
  </si>
  <si>
    <t>MI-003</t>
  </si>
  <si>
    <t>MI_004</t>
  </si>
  <si>
    <t>MI-004</t>
  </si>
  <si>
    <t>Under_reporter</t>
  </si>
  <si>
    <t>MI_005</t>
  </si>
  <si>
    <t>Yes</t>
  </si>
  <si>
    <t>MI-005</t>
  </si>
  <si>
    <t>MI_006</t>
  </si>
  <si>
    <t>Moderate</t>
  </si>
  <si>
    <t>MI-006</t>
  </si>
  <si>
    <t>MI_007</t>
  </si>
  <si>
    <t>Light</t>
  </si>
  <si>
    <t>MI-007</t>
  </si>
  <si>
    <t>Over_reporter</t>
  </si>
  <si>
    <t>MI_008</t>
  </si>
  <si>
    <t>MI-008</t>
  </si>
  <si>
    <t>MI_009</t>
  </si>
  <si>
    <t>MI-009</t>
  </si>
  <si>
    <t>MI_010</t>
  </si>
  <si>
    <t>MI-010</t>
  </si>
  <si>
    <t>MI_011</t>
  </si>
  <si>
    <t>MI-011</t>
  </si>
  <si>
    <t>MI_012</t>
  </si>
  <si>
    <t>MI-012</t>
  </si>
  <si>
    <t>MI_013</t>
  </si>
  <si>
    <t>MI-013</t>
  </si>
  <si>
    <t>MI_014</t>
  </si>
  <si>
    <t>MI-014</t>
  </si>
  <si>
    <t>MI_015</t>
  </si>
  <si>
    <t>MI-015</t>
  </si>
  <si>
    <t>MI_016</t>
  </si>
  <si>
    <t>MI-016</t>
  </si>
  <si>
    <t>MI_017</t>
  </si>
  <si>
    <t>MI-017</t>
  </si>
  <si>
    <t>MI_018</t>
  </si>
  <si>
    <t>MI-018</t>
  </si>
  <si>
    <t>MI_019</t>
  </si>
  <si>
    <t>MI-019</t>
  </si>
  <si>
    <t>MI_020</t>
  </si>
  <si>
    <t>MI-020</t>
  </si>
  <si>
    <t>MI_021</t>
  </si>
  <si>
    <t>MI-021</t>
  </si>
  <si>
    <t>MI_022</t>
  </si>
  <si>
    <t>MI-022</t>
  </si>
  <si>
    <t>MI_023</t>
  </si>
  <si>
    <t>MI-023</t>
  </si>
  <si>
    <t>MI_024</t>
  </si>
  <si>
    <t>MI-024</t>
  </si>
  <si>
    <t>MI_025</t>
  </si>
  <si>
    <t>MI-025</t>
  </si>
  <si>
    <t>MI_026</t>
  </si>
  <si>
    <t>MI-026</t>
  </si>
  <si>
    <t>MI_027</t>
  </si>
  <si>
    <t>MI-027</t>
  </si>
  <si>
    <t>MI_028</t>
  </si>
  <si>
    <t>MI-028</t>
  </si>
  <si>
    <t>MI_029</t>
  </si>
  <si>
    <t>MI-029</t>
  </si>
  <si>
    <t>MI_030</t>
  </si>
  <si>
    <t>MI-030</t>
  </si>
  <si>
    <t>MI_031</t>
  </si>
  <si>
    <t>MI-031</t>
  </si>
  <si>
    <t>MI_032</t>
  </si>
  <si>
    <t>MI-032</t>
  </si>
  <si>
    <t>MI_033</t>
  </si>
  <si>
    <t>MI-033</t>
  </si>
  <si>
    <t>MI_034</t>
  </si>
  <si>
    <t>MI-034</t>
  </si>
  <si>
    <t>MI_035</t>
  </si>
  <si>
    <t>MI-035</t>
  </si>
  <si>
    <t>MI_036</t>
  </si>
  <si>
    <t>MI-036</t>
  </si>
  <si>
    <t>MI_037</t>
  </si>
  <si>
    <t>MI-037</t>
  </si>
  <si>
    <t>MI_038</t>
  </si>
  <si>
    <t>MI-038</t>
  </si>
  <si>
    <t>MI_039</t>
  </si>
  <si>
    <t>MI-039</t>
  </si>
  <si>
    <t>MI_040</t>
  </si>
  <si>
    <t>MI-040</t>
  </si>
  <si>
    <t>MI_041</t>
  </si>
  <si>
    <t>MI-041</t>
  </si>
  <si>
    <t>MI_042</t>
  </si>
  <si>
    <t>MI-042</t>
  </si>
  <si>
    <t>MI_043</t>
  </si>
  <si>
    <t>MI-043</t>
  </si>
  <si>
    <t>MI_044</t>
  </si>
  <si>
    <t>MI-044</t>
  </si>
  <si>
    <t>MI_045</t>
  </si>
  <si>
    <t>MI-045</t>
  </si>
  <si>
    <t>MI_046</t>
  </si>
  <si>
    <t>MI-046</t>
  </si>
  <si>
    <t>MI_047</t>
  </si>
  <si>
    <t>MI-047</t>
  </si>
  <si>
    <t>MI_048</t>
  </si>
  <si>
    <t>MI-048</t>
  </si>
  <si>
    <t>MI_049</t>
  </si>
  <si>
    <t>MI-049</t>
  </si>
  <si>
    <t>MI_050</t>
  </si>
  <si>
    <t>MI-050</t>
  </si>
  <si>
    <t>MI_051</t>
  </si>
  <si>
    <t>MI-051</t>
  </si>
  <si>
    <t>MI_052</t>
  </si>
  <si>
    <t>MI-052</t>
  </si>
  <si>
    <t>MI_053</t>
  </si>
  <si>
    <t>MI-053</t>
  </si>
  <si>
    <t>MI_054</t>
  </si>
  <si>
    <t>MI-054</t>
  </si>
  <si>
    <t>MI_055</t>
  </si>
  <si>
    <t>MI-055</t>
  </si>
  <si>
    <t>MI_056</t>
  </si>
  <si>
    <t>MI-056</t>
  </si>
  <si>
    <t>MI_057</t>
  </si>
  <si>
    <t>MI-057</t>
  </si>
  <si>
    <t>MI_058</t>
  </si>
  <si>
    <t>MI-058</t>
  </si>
  <si>
    <t>MI_059</t>
  </si>
  <si>
    <t>MI-059</t>
  </si>
  <si>
    <t>MI_060</t>
  </si>
  <si>
    <t>MI-060</t>
  </si>
  <si>
    <t>MI_061</t>
  </si>
  <si>
    <t>MI-061</t>
  </si>
  <si>
    <t>MI_062</t>
  </si>
  <si>
    <t>MI-062</t>
  </si>
  <si>
    <t>MI_063</t>
  </si>
  <si>
    <t>MI-063</t>
  </si>
  <si>
    <t>MI_064</t>
  </si>
  <si>
    <t>MI-064</t>
  </si>
  <si>
    <t>MI_065</t>
  </si>
  <si>
    <t>MI-065</t>
  </si>
  <si>
    <t>MI_066</t>
  </si>
  <si>
    <t>MI-066</t>
  </si>
  <si>
    <t>MI_067</t>
  </si>
  <si>
    <t>MI-067</t>
  </si>
  <si>
    <t>MI_068</t>
  </si>
  <si>
    <t>MI-068</t>
  </si>
  <si>
    <t>MI_069</t>
  </si>
  <si>
    <t>MI-069</t>
  </si>
  <si>
    <t>MI_070</t>
  </si>
  <si>
    <t>MI-070</t>
  </si>
  <si>
    <t>MI_071</t>
  </si>
  <si>
    <t>MI-071</t>
  </si>
  <si>
    <t>MI_072</t>
  </si>
  <si>
    <t>MI-072</t>
  </si>
  <si>
    <t>MI_073</t>
  </si>
  <si>
    <t>MI-073</t>
  </si>
  <si>
    <t>MI_074</t>
  </si>
  <si>
    <t>MI-074</t>
  </si>
  <si>
    <t>MI_075</t>
  </si>
  <si>
    <t>MI-075</t>
  </si>
  <si>
    <t>MI_076</t>
  </si>
  <si>
    <t>MI-076</t>
  </si>
  <si>
    <t>MI_077</t>
  </si>
  <si>
    <t>MI-077</t>
  </si>
  <si>
    <t>MI_078</t>
  </si>
  <si>
    <t>MI-078</t>
  </si>
  <si>
    <t>MI_079</t>
  </si>
  <si>
    <t>MI-079</t>
  </si>
  <si>
    <t>MI_080</t>
  </si>
  <si>
    <t>MI-080</t>
  </si>
  <si>
    <t>MI_081</t>
  </si>
  <si>
    <t>MI-081</t>
  </si>
  <si>
    <t>MI_082</t>
  </si>
  <si>
    <t>MI-082</t>
  </si>
  <si>
    <t>MI_083</t>
  </si>
  <si>
    <t>MI-083</t>
  </si>
  <si>
    <t>MI_084</t>
  </si>
  <si>
    <t>MI-084</t>
  </si>
  <si>
    <t>MI_085</t>
  </si>
  <si>
    <t>MI-085</t>
  </si>
  <si>
    <t>MI_086</t>
  </si>
  <si>
    <t>MI-086</t>
  </si>
  <si>
    <t>MI_087</t>
  </si>
  <si>
    <t>MI-087</t>
  </si>
  <si>
    <t>MI_088</t>
  </si>
  <si>
    <t>MI-088</t>
  </si>
  <si>
    <t>MI_089</t>
  </si>
  <si>
    <t>MI-089</t>
  </si>
  <si>
    <t>MI_090</t>
  </si>
  <si>
    <t>MI-090</t>
  </si>
  <si>
    <t>MI_091</t>
  </si>
  <si>
    <t>MI-091</t>
  </si>
  <si>
    <t>MI_092</t>
  </si>
  <si>
    <t>MI-092</t>
  </si>
  <si>
    <t>MI_093</t>
  </si>
  <si>
    <t>MI-093</t>
  </si>
  <si>
    <t>MI_094</t>
  </si>
  <si>
    <t>MI-094</t>
  </si>
  <si>
    <t>MI_095</t>
  </si>
  <si>
    <t>MI-095</t>
  </si>
  <si>
    <t>MI_096</t>
  </si>
  <si>
    <t>MI-096</t>
  </si>
  <si>
    <t>MI_097</t>
  </si>
  <si>
    <t>MI-097</t>
  </si>
  <si>
    <t>MI_098</t>
  </si>
  <si>
    <t>MI-098</t>
  </si>
  <si>
    <t>MI_099</t>
  </si>
  <si>
    <t>MI-099</t>
  </si>
  <si>
    <t>MI_100</t>
  </si>
  <si>
    <t>MI-100</t>
  </si>
  <si>
    <t>MI_101</t>
  </si>
  <si>
    <t>MI-101</t>
  </si>
  <si>
    <t>MI_102</t>
  </si>
  <si>
    <t>MI-102</t>
  </si>
  <si>
    <t>MI_103</t>
  </si>
  <si>
    <t>MI-103</t>
  </si>
  <si>
    <t>MI_104</t>
  </si>
  <si>
    <t>MI-104</t>
  </si>
  <si>
    <t>MI_105</t>
  </si>
  <si>
    <t>MI-105</t>
  </si>
  <si>
    <t>MI_106</t>
  </si>
  <si>
    <t>MI-106</t>
  </si>
  <si>
    <t>MI_107</t>
  </si>
  <si>
    <t>MI-107</t>
  </si>
  <si>
    <t>MI_108</t>
  </si>
  <si>
    <t>MI-108</t>
  </si>
  <si>
    <t>MI_109</t>
  </si>
  <si>
    <t>MI-109</t>
  </si>
  <si>
    <t>MI_110</t>
  </si>
  <si>
    <t>MI-110</t>
  </si>
  <si>
    <t>MI_111</t>
  </si>
  <si>
    <t>MI-111</t>
  </si>
  <si>
    <t>MI_112</t>
  </si>
  <si>
    <t>MI-112</t>
  </si>
  <si>
    <t>MI_113</t>
  </si>
  <si>
    <t>MI-113</t>
  </si>
  <si>
    <t>MI_114</t>
  </si>
  <si>
    <t>MI-114</t>
  </si>
  <si>
    <t>MI_115</t>
  </si>
  <si>
    <t>MI-115</t>
  </si>
  <si>
    <t>MI_116</t>
  </si>
  <si>
    <t>MI-116</t>
  </si>
  <si>
    <t>MI_117</t>
  </si>
  <si>
    <t>MI-117</t>
  </si>
  <si>
    <t>MI_118</t>
  </si>
  <si>
    <t>MI-118</t>
  </si>
  <si>
    <t>MI_119</t>
  </si>
  <si>
    <t>MI-119</t>
  </si>
  <si>
    <t>MI_120</t>
  </si>
  <si>
    <t>MI-120</t>
  </si>
  <si>
    <t>MI_121</t>
  </si>
  <si>
    <t>MI-121</t>
  </si>
  <si>
    <t>MI_122</t>
  </si>
  <si>
    <t>MI-122</t>
  </si>
  <si>
    <t>MI_123</t>
  </si>
  <si>
    <t>MI-123</t>
  </si>
  <si>
    <t>MI_124</t>
  </si>
  <si>
    <t>MI-124</t>
  </si>
  <si>
    <t>MI_125</t>
  </si>
  <si>
    <t>MI-125</t>
  </si>
  <si>
    <t>MI_126</t>
  </si>
  <si>
    <t>MI-126</t>
  </si>
  <si>
    <t>MI_127</t>
  </si>
  <si>
    <t>MI-127</t>
  </si>
  <si>
    <t>MI_128</t>
  </si>
  <si>
    <t>MI-128</t>
  </si>
  <si>
    <t>MI_129</t>
  </si>
  <si>
    <t>MI-129</t>
  </si>
  <si>
    <t>MI_130</t>
  </si>
  <si>
    <t>MI-130</t>
  </si>
  <si>
    <t>MI_131</t>
  </si>
  <si>
    <t>MI-131</t>
  </si>
  <si>
    <t>MI_132</t>
  </si>
  <si>
    <t>MI-132</t>
  </si>
  <si>
    <t>MI_133</t>
  </si>
  <si>
    <t>MI-133</t>
  </si>
  <si>
    <t>MI_134</t>
  </si>
  <si>
    <t>MI-134</t>
  </si>
  <si>
    <t>MI_135</t>
  </si>
  <si>
    <t>MI-135</t>
  </si>
  <si>
    <t>MI_136</t>
  </si>
  <si>
    <t>MI-136</t>
  </si>
  <si>
    <t>MI_137</t>
  </si>
  <si>
    <t>MI-137</t>
  </si>
  <si>
    <t>MI_138</t>
  </si>
  <si>
    <t>MI-138</t>
  </si>
  <si>
    <t>MI_139</t>
  </si>
  <si>
    <t>MI-139</t>
  </si>
  <si>
    <t>MI_140</t>
  </si>
  <si>
    <t>MI-140</t>
  </si>
  <si>
    <t>MI_141</t>
  </si>
  <si>
    <t>MI-141</t>
  </si>
  <si>
    <t>MI_142</t>
  </si>
  <si>
    <t>MI-142</t>
  </si>
  <si>
    <t>MI_143</t>
  </si>
  <si>
    <t>MI-143</t>
  </si>
  <si>
    <t>MI_144</t>
  </si>
  <si>
    <t>MI-144</t>
  </si>
  <si>
    <t>MI_145</t>
  </si>
  <si>
    <t>MI-145</t>
  </si>
  <si>
    <t>MI_146</t>
  </si>
  <si>
    <t>MI-146</t>
  </si>
  <si>
    <t>MI_147</t>
  </si>
  <si>
    <t>MI-147</t>
  </si>
  <si>
    <t>MI_148</t>
  </si>
  <si>
    <t>MI-148</t>
  </si>
  <si>
    <t>MI_149</t>
  </si>
  <si>
    <t>MI-149</t>
  </si>
  <si>
    <t>MI_150</t>
  </si>
  <si>
    <t>MI-150</t>
  </si>
  <si>
    <t>MI_151</t>
  </si>
  <si>
    <t>MI-151</t>
  </si>
  <si>
    <t>MI_152</t>
  </si>
  <si>
    <t>MI-152</t>
  </si>
  <si>
    <t>MI_153</t>
  </si>
  <si>
    <t>MI-153</t>
  </si>
  <si>
    <t>MI_154</t>
  </si>
  <si>
    <t>MI-154</t>
  </si>
  <si>
    <t>MI_155</t>
  </si>
  <si>
    <t>MI-155</t>
  </si>
  <si>
    <t>MI_156</t>
  </si>
  <si>
    <t>MI-156</t>
  </si>
  <si>
    <t>MI_157</t>
  </si>
  <si>
    <t>MI-157</t>
  </si>
  <si>
    <t>MI_158</t>
  </si>
  <si>
    <t>MI-158</t>
  </si>
  <si>
    <t>MI_159</t>
  </si>
  <si>
    <t>MI-159</t>
  </si>
  <si>
    <t>MI_160</t>
  </si>
  <si>
    <t>MI-160</t>
  </si>
  <si>
    <t>MI_161</t>
  </si>
  <si>
    <t>MI-161</t>
  </si>
  <si>
    <t>MI_162</t>
  </si>
  <si>
    <t>MI-162</t>
  </si>
  <si>
    <t>MI_163</t>
  </si>
  <si>
    <t>MI-163</t>
  </si>
  <si>
    <t>MI_164</t>
  </si>
  <si>
    <t>MI-164</t>
  </si>
  <si>
    <t>MI_165</t>
  </si>
  <si>
    <t>MI-165</t>
  </si>
  <si>
    <t>MI_166</t>
  </si>
  <si>
    <t>MI-166</t>
  </si>
  <si>
    <t>MI_167</t>
  </si>
  <si>
    <t>MI-167</t>
  </si>
  <si>
    <t>MI_168</t>
  </si>
  <si>
    <t>MI-168</t>
  </si>
  <si>
    <t>MI_169</t>
  </si>
  <si>
    <t>MI-169</t>
  </si>
  <si>
    <t>MI_170</t>
  </si>
  <si>
    <t>MI-170</t>
  </si>
  <si>
    <t>MI_171</t>
  </si>
  <si>
    <t>MI-171</t>
  </si>
  <si>
    <t>MI_172</t>
  </si>
  <si>
    <t>MI-172</t>
  </si>
  <si>
    <t>MI_173</t>
  </si>
  <si>
    <t>MI-173</t>
  </si>
  <si>
    <t>MI_174</t>
  </si>
  <si>
    <t>MI-174</t>
  </si>
  <si>
    <t>MI_175</t>
  </si>
  <si>
    <t>MI-175</t>
  </si>
  <si>
    <t>MI_176</t>
  </si>
  <si>
    <t>MI-176</t>
  </si>
  <si>
    <t>MI_177</t>
  </si>
  <si>
    <t>MI-177</t>
  </si>
  <si>
    <t>MI_178</t>
  </si>
  <si>
    <t>MI-178</t>
  </si>
  <si>
    <t>MI_179</t>
  </si>
  <si>
    <t>MI-179</t>
  </si>
  <si>
    <t>MI_180</t>
  </si>
  <si>
    <t>MI-180</t>
  </si>
  <si>
    <t>MI_181</t>
  </si>
  <si>
    <t>MI-181</t>
  </si>
  <si>
    <t>MI_182</t>
  </si>
  <si>
    <t>MI-182</t>
  </si>
  <si>
    <t>MI_183</t>
  </si>
  <si>
    <t>MI-183</t>
  </si>
  <si>
    <t>MI_184</t>
  </si>
  <si>
    <t>MI-184</t>
  </si>
  <si>
    <t>MI_185</t>
  </si>
  <si>
    <t>MI-185</t>
  </si>
  <si>
    <t>MI_186</t>
  </si>
  <si>
    <t>MI-186</t>
  </si>
  <si>
    <t>MI_187</t>
  </si>
  <si>
    <t>MI-187</t>
  </si>
  <si>
    <t>MI_188</t>
  </si>
  <si>
    <t>MI-188</t>
  </si>
  <si>
    <t>MI_189</t>
  </si>
  <si>
    <t>MI-189</t>
  </si>
  <si>
    <t>MI_190</t>
  </si>
  <si>
    <t>MI-190</t>
  </si>
  <si>
    <t>MI_191</t>
  </si>
  <si>
    <t>MI-191</t>
  </si>
  <si>
    <t>MI_192</t>
  </si>
  <si>
    <t>MI-192</t>
  </si>
  <si>
    <t>MI_193</t>
  </si>
  <si>
    <t>MI-193</t>
  </si>
  <si>
    <t>MI_194</t>
  </si>
  <si>
    <t>MI-194</t>
  </si>
  <si>
    <t>MI_195</t>
  </si>
  <si>
    <t>MI-195</t>
  </si>
  <si>
    <t>MI_196</t>
  </si>
  <si>
    <t>MI-196</t>
  </si>
  <si>
    <t>MI_197</t>
  </si>
  <si>
    <t>MI-197</t>
  </si>
  <si>
    <t>MI_198</t>
  </si>
  <si>
    <t>MI-198</t>
  </si>
  <si>
    <t>MI_199</t>
  </si>
  <si>
    <t>MI-199</t>
  </si>
  <si>
    <t>MI_200</t>
  </si>
  <si>
    <t>MI-200</t>
  </si>
  <si>
    <t>MI_201</t>
  </si>
  <si>
    <t>MI-201</t>
  </si>
  <si>
    <t>MI_202</t>
  </si>
  <si>
    <t>MI-202</t>
  </si>
  <si>
    <t>MI_203</t>
  </si>
  <si>
    <t>MI-203</t>
  </si>
  <si>
    <t>MI_204</t>
  </si>
  <si>
    <t>MI-204</t>
  </si>
  <si>
    <t>MI_205</t>
  </si>
  <si>
    <t>MI-205</t>
  </si>
  <si>
    <t>MI_206</t>
  </si>
  <si>
    <t>MI-206</t>
  </si>
  <si>
    <t>MI_207</t>
  </si>
  <si>
    <t>MI-207</t>
  </si>
  <si>
    <t>MI_208</t>
  </si>
  <si>
    <t>MI-208</t>
  </si>
  <si>
    <t>MI_209</t>
  </si>
  <si>
    <t>MI-209</t>
  </si>
  <si>
    <t>MI_210</t>
  </si>
  <si>
    <t>MI-210</t>
  </si>
  <si>
    <t>MI_211</t>
  </si>
  <si>
    <t>MI-211</t>
  </si>
  <si>
    <t>MI_212</t>
  </si>
  <si>
    <t>MI-212</t>
  </si>
  <si>
    <t>MI_213</t>
  </si>
  <si>
    <t>MI-213</t>
  </si>
  <si>
    <t>MI_214</t>
  </si>
  <si>
    <t>MI-214</t>
  </si>
  <si>
    <t>MI_215</t>
  </si>
  <si>
    <t>MI-215</t>
  </si>
  <si>
    <t>MI_216</t>
  </si>
  <si>
    <t>MI-216</t>
  </si>
  <si>
    <t>MI_217</t>
  </si>
  <si>
    <t>MI-217</t>
  </si>
  <si>
    <t>MI_218</t>
  </si>
  <si>
    <t>MI-218</t>
  </si>
  <si>
    <t>MI_219</t>
  </si>
  <si>
    <t>MI-219</t>
  </si>
  <si>
    <t>MI_220</t>
  </si>
  <si>
    <t>MI-220</t>
  </si>
  <si>
    <t>MI_221</t>
  </si>
  <si>
    <t>MI-221</t>
  </si>
  <si>
    <t>MI_222</t>
  </si>
  <si>
    <t>MI-222</t>
  </si>
  <si>
    <t>MI_223</t>
  </si>
  <si>
    <t>MI-223</t>
  </si>
  <si>
    <t>MI_224</t>
  </si>
  <si>
    <t>MI-224</t>
  </si>
  <si>
    <t>MI_225</t>
  </si>
  <si>
    <t>MI-225</t>
  </si>
  <si>
    <t>MI_226</t>
  </si>
  <si>
    <t>MI-226</t>
  </si>
  <si>
    <t>MI_227</t>
  </si>
  <si>
    <t>MI-227</t>
  </si>
  <si>
    <t>MI_228</t>
  </si>
  <si>
    <t>MI-228</t>
  </si>
  <si>
    <t>MI_229</t>
  </si>
  <si>
    <t>MI-229</t>
  </si>
  <si>
    <t>MI_230</t>
  </si>
  <si>
    <t>MI-230</t>
  </si>
  <si>
    <t>MI_231</t>
  </si>
  <si>
    <t>MI-231</t>
  </si>
  <si>
    <t>MI_232</t>
  </si>
  <si>
    <t>MI-232</t>
  </si>
  <si>
    <t>MI_233</t>
  </si>
  <si>
    <t>MI-233</t>
  </si>
  <si>
    <t>MI_234</t>
  </si>
  <si>
    <t>MI-234</t>
  </si>
  <si>
    <t>MI_235</t>
  </si>
  <si>
    <t>MI-235</t>
  </si>
  <si>
    <t>MI_236</t>
  </si>
  <si>
    <t>MI-236</t>
  </si>
  <si>
    <t>MI_237</t>
  </si>
  <si>
    <t>MI-237</t>
  </si>
  <si>
    <t>MI_238</t>
  </si>
  <si>
    <t>MI-238</t>
  </si>
  <si>
    <t>MI_239</t>
  </si>
  <si>
    <t>MI-239</t>
  </si>
  <si>
    <t>MI_240</t>
  </si>
  <si>
    <t>MI-240</t>
  </si>
  <si>
    <t>MI_241</t>
  </si>
  <si>
    <t>MI-241</t>
  </si>
  <si>
    <t>MI_242</t>
  </si>
  <si>
    <t>MI-242</t>
  </si>
  <si>
    <t>MI_243</t>
  </si>
  <si>
    <t>MI-243</t>
  </si>
  <si>
    <t>MI_244</t>
  </si>
  <si>
    <t>MI-244</t>
  </si>
  <si>
    <t>MI_245</t>
  </si>
  <si>
    <t>MI-245</t>
  </si>
  <si>
    <t>MI_246</t>
  </si>
  <si>
    <t>MI-246</t>
  </si>
  <si>
    <t>MI_247</t>
  </si>
  <si>
    <t>MI-247</t>
  </si>
  <si>
    <t>MI_248</t>
  </si>
  <si>
    <t>MI-248</t>
  </si>
  <si>
    <t>MI_249</t>
  </si>
  <si>
    <t>MI-249</t>
  </si>
  <si>
    <t>MI_250</t>
  </si>
  <si>
    <t>MI-250</t>
  </si>
  <si>
    <t>MI_251</t>
  </si>
  <si>
    <t>MI-251</t>
  </si>
  <si>
    <t>MI_252</t>
  </si>
  <si>
    <t>MI-252</t>
  </si>
  <si>
    <t>MI_253</t>
  </si>
  <si>
    <t>MI-253</t>
  </si>
  <si>
    <t>MI_254</t>
  </si>
  <si>
    <t>MI-254</t>
  </si>
  <si>
    <t>MI_255</t>
  </si>
  <si>
    <t>MI-255</t>
  </si>
  <si>
    <t>MI_256</t>
  </si>
  <si>
    <t>MI-256</t>
  </si>
  <si>
    <t>MI_257</t>
  </si>
  <si>
    <t>MI-257</t>
  </si>
  <si>
    <t>MI_258</t>
  </si>
  <si>
    <t>MI-258</t>
  </si>
  <si>
    <t>MI_259</t>
  </si>
  <si>
    <t>MI-259</t>
  </si>
  <si>
    <t>MI_260</t>
  </si>
  <si>
    <t>MI-260</t>
  </si>
  <si>
    <t>MI_261</t>
  </si>
  <si>
    <t>MI-261</t>
  </si>
  <si>
    <t>MI_262</t>
  </si>
  <si>
    <t>MI-262</t>
  </si>
  <si>
    <t>MI_263</t>
  </si>
  <si>
    <t>MI-263</t>
  </si>
  <si>
    <t>MI_264</t>
  </si>
  <si>
    <t>MI-264</t>
  </si>
  <si>
    <t>MI_265</t>
  </si>
  <si>
    <t>MI-265</t>
  </si>
  <si>
    <t>MI_266</t>
  </si>
  <si>
    <t>MI-266</t>
  </si>
  <si>
    <t>MI_267</t>
  </si>
  <si>
    <t>MI-267</t>
  </si>
  <si>
    <t>MI_268</t>
  </si>
  <si>
    <t>MI-268</t>
  </si>
  <si>
    <t>MI_269</t>
  </si>
  <si>
    <t>MI-269</t>
  </si>
  <si>
    <t>MI_270</t>
  </si>
  <si>
    <t>MI-270</t>
  </si>
  <si>
    <t>MI_271</t>
  </si>
  <si>
    <t>MI-271</t>
  </si>
  <si>
    <t>MI_272</t>
  </si>
  <si>
    <t>MI-272</t>
  </si>
  <si>
    <t>MI_273</t>
  </si>
  <si>
    <t>MI-273</t>
  </si>
  <si>
    <t>MI_274</t>
  </si>
  <si>
    <t>MI-274</t>
  </si>
  <si>
    <t>MI_275</t>
  </si>
  <si>
    <t>MI-275</t>
  </si>
  <si>
    <t>MI_276</t>
  </si>
  <si>
    <t>MI-276</t>
  </si>
  <si>
    <t>MI_277</t>
  </si>
  <si>
    <t>MI-277</t>
  </si>
  <si>
    <t>MI_278</t>
  </si>
  <si>
    <t>MI-278</t>
  </si>
  <si>
    <t>MI_279</t>
  </si>
  <si>
    <t>MI-279</t>
  </si>
  <si>
    <t>MI_280</t>
  </si>
  <si>
    <t>MI-280</t>
  </si>
  <si>
    <t>MI_281</t>
  </si>
  <si>
    <t>MI-281</t>
  </si>
  <si>
    <t>MI_282</t>
  </si>
  <si>
    <t>MI-282</t>
  </si>
  <si>
    <t>MI_283</t>
  </si>
  <si>
    <t>MI-283</t>
  </si>
  <si>
    <t>MI_284</t>
  </si>
  <si>
    <t>MI-284</t>
  </si>
  <si>
    <t>MI_285</t>
  </si>
  <si>
    <t>MI-285</t>
  </si>
  <si>
    <t>MI_286</t>
  </si>
  <si>
    <t>MI-286</t>
  </si>
  <si>
    <t>MI_287</t>
  </si>
  <si>
    <t>MI-287</t>
  </si>
  <si>
    <t>MI_288</t>
  </si>
  <si>
    <t>MI-288</t>
  </si>
  <si>
    <t>MI_289</t>
  </si>
  <si>
    <t>MI-289</t>
  </si>
  <si>
    <t>MI_290</t>
  </si>
  <si>
    <t>MI-290</t>
  </si>
  <si>
    <t>MI_291</t>
  </si>
  <si>
    <t>MI-291</t>
  </si>
  <si>
    <t>MI_292</t>
  </si>
  <si>
    <t>MI-292</t>
  </si>
  <si>
    <t>MI_293</t>
  </si>
  <si>
    <t>MI-293</t>
  </si>
  <si>
    <t>MI_294</t>
  </si>
  <si>
    <t>MI-294</t>
  </si>
  <si>
    <t>MI_295</t>
  </si>
  <si>
    <t>MI-295</t>
  </si>
  <si>
    <t>MI_296</t>
  </si>
  <si>
    <t>MI-296</t>
  </si>
  <si>
    <t>MI_297</t>
  </si>
  <si>
    <t>MI-297</t>
  </si>
  <si>
    <t>MI_298</t>
  </si>
  <si>
    <t>MI-298</t>
  </si>
  <si>
    <t>MI_299</t>
  </si>
  <si>
    <t>MI-299</t>
  </si>
  <si>
    <t>MI_300</t>
  </si>
  <si>
    <t>MI-300</t>
  </si>
  <si>
    <t>MI_301</t>
  </si>
  <si>
    <t>MI-301</t>
  </si>
  <si>
    <t>MI_302</t>
  </si>
  <si>
    <t>MI-302</t>
  </si>
  <si>
    <t>MI_303</t>
  </si>
  <si>
    <t>MI-303</t>
  </si>
  <si>
    <t>MI_304</t>
  </si>
  <si>
    <t>MI-304</t>
  </si>
  <si>
    <t>MI_305</t>
  </si>
  <si>
    <t>MI-305</t>
  </si>
  <si>
    <t>MI_306</t>
  </si>
  <si>
    <t>MI-306</t>
  </si>
  <si>
    <t>MI_307</t>
  </si>
  <si>
    <t>MI-307</t>
  </si>
  <si>
    <t>MI_308</t>
  </si>
  <si>
    <t>MI-308</t>
  </si>
  <si>
    <t>MI_309</t>
  </si>
  <si>
    <t>MI-309</t>
  </si>
  <si>
    <t>MI_310</t>
  </si>
  <si>
    <t>MI-310</t>
  </si>
  <si>
    <t>MI_311</t>
  </si>
  <si>
    <t>MI-311</t>
  </si>
  <si>
    <t>MI_312</t>
  </si>
  <si>
    <t>MI-312</t>
  </si>
  <si>
    <t>MI_313</t>
  </si>
  <si>
    <t>MI-313</t>
  </si>
  <si>
    <t>MI_314</t>
  </si>
  <si>
    <t>MI-314</t>
  </si>
  <si>
    <t>MI_315</t>
  </si>
  <si>
    <t>MI-315</t>
  </si>
  <si>
    <t>MI_316</t>
  </si>
  <si>
    <t>MI-316</t>
  </si>
  <si>
    <t>MI_317</t>
  </si>
  <si>
    <t>MI-317</t>
  </si>
  <si>
    <t>MI_318</t>
  </si>
  <si>
    <t>MI-318</t>
  </si>
  <si>
    <t>MI_319</t>
  </si>
  <si>
    <t>MI-319</t>
  </si>
  <si>
    <t>MI_320</t>
  </si>
  <si>
    <t>MI-320</t>
  </si>
  <si>
    <t>MI_321</t>
  </si>
  <si>
    <t>MI-321</t>
  </si>
  <si>
    <t>MI_322</t>
  </si>
  <si>
    <t>MI-322</t>
  </si>
  <si>
    <t>MI_323</t>
  </si>
  <si>
    <t>MI-323</t>
  </si>
  <si>
    <t>MI_324</t>
  </si>
  <si>
    <t>MI-324</t>
  </si>
  <si>
    <t>MI_325</t>
  </si>
  <si>
    <t>MI-325</t>
  </si>
  <si>
    <t>MI_326</t>
  </si>
  <si>
    <t>MI-326</t>
  </si>
  <si>
    <t>MI_327</t>
  </si>
  <si>
    <t>MI-327</t>
  </si>
  <si>
    <t>MI_328</t>
  </si>
  <si>
    <t>MI-328</t>
  </si>
  <si>
    <t>MI_329</t>
  </si>
  <si>
    <t>MI-329</t>
  </si>
  <si>
    <t>MI_330</t>
  </si>
  <si>
    <t>MI-330</t>
  </si>
  <si>
    <t>MI_331</t>
  </si>
  <si>
    <t>MI-331</t>
  </si>
  <si>
    <t>MI_332</t>
  </si>
  <si>
    <t>MI-332</t>
  </si>
  <si>
    <t>MI_333</t>
  </si>
  <si>
    <t>MI-333</t>
  </si>
  <si>
    <t>MI_334</t>
  </si>
  <si>
    <t>MI-334</t>
  </si>
  <si>
    <t>MI_335</t>
  </si>
  <si>
    <t>MI-335</t>
  </si>
  <si>
    <t>MI_336</t>
  </si>
  <si>
    <t>MI-336</t>
  </si>
  <si>
    <t>MI_337</t>
  </si>
  <si>
    <t>MI-337</t>
  </si>
  <si>
    <t>MI_338</t>
  </si>
  <si>
    <t>MI-338</t>
  </si>
  <si>
    <t>MI_339</t>
  </si>
  <si>
    <t>MI-339</t>
  </si>
  <si>
    <t>MI_340</t>
  </si>
  <si>
    <t>MI-340</t>
  </si>
  <si>
    <t>MI_341</t>
  </si>
  <si>
    <t>MI-341</t>
  </si>
  <si>
    <t>MI_342</t>
  </si>
  <si>
    <t>MI-342</t>
  </si>
  <si>
    <t>MI_343</t>
  </si>
  <si>
    <t>MI-343</t>
  </si>
  <si>
    <t>MI_344</t>
  </si>
  <si>
    <t>MI-344</t>
  </si>
  <si>
    <t>MI_345</t>
  </si>
  <si>
    <t>MI-345</t>
  </si>
  <si>
    <t>MI_346</t>
  </si>
  <si>
    <t>MI-346</t>
  </si>
  <si>
    <t>MI_347</t>
  </si>
  <si>
    <t>MI-347</t>
  </si>
  <si>
    <t>MI_348</t>
  </si>
  <si>
    <t>MI-348</t>
  </si>
  <si>
    <t>MI_349</t>
  </si>
  <si>
    <t>MI-349</t>
  </si>
  <si>
    <t>MI_350</t>
  </si>
  <si>
    <t>MI-350</t>
  </si>
  <si>
    <t>MI_351</t>
  </si>
  <si>
    <t>MI-351</t>
  </si>
  <si>
    <t>MI_352</t>
  </si>
  <si>
    <t>MI-352</t>
  </si>
  <si>
    <t>MI_353</t>
  </si>
  <si>
    <t>MI-353</t>
  </si>
  <si>
    <t>MI_354</t>
  </si>
  <si>
    <t>MI-354</t>
  </si>
  <si>
    <t>MI_355</t>
  </si>
  <si>
    <t>MI-355</t>
  </si>
  <si>
    <t>MI_356</t>
  </si>
  <si>
    <t>MI-356</t>
  </si>
  <si>
    <t>MI_357</t>
  </si>
  <si>
    <t>MI-357</t>
  </si>
  <si>
    <t>MI_358</t>
  </si>
  <si>
    <t>MI-358</t>
  </si>
  <si>
    <t>MI_359</t>
  </si>
  <si>
    <t>MI-359</t>
  </si>
  <si>
    <t>MI_360</t>
  </si>
  <si>
    <t>MI-360</t>
  </si>
  <si>
    <t>MI_361</t>
  </si>
  <si>
    <t>MI-361</t>
  </si>
  <si>
    <t>MI_362</t>
  </si>
  <si>
    <t>MI-362</t>
  </si>
  <si>
    <t>MI_363</t>
  </si>
  <si>
    <t>MI-363</t>
  </si>
  <si>
    <t>MI_364</t>
  </si>
  <si>
    <t>MI-364</t>
  </si>
  <si>
    <t>MI_365</t>
  </si>
  <si>
    <t>MI-365</t>
  </si>
  <si>
    <t>MI_366</t>
  </si>
  <si>
    <t>MI-366</t>
  </si>
  <si>
    <t>MI_367</t>
  </si>
  <si>
    <t>MI-367</t>
  </si>
  <si>
    <t>MI_368</t>
  </si>
  <si>
    <t>MI-368</t>
  </si>
  <si>
    <t>MI_369</t>
  </si>
  <si>
    <t>MI-369</t>
  </si>
  <si>
    <t>MI_370</t>
  </si>
  <si>
    <t>MI-370</t>
  </si>
  <si>
    <t>MI_371</t>
  </si>
  <si>
    <t>MI-371</t>
  </si>
  <si>
    <t>MI_372</t>
  </si>
  <si>
    <t>MI-372</t>
  </si>
  <si>
    <t>MI_373</t>
  </si>
  <si>
    <t>MI-373</t>
  </si>
  <si>
    <t>MI_374</t>
  </si>
  <si>
    <t>MI-374</t>
  </si>
  <si>
    <t>MI_375</t>
  </si>
  <si>
    <t>MI-375</t>
  </si>
  <si>
    <t>MI_376</t>
  </si>
  <si>
    <t>MI-376</t>
  </si>
  <si>
    <t>MI_377</t>
  </si>
  <si>
    <t>MI-377</t>
  </si>
  <si>
    <t>MI_378</t>
  </si>
  <si>
    <t>MI-378</t>
  </si>
  <si>
    <t>MI_379</t>
  </si>
  <si>
    <t>MI-379</t>
  </si>
  <si>
    <t>MI_380</t>
  </si>
  <si>
    <t>MI-380</t>
  </si>
  <si>
    <t>MI_381</t>
  </si>
  <si>
    <t>MI-381</t>
  </si>
  <si>
    <t>MI_382</t>
  </si>
  <si>
    <t>MI-382</t>
  </si>
  <si>
    <t>MI_383</t>
  </si>
  <si>
    <t>MI-383</t>
  </si>
  <si>
    <t>MI_384</t>
  </si>
  <si>
    <t>MI-384</t>
  </si>
  <si>
    <t>MI_385</t>
  </si>
  <si>
    <t>MI-385</t>
  </si>
  <si>
    <t>MI_386</t>
  </si>
  <si>
    <t>MI-386</t>
  </si>
  <si>
    <t>MI_387</t>
  </si>
  <si>
    <t>MI-387</t>
  </si>
  <si>
    <t>MI_388</t>
  </si>
  <si>
    <t>MI-388</t>
  </si>
  <si>
    <t>MI_389</t>
  </si>
  <si>
    <t>MI-389</t>
  </si>
  <si>
    <t>MI_390</t>
  </si>
  <si>
    <t>MI-390</t>
  </si>
  <si>
    <t>MI_391</t>
  </si>
  <si>
    <t>MI-391</t>
  </si>
  <si>
    <t>MI_392</t>
  </si>
  <si>
    <t>MI-392</t>
  </si>
  <si>
    <t>MI_393</t>
  </si>
  <si>
    <t>MI-393</t>
  </si>
  <si>
    <t>MI_394</t>
  </si>
  <si>
    <t>MI-394</t>
  </si>
  <si>
    <t>MI_395</t>
  </si>
  <si>
    <t>MI-395</t>
  </si>
  <si>
    <t>MI_396</t>
  </si>
  <si>
    <t>MI-396</t>
  </si>
  <si>
    <t>MI_397</t>
  </si>
  <si>
    <t>MI-397</t>
  </si>
  <si>
    <t>MI_398</t>
  </si>
  <si>
    <t>MI-398</t>
  </si>
  <si>
    <t>MI_399</t>
  </si>
  <si>
    <t>MI-399</t>
  </si>
  <si>
    <t>MI_400</t>
  </si>
  <si>
    <t>MI-400</t>
  </si>
  <si>
    <t>MI_401</t>
  </si>
  <si>
    <t>MI-401</t>
  </si>
  <si>
    <t>MI_402</t>
  </si>
  <si>
    <t>MI-402</t>
  </si>
  <si>
    <t>MI_403</t>
  </si>
  <si>
    <t>MI-403</t>
  </si>
  <si>
    <t>MI_404</t>
  </si>
  <si>
    <t>MI-404</t>
  </si>
  <si>
    <t>MI_405</t>
  </si>
  <si>
    <t>MI-405</t>
  </si>
  <si>
    <t>MI_406</t>
  </si>
  <si>
    <t>MI-406</t>
  </si>
  <si>
    <t>MI_407</t>
  </si>
  <si>
    <t>MI-407</t>
  </si>
  <si>
    <t>MI_408</t>
  </si>
  <si>
    <t>MI-408</t>
  </si>
  <si>
    <t>MI_409</t>
  </si>
  <si>
    <t>MI-409</t>
  </si>
  <si>
    <t>MI_410</t>
  </si>
  <si>
    <t>MI-410</t>
  </si>
  <si>
    <t>MI_411</t>
  </si>
  <si>
    <t>MI-411</t>
  </si>
  <si>
    <t>MI_412</t>
  </si>
  <si>
    <t>MI-412</t>
  </si>
  <si>
    <t>MI_413</t>
  </si>
  <si>
    <t>MI-413</t>
  </si>
  <si>
    <t>MI_414</t>
  </si>
  <si>
    <t>MI-414</t>
  </si>
  <si>
    <t>MI_415</t>
  </si>
  <si>
    <t>MI-415</t>
  </si>
  <si>
    <t>MI_416</t>
  </si>
  <si>
    <t>MI-416</t>
  </si>
  <si>
    <t>MI_417</t>
  </si>
  <si>
    <t>MI-417</t>
  </si>
  <si>
    <t>MI_418</t>
  </si>
  <si>
    <t>MI-418</t>
  </si>
  <si>
    <t>MI_419</t>
  </si>
  <si>
    <t>MI-419</t>
  </si>
  <si>
    <t>MI_420</t>
  </si>
  <si>
    <t>MI-420</t>
  </si>
  <si>
    <t>MI_421</t>
  </si>
  <si>
    <t>MI-421</t>
  </si>
  <si>
    <t>MI_422</t>
  </si>
  <si>
    <t>MI-422</t>
  </si>
  <si>
    <t>MI_423</t>
  </si>
  <si>
    <t>MI-423</t>
  </si>
  <si>
    <t>MI_424</t>
  </si>
  <si>
    <t>MI-424</t>
  </si>
  <si>
    <t>MI_425</t>
  </si>
  <si>
    <t>MI-425</t>
  </si>
  <si>
    <t>MI_426</t>
  </si>
  <si>
    <t>MI-426</t>
  </si>
  <si>
    <t>MI_427</t>
  </si>
  <si>
    <t>MI-427</t>
  </si>
  <si>
    <t>MI_428</t>
  </si>
  <si>
    <t>MI-428</t>
  </si>
  <si>
    <t>MI_429</t>
  </si>
  <si>
    <t>MI-429</t>
  </si>
  <si>
    <t>MI_430</t>
  </si>
  <si>
    <t>MI-430</t>
  </si>
  <si>
    <t>MI_431</t>
  </si>
  <si>
    <t>MI-431</t>
  </si>
  <si>
    <t>MI_432</t>
  </si>
  <si>
    <t>MI-432</t>
  </si>
  <si>
    <t>MI_433</t>
  </si>
  <si>
    <t>MI-433</t>
  </si>
  <si>
    <t>MI_434</t>
  </si>
  <si>
    <t>MI-434</t>
  </si>
  <si>
    <t>MI_435</t>
  </si>
  <si>
    <t>MI-435</t>
  </si>
  <si>
    <t>MI_436</t>
  </si>
  <si>
    <t>MI-436</t>
  </si>
  <si>
    <t>MI_437</t>
  </si>
  <si>
    <t>MI-437</t>
  </si>
  <si>
    <t>MI_438</t>
  </si>
  <si>
    <t>MI-438</t>
  </si>
  <si>
    <t>MI_439</t>
  </si>
  <si>
    <t>MI-439</t>
  </si>
  <si>
    <t>MI_440</t>
  </si>
  <si>
    <t>MI-440</t>
  </si>
  <si>
    <t>MI_441</t>
  </si>
  <si>
    <t>MI-441</t>
  </si>
  <si>
    <t>MI_442</t>
  </si>
  <si>
    <t>MI-442</t>
  </si>
  <si>
    <t>MI_443</t>
  </si>
  <si>
    <t>MI-443</t>
  </si>
  <si>
    <t>MI_444</t>
  </si>
  <si>
    <t>MI-444</t>
  </si>
  <si>
    <t>MI_445</t>
  </si>
  <si>
    <t>MI-445</t>
  </si>
  <si>
    <t>MI_446</t>
  </si>
  <si>
    <t>MI-446</t>
  </si>
  <si>
    <t>MI_447</t>
  </si>
  <si>
    <t>MI-447</t>
  </si>
  <si>
    <t>MI_448</t>
  </si>
  <si>
    <t>MI-448</t>
  </si>
  <si>
    <t>MI_449</t>
  </si>
  <si>
    <t>MI-449</t>
  </si>
  <si>
    <t>MI_450</t>
  </si>
  <si>
    <t>MI-450</t>
  </si>
  <si>
    <t>MI_451</t>
  </si>
  <si>
    <t>MI-451</t>
  </si>
  <si>
    <t>MI_452</t>
  </si>
  <si>
    <t>MI-452</t>
  </si>
  <si>
    <t>MI_453</t>
  </si>
  <si>
    <t>MI-453</t>
  </si>
  <si>
    <t>MI_454</t>
  </si>
  <si>
    <t>MI-454</t>
  </si>
  <si>
    <t>MI_455</t>
  </si>
  <si>
    <t>MI-455</t>
  </si>
  <si>
    <t>MI_456</t>
  </si>
  <si>
    <t>MI-456</t>
  </si>
  <si>
    <t>MI_457</t>
  </si>
  <si>
    <t>MI-457</t>
  </si>
  <si>
    <t>MI_458</t>
  </si>
  <si>
    <t>MI-458</t>
  </si>
  <si>
    <t>MI_459</t>
  </si>
  <si>
    <t>MI-459</t>
  </si>
  <si>
    <t>High</t>
  </si>
  <si>
    <t>Female low</t>
  </si>
  <si>
    <t>Female high</t>
  </si>
  <si>
    <t>Men low</t>
  </si>
  <si>
    <t xml:space="preserve">Men high </t>
  </si>
  <si>
    <t>18-40 low</t>
  </si>
  <si>
    <t>18-40 high</t>
  </si>
  <si>
    <t>41-62 low</t>
  </si>
  <si>
    <t>41-62 high</t>
  </si>
  <si>
    <t>promedio low</t>
  </si>
  <si>
    <t xml:space="preserve">promedio high </t>
  </si>
  <si>
    <t>proinflamatoria</t>
  </si>
  <si>
    <t>high</t>
  </si>
  <si>
    <t>low</t>
  </si>
  <si>
    <t>antiinflamatoria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</si>
</sst>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11" xfId="0" applyFont="1" applyNumberForma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Font="1" applyNumberFormat="1"/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77" width="10.86"/>
    <col customWidth="1" min="78" max="78" width="14.14"/>
    <col customWidth="1" min="79" max="86" width="10.86"/>
    <col customWidth="1" min="87" max="87" width="13.86"/>
    <col customWidth="1" min="88" max="121" width="10.86"/>
    <col customWidth="1" min="122" max="122" width="16.43"/>
    <col customWidth="1" min="123" max="123" width="14.57"/>
    <col customWidth="1" min="124" max="124" width="10.86"/>
    <col customWidth="1" min="125" max="125" width="18.71"/>
    <col customWidth="1" min="126" max="126" width="17.86"/>
    <col customWidth="1" min="127" max="127" width="23.14"/>
    <col customWidth="1" min="128" max="133" width="10.86"/>
    <col customWidth="1" min="134" max="134" width="24.57"/>
    <col customWidth="1" min="135" max="135" width="10.71"/>
    <col customWidth="1" min="136" max="136" width="22.0"/>
    <col customWidth="1" min="137" max="137" width="25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2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0</v>
      </c>
      <c r="EF1" s="1" t="s">
        <v>133</v>
      </c>
      <c r="EG1" s="1" t="s">
        <v>134</v>
      </c>
    </row>
    <row r="2" ht="14.25" customHeight="1">
      <c r="A2" s="1" t="s">
        <v>135</v>
      </c>
      <c r="B2" s="1" t="s">
        <v>136</v>
      </c>
      <c r="C2" s="1">
        <v>36.0</v>
      </c>
      <c r="D2" s="1" t="s">
        <v>137</v>
      </c>
      <c r="E2" s="1">
        <v>145.0</v>
      </c>
      <c r="F2" s="1">
        <v>38.0</v>
      </c>
      <c r="G2" s="1" t="s">
        <v>138</v>
      </c>
      <c r="H2" s="1">
        <v>39.0</v>
      </c>
      <c r="I2" s="1">
        <v>93.0</v>
      </c>
      <c r="J2" s="1">
        <v>170.0</v>
      </c>
      <c r="K2" s="1">
        <v>4.473684211</v>
      </c>
      <c r="L2" s="1">
        <v>238.1</v>
      </c>
      <c r="M2" s="1">
        <v>1.71</v>
      </c>
      <c r="N2" s="1">
        <v>86.0</v>
      </c>
      <c r="O2" s="1">
        <v>5.47</v>
      </c>
      <c r="P2" s="1">
        <v>8.24</v>
      </c>
      <c r="Q2" s="1">
        <v>5.33</v>
      </c>
      <c r="R2" s="1">
        <v>1.545966229</v>
      </c>
      <c r="S2" s="1">
        <v>195.0</v>
      </c>
      <c r="T2" s="1">
        <v>15.09</v>
      </c>
      <c r="U2" s="1">
        <v>4.773</v>
      </c>
      <c r="V2" s="1">
        <v>164.4</v>
      </c>
      <c r="W2" s="1">
        <v>237.077769</v>
      </c>
      <c r="X2" s="1">
        <v>52.4</v>
      </c>
      <c r="Y2" s="1">
        <v>31.23933958</v>
      </c>
      <c r="Z2" s="1">
        <v>3.201092</v>
      </c>
      <c r="AA2" s="1">
        <v>0.320809159</v>
      </c>
      <c r="AB2" s="1">
        <v>89.0</v>
      </c>
      <c r="AC2" s="1">
        <v>29.66840721</v>
      </c>
      <c r="AD2" s="1" t="s">
        <v>139</v>
      </c>
      <c r="AE2" s="1">
        <v>37.55085213</v>
      </c>
      <c r="AF2" s="1">
        <v>97.6</v>
      </c>
      <c r="AG2" s="1" t="s">
        <v>140</v>
      </c>
      <c r="AH2" s="1" t="s">
        <v>141</v>
      </c>
      <c r="AI2" s="1" t="s">
        <v>142</v>
      </c>
      <c r="AJ2" s="1" t="s">
        <v>142</v>
      </c>
      <c r="AK2" s="1" t="s">
        <v>143</v>
      </c>
      <c r="AL2" s="1">
        <v>146.0</v>
      </c>
      <c r="AM2" s="1">
        <v>99.0</v>
      </c>
      <c r="AN2" s="1">
        <v>1771.49</v>
      </c>
      <c r="AO2" s="1">
        <v>18.9036</v>
      </c>
      <c r="AP2" s="1">
        <v>398.486</v>
      </c>
      <c r="AQ2" s="1">
        <v>914.752</v>
      </c>
      <c r="AR2" s="1">
        <v>12.5163</v>
      </c>
      <c r="AS2" s="1">
        <v>1175.25</v>
      </c>
      <c r="AT2" s="1">
        <v>3091.55</v>
      </c>
      <c r="AU2" s="1">
        <v>262.821</v>
      </c>
      <c r="AV2" s="1">
        <v>9.88282</v>
      </c>
      <c r="AW2" s="1">
        <v>1.42345</v>
      </c>
      <c r="AX2" s="1">
        <v>4.85994</v>
      </c>
      <c r="AY2" s="1">
        <v>584.185</v>
      </c>
      <c r="AZ2" s="1">
        <v>0.908231</v>
      </c>
      <c r="BA2" s="1">
        <v>1.66133</v>
      </c>
      <c r="BB2" s="1">
        <v>17.023</v>
      </c>
      <c r="BC2" s="1">
        <v>4.63822</v>
      </c>
      <c r="BD2" s="1">
        <v>1.37515</v>
      </c>
      <c r="BE2" s="1">
        <v>355.183</v>
      </c>
      <c r="BF2" s="1">
        <v>7.44281</v>
      </c>
      <c r="BG2" s="1">
        <v>138.548</v>
      </c>
      <c r="BH2" s="1">
        <v>50.70666973</v>
      </c>
      <c r="BI2" s="1">
        <v>29.78336938</v>
      </c>
      <c r="BJ2" s="1">
        <v>14.50136593</v>
      </c>
      <c r="BK2" s="1">
        <v>2.860847015</v>
      </c>
      <c r="BL2" s="1" t="s">
        <v>144</v>
      </c>
      <c r="BM2" s="1" t="s">
        <v>145</v>
      </c>
      <c r="BN2" s="1" t="s">
        <v>145</v>
      </c>
      <c r="BO2" s="1" t="s">
        <v>145</v>
      </c>
      <c r="BP2" s="1" t="s">
        <v>146</v>
      </c>
      <c r="BQ2" s="1" t="s">
        <v>146</v>
      </c>
      <c r="BR2" s="1" t="s">
        <v>145</v>
      </c>
      <c r="BS2" s="1" t="s">
        <v>147</v>
      </c>
      <c r="BT2" s="1" t="s">
        <v>147</v>
      </c>
      <c r="BU2" s="1" t="s">
        <v>147</v>
      </c>
      <c r="BV2" s="1" t="s">
        <v>147</v>
      </c>
      <c r="BW2" s="1" t="s">
        <v>147</v>
      </c>
      <c r="BX2" s="1">
        <v>0.64832725</v>
      </c>
      <c r="BY2" s="1">
        <v>0.366079757</v>
      </c>
      <c r="BZ2" s="1" t="str">
        <f t="shared" ref="BZ2:BZ460" si="1">IF(BY2&lt;MEDIAN(BY2:BY460),"antiinflamatoria","proinflamatoria")</f>
        <v>proinflamatoria</v>
      </c>
      <c r="CA2" s="1">
        <v>28.50819672</v>
      </c>
      <c r="CB2" s="1" t="s">
        <v>148</v>
      </c>
      <c r="CC2" s="1">
        <v>0.128432162</v>
      </c>
      <c r="CD2" s="1">
        <v>0.242017709</v>
      </c>
      <c r="CE2" s="1">
        <v>0.056390305</v>
      </c>
      <c r="CF2" s="1">
        <v>0.061667114</v>
      </c>
      <c r="CG2" s="1">
        <v>0.335927019</v>
      </c>
      <c r="CH2" s="1">
        <v>2358.252</v>
      </c>
      <c r="CI2" s="2" t="str">
        <f t="shared" ref="CI2:CI460" si="2">IF(CH2&gt;1000, "High","low")</f>
        <v>High</v>
      </c>
      <c r="CJ2" s="1">
        <v>2077.596</v>
      </c>
      <c r="CK2" s="1">
        <v>1473.834</v>
      </c>
      <c r="CL2" s="1">
        <v>603.762</v>
      </c>
      <c r="CM2" s="1">
        <v>514.473</v>
      </c>
      <c r="CN2" s="1">
        <v>1521.643</v>
      </c>
      <c r="CO2" s="1">
        <v>12.573</v>
      </c>
      <c r="CP2" s="1">
        <v>0.0</v>
      </c>
      <c r="CQ2" s="1">
        <v>12.573</v>
      </c>
      <c r="CR2" s="1">
        <v>0.07</v>
      </c>
      <c r="CS2" s="1">
        <v>28.348</v>
      </c>
      <c r="CT2" s="1">
        <v>28.418</v>
      </c>
      <c r="CU2" s="1">
        <v>0.49</v>
      </c>
      <c r="CV2" s="1">
        <v>1.566</v>
      </c>
      <c r="CW2" s="1">
        <v>102.203</v>
      </c>
      <c r="CX2" s="1">
        <v>0.0</v>
      </c>
      <c r="CY2" s="1">
        <v>375.408</v>
      </c>
      <c r="CZ2" s="1">
        <v>0.045</v>
      </c>
      <c r="DA2" s="1">
        <v>0.0</v>
      </c>
      <c r="DB2" s="1">
        <v>0.045</v>
      </c>
      <c r="DC2" s="1">
        <v>3.97</v>
      </c>
      <c r="DD2" s="1">
        <v>0.0</v>
      </c>
      <c r="DE2" s="1">
        <v>3.97</v>
      </c>
      <c r="DF2" s="1">
        <v>25.495</v>
      </c>
      <c r="DG2" s="1">
        <v>7.336</v>
      </c>
      <c r="DH2" s="1">
        <v>32.83</v>
      </c>
      <c r="DI2" s="1">
        <v>8.169</v>
      </c>
      <c r="DJ2" s="1">
        <v>64.349</v>
      </c>
      <c r="DK2" s="1">
        <v>72.519</v>
      </c>
      <c r="DL2" s="1">
        <v>945.37</v>
      </c>
      <c r="DM2" s="1">
        <v>503.705</v>
      </c>
      <c r="DN2" s="1">
        <v>1449.075</v>
      </c>
      <c r="DO2" s="1">
        <v>0.07</v>
      </c>
      <c r="DP2" s="1">
        <v>28.348</v>
      </c>
      <c r="DQ2" s="1">
        <v>28.418</v>
      </c>
      <c r="DR2" s="1" t="s">
        <v>149</v>
      </c>
      <c r="DS2" s="1" t="s">
        <v>149</v>
      </c>
      <c r="DT2" s="1" t="s">
        <v>149</v>
      </c>
      <c r="DU2" s="1" t="s">
        <v>149</v>
      </c>
      <c r="DV2" s="1">
        <v>1331.225</v>
      </c>
      <c r="DW2" s="1" t="str">
        <f t="shared" ref="DW2:DW460" si="3">IF(DV2&lt;510,"low","high")</f>
        <v>high</v>
      </c>
      <c r="DX2" s="1">
        <v>1172.796</v>
      </c>
      <c r="DY2" s="1">
        <v>290.418</v>
      </c>
      <c r="DZ2" s="1">
        <v>858.962</v>
      </c>
      <c r="EA2" s="1" t="s">
        <v>149</v>
      </c>
      <c r="EB2" s="1" t="s">
        <v>149</v>
      </c>
      <c r="EC2" s="1" t="s">
        <v>149</v>
      </c>
      <c r="ED2" s="1" t="s">
        <v>149</v>
      </c>
      <c r="EE2" s="1" t="s">
        <v>150</v>
      </c>
      <c r="EF2" s="1" t="s">
        <v>151</v>
      </c>
      <c r="EG2" s="1" t="s">
        <v>151</v>
      </c>
    </row>
    <row r="3" ht="14.25" customHeight="1">
      <c r="A3" s="1" t="s">
        <v>152</v>
      </c>
      <c r="B3" s="1" t="s">
        <v>153</v>
      </c>
      <c r="C3" s="1">
        <v>40.0</v>
      </c>
      <c r="D3" s="1" t="s">
        <v>137</v>
      </c>
      <c r="E3" s="1">
        <v>194.0</v>
      </c>
      <c r="F3" s="1">
        <v>52.0</v>
      </c>
      <c r="G3" s="1" t="s">
        <v>154</v>
      </c>
      <c r="H3" s="1">
        <v>20.0</v>
      </c>
      <c r="I3" s="1">
        <v>130.0</v>
      </c>
      <c r="J3" s="1">
        <v>202.0</v>
      </c>
      <c r="K3" s="1">
        <v>3.884615385</v>
      </c>
      <c r="L3" s="1">
        <v>174.0</v>
      </c>
      <c r="M3" s="1">
        <v>0.32</v>
      </c>
      <c r="N3" s="1">
        <v>87.0</v>
      </c>
      <c r="O3" s="1">
        <v>5.81</v>
      </c>
      <c r="P3" s="1">
        <v>15.99</v>
      </c>
      <c r="Q3" s="1">
        <v>2.57</v>
      </c>
      <c r="R3" s="1">
        <v>6.221789883</v>
      </c>
      <c r="S3" s="1">
        <v>100.0</v>
      </c>
      <c r="T3" s="1">
        <v>13.57</v>
      </c>
      <c r="U3" s="1">
        <v>4.8285</v>
      </c>
      <c r="V3" s="1">
        <v>149.6</v>
      </c>
      <c r="W3" s="1">
        <v>204.2905533</v>
      </c>
      <c r="X3" s="1">
        <v>57.9</v>
      </c>
      <c r="Y3" s="1">
        <v>34.33922068</v>
      </c>
      <c r="Z3" s="1">
        <v>2.912122</v>
      </c>
      <c r="AA3" s="1">
        <v>0.325094423</v>
      </c>
      <c r="AB3" s="1">
        <v>68.1</v>
      </c>
      <c r="AC3" s="1">
        <v>30.42873688</v>
      </c>
      <c r="AD3" s="1" t="s">
        <v>155</v>
      </c>
      <c r="AE3" s="1">
        <v>41.00993849</v>
      </c>
      <c r="AF3" s="1">
        <v>89.3</v>
      </c>
      <c r="AG3" s="1" t="s">
        <v>140</v>
      </c>
      <c r="AH3" s="1" t="s">
        <v>141</v>
      </c>
      <c r="AI3" s="1" t="s">
        <v>142</v>
      </c>
      <c r="AJ3" s="1" t="s">
        <v>142</v>
      </c>
      <c r="AK3" s="1" t="s">
        <v>143</v>
      </c>
      <c r="AL3" s="1">
        <v>121.0</v>
      </c>
      <c r="AM3" s="1">
        <v>92.0</v>
      </c>
      <c r="AN3" s="1">
        <v>1907.88</v>
      </c>
      <c r="AO3" s="1">
        <v>12.8072</v>
      </c>
      <c r="AP3" s="1">
        <v>371.436</v>
      </c>
      <c r="AQ3" s="1">
        <v>789.12</v>
      </c>
      <c r="AR3" s="1">
        <v>11.8963</v>
      </c>
      <c r="AS3" s="1">
        <v>1358.08</v>
      </c>
      <c r="AT3" s="1">
        <v>2363.98</v>
      </c>
      <c r="AU3" s="1">
        <v>192.844</v>
      </c>
      <c r="AV3" s="1">
        <v>10.2749</v>
      </c>
      <c r="AW3" s="1">
        <v>0.953254</v>
      </c>
      <c r="AX3" s="1">
        <v>2.6991</v>
      </c>
      <c r="AY3" s="1">
        <v>557.06</v>
      </c>
      <c r="AZ3" s="1">
        <v>0.734734</v>
      </c>
      <c r="BA3" s="1">
        <v>1.35422</v>
      </c>
      <c r="BB3" s="1">
        <v>13.8384</v>
      </c>
      <c r="BC3" s="1">
        <v>4.27433</v>
      </c>
      <c r="BD3" s="1">
        <v>1.36977</v>
      </c>
      <c r="BE3" s="1">
        <v>292.189</v>
      </c>
      <c r="BF3" s="1">
        <v>7.07541</v>
      </c>
      <c r="BG3" s="1">
        <v>88.0594</v>
      </c>
      <c r="BH3" s="1">
        <v>26.3637139</v>
      </c>
      <c r="BI3" s="1">
        <v>7.456993549</v>
      </c>
      <c r="BJ3" s="1">
        <v>2.053697373</v>
      </c>
      <c r="BK3" s="1">
        <v>0.351428397</v>
      </c>
      <c r="BL3" s="1" t="s">
        <v>156</v>
      </c>
      <c r="BM3" s="1" t="s">
        <v>145</v>
      </c>
      <c r="BN3" s="1" t="s">
        <v>146</v>
      </c>
      <c r="BO3" s="1" t="s">
        <v>146</v>
      </c>
      <c r="BP3" s="1" t="s">
        <v>146</v>
      </c>
      <c r="BQ3" s="1" t="s">
        <v>146</v>
      </c>
      <c r="BR3" s="1" t="s">
        <v>146</v>
      </c>
      <c r="BS3" s="1">
        <v>66.58187906</v>
      </c>
      <c r="BT3" s="1">
        <v>17.22759794</v>
      </c>
      <c r="BU3" s="1">
        <v>7.565890975</v>
      </c>
      <c r="BV3" s="1">
        <v>2.998352557</v>
      </c>
      <c r="BW3" s="1">
        <v>14.29840475</v>
      </c>
      <c r="BX3" s="1">
        <v>1.671702796</v>
      </c>
      <c r="BY3" s="1">
        <v>0.876154505</v>
      </c>
      <c r="BZ3" s="1" t="str">
        <f t="shared" si="1"/>
        <v>proinflamatoria</v>
      </c>
      <c r="CA3" s="1">
        <v>42.49496081</v>
      </c>
      <c r="CB3" s="1" t="s">
        <v>148</v>
      </c>
      <c r="CC3" s="1">
        <v>0.048837151</v>
      </c>
      <c r="CD3" s="1">
        <v>0.110603268</v>
      </c>
      <c r="CE3" s="1">
        <v>0.080098987</v>
      </c>
      <c r="CF3" s="1">
        <v>0.277947527</v>
      </c>
      <c r="CG3" s="1">
        <v>0.175778389</v>
      </c>
      <c r="CH3" s="1">
        <v>797.09</v>
      </c>
      <c r="CI3" s="2" t="str">
        <f t="shared" si="2"/>
        <v>low</v>
      </c>
      <c r="CJ3" s="1">
        <v>658.269</v>
      </c>
      <c r="CK3" s="1">
        <v>425.019</v>
      </c>
      <c r="CL3" s="1">
        <v>233.25</v>
      </c>
      <c r="CM3" s="1">
        <v>5.193</v>
      </c>
      <c r="CN3" s="1">
        <v>640.761</v>
      </c>
      <c r="CO3" s="1">
        <v>6.921</v>
      </c>
      <c r="CP3" s="1">
        <v>0.0</v>
      </c>
      <c r="CQ3" s="1">
        <v>6.921</v>
      </c>
      <c r="CR3" s="1">
        <v>0.0</v>
      </c>
      <c r="CS3" s="1">
        <v>5.394</v>
      </c>
      <c r="CT3" s="1">
        <v>5.394</v>
      </c>
      <c r="CU3" s="1">
        <v>0.0</v>
      </c>
      <c r="CV3" s="1">
        <v>2.659</v>
      </c>
      <c r="CW3" s="1">
        <v>0.0</v>
      </c>
      <c r="CX3" s="1">
        <v>0.0</v>
      </c>
      <c r="CY3" s="1">
        <v>0.196</v>
      </c>
      <c r="CZ3" s="1">
        <v>0.016</v>
      </c>
      <c r="DA3" s="1">
        <v>0.117</v>
      </c>
      <c r="DB3" s="1">
        <v>0.134</v>
      </c>
      <c r="DC3" s="1">
        <v>0.0</v>
      </c>
      <c r="DD3" s="1">
        <v>0.027</v>
      </c>
      <c r="DE3" s="1">
        <v>0.027</v>
      </c>
      <c r="DF3" s="1">
        <v>3.567</v>
      </c>
      <c r="DG3" s="1">
        <v>1.268</v>
      </c>
      <c r="DH3" s="1">
        <v>4.836</v>
      </c>
      <c r="DI3" s="1">
        <v>0.164</v>
      </c>
      <c r="DJ3" s="1">
        <v>1.139</v>
      </c>
      <c r="DK3" s="1">
        <v>1.304</v>
      </c>
      <c r="DL3" s="1">
        <v>414.131</v>
      </c>
      <c r="DM3" s="1">
        <v>225.282</v>
      </c>
      <c r="DN3" s="1">
        <v>639.413</v>
      </c>
      <c r="DO3" s="1">
        <v>0.0</v>
      </c>
      <c r="DP3" s="1">
        <v>5.394</v>
      </c>
      <c r="DQ3" s="1">
        <v>5.394</v>
      </c>
      <c r="DR3" s="1" t="s">
        <v>157</v>
      </c>
      <c r="DS3" s="1" t="s">
        <v>157</v>
      </c>
      <c r="DT3" s="1" t="s">
        <v>158</v>
      </c>
      <c r="DU3" s="1" t="s">
        <v>149</v>
      </c>
      <c r="DV3" s="1">
        <v>417.789</v>
      </c>
      <c r="DW3" s="1" t="str">
        <f t="shared" si="3"/>
        <v>low</v>
      </c>
      <c r="DX3" s="1">
        <v>345.026</v>
      </c>
      <c r="DY3" s="1">
        <v>2.722</v>
      </c>
      <c r="DZ3" s="1">
        <v>335.85</v>
      </c>
      <c r="EA3" s="1" t="s">
        <v>157</v>
      </c>
      <c r="EB3" s="1" t="s">
        <v>157</v>
      </c>
      <c r="EC3" s="1" t="s">
        <v>158</v>
      </c>
      <c r="ED3" s="1" t="s">
        <v>149</v>
      </c>
      <c r="EE3" s="1" t="s">
        <v>159</v>
      </c>
      <c r="EF3" s="1" t="s">
        <v>151</v>
      </c>
      <c r="EG3" s="1" t="s">
        <v>151</v>
      </c>
    </row>
    <row r="4" ht="14.25" customHeight="1">
      <c r="A4" s="1" t="s">
        <v>160</v>
      </c>
      <c r="B4" s="1" t="s">
        <v>136</v>
      </c>
      <c r="C4" s="1">
        <v>53.0</v>
      </c>
      <c r="D4" s="1" t="s">
        <v>161</v>
      </c>
      <c r="E4" s="1">
        <v>161.0</v>
      </c>
      <c r="F4" s="1">
        <v>51.0</v>
      </c>
      <c r="G4" s="1" t="s">
        <v>154</v>
      </c>
      <c r="H4" s="1">
        <v>15.0</v>
      </c>
      <c r="I4" s="1">
        <v>119.0</v>
      </c>
      <c r="J4" s="1">
        <v>185.0</v>
      </c>
      <c r="K4" s="1">
        <v>3.62745098</v>
      </c>
      <c r="L4" s="1">
        <v>287.2</v>
      </c>
      <c r="M4" s="1">
        <v>1.84</v>
      </c>
      <c r="N4" s="1">
        <v>85.0</v>
      </c>
      <c r="O4" s="1">
        <v>5.55</v>
      </c>
      <c r="P4" s="1">
        <v>0.73</v>
      </c>
      <c r="Q4" s="1">
        <v>3.44</v>
      </c>
      <c r="R4" s="1">
        <v>0.212209302</v>
      </c>
      <c r="S4" s="1">
        <v>76.0</v>
      </c>
      <c r="T4" s="1">
        <v>6.28</v>
      </c>
      <c r="U4" s="1">
        <v>4.7175</v>
      </c>
      <c r="V4" s="1">
        <v>93.2</v>
      </c>
      <c r="W4" s="1">
        <v>103.1622177</v>
      </c>
      <c r="X4" s="1">
        <v>124.1</v>
      </c>
      <c r="Y4" s="1">
        <v>75.94705982</v>
      </c>
      <c r="Z4" s="1">
        <v>1.316706667</v>
      </c>
      <c r="AA4" s="1">
        <v>0.366124832</v>
      </c>
      <c r="AB4" s="1">
        <v>81.7</v>
      </c>
      <c r="AC4" s="1">
        <v>24.36942982</v>
      </c>
      <c r="AD4" s="1" t="s">
        <v>154</v>
      </c>
      <c r="AE4" s="1">
        <v>34.02038175</v>
      </c>
      <c r="AF4" s="1">
        <v>92.8</v>
      </c>
      <c r="AG4" s="1" t="s">
        <v>140</v>
      </c>
      <c r="AH4" s="1" t="s">
        <v>141</v>
      </c>
      <c r="AI4" s="1" t="s">
        <v>142</v>
      </c>
      <c r="AJ4" s="1" t="s">
        <v>142</v>
      </c>
      <c r="AK4" s="1" t="s">
        <v>143</v>
      </c>
      <c r="AL4" s="1">
        <v>127.0</v>
      </c>
      <c r="AM4" s="1">
        <v>92.0</v>
      </c>
      <c r="AN4" s="1">
        <v>1801.75</v>
      </c>
      <c r="AO4" s="1">
        <v>13.456</v>
      </c>
      <c r="AP4" s="1">
        <v>392.781</v>
      </c>
      <c r="AQ4" s="1">
        <v>797.58</v>
      </c>
      <c r="AR4" s="1">
        <v>11.3643</v>
      </c>
      <c r="AS4" s="1">
        <v>663.655</v>
      </c>
      <c r="AT4" s="1">
        <v>2623.48</v>
      </c>
      <c r="AU4" s="1">
        <v>206.965</v>
      </c>
      <c r="AV4" s="1">
        <v>9.70054</v>
      </c>
      <c r="AW4" s="1">
        <v>1.20799</v>
      </c>
      <c r="AX4" s="1">
        <v>2.78184</v>
      </c>
      <c r="AY4" s="1">
        <v>596.267</v>
      </c>
      <c r="AZ4" s="1">
        <v>1.34948</v>
      </c>
      <c r="BA4" s="1">
        <v>1.55709</v>
      </c>
      <c r="BB4" s="1">
        <v>24.0108</v>
      </c>
      <c r="BC4" s="1">
        <v>7.10066</v>
      </c>
      <c r="BD4" s="1">
        <v>1.42279</v>
      </c>
      <c r="BE4" s="1">
        <v>267.949</v>
      </c>
      <c r="BF4" s="1">
        <v>7.42483</v>
      </c>
      <c r="BG4" s="1">
        <v>177.954</v>
      </c>
      <c r="BH4" s="1">
        <v>7.456540815</v>
      </c>
      <c r="BI4" s="1">
        <v>6.827194979</v>
      </c>
      <c r="BJ4" s="1">
        <v>5.714212237</v>
      </c>
      <c r="BK4" s="1">
        <v>0.03816311</v>
      </c>
      <c r="BL4" s="1" t="s">
        <v>156</v>
      </c>
      <c r="BM4" s="1" t="s">
        <v>145</v>
      </c>
      <c r="BN4" s="1" t="s">
        <v>146</v>
      </c>
      <c r="BO4" s="1" t="s">
        <v>146</v>
      </c>
      <c r="BP4" s="1" t="s">
        <v>146</v>
      </c>
      <c r="BQ4" s="1" t="s">
        <v>146</v>
      </c>
      <c r="BR4" s="1" t="s">
        <v>146</v>
      </c>
      <c r="BS4" s="1" t="s">
        <v>147</v>
      </c>
      <c r="BT4" s="1" t="s">
        <v>147</v>
      </c>
      <c r="BU4" s="1" t="s">
        <v>147</v>
      </c>
      <c r="BV4" s="1" t="s">
        <v>147</v>
      </c>
      <c r="BW4" s="1" t="s">
        <v>147</v>
      </c>
      <c r="BX4" s="1">
        <v>0.455803493</v>
      </c>
      <c r="BY4" s="1">
        <v>0.252943115</v>
      </c>
      <c r="BZ4" s="1" t="str">
        <f t="shared" si="1"/>
        <v>proinflamatoria</v>
      </c>
      <c r="CA4" s="1">
        <v>24.5387931</v>
      </c>
      <c r="CB4" s="1" t="s">
        <v>148</v>
      </c>
      <c r="CC4" s="1">
        <v>0.079271755</v>
      </c>
      <c r="CD4" s="1">
        <v>0.736061467</v>
      </c>
      <c r="CE4" s="1">
        <v>0.160514448</v>
      </c>
      <c r="CF4" s="1">
        <v>0.009988308</v>
      </c>
      <c r="CG4" s="3">
        <v>3.34E-5</v>
      </c>
      <c r="CH4" s="1">
        <v>1215.964</v>
      </c>
      <c r="CI4" s="2" t="str">
        <f t="shared" si="2"/>
        <v>High</v>
      </c>
      <c r="CJ4" s="1">
        <v>1013.403</v>
      </c>
      <c r="CK4" s="1">
        <v>700.31</v>
      </c>
      <c r="CL4" s="1">
        <v>313.093</v>
      </c>
      <c r="CM4" s="1">
        <v>11.726</v>
      </c>
      <c r="CN4" s="1">
        <v>989.353</v>
      </c>
      <c r="CO4" s="1">
        <v>7.765</v>
      </c>
      <c r="CP4" s="1">
        <v>0.0</v>
      </c>
      <c r="CQ4" s="1">
        <v>7.765</v>
      </c>
      <c r="CR4" s="1">
        <v>0.0</v>
      </c>
      <c r="CS4" s="1">
        <v>4.559</v>
      </c>
      <c r="CT4" s="1">
        <v>4.559</v>
      </c>
      <c r="CU4" s="1">
        <v>0.0</v>
      </c>
      <c r="CV4" s="1">
        <v>0.79</v>
      </c>
      <c r="CW4" s="1">
        <v>0.0</v>
      </c>
      <c r="CX4" s="1">
        <v>0.0</v>
      </c>
      <c r="CY4" s="1">
        <v>11.635</v>
      </c>
      <c r="CZ4" s="1">
        <v>0.0</v>
      </c>
      <c r="DA4" s="1">
        <v>0.0</v>
      </c>
      <c r="DB4" s="1">
        <v>0.0</v>
      </c>
      <c r="DC4" s="1">
        <v>0.0</v>
      </c>
      <c r="DD4" s="1">
        <v>0.003</v>
      </c>
      <c r="DE4" s="1">
        <v>0.003</v>
      </c>
      <c r="DF4" s="1">
        <v>0.0</v>
      </c>
      <c r="DG4" s="1">
        <v>0.087</v>
      </c>
      <c r="DH4" s="1">
        <v>0.087</v>
      </c>
      <c r="DI4" s="1">
        <v>0.168</v>
      </c>
      <c r="DJ4" s="1">
        <v>0.714</v>
      </c>
      <c r="DK4" s="1">
        <v>0.882</v>
      </c>
      <c r="DL4" s="1">
        <v>680.742</v>
      </c>
      <c r="DM4" s="1">
        <v>307.729</v>
      </c>
      <c r="DN4" s="1">
        <v>988.471</v>
      </c>
      <c r="DO4" s="1">
        <v>0.0</v>
      </c>
      <c r="DP4" s="1">
        <v>4.559</v>
      </c>
      <c r="DQ4" s="1">
        <v>4.559</v>
      </c>
      <c r="DR4" s="1" t="s">
        <v>157</v>
      </c>
      <c r="DS4" s="1" t="s">
        <v>149</v>
      </c>
      <c r="DT4" s="1" t="s">
        <v>158</v>
      </c>
      <c r="DU4" s="1" t="s">
        <v>149</v>
      </c>
      <c r="DV4" s="1">
        <v>674.879</v>
      </c>
      <c r="DW4" s="1" t="str">
        <f t="shared" si="3"/>
        <v>high</v>
      </c>
      <c r="DX4" s="1">
        <v>562.455</v>
      </c>
      <c r="DY4" s="1">
        <v>6.508</v>
      </c>
      <c r="DZ4" s="1">
        <v>549.107</v>
      </c>
      <c r="EA4" s="1" t="s">
        <v>149</v>
      </c>
      <c r="EB4" s="1" t="s">
        <v>149</v>
      </c>
      <c r="EC4" s="1" t="s">
        <v>158</v>
      </c>
      <c r="ED4" s="1" t="s">
        <v>149</v>
      </c>
      <c r="EE4" s="1" t="s">
        <v>162</v>
      </c>
      <c r="EF4" s="1" t="s">
        <v>151</v>
      </c>
      <c r="EG4" s="1" t="s">
        <v>151</v>
      </c>
    </row>
    <row r="5" ht="14.25" customHeight="1">
      <c r="A5" s="1" t="s">
        <v>163</v>
      </c>
      <c r="B5" s="1" t="s">
        <v>136</v>
      </c>
      <c r="C5" s="1">
        <v>58.0</v>
      </c>
      <c r="D5" s="1" t="s">
        <v>161</v>
      </c>
      <c r="E5" s="1">
        <v>177.0</v>
      </c>
      <c r="F5" s="1">
        <v>59.0</v>
      </c>
      <c r="G5" s="1" t="s">
        <v>154</v>
      </c>
      <c r="H5" s="1">
        <v>20.0</v>
      </c>
      <c r="I5" s="1">
        <v>120.0</v>
      </c>
      <c r="J5" s="1">
        <v>199.0</v>
      </c>
      <c r="K5" s="1">
        <v>3.372881356</v>
      </c>
      <c r="L5" s="1">
        <v>121.1</v>
      </c>
      <c r="M5" s="1">
        <v>0.86</v>
      </c>
      <c r="N5" s="1">
        <v>96.0</v>
      </c>
      <c r="O5" s="1">
        <v>5.63</v>
      </c>
      <c r="P5" s="1">
        <v>0.64</v>
      </c>
      <c r="Q5" s="1">
        <v>12.37</v>
      </c>
      <c r="R5" s="1">
        <v>0.051738076</v>
      </c>
      <c r="S5" s="1">
        <v>99.0</v>
      </c>
      <c r="T5" s="1">
        <v>6.54</v>
      </c>
      <c r="U5" s="1">
        <v>5.328</v>
      </c>
      <c r="V5" s="1">
        <v>75.1</v>
      </c>
      <c r="W5" s="1">
        <v>71.5536105</v>
      </c>
      <c r="X5" s="1">
        <v>115.5</v>
      </c>
      <c r="Y5" s="1">
        <v>64.57145219</v>
      </c>
      <c r="Z5" s="1">
        <v>1.548672</v>
      </c>
      <c r="AA5" s="1">
        <v>0.356916053</v>
      </c>
      <c r="AB5" s="1">
        <v>66.8</v>
      </c>
      <c r="AC5" s="1">
        <v>21.63878837</v>
      </c>
      <c r="AD5" s="1" t="s">
        <v>154</v>
      </c>
      <c r="AE5" s="1">
        <v>30.64064855</v>
      </c>
      <c r="AF5" s="1">
        <v>84.7</v>
      </c>
      <c r="AG5" s="1" t="s">
        <v>140</v>
      </c>
      <c r="AH5" s="1" t="s">
        <v>154</v>
      </c>
      <c r="AI5" s="1" t="s">
        <v>142</v>
      </c>
      <c r="AJ5" s="1" t="s">
        <v>142</v>
      </c>
      <c r="AK5" s="1" t="s">
        <v>143</v>
      </c>
      <c r="AL5" s="1">
        <v>97.0</v>
      </c>
      <c r="AM5" s="1">
        <v>59.0</v>
      </c>
      <c r="AN5" s="1">
        <v>1573.49</v>
      </c>
      <c r="AO5" s="1">
        <v>16.1338</v>
      </c>
      <c r="AP5" s="1">
        <v>799.755</v>
      </c>
      <c r="AQ5" s="1">
        <v>1166.71</v>
      </c>
      <c r="AR5" s="1">
        <v>12.4575</v>
      </c>
      <c r="AS5" s="1">
        <v>1034.02</v>
      </c>
      <c r="AT5" s="1">
        <v>2724.94</v>
      </c>
      <c r="AU5" s="1">
        <v>229.234</v>
      </c>
      <c r="AV5" s="1">
        <v>10.733</v>
      </c>
      <c r="AW5" s="1">
        <v>1.1141</v>
      </c>
      <c r="AX5" s="1">
        <v>2.68538</v>
      </c>
      <c r="AY5" s="1">
        <v>807.204</v>
      </c>
      <c r="AZ5" s="1">
        <v>1.01088</v>
      </c>
      <c r="BA5" s="1">
        <v>1.8481</v>
      </c>
      <c r="BB5" s="1">
        <v>16.4262</v>
      </c>
      <c r="BC5" s="1">
        <v>4.91171</v>
      </c>
      <c r="BD5" s="1">
        <v>1.43836</v>
      </c>
      <c r="BE5" s="1">
        <v>323.679</v>
      </c>
      <c r="BF5" s="1">
        <v>7.22339</v>
      </c>
      <c r="BG5" s="1">
        <v>153.856</v>
      </c>
      <c r="BH5" s="1">
        <v>13.46438132</v>
      </c>
      <c r="BI5" s="1">
        <v>3.585242829</v>
      </c>
      <c r="BJ5" s="1">
        <v>1.54126955</v>
      </c>
      <c r="BK5" s="1">
        <v>0.251111727</v>
      </c>
      <c r="BL5" s="1" t="s">
        <v>144</v>
      </c>
      <c r="BM5" s="1" t="s">
        <v>145</v>
      </c>
      <c r="BN5" s="1" t="s">
        <v>146</v>
      </c>
      <c r="BO5" s="1" t="s">
        <v>145</v>
      </c>
      <c r="BP5" s="1" t="s">
        <v>146</v>
      </c>
      <c r="BQ5" s="1" t="s">
        <v>146</v>
      </c>
      <c r="BR5" s="1" t="s">
        <v>146</v>
      </c>
      <c r="BS5" s="1">
        <v>56.42478624</v>
      </c>
      <c r="BT5" s="1">
        <v>17.16762516</v>
      </c>
      <c r="BU5" s="1">
        <v>6.322558105</v>
      </c>
      <c r="BV5" s="1">
        <v>2.055770779</v>
      </c>
      <c r="BW5" s="1">
        <v>10.25693383</v>
      </c>
      <c r="BX5" s="1">
        <v>-0.115401747</v>
      </c>
      <c r="BY5" s="1">
        <v>-0.073364111</v>
      </c>
      <c r="BZ5" s="1" t="str">
        <f t="shared" si="1"/>
        <v>antiinflamatoria</v>
      </c>
      <c r="CA5" s="1">
        <v>22.51239669</v>
      </c>
      <c r="CB5" s="1" t="s">
        <v>148</v>
      </c>
      <c r="CC5" s="1">
        <v>0.261563367</v>
      </c>
      <c r="CD5" s="1">
        <v>0.353492137</v>
      </c>
      <c r="CE5" s="1">
        <v>0.05226642</v>
      </c>
      <c r="CF5" s="1">
        <v>0.020120259</v>
      </c>
      <c r="CG5" s="1">
        <v>0.062904718</v>
      </c>
      <c r="CH5" s="1">
        <v>1291.03</v>
      </c>
      <c r="CI5" s="2" t="str">
        <f t="shared" si="2"/>
        <v>High</v>
      </c>
      <c r="CJ5" s="1">
        <v>1110.581</v>
      </c>
      <c r="CK5" s="1">
        <v>687.856</v>
      </c>
      <c r="CL5" s="1">
        <v>422.724</v>
      </c>
      <c r="CM5" s="1">
        <v>94.895</v>
      </c>
      <c r="CN5" s="1">
        <v>895.324</v>
      </c>
      <c r="CO5" s="1">
        <v>6.926</v>
      </c>
      <c r="CP5" s="1">
        <v>0.0</v>
      </c>
      <c r="CQ5" s="1">
        <v>6.926</v>
      </c>
      <c r="CR5" s="1">
        <v>0.0</v>
      </c>
      <c r="CS5" s="1">
        <v>113.359</v>
      </c>
      <c r="CT5" s="1">
        <v>113.359</v>
      </c>
      <c r="CU5" s="1">
        <v>0.076</v>
      </c>
      <c r="CV5" s="1">
        <v>0.705</v>
      </c>
      <c r="CW5" s="1">
        <v>14.6</v>
      </c>
      <c r="CX5" s="1">
        <v>0.0</v>
      </c>
      <c r="CY5" s="1">
        <v>49.374</v>
      </c>
      <c r="CZ5" s="1">
        <v>0.0</v>
      </c>
      <c r="DA5" s="1">
        <v>0.0</v>
      </c>
      <c r="DB5" s="1">
        <v>0.0</v>
      </c>
      <c r="DC5" s="1">
        <v>0.067</v>
      </c>
      <c r="DD5" s="1">
        <v>0.267</v>
      </c>
      <c r="DE5" s="1">
        <v>0.334</v>
      </c>
      <c r="DF5" s="1">
        <v>21.161</v>
      </c>
      <c r="DG5" s="1">
        <v>9.378</v>
      </c>
      <c r="DH5" s="1">
        <v>30.539</v>
      </c>
      <c r="DI5" s="1">
        <v>1.608</v>
      </c>
      <c r="DJ5" s="1">
        <v>15.236</v>
      </c>
      <c r="DK5" s="1">
        <v>16.844</v>
      </c>
      <c r="DL5" s="1">
        <v>594.021</v>
      </c>
      <c r="DM5" s="1">
        <v>284.459</v>
      </c>
      <c r="DN5" s="1">
        <v>878.48</v>
      </c>
      <c r="DO5" s="1">
        <v>0.0</v>
      </c>
      <c r="DP5" s="1">
        <v>113.359</v>
      </c>
      <c r="DQ5" s="1">
        <v>113.359</v>
      </c>
      <c r="DR5" s="1" t="s">
        <v>157</v>
      </c>
      <c r="DS5" s="1" t="s">
        <v>149</v>
      </c>
      <c r="DT5" s="1" t="s">
        <v>157</v>
      </c>
      <c r="DU5" s="1" t="s">
        <v>149</v>
      </c>
      <c r="DV5" s="1">
        <v>820.488</v>
      </c>
      <c r="DW5" s="1" t="str">
        <f t="shared" si="3"/>
        <v>high</v>
      </c>
      <c r="DX5" s="1">
        <v>705.807</v>
      </c>
      <c r="DY5" s="1">
        <v>60.309</v>
      </c>
      <c r="DZ5" s="1">
        <v>569.005</v>
      </c>
      <c r="EA5" s="1" t="s">
        <v>149</v>
      </c>
      <c r="EB5" s="1" t="s">
        <v>149</v>
      </c>
      <c r="EC5" s="1" t="s">
        <v>157</v>
      </c>
      <c r="ED5" s="1" t="s">
        <v>149</v>
      </c>
      <c r="EE5" s="1" t="s">
        <v>164</v>
      </c>
      <c r="EF5" s="1" t="s">
        <v>165</v>
      </c>
      <c r="EG5" s="1" t="s">
        <v>165</v>
      </c>
    </row>
    <row r="6" ht="14.25" customHeight="1">
      <c r="A6" s="1" t="s">
        <v>166</v>
      </c>
      <c r="B6" s="1" t="s">
        <v>153</v>
      </c>
      <c r="C6" s="1">
        <v>44.0</v>
      </c>
      <c r="D6" s="1" t="s">
        <v>161</v>
      </c>
      <c r="E6" s="1">
        <v>112.0</v>
      </c>
      <c r="F6" s="1">
        <v>73.0</v>
      </c>
      <c r="G6" s="1" t="s">
        <v>154</v>
      </c>
      <c r="H6" s="1">
        <v>23.0</v>
      </c>
      <c r="I6" s="1">
        <v>63.0</v>
      </c>
      <c r="J6" s="1">
        <v>159.0</v>
      </c>
      <c r="K6" s="1">
        <v>2.178082192</v>
      </c>
      <c r="L6" s="1">
        <v>45.1</v>
      </c>
      <c r="M6" s="1">
        <v>0.43</v>
      </c>
      <c r="N6" s="1">
        <v>64.0</v>
      </c>
      <c r="O6" s="1">
        <v>5.3</v>
      </c>
      <c r="P6" s="1">
        <v>12.25</v>
      </c>
      <c r="Q6" s="1">
        <v>28.21</v>
      </c>
      <c r="R6" s="1">
        <v>0.434243176</v>
      </c>
      <c r="S6" s="1">
        <v>114.0</v>
      </c>
      <c r="T6" s="1">
        <v>6.66</v>
      </c>
      <c r="U6" s="1">
        <v>3.552</v>
      </c>
      <c r="V6" s="1">
        <v>172.0</v>
      </c>
      <c r="W6" s="1">
        <v>2561.538462</v>
      </c>
      <c r="X6" s="1">
        <v>127.3</v>
      </c>
      <c r="Y6" s="1">
        <v>95.1120039</v>
      </c>
      <c r="Z6" s="1">
        <v>1.051392</v>
      </c>
      <c r="AA6" s="1">
        <v>0.379710619</v>
      </c>
      <c r="AB6" s="1">
        <v>60.5</v>
      </c>
      <c r="AC6" s="1">
        <v>21.03311899</v>
      </c>
      <c r="AD6" s="1" t="s">
        <v>154</v>
      </c>
      <c r="AE6" s="1">
        <v>35.29269552</v>
      </c>
      <c r="AF6" s="1">
        <v>73.3</v>
      </c>
      <c r="AG6" s="1" t="s">
        <v>154</v>
      </c>
      <c r="AH6" s="1" t="s">
        <v>154</v>
      </c>
      <c r="AI6" s="1" t="s">
        <v>167</v>
      </c>
      <c r="AJ6" s="1" t="s">
        <v>167</v>
      </c>
      <c r="AK6" s="1" t="s">
        <v>143</v>
      </c>
      <c r="AL6" s="1">
        <v>109.0</v>
      </c>
      <c r="AM6" s="1">
        <v>74.0</v>
      </c>
      <c r="AN6" s="1">
        <v>2211.42</v>
      </c>
      <c r="AO6" s="1">
        <v>21.4724</v>
      </c>
      <c r="AP6" s="1">
        <v>404.349</v>
      </c>
      <c r="AQ6" s="1">
        <v>937.622</v>
      </c>
      <c r="AR6" s="1">
        <v>14.2588</v>
      </c>
      <c r="AS6" s="1">
        <v>1381.54</v>
      </c>
      <c r="AT6" s="1">
        <v>4460.18</v>
      </c>
      <c r="AU6" s="1">
        <v>254.658</v>
      </c>
      <c r="AV6" s="1">
        <v>10.8368</v>
      </c>
      <c r="AW6" s="1">
        <v>1.68263</v>
      </c>
      <c r="AX6" s="1">
        <v>3.07767</v>
      </c>
      <c r="AY6" s="1">
        <v>826.435</v>
      </c>
      <c r="AZ6" s="1">
        <v>1.23758</v>
      </c>
      <c r="BA6" s="1">
        <v>1.68742</v>
      </c>
      <c r="BB6" s="1">
        <v>16.597</v>
      </c>
      <c r="BC6" s="1">
        <v>5.13946</v>
      </c>
      <c r="BD6" s="1">
        <v>2.29504</v>
      </c>
      <c r="BE6" s="1">
        <v>344.378</v>
      </c>
      <c r="BF6" s="1">
        <v>7.14631</v>
      </c>
      <c r="BG6" s="1">
        <v>313.462</v>
      </c>
      <c r="BH6" s="1">
        <v>4.930575036</v>
      </c>
      <c r="BI6" s="1">
        <v>1.020042388</v>
      </c>
      <c r="BJ6" s="1">
        <v>0.223032155</v>
      </c>
      <c r="BK6" s="1">
        <v>0.0</v>
      </c>
      <c r="BL6" s="1" t="s">
        <v>144</v>
      </c>
      <c r="BM6" s="1" t="s">
        <v>145</v>
      </c>
      <c r="BN6" s="1" t="s">
        <v>146</v>
      </c>
      <c r="BO6" s="1" t="s">
        <v>145</v>
      </c>
      <c r="BP6" s="1" t="s">
        <v>146</v>
      </c>
      <c r="BQ6" s="1" t="s">
        <v>146</v>
      </c>
      <c r="BR6" s="1" t="s">
        <v>146</v>
      </c>
      <c r="BS6" s="1">
        <v>40.98004675</v>
      </c>
      <c r="BT6" s="1">
        <v>15.64619693</v>
      </c>
      <c r="BU6" s="1">
        <v>5.781766371</v>
      </c>
      <c r="BV6" s="1">
        <v>2.479491421</v>
      </c>
      <c r="BW6" s="1">
        <v>9.421926107</v>
      </c>
      <c r="BX6" s="1">
        <v>-1.5069869</v>
      </c>
      <c r="BY6" s="1">
        <v>-0.681586115</v>
      </c>
      <c r="BZ6" s="1" t="str">
        <f t="shared" si="1"/>
        <v>antiinflamatoria</v>
      </c>
      <c r="CA6" s="1">
        <v>29.72442019</v>
      </c>
      <c r="CB6" s="1" t="s">
        <v>154</v>
      </c>
      <c r="CC6" s="1">
        <v>3.02115E-4</v>
      </c>
      <c r="CD6" s="1">
        <v>0.371752266</v>
      </c>
      <c r="CE6" s="1">
        <v>0.034516616</v>
      </c>
      <c r="CF6" s="1">
        <v>0.180664653</v>
      </c>
      <c r="CG6" s="1">
        <v>6.79758E-4</v>
      </c>
      <c r="CH6" s="1">
        <v>1242.238</v>
      </c>
      <c r="CI6" s="2" t="str">
        <f t="shared" si="2"/>
        <v>High</v>
      </c>
      <c r="CJ6" s="1">
        <v>247.292</v>
      </c>
      <c r="CK6" s="1">
        <v>132.09</v>
      </c>
      <c r="CL6" s="1">
        <v>115.202</v>
      </c>
      <c r="CM6" s="1">
        <v>87.692</v>
      </c>
      <c r="CN6" s="1">
        <v>144.355</v>
      </c>
      <c r="CO6" s="1">
        <v>0.455</v>
      </c>
      <c r="CP6" s="1">
        <v>0.0</v>
      </c>
      <c r="CQ6" s="1">
        <v>0.455</v>
      </c>
      <c r="CR6" s="1">
        <v>0.0</v>
      </c>
      <c r="CS6" s="1">
        <v>14.791</v>
      </c>
      <c r="CT6" s="1">
        <v>14.791</v>
      </c>
      <c r="CU6" s="1">
        <v>0.0</v>
      </c>
      <c r="CV6" s="1">
        <v>0.447</v>
      </c>
      <c r="CW6" s="1">
        <v>0.0</v>
      </c>
      <c r="CX6" s="1">
        <v>0.0</v>
      </c>
      <c r="CY6" s="1">
        <v>73.136</v>
      </c>
      <c r="CZ6" s="1">
        <v>1.614</v>
      </c>
      <c r="DA6" s="1">
        <v>2.109</v>
      </c>
      <c r="DB6" s="1">
        <v>3.722</v>
      </c>
      <c r="DC6" s="1">
        <v>4.348</v>
      </c>
      <c r="DD6" s="1">
        <v>0.335</v>
      </c>
      <c r="DE6" s="1">
        <v>4.683</v>
      </c>
      <c r="DF6" s="1">
        <v>3.186</v>
      </c>
      <c r="DG6" s="1">
        <v>2.965</v>
      </c>
      <c r="DH6" s="1">
        <v>6.151</v>
      </c>
      <c r="DI6" s="1">
        <v>0.565</v>
      </c>
      <c r="DJ6" s="1">
        <v>5.558</v>
      </c>
      <c r="DK6" s="1">
        <v>6.124</v>
      </c>
      <c r="DL6" s="1">
        <v>48.744</v>
      </c>
      <c r="DM6" s="1">
        <v>89.403</v>
      </c>
      <c r="DN6" s="1">
        <v>138.147</v>
      </c>
      <c r="DO6" s="1">
        <v>0.0</v>
      </c>
      <c r="DP6" s="1">
        <v>14.791</v>
      </c>
      <c r="DQ6" s="1">
        <v>14.791</v>
      </c>
      <c r="DR6" s="1" t="s">
        <v>157</v>
      </c>
      <c r="DS6" s="1" t="s">
        <v>158</v>
      </c>
      <c r="DT6" s="1" t="s">
        <v>157</v>
      </c>
      <c r="DU6" s="1" t="s">
        <v>157</v>
      </c>
      <c r="DV6" s="1">
        <v>561.738</v>
      </c>
      <c r="DW6" s="1" t="str">
        <f t="shared" si="3"/>
        <v>high</v>
      </c>
      <c r="DX6" s="1">
        <v>111.825</v>
      </c>
      <c r="DY6" s="1">
        <v>39.654</v>
      </c>
      <c r="DZ6" s="1">
        <v>65.277</v>
      </c>
      <c r="EA6" s="1" t="s">
        <v>157</v>
      </c>
      <c r="EB6" s="1" t="s">
        <v>158</v>
      </c>
      <c r="EC6" s="1" t="s">
        <v>157</v>
      </c>
      <c r="ED6" s="1" t="s">
        <v>157</v>
      </c>
      <c r="EE6" s="1" t="s">
        <v>168</v>
      </c>
      <c r="EF6" s="1" t="s">
        <v>151</v>
      </c>
      <c r="EG6" s="1" t="s">
        <v>151</v>
      </c>
    </row>
    <row r="7" ht="14.25" customHeight="1">
      <c r="A7" s="1" t="s">
        <v>169</v>
      </c>
      <c r="B7" s="1" t="s">
        <v>136</v>
      </c>
      <c r="C7" s="1">
        <v>43.0</v>
      </c>
      <c r="D7" s="1" t="s">
        <v>161</v>
      </c>
      <c r="E7" s="1">
        <v>164.0</v>
      </c>
      <c r="F7" s="1">
        <v>41.0</v>
      </c>
      <c r="G7" s="1" t="s">
        <v>154</v>
      </c>
      <c r="H7" s="1">
        <v>61.0</v>
      </c>
      <c r="I7" s="1">
        <v>76.0</v>
      </c>
      <c r="J7" s="1">
        <v>178.0</v>
      </c>
      <c r="K7" s="1">
        <v>4.341463415</v>
      </c>
      <c r="L7" s="1">
        <v>126.7</v>
      </c>
      <c r="M7" s="1">
        <v>1.47</v>
      </c>
      <c r="N7" s="1">
        <v>81.0</v>
      </c>
      <c r="O7" s="1">
        <v>5.5</v>
      </c>
      <c r="P7" s="1">
        <v>1.53</v>
      </c>
      <c r="Q7" s="1">
        <v>6.2</v>
      </c>
      <c r="R7" s="1">
        <v>0.246774194</v>
      </c>
      <c r="S7" s="1">
        <v>306.0</v>
      </c>
      <c r="T7" s="1">
        <v>9.25</v>
      </c>
      <c r="U7" s="1">
        <v>4.4955</v>
      </c>
      <c r="V7" s="1">
        <v>133.1</v>
      </c>
      <c r="W7" s="1">
        <v>185.8362632</v>
      </c>
      <c r="X7" s="1">
        <v>85.9</v>
      </c>
      <c r="Y7" s="1">
        <v>54.10816222</v>
      </c>
      <c r="Z7" s="1">
        <v>1.84815</v>
      </c>
      <c r="AA7" s="1">
        <v>0.347396277</v>
      </c>
      <c r="AB7" s="1">
        <v>70.6</v>
      </c>
      <c r="AC7" s="1">
        <v>26.05823758</v>
      </c>
      <c r="AD7" s="1" t="s">
        <v>139</v>
      </c>
      <c r="AE7" s="1">
        <v>34.74737273</v>
      </c>
      <c r="AF7" s="1">
        <v>88.2</v>
      </c>
      <c r="AG7" s="1" t="s">
        <v>140</v>
      </c>
      <c r="AH7" s="1" t="s">
        <v>154</v>
      </c>
      <c r="AI7" s="1" t="s">
        <v>142</v>
      </c>
      <c r="AJ7" s="1" t="s">
        <v>142</v>
      </c>
      <c r="AK7" s="1" t="s">
        <v>170</v>
      </c>
      <c r="AL7" s="1">
        <v>129.0</v>
      </c>
      <c r="AM7" s="1">
        <v>83.0</v>
      </c>
      <c r="AN7" s="1">
        <v>2024.59</v>
      </c>
      <c r="AO7" s="1">
        <v>14.9162</v>
      </c>
      <c r="AP7" s="1">
        <v>664.086</v>
      </c>
      <c r="AQ7" s="1">
        <v>1051.93</v>
      </c>
      <c r="AR7" s="1">
        <v>16.4337</v>
      </c>
      <c r="AS7" s="1">
        <v>1304.5</v>
      </c>
      <c r="AT7" s="1">
        <v>3130.73</v>
      </c>
      <c r="AU7" s="1">
        <v>221.634</v>
      </c>
      <c r="AV7" s="1">
        <v>10.1849</v>
      </c>
      <c r="AW7" s="1">
        <v>1.26617</v>
      </c>
      <c r="AX7" s="1">
        <v>3.24282</v>
      </c>
      <c r="AY7" s="1">
        <v>1157.33</v>
      </c>
      <c r="AZ7" s="1">
        <v>1.16729</v>
      </c>
      <c r="BA7" s="1">
        <v>1.93663</v>
      </c>
      <c r="BB7" s="1">
        <v>15.051</v>
      </c>
      <c r="BC7" s="1">
        <v>5.23267</v>
      </c>
      <c r="BD7" s="1">
        <v>1.76864</v>
      </c>
      <c r="BE7" s="1">
        <v>413.701</v>
      </c>
      <c r="BF7" s="1">
        <v>7.03612</v>
      </c>
      <c r="BG7" s="1">
        <v>134.591</v>
      </c>
      <c r="BH7" s="1">
        <v>0.0</v>
      </c>
      <c r="BI7" s="1">
        <v>0.0</v>
      </c>
      <c r="BJ7" s="1">
        <v>0.0</v>
      </c>
      <c r="BK7" s="1">
        <v>0.0</v>
      </c>
      <c r="BL7" s="1" t="s">
        <v>144</v>
      </c>
      <c r="BM7" s="1" t="s">
        <v>146</v>
      </c>
      <c r="BN7" s="1" t="s">
        <v>145</v>
      </c>
      <c r="BO7" s="1" t="s">
        <v>145</v>
      </c>
      <c r="BP7" s="1" t="s">
        <v>146</v>
      </c>
      <c r="BQ7" s="1" t="s">
        <v>146</v>
      </c>
      <c r="BR7" s="1" t="s">
        <v>146</v>
      </c>
      <c r="BS7" s="1">
        <v>30.10226015</v>
      </c>
      <c r="BT7" s="1">
        <v>9.979007612</v>
      </c>
      <c r="BU7" s="1">
        <v>2.417938605</v>
      </c>
      <c r="BV7" s="1">
        <v>1.300711426</v>
      </c>
      <c r="BW7" s="1">
        <v>4.450658264</v>
      </c>
      <c r="BX7" s="1">
        <v>-0.206977793</v>
      </c>
      <c r="BY7" s="1">
        <v>-0.102211256</v>
      </c>
      <c r="BZ7" s="1" t="str">
        <f t="shared" si="1"/>
        <v>antiinflamatoria</v>
      </c>
      <c r="CA7" s="1">
        <v>26.67573696</v>
      </c>
      <c r="CB7" s="1" t="s">
        <v>148</v>
      </c>
      <c r="CC7" s="1">
        <v>0.05868517</v>
      </c>
      <c r="CD7" s="1">
        <v>0.350503744</v>
      </c>
      <c r="CE7" s="1">
        <v>0.004037791</v>
      </c>
      <c r="CF7" s="1">
        <v>0.098063429</v>
      </c>
      <c r="CG7" s="1">
        <v>0.130444157</v>
      </c>
      <c r="CH7" s="1">
        <v>491.546</v>
      </c>
      <c r="CI7" s="2" t="str">
        <f t="shared" si="2"/>
        <v>low</v>
      </c>
      <c r="CJ7" s="1">
        <v>409.751</v>
      </c>
      <c r="CK7" s="1">
        <v>400.112</v>
      </c>
      <c r="CL7" s="1">
        <v>9.639</v>
      </c>
      <c r="CM7" s="1">
        <v>383.705</v>
      </c>
      <c r="CN7" s="1">
        <v>24.337</v>
      </c>
      <c r="CO7" s="1">
        <v>0.039</v>
      </c>
      <c r="CP7" s="1">
        <v>0.0</v>
      </c>
      <c r="CQ7" s="1">
        <v>0.039</v>
      </c>
      <c r="CR7" s="1">
        <v>0.0</v>
      </c>
      <c r="CS7" s="1">
        <v>1.67</v>
      </c>
      <c r="CT7" s="1">
        <v>1.67</v>
      </c>
      <c r="CU7" s="1">
        <v>0.0</v>
      </c>
      <c r="CV7" s="1">
        <v>0.0</v>
      </c>
      <c r="CW7" s="1">
        <v>0.0</v>
      </c>
      <c r="CX7" s="1">
        <v>0.0</v>
      </c>
      <c r="CY7" s="1">
        <v>33.581</v>
      </c>
      <c r="CZ7" s="1">
        <v>0.0</v>
      </c>
      <c r="DA7" s="1">
        <v>0.0</v>
      </c>
      <c r="DB7" s="1">
        <v>0.0</v>
      </c>
      <c r="DC7" s="1">
        <v>0.0</v>
      </c>
      <c r="DD7" s="1">
        <v>0.001</v>
      </c>
      <c r="DE7" s="1">
        <v>0.001</v>
      </c>
      <c r="DF7" s="1">
        <v>349.654</v>
      </c>
      <c r="DG7" s="1">
        <v>0.424</v>
      </c>
      <c r="DH7" s="1">
        <v>350.077</v>
      </c>
      <c r="DI7" s="1">
        <v>0.121</v>
      </c>
      <c r="DJ7" s="1">
        <v>0.284</v>
      </c>
      <c r="DK7" s="1">
        <v>0.405</v>
      </c>
      <c r="DL7" s="1">
        <v>16.67</v>
      </c>
      <c r="DM7" s="1">
        <v>7.258</v>
      </c>
      <c r="DN7" s="1">
        <v>23.928</v>
      </c>
      <c r="DO7" s="1">
        <v>0.0</v>
      </c>
      <c r="DP7" s="1">
        <v>1.67</v>
      </c>
      <c r="DQ7" s="1">
        <v>1.67</v>
      </c>
      <c r="DR7" s="1" t="s">
        <v>158</v>
      </c>
      <c r="DS7" s="1" t="s">
        <v>157</v>
      </c>
      <c r="DT7" s="1" t="s">
        <v>149</v>
      </c>
      <c r="DU7" s="1" t="s">
        <v>158</v>
      </c>
      <c r="DV7" s="1">
        <v>242.788</v>
      </c>
      <c r="DW7" s="1" t="str">
        <f t="shared" si="3"/>
        <v>low</v>
      </c>
      <c r="DX7" s="1">
        <v>202.387</v>
      </c>
      <c r="DY7" s="1">
        <v>189.522</v>
      </c>
      <c r="DZ7" s="1">
        <v>12.021</v>
      </c>
      <c r="EA7" s="1" t="s">
        <v>158</v>
      </c>
      <c r="EB7" s="1" t="s">
        <v>157</v>
      </c>
      <c r="EC7" s="1" t="s">
        <v>149</v>
      </c>
      <c r="ED7" s="1" t="s">
        <v>158</v>
      </c>
      <c r="EE7" s="1" t="s">
        <v>171</v>
      </c>
      <c r="EF7" s="1" t="s">
        <v>151</v>
      </c>
      <c r="EG7" s="1" t="s">
        <v>151</v>
      </c>
    </row>
    <row r="8" ht="14.25" customHeight="1">
      <c r="A8" s="1" t="s">
        <v>172</v>
      </c>
      <c r="B8" s="1" t="s">
        <v>136</v>
      </c>
      <c r="C8" s="1">
        <v>20.0</v>
      </c>
      <c r="D8" s="1" t="s">
        <v>137</v>
      </c>
      <c r="E8" s="1">
        <v>179.0</v>
      </c>
      <c r="F8" s="1">
        <v>34.0</v>
      </c>
      <c r="G8" s="1" t="s">
        <v>138</v>
      </c>
      <c r="H8" s="1">
        <v>37.0</v>
      </c>
      <c r="I8" s="1">
        <v>101.0</v>
      </c>
      <c r="J8" s="1">
        <v>172.0</v>
      </c>
      <c r="K8" s="1">
        <v>5.058823529</v>
      </c>
      <c r="L8" s="1">
        <v>164.4</v>
      </c>
      <c r="M8" s="1">
        <v>1.68</v>
      </c>
      <c r="N8" s="1">
        <v>75.0</v>
      </c>
      <c r="O8" s="1">
        <v>5.4</v>
      </c>
      <c r="P8" s="1">
        <v>3.07</v>
      </c>
      <c r="Q8" s="1">
        <v>4.56</v>
      </c>
      <c r="R8" s="1">
        <v>0.673245614</v>
      </c>
      <c r="S8" s="1">
        <v>186.0</v>
      </c>
      <c r="T8" s="1">
        <v>6.09</v>
      </c>
      <c r="U8" s="1">
        <v>4.1625</v>
      </c>
      <c r="V8" s="1">
        <v>117.6</v>
      </c>
      <c r="W8" s="1">
        <v>183.8490566</v>
      </c>
      <c r="X8" s="1">
        <v>132.5</v>
      </c>
      <c r="Y8" s="1">
        <v>88.75870945</v>
      </c>
      <c r="Z8" s="1">
        <v>1.12665</v>
      </c>
      <c r="AA8" s="1">
        <v>0.375430499</v>
      </c>
      <c r="AB8" s="1">
        <v>59.1</v>
      </c>
      <c r="AC8" s="1">
        <v>20.00026396</v>
      </c>
      <c r="AD8" s="1" t="s">
        <v>154</v>
      </c>
      <c r="AE8" s="1">
        <v>30.8445613</v>
      </c>
      <c r="AF8" s="1">
        <v>73.0</v>
      </c>
      <c r="AG8" s="1" t="s">
        <v>154</v>
      </c>
      <c r="AH8" s="1" t="s">
        <v>154</v>
      </c>
      <c r="AI8" s="1" t="s">
        <v>142</v>
      </c>
      <c r="AJ8" s="1" t="s">
        <v>167</v>
      </c>
      <c r="AK8" s="1" t="s">
        <v>173</v>
      </c>
      <c r="AL8" s="1">
        <v>110.0</v>
      </c>
      <c r="AM8" s="1">
        <v>74.0</v>
      </c>
      <c r="AN8" s="1">
        <v>2873.47</v>
      </c>
      <c r="AO8" s="1">
        <v>38.7493</v>
      </c>
      <c r="AP8" s="1">
        <v>731.104</v>
      </c>
      <c r="AQ8" s="1">
        <v>2139.1</v>
      </c>
      <c r="AR8" s="1">
        <v>20.293</v>
      </c>
      <c r="AS8" s="1">
        <v>805.025</v>
      </c>
      <c r="AT8" s="1">
        <v>5553.79</v>
      </c>
      <c r="AU8" s="1">
        <v>487.868</v>
      </c>
      <c r="AV8" s="1">
        <v>11.6089</v>
      </c>
      <c r="AW8" s="1">
        <v>4.17021</v>
      </c>
      <c r="AX8" s="1">
        <v>4.51327</v>
      </c>
      <c r="AY8" s="1">
        <v>695.759</v>
      </c>
      <c r="AZ8" s="1">
        <v>1.89943</v>
      </c>
      <c r="BA8" s="1">
        <v>2.02622</v>
      </c>
      <c r="BB8" s="1">
        <v>21.8028</v>
      </c>
      <c r="BC8" s="1">
        <v>8.37749</v>
      </c>
      <c r="BD8" s="1">
        <v>1.07398</v>
      </c>
      <c r="BE8" s="1">
        <v>684.583</v>
      </c>
      <c r="BF8" s="1">
        <v>6.97813</v>
      </c>
      <c r="BG8" s="1">
        <v>116.219</v>
      </c>
      <c r="BH8" s="1">
        <v>11.26291815</v>
      </c>
      <c r="BI8" s="1">
        <v>3.031396547</v>
      </c>
      <c r="BJ8" s="1">
        <v>3.512677033</v>
      </c>
      <c r="BK8" s="1">
        <v>0.021787394</v>
      </c>
      <c r="BL8" s="1" t="s">
        <v>144</v>
      </c>
      <c r="BM8" s="1" t="s">
        <v>146</v>
      </c>
      <c r="BN8" s="1" t="s">
        <v>145</v>
      </c>
      <c r="BO8" s="1" t="s">
        <v>145</v>
      </c>
      <c r="BP8" s="1" t="s">
        <v>146</v>
      </c>
      <c r="BQ8" s="1" t="s">
        <v>146</v>
      </c>
      <c r="BR8" s="1" t="s">
        <v>146</v>
      </c>
      <c r="BS8" s="1">
        <v>67.56127293</v>
      </c>
      <c r="BT8" s="1">
        <v>12.94114451</v>
      </c>
      <c r="BU8" s="1">
        <v>5.822350218</v>
      </c>
      <c r="BV8" s="1">
        <v>1.303356964</v>
      </c>
      <c r="BW8" s="1">
        <v>6.146605922</v>
      </c>
      <c r="BX8" s="1">
        <v>-0.957337066</v>
      </c>
      <c r="BY8" s="1">
        <v>-0.33321861</v>
      </c>
      <c r="BZ8" s="1" t="str">
        <f t="shared" si="1"/>
        <v>antiinflamatoria</v>
      </c>
      <c r="CA8" s="1">
        <v>16.90410959</v>
      </c>
      <c r="CB8" s="1" t="s">
        <v>154</v>
      </c>
      <c r="CC8" s="1">
        <v>0.080580969</v>
      </c>
      <c r="CD8" s="1">
        <v>0.421615754</v>
      </c>
      <c r="CE8" s="1">
        <v>0.009949863</v>
      </c>
      <c r="CF8" s="1">
        <v>0.060862149</v>
      </c>
      <c r="CG8" s="1">
        <v>0.182134181</v>
      </c>
      <c r="CH8" s="1">
        <v>9169.86</v>
      </c>
      <c r="CI8" s="2" t="str">
        <f t="shared" si="2"/>
        <v>High</v>
      </c>
      <c r="CJ8" s="1">
        <v>792.333</v>
      </c>
      <c r="CK8" s="1">
        <v>768.818</v>
      </c>
      <c r="CL8" s="1">
        <v>23.515</v>
      </c>
      <c r="CM8" s="1">
        <v>755.306</v>
      </c>
      <c r="CN8" s="1">
        <v>36.74</v>
      </c>
      <c r="CO8" s="1">
        <v>0.091</v>
      </c>
      <c r="CP8" s="1">
        <v>0.0</v>
      </c>
      <c r="CQ8" s="1">
        <v>0.091</v>
      </c>
      <c r="CR8" s="1">
        <v>0.0</v>
      </c>
      <c r="CS8" s="1">
        <v>0.011</v>
      </c>
      <c r="CT8" s="1">
        <v>0.011</v>
      </c>
      <c r="CU8" s="1">
        <v>0.185</v>
      </c>
      <c r="CV8" s="1">
        <v>0.004</v>
      </c>
      <c r="CW8" s="1">
        <v>0.0</v>
      </c>
      <c r="CX8" s="1">
        <v>0.0</v>
      </c>
      <c r="CY8" s="1">
        <v>751.12</v>
      </c>
      <c r="CZ8" s="1">
        <v>0.0</v>
      </c>
      <c r="DA8" s="1">
        <v>0.0</v>
      </c>
      <c r="DB8" s="1">
        <v>0.0</v>
      </c>
      <c r="DC8" s="1">
        <v>1.95</v>
      </c>
      <c r="DD8" s="1">
        <v>0.0</v>
      </c>
      <c r="DE8" s="1">
        <v>1.95</v>
      </c>
      <c r="DF8" s="1">
        <v>2.237</v>
      </c>
      <c r="DG8" s="1">
        <v>0.0</v>
      </c>
      <c r="DH8" s="1">
        <v>2.237</v>
      </c>
      <c r="DI8" s="1">
        <v>1.461</v>
      </c>
      <c r="DJ8" s="1">
        <v>10.832</v>
      </c>
      <c r="DK8" s="1">
        <v>12.292</v>
      </c>
      <c r="DL8" s="1">
        <v>11.776</v>
      </c>
      <c r="DM8" s="1">
        <v>12.672</v>
      </c>
      <c r="DN8" s="1">
        <v>24.448</v>
      </c>
      <c r="DO8" s="1">
        <v>0.0</v>
      </c>
      <c r="DP8" s="1">
        <v>0.011</v>
      </c>
      <c r="DQ8" s="1">
        <v>0.011</v>
      </c>
      <c r="DR8" s="1" t="s">
        <v>149</v>
      </c>
      <c r="DS8" s="1" t="s">
        <v>149</v>
      </c>
      <c r="DT8" s="1" t="s">
        <v>149</v>
      </c>
      <c r="DU8" s="1" t="s">
        <v>158</v>
      </c>
      <c r="DV8" s="1">
        <v>3191.215</v>
      </c>
      <c r="DW8" s="1" t="str">
        <f t="shared" si="3"/>
        <v>high</v>
      </c>
      <c r="DX8" s="1">
        <v>275.741</v>
      </c>
      <c r="DY8" s="1">
        <v>262.855</v>
      </c>
      <c r="DZ8" s="1">
        <v>12.786</v>
      </c>
      <c r="EA8" s="1" t="s">
        <v>149</v>
      </c>
      <c r="EB8" s="1" t="s">
        <v>157</v>
      </c>
      <c r="EC8" s="1" t="s">
        <v>149</v>
      </c>
      <c r="ED8" s="1" t="s">
        <v>158</v>
      </c>
      <c r="EE8" s="1" t="s">
        <v>174</v>
      </c>
      <c r="EF8" s="1" t="s">
        <v>175</v>
      </c>
      <c r="EG8" s="1" t="s">
        <v>175</v>
      </c>
    </row>
    <row r="9" ht="14.25" customHeight="1">
      <c r="A9" s="1" t="s">
        <v>176</v>
      </c>
      <c r="B9" s="1" t="s">
        <v>136</v>
      </c>
      <c r="C9" s="1">
        <v>32.0</v>
      </c>
      <c r="D9" s="1" t="s">
        <v>137</v>
      </c>
      <c r="E9" s="1">
        <v>148.0</v>
      </c>
      <c r="F9" s="1">
        <v>42.0</v>
      </c>
      <c r="G9" s="1" t="s">
        <v>154</v>
      </c>
      <c r="H9" s="1">
        <v>25.0</v>
      </c>
      <c r="I9" s="1">
        <v>85.0</v>
      </c>
      <c r="J9" s="1">
        <v>152.0</v>
      </c>
      <c r="K9" s="1">
        <v>3.619047619</v>
      </c>
      <c r="L9" s="1">
        <v>260.2</v>
      </c>
      <c r="M9" s="1">
        <v>0.91</v>
      </c>
      <c r="N9" s="1">
        <v>81.0</v>
      </c>
      <c r="O9" s="1">
        <v>4.9</v>
      </c>
      <c r="P9" s="1">
        <v>4.77</v>
      </c>
      <c r="Q9" s="1">
        <v>2.82</v>
      </c>
      <c r="R9" s="1">
        <v>1.691489362</v>
      </c>
      <c r="S9" s="1">
        <v>126.0</v>
      </c>
      <c r="T9" s="1">
        <v>10.68</v>
      </c>
      <c r="U9" s="1">
        <v>4.4955</v>
      </c>
      <c r="V9" s="1">
        <v>146.6</v>
      </c>
      <c r="W9" s="1">
        <v>214.565545</v>
      </c>
      <c r="X9" s="1">
        <v>74.6</v>
      </c>
      <c r="Y9" s="1">
        <v>46.86334274</v>
      </c>
      <c r="Z9" s="1">
        <v>2.133864</v>
      </c>
      <c r="AA9" s="1">
        <v>0.340021954</v>
      </c>
      <c r="AB9" s="1">
        <v>105.7</v>
      </c>
      <c r="AC9" s="1">
        <v>32.33539236</v>
      </c>
      <c r="AD9" s="1" t="s">
        <v>155</v>
      </c>
      <c r="AE9" s="1">
        <v>37.40641712</v>
      </c>
      <c r="AF9" s="1">
        <v>105.2</v>
      </c>
      <c r="AG9" s="1" t="s">
        <v>140</v>
      </c>
      <c r="AH9" s="1" t="s">
        <v>141</v>
      </c>
      <c r="AI9" s="1" t="s">
        <v>142</v>
      </c>
      <c r="AJ9" s="1" t="s">
        <v>167</v>
      </c>
      <c r="AK9" s="1" t="s">
        <v>143</v>
      </c>
      <c r="AL9" s="1">
        <v>169.0</v>
      </c>
      <c r="AM9" s="1">
        <v>106.0</v>
      </c>
      <c r="AN9" s="1">
        <v>1666.92</v>
      </c>
      <c r="AO9" s="1">
        <v>14.7785</v>
      </c>
      <c r="AP9" s="1">
        <v>641.737</v>
      </c>
      <c r="AQ9" s="1">
        <v>1188.15</v>
      </c>
      <c r="AR9" s="1">
        <v>10.5119</v>
      </c>
      <c r="AS9" s="1">
        <v>991.524</v>
      </c>
      <c r="AT9" s="1">
        <v>2769.65</v>
      </c>
      <c r="AU9" s="1">
        <v>231.308</v>
      </c>
      <c r="AV9" s="1">
        <v>9.63526</v>
      </c>
      <c r="AW9" s="1">
        <v>1.19844</v>
      </c>
      <c r="AX9" s="1">
        <v>3.16521</v>
      </c>
      <c r="AY9" s="1">
        <v>583.495</v>
      </c>
      <c r="AZ9" s="1">
        <v>0.742417</v>
      </c>
      <c r="BA9" s="1">
        <v>1.43203</v>
      </c>
      <c r="BB9" s="1">
        <v>20.1113</v>
      </c>
      <c r="BC9" s="1">
        <v>5.03112</v>
      </c>
      <c r="BD9" s="1">
        <v>1.40707</v>
      </c>
      <c r="BE9" s="1">
        <v>287.521</v>
      </c>
      <c r="BF9" s="1">
        <v>8.02647</v>
      </c>
      <c r="BG9" s="1">
        <v>102.53</v>
      </c>
      <c r="BH9" s="1">
        <v>17.29834476</v>
      </c>
      <c r="BI9" s="1">
        <v>4.84906903</v>
      </c>
      <c r="BJ9" s="1">
        <v>1.742714582</v>
      </c>
      <c r="BK9" s="1">
        <v>0.210890052</v>
      </c>
      <c r="BL9" s="1" t="s">
        <v>156</v>
      </c>
      <c r="BM9" s="1" t="s">
        <v>145</v>
      </c>
      <c r="BN9" s="1" t="s">
        <v>146</v>
      </c>
      <c r="BO9" s="1" t="s">
        <v>146</v>
      </c>
      <c r="BP9" s="1" t="s">
        <v>146</v>
      </c>
      <c r="BQ9" s="1" t="s">
        <v>146</v>
      </c>
      <c r="BR9" s="1" t="s">
        <v>146</v>
      </c>
      <c r="BS9" s="1" t="s">
        <v>147</v>
      </c>
      <c r="BT9" s="1" t="s">
        <v>147</v>
      </c>
      <c r="BU9" s="1" t="s">
        <v>147</v>
      </c>
      <c r="BV9" s="1" t="s">
        <v>147</v>
      </c>
      <c r="BW9" s="1" t="s">
        <v>147</v>
      </c>
      <c r="BX9" s="1">
        <v>1.07568559</v>
      </c>
      <c r="BY9" s="1">
        <v>0.645282297</v>
      </c>
      <c r="BZ9" s="1" t="str">
        <f t="shared" si="1"/>
        <v>proinflamatoria</v>
      </c>
      <c r="CA9" s="1">
        <v>29.62737643</v>
      </c>
      <c r="CB9" s="1" t="s">
        <v>148</v>
      </c>
      <c r="CC9" s="1">
        <v>0.181878914</v>
      </c>
      <c r="CD9" s="1">
        <v>0.389269311</v>
      </c>
      <c r="CE9" s="1">
        <v>0.272442589</v>
      </c>
      <c r="CF9" s="1">
        <v>0.054697286</v>
      </c>
      <c r="CG9" s="1">
        <v>0.052066806</v>
      </c>
      <c r="CH9" s="1">
        <v>821.399</v>
      </c>
      <c r="CI9" s="2" t="str">
        <f t="shared" si="2"/>
        <v>low</v>
      </c>
      <c r="CJ9" s="1">
        <v>454.44</v>
      </c>
      <c r="CK9" s="1">
        <v>389.771</v>
      </c>
      <c r="CL9" s="1">
        <v>64.669</v>
      </c>
      <c r="CM9" s="1">
        <v>330.449</v>
      </c>
      <c r="CN9" s="1">
        <v>119.762</v>
      </c>
      <c r="CO9" s="1">
        <v>0.0</v>
      </c>
      <c r="CP9" s="1">
        <v>0.0</v>
      </c>
      <c r="CQ9" s="1">
        <v>0.0</v>
      </c>
      <c r="CR9" s="1">
        <v>0.0</v>
      </c>
      <c r="CS9" s="1">
        <v>3.981</v>
      </c>
      <c r="CT9" s="1">
        <v>3.981</v>
      </c>
      <c r="CU9" s="1">
        <v>0.247</v>
      </c>
      <c r="CV9" s="1">
        <v>0.0</v>
      </c>
      <c r="CW9" s="1">
        <v>191.413</v>
      </c>
      <c r="CX9" s="1">
        <v>0.0</v>
      </c>
      <c r="CY9" s="1">
        <v>112.569</v>
      </c>
      <c r="CZ9" s="1">
        <v>0.0</v>
      </c>
      <c r="DA9" s="1">
        <v>0.0</v>
      </c>
      <c r="DB9" s="1">
        <v>0.0</v>
      </c>
      <c r="DC9" s="1">
        <v>0.048</v>
      </c>
      <c r="DD9" s="1">
        <v>0.018</v>
      </c>
      <c r="DE9" s="1">
        <v>0.065</v>
      </c>
      <c r="DF9" s="1">
        <v>16.984</v>
      </c>
      <c r="DG9" s="1">
        <v>9.418</v>
      </c>
      <c r="DH9" s="1">
        <v>26.402</v>
      </c>
      <c r="DI9" s="1">
        <v>55.682</v>
      </c>
      <c r="DJ9" s="1">
        <v>41.679</v>
      </c>
      <c r="DK9" s="1">
        <v>97.361</v>
      </c>
      <c r="DL9" s="1">
        <v>12.828</v>
      </c>
      <c r="DM9" s="1">
        <v>9.573</v>
      </c>
      <c r="DN9" s="1">
        <v>22.401</v>
      </c>
      <c r="DO9" s="1">
        <v>0.0</v>
      </c>
      <c r="DP9" s="1">
        <v>3.981</v>
      </c>
      <c r="DQ9" s="1">
        <v>3.981</v>
      </c>
      <c r="DR9" s="1" t="s">
        <v>157</v>
      </c>
      <c r="DS9" s="1" t="s">
        <v>157</v>
      </c>
      <c r="DT9" s="1" t="s">
        <v>149</v>
      </c>
      <c r="DU9" s="1" t="s">
        <v>157</v>
      </c>
      <c r="DV9" s="1">
        <v>492.765</v>
      </c>
      <c r="DW9" s="1" t="str">
        <f t="shared" si="3"/>
        <v>low</v>
      </c>
      <c r="DX9" s="1">
        <v>272.622</v>
      </c>
      <c r="DY9" s="1">
        <v>198.239</v>
      </c>
      <c r="DZ9" s="1">
        <v>71.846</v>
      </c>
      <c r="EA9" s="1" t="s">
        <v>157</v>
      </c>
      <c r="EB9" s="1" t="s">
        <v>157</v>
      </c>
      <c r="EC9" s="1" t="s">
        <v>149</v>
      </c>
      <c r="ED9" s="1" t="s">
        <v>157</v>
      </c>
      <c r="EE9" s="1" t="s">
        <v>177</v>
      </c>
      <c r="EF9" s="1" t="s">
        <v>151</v>
      </c>
      <c r="EG9" s="1" t="s">
        <v>151</v>
      </c>
    </row>
    <row r="10" ht="14.25" customHeight="1">
      <c r="A10" s="1" t="s">
        <v>178</v>
      </c>
      <c r="B10" s="1" t="s">
        <v>136</v>
      </c>
      <c r="C10" s="1">
        <v>56.0</v>
      </c>
      <c r="D10" s="1" t="s">
        <v>161</v>
      </c>
      <c r="E10" s="1">
        <v>173.0</v>
      </c>
      <c r="F10" s="1">
        <v>51.0</v>
      </c>
      <c r="G10" s="1" t="s">
        <v>154</v>
      </c>
      <c r="H10" s="1">
        <v>32.0</v>
      </c>
      <c r="I10" s="1">
        <v>109.0</v>
      </c>
      <c r="J10" s="1">
        <v>192.0</v>
      </c>
      <c r="K10" s="1">
        <v>3.764705882</v>
      </c>
      <c r="L10" s="1">
        <v>202.0</v>
      </c>
      <c r="M10" s="1">
        <v>3.52</v>
      </c>
      <c r="N10" s="1">
        <v>96.0</v>
      </c>
      <c r="O10" s="1">
        <v>5.29</v>
      </c>
      <c r="P10" s="1">
        <v>2.1</v>
      </c>
      <c r="Q10" s="1">
        <v>3.63</v>
      </c>
      <c r="R10" s="1">
        <v>0.578512397</v>
      </c>
      <c r="S10" s="1">
        <v>160.0</v>
      </c>
      <c r="T10" s="1">
        <v>4.37</v>
      </c>
      <c r="U10" s="1">
        <v>5.328</v>
      </c>
      <c r="V10" s="1">
        <v>57.2</v>
      </c>
      <c r="W10" s="1">
        <v>47.81181619</v>
      </c>
      <c r="X10" s="1">
        <v>172.2</v>
      </c>
      <c r="Y10" s="1">
        <v>96.63553714</v>
      </c>
      <c r="Z10" s="1">
        <v>1.034816</v>
      </c>
      <c r="AA10" s="1">
        <v>0.380708298</v>
      </c>
      <c r="AB10" s="1">
        <v>74.2</v>
      </c>
      <c r="AC10" s="1">
        <v>27.45366177</v>
      </c>
      <c r="AD10" s="1" t="s">
        <v>139</v>
      </c>
      <c r="AE10" s="1">
        <v>39.19815966</v>
      </c>
      <c r="AF10" s="1">
        <v>98.8</v>
      </c>
      <c r="AG10" s="1" t="s">
        <v>140</v>
      </c>
      <c r="AH10" s="1" t="s">
        <v>141</v>
      </c>
      <c r="AI10" s="1" t="s">
        <v>167</v>
      </c>
      <c r="AJ10" s="1" t="s">
        <v>142</v>
      </c>
      <c r="AK10" s="1" t="s">
        <v>143</v>
      </c>
      <c r="AL10" s="1">
        <v>145.0</v>
      </c>
      <c r="AM10" s="1">
        <v>90.0</v>
      </c>
      <c r="AN10" s="1">
        <v>1543.07</v>
      </c>
      <c r="AO10" s="1">
        <v>12.1031</v>
      </c>
      <c r="AP10" s="1">
        <v>541.563</v>
      </c>
      <c r="AQ10" s="1">
        <v>863.203</v>
      </c>
      <c r="AR10" s="1">
        <v>12.0674</v>
      </c>
      <c r="AS10" s="1">
        <v>1120.77</v>
      </c>
      <c r="AT10" s="1">
        <v>2613.98</v>
      </c>
      <c r="AU10" s="1">
        <v>183.658</v>
      </c>
      <c r="AV10" s="1">
        <v>10.2208</v>
      </c>
      <c r="AW10" s="1">
        <v>0.970684</v>
      </c>
      <c r="AX10" s="1">
        <v>2.63337</v>
      </c>
      <c r="AY10" s="1">
        <v>724.35</v>
      </c>
      <c r="AZ10" s="1">
        <v>0.806656</v>
      </c>
      <c r="BA10" s="1">
        <v>1.69403</v>
      </c>
      <c r="BB10" s="1">
        <v>11.8794</v>
      </c>
      <c r="BC10" s="1">
        <v>4.04536</v>
      </c>
      <c r="BD10" s="1">
        <v>1.34259</v>
      </c>
      <c r="BE10" s="1">
        <v>256.374</v>
      </c>
      <c r="BF10" s="1">
        <v>7.17962</v>
      </c>
      <c r="BG10" s="1">
        <v>91.2384</v>
      </c>
      <c r="BH10" s="1">
        <v>26.11169428</v>
      </c>
      <c r="BI10" s="1">
        <v>8.662799881</v>
      </c>
      <c r="BJ10" s="1">
        <v>2.655585926</v>
      </c>
      <c r="BK10" s="1">
        <v>0.276991602</v>
      </c>
      <c r="BL10" s="1" t="s">
        <v>144</v>
      </c>
      <c r="BM10" s="1" t="s">
        <v>145</v>
      </c>
      <c r="BN10" s="1" t="s">
        <v>145</v>
      </c>
      <c r="BO10" s="1" t="s">
        <v>146</v>
      </c>
      <c r="BP10" s="1" t="s">
        <v>146</v>
      </c>
      <c r="BQ10" s="1" t="s">
        <v>145</v>
      </c>
      <c r="BR10" s="1" t="s">
        <v>146</v>
      </c>
      <c r="BS10" s="1">
        <v>204.9478354</v>
      </c>
      <c r="BT10" s="1">
        <v>30.44459158</v>
      </c>
      <c r="BU10" s="1">
        <v>12.13005593</v>
      </c>
      <c r="BV10" s="1">
        <v>5.21158677</v>
      </c>
      <c r="BW10" s="1">
        <v>1.309524803</v>
      </c>
      <c r="BX10" s="1">
        <v>1.513257045</v>
      </c>
      <c r="BY10" s="1">
        <v>0.980723943</v>
      </c>
      <c r="BZ10" s="1" t="str">
        <f t="shared" si="1"/>
        <v>proinflamatoria</v>
      </c>
      <c r="CA10" s="1">
        <v>30.72064777</v>
      </c>
      <c r="CB10" s="1" t="s">
        <v>148</v>
      </c>
      <c r="CC10" s="1">
        <v>0.22459467</v>
      </c>
      <c r="CD10" s="1">
        <v>0.677887105</v>
      </c>
      <c r="CE10" s="1">
        <v>0.016173366</v>
      </c>
      <c r="CF10" s="1">
        <v>0.034258854</v>
      </c>
      <c r="CG10" s="1">
        <v>0.015376648</v>
      </c>
      <c r="CH10" s="1">
        <v>590.201</v>
      </c>
      <c r="CI10" s="2" t="str">
        <f t="shared" si="2"/>
        <v>low</v>
      </c>
      <c r="CJ10" s="1">
        <v>372.82</v>
      </c>
      <c r="CK10" s="1">
        <v>238.001</v>
      </c>
      <c r="CL10" s="1">
        <v>134.819</v>
      </c>
      <c r="CM10" s="1">
        <v>19.157</v>
      </c>
      <c r="CN10" s="1">
        <v>349.737</v>
      </c>
      <c r="CO10" s="1">
        <v>2.782</v>
      </c>
      <c r="CP10" s="1">
        <v>0.0</v>
      </c>
      <c r="CQ10" s="1">
        <v>2.782</v>
      </c>
      <c r="CR10" s="1">
        <v>0.018</v>
      </c>
      <c r="CS10" s="1">
        <v>1.126</v>
      </c>
      <c r="CT10" s="1">
        <v>1.144</v>
      </c>
      <c r="CU10" s="1">
        <v>0.0</v>
      </c>
      <c r="CV10" s="1">
        <v>0.263</v>
      </c>
      <c r="CW10" s="1">
        <v>0.0</v>
      </c>
      <c r="CX10" s="1">
        <v>0.0</v>
      </c>
      <c r="CY10" s="1">
        <v>11.805</v>
      </c>
      <c r="CZ10" s="1">
        <v>0.026</v>
      </c>
      <c r="DA10" s="1">
        <v>0.183</v>
      </c>
      <c r="DB10" s="1">
        <v>0.209</v>
      </c>
      <c r="DC10" s="1">
        <v>0.001</v>
      </c>
      <c r="DD10" s="1">
        <v>0.018</v>
      </c>
      <c r="DE10" s="1">
        <v>0.019</v>
      </c>
      <c r="DF10" s="1">
        <v>5.546</v>
      </c>
      <c r="DG10" s="1">
        <v>1.578</v>
      </c>
      <c r="DH10" s="1">
        <v>7.124</v>
      </c>
      <c r="DI10" s="1">
        <v>0.164</v>
      </c>
      <c r="DJ10" s="1">
        <v>0.527</v>
      </c>
      <c r="DK10" s="1">
        <v>0.691</v>
      </c>
      <c r="DL10" s="1">
        <v>217.641</v>
      </c>
      <c r="DM10" s="1">
        <v>131.37</v>
      </c>
      <c r="DN10" s="1">
        <v>349.011</v>
      </c>
      <c r="DO10" s="1">
        <v>0.018</v>
      </c>
      <c r="DP10" s="1">
        <v>1.126</v>
      </c>
      <c r="DQ10" s="1">
        <v>1.144</v>
      </c>
      <c r="DR10" s="1" t="s">
        <v>158</v>
      </c>
      <c r="DS10" s="1" t="s">
        <v>157</v>
      </c>
      <c r="DT10" s="1" t="s">
        <v>158</v>
      </c>
      <c r="DU10" s="1" t="s">
        <v>157</v>
      </c>
      <c r="DV10" s="1">
        <v>382.485</v>
      </c>
      <c r="DW10" s="1" t="str">
        <f t="shared" si="3"/>
        <v>low</v>
      </c>
      <c r="DX10" s="1">
        <v>241.609</v>
      </c>
      <c r="DY10" s="1">
        <v>12.415</v>
      </c>
      <c r="DZ10" s="1">
        <v>226.65</v>
      </c>
      <c r="EA10" s="1" t="s">
        <v>158</v>
      </c>
      <c r="EB10" s="1" t="s">
        <v>157</v>
      </c>
      <c r="EC10" s="1" t="s">
        <v>158</v>
      </c>
      <c r="ED10" s="1" t="s">
        <v>157</v>
      </c>
      <c r="EE10" s="1" t="s">
        <v>179</v>
      </c>
      <c r="EF10" s="1" t="s">
        <v>165</v>
      </c>
      <c r="EG10" s="1" t="s">
        <v>165</v>
      </c>
    </row>
    <row r="11" ht="14.25" customHeight="1">
      <c r="A11" s="1" t="s">
        <v>180</v>
      </c>
      <c r="B11" s="1" t="s">
        <v>136</v>
      </c>
      <c r="C11" s="1">
        <v>55.0</v>
      </c>
      <c r="D11" s="1" t="s">
        <v>161</v>
      </c>
      <c r="E11" s="1">
        <v>71.9</v>
      </c>
      <c r="F11" s="1">
        <v>18.0</v>
      </c>
      <c r="G11" s="1" t="s">
        <v>138</v>
      </c>
      <c r="H11" s="1">
        <v>19.0</v>
      </c>
      <c r="I11" s="1">
        <v>30.0</v>
      </c>
      <c r="J11" s="1">
        <v>67.0</v>
      </c>
      <c r="K11" s="1">
        <v>3.722222222</v>
      </c>
      <c r="L11" s="1">
        <v>41.0</v>
      </c>
      <c r="M11" s="1">
        <v>1.45</v>
      </c>
      <c r="N11" s="1">
        <v>133.0</v>
      </c>
      <c r="O11" s="1">
        <v>7.5</v>
      </c>
      <c r="P11" s="1">
        <v>1.62</v>
      </c>
      <c r="Q11" s="1">
        <v>2.88</v>
      </c>
      <c r="R11" s="1">
        <v>0.5625</v>
      </c>
      <c r="S11" s="1">
        <v>95.0</v>
      </c>
      <c r="T11" s="1">
        <v>16.13</v>
      </c>
      <c r="U11" s="1">
        <v>7.3815</v>
      </c>
      <c r="V11" s="1">
        <v>74.6</v>
      </c>
      <c r="W11" s="1">
        <v>83.11219889</v>
      </c>
      <c r="X11" s="1">
        <v>44.3</v>
      </c>
      <c r="Y11" s="1">
        <v>18.897464</v>
      </c>
      <c r="Z11" s="1">
        <v>5.291715333</v>
      </c>
      <c r="AA11" s="1">
        <v>0.29981265</v>
      </c>
      <c r="AB11" s="1">
        <v>71.0</v>
      </c>
      <c r="AC11" s="1">
        <v>26.72287252</v>
      </c>
      <c r="AD11" s="1" t="s">
        <v>139</v>
      </c>
      <c r="AE11" s="1">
        <v>35.67063412</v>
      </c>
      <c r="AF11" s="1">
        <v>94.3</v>
      </c>
      <c r="AG11" s="1" t="s">
        <v>140</v>
      </c>
      <c r="AH11" s="1" t="s">
        <v>141</v>
      </c>
      <c r="AI11" s="1" t="s">
        <v>142</v>
      </c>
      <c r="AJ11" s="1" t="s">
        <v>142</v>
      </c>
      <c r="AK11" s="1" t="s">
        <v>143</v>
      </c>
      <c r="AL11" s="1">
        <v>119.0</v>
      </c>
      <c r="AM11" s="1">
        <v>72.0</v>
      </c>
      <c r="AN11" s="1">
        <v>2635.61</v>
      </c>
      <c r="AO11" s="1">
        <v>31.8487</v>
      </c>
      <c r="AP11" s="1">
        <v>899.643</v>
      </c>
      <c r="AQ11" s="1">
        <v>1420.2</v>
      </c>
      <c r="AR11" s="1">
        <v>15.9205</v>
      </c>
      <c r="AS11" s="1">
        <v>1425.54</v>
      </c>
      <c r="AT11" s="1">
        <v>5413.53</v>
      </c>
      <c r="AU11" s="1">
        <v>388.188</v>
      </c>
      <c r="AV11" s="1">
        <v>10.9799</v>
      </c>
      <c r="AW11" s="1">
        <v>3.31186</v>
      </c>
      <c r="AX11" s="1">
        <v>3.63529</v>
      </c>
      <c r="AY11" s="1">
        <v>733.729</v>
      </c>
      <c r="AZ11" s="1">
        <v>1.64098</v>
      </c>
      <c r="BA11" s="1">
        <v>2.31587</v>
      </c>
      <c r="BB11" s="1">
        <v>18.0851</v>
      </c>
      <c r="BC11" s="1">
        <v>7.18295</v>
      </c>
      <c r="BD11" s="1">
        <v>1.5187</v>
      </c>
      <c r="BE11" s="1">
        <v>528.7</v>
      </c>
      <c r="BF11" s="1">
        <v>7.20681</v>
      </c>
      <c r="BG11" s="1">
        <v>138.246</v>
      </c>
      <c r="BH11" s="1">
        <v>13.70048075</v>
      </c>
      <c r="BI11" s="1">
        <v>5.766402322</v>
      </c>
      <c r="BJ11" s="1">
        <v>1.760930884</v>
      </c>
      <c r="BK11" s="1">
        <v>0.028663489</v>
      </c>
      <c r="BL11" s="1" t="s">
        <v>144</v>
      </c>
      <c r="BM11" s="1" t="s">
        <v>145</v>
      </c>
      <c r="BN11" s="1" t="s">
        <v>146</v>
      </c>
      <c r="BO11" s="1" t="s">
        <v>145</v>
      </c>
      <c r="BP11" s="1" t="s">
        <v>145</v>
      </c>
      <c r="BQ11" s="1" t="s">
        <v>146</v>
      </c>
      <c r="BR11" s="1" t="s">
        <v>145</v>
      </c>
      <c r="BS11" s="1">
        <v>87.9200846</v>
      </c>
      <c r="BT11" s="1">
        <v>34.19157836</v>
      </c>
      <c r="BU11" s="1">
        <v>33.55640115</v>
      </c>
      <c r="BV11" s="1">
        <v>28.10950224</v>
      </c>
      <c r="BW11" s="1">
        <v>112.9507803</v>
      </c>
      <c r="BX11" s="1">
        <v>-0.448572052</v>
      </c>
      <c r="BY11" s="1">
        <v>-0.170171492</v>
      </c>
      <c r="BZ11" s="1" t="str">
        <f t="shared" si="1"/>
        <v>antiinflamatoria</v>
      </c>
      <c r="CA11" s="1">
        <v>29.42948038</v>
      </c>
      <c r="CB11" s="1" t="s">
        <v>148</v>
      </c>
      <c r="CC11" s="1">
        <v>0.135777824</v>
      </c>
      <c r="CD11" s="1">
        <v>0.405652448</v>
      </c>
      <c r="CE11" s="1">
        <v>0.157350984</v>
      </c>
      <c r="CF11" s="1">
        <v>0.044547174</v>
      </c>
      <c r="CG11" s="1">
        <v>0.027351685</v>
      </c>
      <c r="CH11" s="1">
        <v>1356.139</v>
      </c>
      <c r="CI11" s="2" t="str">
        <f t="shared" si="2"/>
        <v>High</v>
      </c>
      <c r="CJ11" s="1">
        <v>825.559</v>
      </c>
      <c r="CK11" s="1">
        <v>605.692</v>
      </c>
      <c r="CL11" s="1">
        <v>219.867</v>
      </c>
      <c r="CM11" s="1">
        <v>295.49</v>
      </c>
      <c r="CN11" s="1">
        <v>517.113</v>
      </c>
      <c r="CO11" s="1">
        <v>4.518</v>
      </c>
      <c r="CP11" s="1">
        <v>0.0</v>
      </c>
      <c r="CQ11" s="1">
        <v>4.518</v>
      </c>
      <c r="CR11" s="1">
        <v>0.0</v>
      </c>
      <c r="CS11" s="1">
        <v>8.438</v>
      </c>
      <c r="CT11" s="1">
        <v>8.438</v>
      </c>
      <c r="CU11" s="1">
        <v>0.0</v>
      </c>
      <c r="CV11" s="1">
        <v>1.726</v>
      </c>
      <c r="CW11" s="1">
        <v>0.0</v>
      </c>
      <c r="CX11" s="1">
        <v>0.0</v>
      </c>
      <c r="CY11" s="1">
        <v>244.323</v>
      </c>
      <c r="CZ11" s="1">
        <v>0.217</v>
      </c>
      <c r="DA11" s="1">
        <v>8.672</v>
      </c>
      <c r="DB11" s="1">
        <v>8.888</v>
      </c>
      <c r="DC11" s="1">
        <v>13.799</v>
      </c>
      <c r="DD11" s="1">
        <v>0.402</v>
      </c>
      <c r="DE11" s="1">
        <v>14.201</v>
      </c>
      <c r="DF11" s="1">
        <v>26.426</v>
      </c>
      <c r="DG11" s="1">
        <v>1.576</v>
      </c>
      <c r="DH11" s="1">
        <v>28.003</v>
      </c>
      <c r="DI11" s="1">
        <v>0.358</v>
      </c>
      <c r="DJ11" s="1">
        <v>3.533</v>
      </c>
      <c r="DK11" s="1">
        <v>3.891</v>
      </c>
      <c r="DL11" s="1">
        <v>315.942</v>
      </c>
      <c r="DM11" s="1">
        <v>197.213</v>
      </c>
      <c r="DN11" s="1">
        <v>513.155</v>
      </c>
      <c r="DO11" s="1">
        <v>0.0</v>
      </c>
      <c r="DP11" s="1">
        <v>8.438</v>
      </c>
      <c r="DQ11" s="1">
        <v>8.438</v>
      </c>
      <c r="DR11" s="1" t="s">
        <v>149</v>
      </c>
      <c r="DS11" s="1" t="s">
        <v>149</v>
      </c>
      <c r="DT11" s="1" t="s">
        <v>149</v>
      </c>
      <c r="DU11" s="1" t="s">
        <v>149</v>
      </c>
      <c r="DV11" s="1">
        <v>514.545</v>
      </c>
      <c r="DW11" s="1" t="str">
        <f t="shared" si="3"/>
        <v>high</v>
      </c>
      <c r="DX11" s="1">
        <v>313.233</v>
      </c>
      <c r="DY11" s="1">
        <v>112.115</v>
      </c>
      <c r="DZ11" s="1">
        <v>196.202</v>
      </c>
      <c r="EA11" s="1" t="s">
        <v>157</v>
      </c>
      <c r="EB11" s="1" t="s">
        <v>157</v>
      </c>
      <c r="EC11" s="1" t="s">
        <v>157</v>
      </c>
      <c r="ED11" s="1" t="s">
        <v>157</v>
      </c>
      <c r="EE11" s="1" t="s">
        <v>181</v>
      </c>
      <c r="EF11" s="1" t="s">
        <v>175</v>
      </c>
      <c r="EG11" s="1" t="s">
        <v>175</v>
      </c>
    </row>
    <row r="12" ht="14.25" customHeight="1">
      <c r="A12" s="1" t="s">
        <v>182</v>
      </c>
      <c r="B12" s="1" t="s">
        <v>153</v>
      </c>
      <c r="C12" s="1">
        <v>22.0</v>
      </c>
      <c r="D12" s="1" t="s">
        <v>137</v>
      </c>
      <c r="E12" s="1">
        <v>113.0</v>
      </c>
      <c r="F12" s="1">
        <v>73.0</v>
      </c>
      <c r="G12" s="1" t="s">
        <v>154</v>
      </c>
      <c r="H12" s="1">
        <v>11.0</v>
      </c>
      <c r="I12" s="1">
        <v>122.0</v>
      </c>
      <c r="J12" s="1">
        <v>206.0</v>
      </c>
      <c r="K12" s="1">
        <v>2.821917808</v>
      </c>
      <c r="L12" s="1">
        <v>222.3</v>
      </c>
      <c r="M12" s="1">
        <v>6.13</v>
      </c>
      <c r="N12" s="1">
        <v>75.0</v>
      </c>
      <c r="O12" s="1">
        <v>5.6</v>
      </c>
      <c r="P12" s="1">
        <v>16.15</v>
      </c>
      <c r="Q12" s="1">
        <v>6.23</v>
      </c>
      <c r="R12" s="1">
        <v>2.592295345</v>
      </c>
      <c r="S12" s="1">
        <v>54.0</v>
      </c>
      <c r="T12" s="1">
        <v>11.71</v>
      </c>
      <c r="U12" s="1">
        <v>4.1625</v>
      </c>
      <c r="V12" s="1">
        <v>181.8</v>
      </c>
      <c r="W12" s="1">
        <v>353.509434</v>
      </c>
      <c r="X12" s="1">
        <v>69.7</v>
      </c>
      <c r="Y12" s="1">
        <v>46.1605927</v>
      </c>
      <c r="Z12" s="1">
        <v>2.16635</v>
      </c>
      <c r="AA12" s="1">
        <v>0.339264991</v>
      </c>
      <c r="AB12" s="1">
        <v>62.1</v>
      </c>
      <c r="AC12" s="1">
        <v>28.31271277</v>
      </c>
      <c r="AD12" s="1" t="s">
        <v>139</v>
      </c>
      <c r="AE12" s="1">
        <v>37.40641712</v>
      </c>
      <c r="AF12" s="1">
        <v>76.9</v>
      </c>
      <c r="AG12" s="1" t="s">
        <v>154</v>
      </c>
      <c r="AH12" s="1" t="s">
        <v>154</v>
      </c>
      <c r="AI12" s="1" t="s">
        <v>142</v>
      </c>
      <c r="AJ12" s="1" t="s">
        <v>167</v>
      </c>
      <c r="AK12" s="1" t="s">
        <v>143</v>
      </c>
      <c r="AL12" s="1">
        <v>113.0</v>
      </c>
      <c r="AM12" s="1">
        <v>75.0</v>
      </c>
      <c r="AN12" s="1">
        <v>2211.79</v>
      </c>
      <c r="AO12" s="1">
        <v>10.5642</v>
      </c>
      <c r="AP12" s="1">
        <v>742.16</v>
      </c>
      <c r="AQ12" s="1">
        <v>1057.49</v>
      </c>
      <c r="AR12" s="1">
        <v>12.9838</v>
      </c>
      <c r="AS12" s="1">
        <v>1652.31</v>
      </c>
      <c r="AT12" s="1">
        <v>2131.0</v>
      </c>
      <c r="AU12" s="1">
        <v>190.572</v>
      </c>
      <c r="AV12" s="1">
        <v>10.0625</v>
      </c>
      <c r="AW12" s="1">
        <v>1.26726</v>
      </c>
      <c r="AX12" s="1">
        <v>2.47049</v>
      </c>
      <c r="AY12" s="1">
        <v>806.568</v>
      </c>
      <c r="AZ12" s="1">
        <v>1.08425</v>
      </c>
      <c r="BA12" s="1">
        <v>1.69779</v>
      </c>
      <c r="BB12" s="1">
        <v>14.965</v>
      </c>
      <c r="BC12" s="1">
        <v>4.95161</v>
      </c>
      <c r="BD12" s="1">
        <v>2.64676</v>
      </c>
      <c r="BE12" s="1">
        <v>311.591</v>
      </c>
      <c r="BF12" s="1">
        <v>6.91812</v>
      </c>
      <c r="BG12" s="1">
        <v>101.883</v>
      </c>
      <c r="BH12" s="1">
        <v>6.752308986</v>
      </c>
      <c r="BI12" s="1">
        <v>1.259224267</v>
      </c>
      <c r="BJ12" s="1">
        <v>0.557330073</v>
      </c>
      <c r="BK12" s="1">
        <v>0.056319572</v>
      </c>
      <c r="BL12" s="1" t="s">
        <v>156</v>
      </c>
      <c r="BM12" s="1" t="s">
        <v>146</v>
      </c>
      <c r="BN12" s="1" t="s">
        <v>146</v>
      </c>
      <c r="BO12" s="1" t="s">
        <v>146</v>
      </c>
      <c r="BP12" s="1" t="s">
        <v>146</v>
      </c>
      <c r="BQ12" s="1" t="s">
        <v>145</v>
      </c>
      <c r="BR12" s="1" t="s">
        <v>146</v>
      </c>
      <c r="BS12" s="1">
        <v>102.9505233</v>
      </c>
      <c r="BT12" s="1">
        <v>17.12131995</v>
      </c>
      <c r="BU12" s="1">
        <v>14.06846866</v>
      </c>
      <c r="BV12" s="1">
        <v>10.96089779</v>
      </c>
      <c r="BW12" s="1">
        <v>47.66209216</v>
      </c>
      <c r="BX12" s="1">
        <v>1.244574488</v>
      </c>
      <c r="BY12" s="1">
        <v>0.562646694</v>
      </c>
      <c r="BZ12" s="1" t="str">
        <f t="shared" si="1"/>
        <v>proinflamatoria</v>
      </c>
      <c r="CA12" s="1">
        <v>37.48244473</v>
      </c>
      <c r="CB12" s="1" t="s">
        <v>148</v>
      </c>
      <c r="CC12" s="1">
        <v>1.64551E-4</v>
      </c>
      <c r="CD12" s="1">
        <v>0.557850135</v>
      </c>
      <c r="CE12" s="1">
        <v>0.229384783</v>
      </c>
      <c r="CF12" s="1">
        <v>0.042351441</v>
      </c>
      <c r="CG12" s="1">
        <v>0.02283152</v>
      </c>
      <c r="CH12" s="1">
        <v>384.49</v>
      </c>
      <c r="CI12" s="2" t="str">
        <f t="shared" si="2"/>
        <v>low</v>
      </c>
      <c r="CJ12" s="1">
        <v>90.819</v>
      </c>
      <c r="CK12" s="1">
        <v>48.901</v>
      </c>
      <c r="CL12" s="1">
        <v>41.918</v>
      </c>
      <c r="CM12" s="1">
        <v>60.749</v>
      </c>
      <c r="CN12" s="1">
        <v>27.144</v>
      </c>
      <c r="CO12" s="1">
        <v>2.616</v>
      </c>
      <c r="CP12" s="1">
        <v>0.0</v>
      </c>
      <c r="CQ12" s="1">
        <v>2.616</v>
      </c>
      <c r="CR12" s="1">
        <v>0.0</v>
      </c>
      <c r="CS12" s="1">
        <v>0.31</v>
      </c>
      <c r="CT12" s="1">
        <v>0.31</v>
      </c>
      <c r="CU12" s="1">
        <v>0.0</v>
      </c>
      <c r="CV12" s="1">
        <v>2.616</v>
      </c>
      <c r="CW12" s="1">
        <v>0.0</v>
      </c>
      <c r="CX12" s="1">
        <v>0.0</v>
      </c>
      <c r="CY12" s="1">
        <v>9.444</v>
      </c>
      <c r="CZ12" s="1">
        <v>0.0</v>
      </c>
      <c r="DA12" s="1">
        <v>24.675</v>
      </c>
      <c r="DB12" s="1">
        <v>24.675</v>
      </c>
      <c r="DC12" s="1">
        <v>25.484</v>
      </c>
      <c r="DD12" s="1">
        <v>0.889</v>
      </c>
      <c r="DE12" s="1">
        <v>26.373</v>
      </c>
      <c r="DF12" s="1">
        <v>0.0</v>
      </c>
      <c r="DG12" s="1">
        <v>0.257</v>
      </c>
      <c r="DH12" s="1">
        <v>0.257</v>
      </c>
      <c r="DI12" s="1">
        <v>0.139</v>
      </c>
      <c r="DJ12" s="1">
        <v>1.046</v>
      </c>
      <c r="DK12" s="1">
        <v>1.184</v>
      </c>
      <c r="DL12" s="1">
        <v>11.214</v>
      </c>
      <c r="DM12" s="1">
        <v>14.737</v>
      </c>
      <c r="DN12" s="1">
        <v>25.951</v>
      </c>
      <c r="DO12" s="1">
        <v>0.0</v>
      </c>
      <c r="DP12" s="1">
        <v>0.31</v>
      </c>
      <c r="DQ12" s="1">
        <v>0.31</v>
      </c>
      <c r="DR12" s="1" t="s">
        <v>158</v>
      </c>
      <c r="DS12" s="1" t="s">
        <v>158</v>
      </c>
      <c r="DT12" s="1" t="s">
        <v>157</v>
      </c>
      <c r="DU12" s="1" t="s">
        <v>158</v>
      </c>
      <c r="DV12" s="1">
        <v>173.837</v>
      </c>
      <c r="DW12" s="1" t="str">
        <f t="shared" si="3"/>
        <v>low</v>
      </c>
      <c r="DX12" s="1">
        <v>41.062</v>
      </c>
      <c r="DY12" s="1">
        <v>27.466</v>
      </c>
      <c r="DZ12" s="1">
        <v>12.272</v>
      </c>
      <c r="EA12" s="1" t="s">
        <v>158</v>
      </c>
      <c r="EB12" s="1" t="s">
        <v>158</v>
      </c>
      <c r="EC12" s="1" t="s">
        <v>158</v>
      </c>
      <c r="ED12" s="1" t="s">
        <v>158</v>
      </c>
      <c r="EE12" s="1" t="s">
        <v>183</v>
      </c>
      <c r="EF12" s="1" t="s">
        <v>151</v>
      </c>
      <c r="EG12" s="1" t="s">
        <v>151</v>
      </c>
    </row>
    <row r="13" ht="14.25" customHeight="1">
      <c r="A13" s="1" t="s">
        <v>184</v>
      </c>
      <c r="B13" s="1" t="s">
        <v>136</v>
      </c>
      <c r="C13" s="1">
        <v>52.0</v>
      </c>
      <c r="D13" s="1" t="s">
        <v>161</v>
      </c>
      <c r="E13" s="1">
        <v>50.9</v>
      </c>
      <c r="F13" s="1">
        <v>44.0</v>
      </c>
      <c r="G13" s="1" t="s">
        <v>154</v>
      </c>
      <c r="H13" s="1">
        <v>26.0</v>
      </c>
      <c r="I13" s="1">
        <v>88.0</v>
      </c>
      <c r="J13" s="1">
        <v>158.0</v>
      </c>
      <c r="K13" s="1">
        <v>3.590909091</v>
      </c>
      <c r="L13" s="1">
        <v>180.4</v>
      </c>
      <c r="M13" s="1">
        <v>2.32</v>
      </c>
      <c r="N13" s="1">
        <v>79.0</v>
      </c>
      <c r="O13" s="1">
        <v>4.95</v>
      </c>
      <c r="P13" s="1">
        <v>12.64</v>
      </c>
      <c r="Q13" s="1">
        <v>6.36</v>
      </c>
      <c r="R13" s="1">
        <v>1.987421384</v>
      </c>
      <c r="S13" s="1">
        <v>128.0</v>
      </c>
      <c r="T13" s="1">
        <v>29.18</v>
      </c>
      <c r="U13" s="1">
        <v>4.3845</v>
      </c>
      <c r="V13" s="1">
        <v>302.7</v>
      </c>
      <c r="W13" s="1">
        <v>659.807801</v>
      </c>
      <c r="X13" s="1">
        <v>28.4</v>
      </c>
      <c r="Y13" s="1">
        <v>17.58640847</v>
      </c>
      <c r="Z13" s="1">
        <v>5.686209333</v>
      </c>
      <c r="AA13" s="1">
        <v>0.29703182</v>
      </c>
      <c r="AB13" s="1">
        <v>96.8</v>
      </c>
      <c r="AC13" s="1">
        <v>33.45543877</v>
      </c>
      <c r="AD13" s="1" t="s">
        <v>155</v>
      </c>
      <c r="AE13" s="1">
        <v>46.10782679</v>
      </c>
      <c r="AF13" s="1">
        <v>113.4</v>
      </c>
      <c r="AG13" s="1" t="s">
        <v>140</v>
      </c>
      <c r="AH13" s="1" t="s">
        <v>141</v>
      </c>
      <c r="AI13" s="1" t="s">
        <v>142</v>
      </c>
      <c r="AJ13" s="1" t="s">
        <v>142</v>
      </c>
      <c r="AK13" s="1" t="s">
        <v>143</v>
      </c>
      <c r="AL13" s="1">
        <v>136.0</v>
      </c>
      <c r="AM13" s="1">
        <v>100.0</v>
      </c>
      <c r="AN13" s="1">
        <v>1716.45</v>
      </c>
      <c r="AO13" s="1">
        <v>16.9821</v>
      </c>
      <c r="AP13" s="1">
        <v>292.037</v>
      </c>
      <c r="AQ13" s="1">
        <v>775.61</v>
      </c>
      <c r="AR13" s="1">
        <v>12.2535</v>
      </c>
      <c r="AS13" s="1">
        <v>1233.71</v>
      </c>
      <c r="AT13" s="1">
        <v>2792.0</v>
      </c>
      <c r="AU13" s="1">
        <v>240.922</v>
      </c>
      <c r="AV13" s="1">
        <v>10.3961</v>
      </c>
      <c r="AW13" s="1">
        <v>1.37945</v>
      </c>
      <c r="AX13" s="1">
        <v>3.53603</v>
      </c>
      <c r="AY13" s="1">
        <v>712.714</v>
      </c>
      <c r="AZ13" s="1">
        <v>1.01696</v>
      </c>
      <c r="BA13" s="1">
        <v>1.72071</v>
      </c>
      <c r="BB13" s="1">
        <v>16.2272</v>
      </c>
      <c r="BC13" s="1">
        <v>4.68795</v>
      </c>
      <c r="BD13" s="1">
        <v>1.29817</v>
      </c>
      <c r="BE13" s="1">
        <v>333.262</v>
      </c>
      <c r="BF13" s="1">
        <v>6.98226</v>
      </c>
      <c r="BG13" s="1">
        <v>179.692</v>
      </c>
      <c r="BH13" s="1">
        <v>10.53776375</v>
      </c>
      <c r="BI13" s="1">
        <v>3.031385712</v>
      </c>
      <c r="BJ13" s="1">
        <v>1.356743882</v>
      </c>
      <c r="BK13" s="1">
        <v>0.046780859</v>
      </c>
      <c r="BL13" s="1" t="s">
        <v>144</v>
      </c>
      <c r="BM13" s="1" t="s">
        <v>145</v>
      </c>
      <c r="BN13" s="1" t="s">
        <v>146</v>
      </c>
      <c r="BO13" s="1" t="s">
        <v>146</v>
      </c>
      <c r="BP13" s="1" t="s">
        <v>146</v>
      </c>
      <c r="BQ13" s="1" t="s">
        <v>146</v>
      </c>
      <c r="BR13" s="1" t="s">
        <v>145</v>
      </c>
      <c r="BS13" s="1" t="s">
        <v>147</v>
      </c>
      <c r="BT13" s="1" t="s">
        <v>147</v>
      </c>
      <c r="BU13" s="1" t="s">
        <v>147</v>
      </c>
      <c r="BV13" s="1" t="s">
        <v>147</v>
      </c>
      <c r="BW13" s="1" t="s">
        <v>147</v>
      </c>
      <c r="BX13" s="1">
        <v>-0.521065502</v>
      </c>
      <c r="BY13" s="1">
        <v>-0.303651225</v>
      </c>
      <c r="BZ13" s="1" t="str">
        <f t="shared" si="1"/>
        <v>antiinflamatoria</v>
      </c>
      <c r="CA13" s="1">
        <v>34.0</v>
      </c>
      <c r="CB13" s="1" t="s">
        <v>148</v>
      </c>
      <c r="CC13" s="1">
        <v>0.017255794</v>
      </c>
      <c r="CD13" s="1">
        <v>0.626559208</v>
      </c>
      <c r="CE13" s="1">
        <v>0.043975521</v>
      </c>
      <c r="CF13" s="1">
        <v>0.021101562</v>
      </c>
      <c r="CG13" s="1">
        <v>0.012975287</v>
      </c>
      <c r="CH13" s="1">
        <v>759.456</v>
      </c>
      <c r="CI13" s="2" t="str">
        <f t="shared" si="2"/>
        <v>low</v>
      </c>
      <c r="CJ13" s="1">
        <v>360.016</v>
      </c>
      <c r="CK13" s="1">
        <v>192.378</v>
      </c>
      <c r="CL13" s="1">
        <v>167.638</v>
      </c>
      <c r="CM13" s="1">
        <v>211.62</v>
      </c>
      <c r="CN13" s="1">
        <v>136.246</v>
      </c>
      <c r="CO13" s="1">
        <v>5.687</v>
      </c>
      <c r="CP13" s="1">
        <v>0.0</v>
      </c>
      <c r="CQ13" s="1">
        <v>5.687</v>
      </c>
      <c r="CR13" s="1">
        <v>0.0</v>
      </c>
      <c r="CS13" s="1">
        <v>6.464</v>
      </c>
      <c r="CT13" s="1">
        <v>6.464</v>
      </c>
      <c r="CU13" s="1">
        <v>0.0</v>
      </c>
      <c r="CV13" s="1">
        <v>0.737</v>
      </c>
      <c r="CW13" s="1">
        <v>0.0</v>
      </c>
      <c r="CX13" s="1">
        <v>0.0</v>
      </c>
      <c r="CY13" s="1">
        <v>69.632</v>
      </c>
      <c r="CZ13" s="1">
        <v>83.737</v>
      </c>
      <c r="DA13" s="1">
        <v>34.495</v>
      </c>
      <c r="DB13" s="1">
        <v>118.232</v>
      </c>
      <c r="DC13" s="1">
        <v>19.855</v>
      </c>
      <c r="DD13" s="1">
        <v>0.588</v>
      </c>
      <c r="DE13" s="1">
        <v>20.443</v>
      </c>
      <c r="DF13" s="1">
        <v>2.401</v>
      </c>
      <c r="DG13" s="1">
        <v>0.913</v>
      </c>
      <c r="DH13" s="1">
        <v>3.313</v>
      </c>
      <c r="DI13" s="1">
        <v>0.249</v>
      </c>
      <c r="DJ13" s="1">
        <v>5.486</v>
      </c>
      <c r="DK13" s="1">
        <v>5.735</v>
      </c>
      <c r="DL13" s="1">
        <v>10.771</v>
      </c>
      <c r="DM13" s="1">
        <v>119.645</v>
      </c>
      <c r="DN13" s="1">
        <v>130.416</v>
      </c>
      <c r="DO13" s="1">
        <v>0.0</v>
      </c>
      <c r="DP13" s="1">
        <v>6.464</v>
      </c>
      <c r="DQ13" s="1">
        <v>6.464</v>
      </c>
      <c r="DR13" s="1" t="s">
        <v>157</v>
      </c>
      <c r="DS13" s="1" t="s">
        <v>158</v>
      </c>
      <c r="DT13" s="1" t="s">
        <v>157</v>
      </c>
      <c r="DU13" s="1" t="s">
        <v>157</v>
      </c>
      <c r="DV13" s="1">
        <v>442.457</v>
      </c>
      <c r="DW13" s="1" t="str">
        <f t="shared" si="3"/>
        <v>low</v>
      </c>
      <c r="DX13" s="1">
        <v>209.745</v>
      </c>
      <c r="DY13" s="1">
        <v>123.289</v>
      </c>
      <c r="DZ13" s="1">
        <v>79.376</v>
      </c>
      <c r="EA13" s="1" t="s">
        <v>157</v>
      </c>
      <c r="EB13" s="1" t="s">
        <v>157</v>
      </c>
      <c r="EC13" s="1" t="s">
        <v>157</v>
      </c>
      <c r="ED13" s="1" t="s">
        <v>157</v>
      </c>
      <c r="EE13" s="1" t="s">
        <v>185</v>
      </c>
      <c r="EF13" s="1" t="s">
        <v>151</v>
      </c>
      <c r="EG13" s="1" t="s">
        <v>151</v>
      </c>
    </row>
    <row r="14" ht="14.25" customHeight="1">
      <c r="A14" s="1" t="s">
        <v>186</v>
      </c>
      <c r="B14" s="1" t="s">
        <v>136</v>
      </c>
      <c r="C14" s="1">
        <v>55.0</v>
      </c>
      <c r="D14" s="1" t="s">
        <v>161</v>
      </c>
      <c r="E14" s="1">
        <v>75.7</v>
      </c>
      <c r="F14" s="1">
        <v>71.0</v>
      </c>
      <c r="G14" s="1" t="s">
        <v>154</v>
      </c>
      <c r="H14" s="1">
        <v>31.0</v>
      </c>
      <c r="I14" s="1">
        <v>112.0</v>
      </c>
      <c r="J14" s="1">
        <v>214.0</v>
      </c>
      <c r="K14" s="1">
        <v>3.014084507</v>
      </c>
      <c r="L14" s="1">
        <v>131.6</v>
      </c>
      <c r="M14" s="1">
        <v>2.92</v>
      </c>
      <c r="N14" s="1">
        <v>134.0</v>
      </c>
      <c r="O14" s="1">
        <v>8.28</v>
      </c>
      <c r="P14" s="1">
        <v>8.81</v>
      </c>
      <c r="Q14" s="1">
        <v>3.35</v>
      </c>
      <c r="R14" s="1">
        <v>2.629850746</v>
      </c>
      <c r="S14" s="1">
        <v>154.0</v>
      </c>
      <c r="T14" s="1">
        <v>16.07</v>
      </c>
      <c r="U14" s="1">
        <v>7.437</v>
      </c>
      <c r="V14" s="1">
        <v>73.4</v>
      </c>
      <c r="W14" s="1">
        <v>81.63576327</v>
      </c>
      <c r="X14" s="1">
        <v>44.4</v>
      </c>
      <c r="Y14" s="1">
        <v>18.82646841</v>
      </c>
      <c r="Z14" s="1">
        <v>5.311670667</v>
      </c>
      <c r="AA14" s="1">
        <v>0.299665786</v>
      </c>
      <c r="AB14" s="1">
        <v>97.5</v>
      </c>
      <c r="AC14" s="1">
        <v>34.75161506</v>
      </c>
      <c r="AD14" s="1" t="s">
        <v>155</v>
      </c>
      <c r="AE14" s="1">
        <v>46.63804113</v>
      </c>
      <c r="AF14" s="1">
        <v>111.5</v>
      </c>
      <c r="AG14" s="1" t="s">
        <v>140</v>
      </c>
      <c r="AH14" s="1" t="s">
        <v>141</v>
      </c>
      <c r="AI14" s="1" t="s">
        <v>142</v>
      </c>
      <c r="AJ14" s="1" t="s">
        <v>142</v>
      </c>
      <c r="AK14" s="1" t="s">
        <v>173</v>
      </c>
      <c r="AL14" s="1">
        <v>158.0</v>
      </c>
      <c r="AM14" s="1">
        <v>88.0</v>
      </c>
      <c r="AN14" s="1">
        <v>2198.05</v>
      </c>
      <c r="AO14" s="1">
        <v>25.1374</v>
      </c>
      <c r="AP14" s="1">
        <v>947.472</v>
      </c>
      <c r="AQ14" s="1">
        <v>1346.24</v>
      </c>
      <c r="AR14" s="1">
        <v>15.3475</v>
      </c>
      <c r="AS14" s="1">
        <v>1374.18</v>
      </c>
      <c r="AT14" s="1">
        <v>4504.13</v>
      </c>
      <c r="AU14" s="1">
        <v>348.556</v>
      </c>
      <c r="AV14" s="1">
        <v>11.8894</v>
      </c>
      <c r="AW14" s="1">
        <v>1.77588</v>
      </c>
      <c r="AX14" s="1">
        <v>2.84922</v>
      </c>
      <c r="AY14" s="1">
        <v>771.762</v>
      </c>
      <c r="AZ14" s="1">
        <v>1.19812</v>
      </c>
      <c r="BA14" s="1">
        <v>2.11426</v>
      </c>
      <c r="BB14" s="1">
        <v>13.5816</v>
      </c>
      <c r="BC14" s="1">
        <v>6.9337</v>
      </c>
      <c r="BD14" s="1">
        <v>2.74255</v>
      </c>
      <c r="BE14" s="1">
        <v>401.421</v>
      </c>
      <c r="BF14" s="1">
        <v>8.22332</v>
      </c>
      <c r="BG14" s="1">
        <v>218.175</v>
      </c>
      <c r="BH14" s="1">
        <v>21.16953819</v>
      </c>
      <c r="BI14" s="1">
        <v>3.967129955</v>
      </c>
      <c r="BJ14" s="1">
        <v>0.808395121</v>
      </c>
      <c r="BK14" s="1">
        <v>0.230777817</v>
      </c>
      <c r="BL14" s="1" t="s">
        <v>144</v>
      </c>
      <c r="BM14" s="1" t="s">
        <v>145</v>
      </c>
      <c r="BN14" s="1" t="s">
        <v>145</v>
      </c>
      <c r="BO14" s="1" t="s">
        <v>145</v>
      </c>
      <c r="BP14" s="1" t="s">
        <v>145</v>
      </c>
      <c r="BQ14" s="1" t="s">
        <v>146</v>
      </c>
      <c r="BR14" s="1" t="s">
        <v>145</v>
      </c>
      <c r="BS14" s="1">
        <v>96.4423484</v>
      </c>
      <c r="BT14" s="1">
        <v>20.0006633</v>
      </c>
      <c r="BU14" s="1">
        <v>13.86068638</v>
      </c>
      <c r="BV14" s="1">
        <v>5.678883727</v>
      </c>
      <c r="BW14" s="1">
        <v>34.84009801</v>
      </c>
      <c r="BX14" s="1">
        <v>-0.332952295</v>
      </c>
      <c r="BY14" s="1">
        <v>-0.151479661</v>
      </c>
      <c r="BZ14" s="1" t="str">
        <f t="shared" si="1"/>
        <v>antiinflamatoria</v>
      </c>
      <c r="CA14" s="1">
        <v>33.95515695</v>
      </c>
      <c r="CB14" s="1" t="s">
        <v>148</v>
      </c>
      <c r="CC14" s="1">
        <v>0.128165627</v>
      </c>
      <c r="CD14" s="1">
        <v>0.051664537</v>
      </c>
      <c r="CE14" s="1">
        <v>0.098895318</v>
      </c>
      <c r="CF14" s="1">
        <v>0.135192004</v>
      </c>
      <c r="CG14" s="1">
        <v>0.252085369</v>
      </c>
      <c r="CH14" s="1">
        <v>3642.463</v>
      </c>
      <c r="CI14" s="2" t="str">
        <f t="shared" si="2"/>
        <v>High</v>
      </c>
      <c r="CJ14" s="1">
        <v>593.252</v>
      </c>
      <c r="CK14" s="1">
        <v>62.738</v>
      </c>
      <c r="CL14" s="1">
        <v>530.514</v>
      </c>
      <c r="CM14" s="1">
        <v>47.367</v>
      </c>
      <c r="CN14" s="1">
        <v>510.26</v>
      </c>
      <c r="CO14" s="1">
        <v>0.131</v>
      </c>
      <c r="CP14" s="1">
        <v>0.0</v>
      </c>
      <c r="CQ14" s="1">
        <v>0.131</v>
      </c>
      <c r="CR14" s="1">
        <v>0.0</v>
      </c>
      <c r="CS14" s="1">
        <v>35.494</v>
      </c>
      <c r="CT14" s="1">
        <v>35.494</v>
      </c>
      <c r="CU14" s="1">
        <v>0.0</v>
      </c>
      <c r="CV14" s="1">
        <v>0.069</v>
      </c>
      <c r="CW14" s="1">
        <v>0.0</v>
      </c>
      <c r="CX14" s="1">
        <v>0.0</v>
      </c>
      <c r="CY14" s="1">
        <v>46.264</v>
      </c>
      <c r="CZ14" s="1">
        <v>0.0</v>
      </c>
      <c r="DA14" s="1">
        <v>0.0</v>
      </c>
      <c r="DB14" s="1">
        <v>0.0</v>
      </c>
      <c r="DC14" s="1">
        <v>0.672</v>
      </c>
      <c r="DD14" s="1">
        <v>0.001</v>
      </c>
      <c r="DE14" s="1">
        <v>0.673</v>
      </c>
      <c r="DF14" s="1">
        <v>0.325</v>
      </c>
      <c r="DG14" s="1">
        <v>0.105</v>
      </c>
      <c r="DH14" s="1">
        <v>0.43</v>
      </c>
      <c r="DI14" s="1">
        <v>0.973</v>
      </c>
      <c r="DJ14" s="1">
        <v>6.588</v>
      </c>
      <c r="DK14" s="1">
        <v>7.56</v>
      </c>
      <c r="DL14" s="1">
        <v>14.085</v>
      </c>
      <c r="DM14" s="1">
        <v>488.038</v>
      </c>
      <c r="DN14" s="1">
        <v>502.123</v>
      </c>
      <c r="DO14" s="1">
        <v>0.0</v>
      </c>
      <c r="DP14" s="1">
        <v>35.494</v>
      </c>
      <c r="DQ14" s="1">
        <v>35.494</v>
      </c>
      <c r="DR14" s="1" t="s">
        <v>149</v>
      </c>
      <c r="DS14" s="1" t="s">
        <v>157</v>
      </c>
      <c r="DT14" s="1" t="s">
        <v>158</v>
      </c>
      <c r="DU14" s="1" t="s">
        <v>149</v>
      </c>
      <c r="DV14" s="1">
        <v>1657.134</v>
      </c>
      <c r="DW14" s="1" t="str">
        <f t="shared" si="3"/>
        <v>high</v>
      </c>
      <c r="DX14" s="1">
        <v>269.899</v>
      </c>
      <c r="DY14" s="1">
        <v>21.549</v>
      </c>
      <c r="DZ14" s="1">
        <v>232.142</v>
      </c>
      <c r="EA14" s="1" t="s">
        <v>149</v>
      </c>
      <c r="EB14" s="1" t="s">
        <v>157</v>
      </c>
      <c r="EC14" s="1" t="s">
        <v>158</v>
      </c>
      <c r="ED14" s="1" t="s">
        <v>157</v>
      </c>
      <c r="EE14" s="1" t="s">
        <v>187</v>
      </c>
      <c r="EF14" s="1" t="s">
        <v>151</v>
      </c>
      <c r="EG14" s="1" t="s">
        <v>151</v>
      </c>
    </row>
    <row r="15" ht="14.25" customHeight="1">
      <c r="A15" s="1" t="s">
        <v>188</v>
      </c>
      <c r="B15" s="1" t="s">
        <v>153</v>
      </c>
      <c r="C15" s="1">
        <v>32.0</v>
      </c>
      <c r="D15" s="1" t="s">
        <v>137</v>
      </c>
      <c r="E15" s="1">
        <v>51.5</v>
      </c>
      <c r="F15" s="1">
        <v>52.0</v>
      </c>
      <c r="G15" s="1" t="s">
        <v>154</v>
      </c>
      <c r="H15" s="1">
        <v>15.0</v>
      </c>
      <c r="I15" s="1">
        <v>96.0</v>
      </c>
      <c r="J15" s="1">
        <v>163.0</v>
      </c>
      <c r="K15" s="1">
        <v>3.134615385</v>
      </c>
      <c r="L15" s="1">
        <v>199.7</v>
      </c>
      <c r="M15" s="1">
        <v>9.39</v>
      </c>
      <c r="N15" s="1">
        <v>78.0</v>
      </c>
      <c r="O15" s="1">
        <v>5.03</v>
      </c>
      <c r="P15" s="1">
        <v>25.9</v>
      </c>
      <c r="Q15" s="1">
        <v>6.76</v>
      </c>
      <c r="R15" s="1">
        <v>3.831360947</v>
      </c>
      <c r="S15" s="1">
        <v>76.0</v>
      </c>
      <c r="T15" s="1">
        <v>17.79</v>
      </c>
      <c r="U15" s="1">
        <v>4.329</v>
      </c>
      <c r="V15" s="1">
        <v>222.6</v>
      </c>
      <c r="W15" s="1">
        <v>429.1917973</v>
      </c>
      <c r="X15" s="1">
        <v>45.9</v>
      </c>
      <c r="Y15" s="1">
        <v>29.21588082</v>
      </c>
      <c r="Z15" s="1">
        <v>3.422796</v>
      </c>
      <c r="AA15" s="1">
        <v>0.317843663</v>
      </c>
      <c r="AB15" s="1">
        <v>71.4</v>
      </c>
      <c r="AC15" s="1">
        <v>28.49288217</v>
      </c>
      <c r="AD15" s="1" t="s">
        <v>139</v>
      </c>
      <c r="AE15" s="1">
        <v>40.31671437</v>
      </c>
      <c r="AF15" s="1">
        <v>90.0</v>
      </c>
      <c r="AG15" s="1" t="s">
        <v>140</v>
      </c>
      <c r="AH15" s="1" t="s">
        <v>141</v>
      </c>
      <c r="AI15" s="1" t="s">
        <v>142</v>
      </c>
      <c r="AJ15" s="1" t="s">
        <v>167</v>
      </c>
      <c r="AK15" s="1" t="s">
        <v>143</v>
      </c>
      <c r="AL15" s="1">
        <v>124.0</v>
      </c>
      <c r="AM15" s="1">
        <v>80.0</v>
      </c>
      <c r="AN15" s="1">
        <v>2264.43</v>
      </c>
      <c r="AO15" s="1">
        <v>21.3019</v>
      </c>
      <c r="AP15" s="1">
        <v>1212.89</v>
      </c>
      <c r="AQ15" s="1">
        <v>1322.48</v>
      </c>
      <c r="AR15" s="1">
        <v>13.3513</v>
      </c>
      <c r="AS15" s="1">
        <v>1317.15</v>
      </c>
      <c r="AT15" s="1">
        <v>3768.65</v>
      </c>
      <c r="AU15" s="1">
        <v>260.669</v>
      </c>
      <c r="AV15" s="1">
        <v>10.6849</v>
      </c>
      <c r="AW15" s="1">
        <v>1.5055</v>
      </c>
      <c r="AX15" s="1">
        <v>2.7435</v>
      </c>
      <c r="AY15" s="1">
        <v>965.211</v>
      </c>
      <c r="AZ15" s="1">
        <v>1.30694</v>
      </c>
      <c r="BA15" s="1">
        <v>2.16771</v>
      </c>
      <c r="BB15" s="1">
        <v>11.2841</v>
      </c>
      <c r="BC15" s="1">
        <v>4.91171</v>
      </c>
      <c r="BD15" s="1">
        <v>1.19962</v>
      </c>
      <c r="BE15" s="1">
        <v>430.724</v>
      </c>
      <c r="BF15" s="1">
        <v>7.3018</v>
      </c>
      <c r="BG15" s="1">
        <v>243.858</v>
      </c>
      <c r="BH15" s="1">
        <v>4.930741203</v>
      </c>
      <c r="BI15" s="1">
        <v>2.033921004</v>
      </c>
      <c r="BJ15" s="1">
        <v>2.627905486</v>
      </c>
      <c r="BK15" s="1">
        <v>0.060833982</v>
      </c>
      <c r="BL15" s="1" t="s">
        <v>144</v>
      </c>
      <c r="BM15" s="1" t="s">
        <v>146</v>
      </c>
      <c r="BN15" s="1" t="s">
        <v>146</v>
      </c>
      <c r="BO15" s="1" t="s">
        <v>146</v>
      </c>
      <c r="BP15" s="1" t="s">
        <v>146</v>
      </c>
      <c r="BQ15" s="1" t="s">
        <v>145</v>
      </c>
      <c r="BR15" s="1" t="s">
        <v>145</v>
      </c>
      <c r="BS15" s="1">
        <v>72.81042237</v>
      </c>
      <c r="BT15" s="1">
        <v>11.42535061</v>
      </c>
      <c r="BU15" s="1">
        <v>6.145353655</v>
      </c>
      <c r="BV15" s="1">
        <v>3.27773416</v>
      </c>
      <c r="BW15" s="1">
        <v>11.18658694</v>
      </c>
      <c r="BX15" s="1">
        <v>-0.22297676</v>
      </c>
      <c r="BY15" s="1">
        <v>-0.098487968</v>
      </c>
      <c r="BZ15" s="1" t="str">
        <f t="shared" si="1"/>
        <v>antiinflamatoria</v>
      </c>
      <c r="CA15" s="1">
        <v>40.82222222</v>
      </c>
      <c r="CB15" s="1" t="s">
        <v>148</v>
      </c>
      <c r="CC15" s="1">
        <v>0.059330804</v>
      </c>
      <c r="CD15" s="1">
        <v>0.583879499</v>
      </c>
      <c r="CE15" s="1">
        <v>0.101260971</v>
      </c>
      <c r="CF15" s="1">
        <v>0.101835882</v>
      </c>
      <c r="CG15" s="1">
        <v>0.044919704</v>
      </c>
      <c r="CH15" s="1">
        <v>735.89</v>
      </c>
      <c r="CI15" s="2" t="str">
        <f t="shared" si="2"/>
        <v>low</v>
      </c>
      <c r="CJ15" s="1">
        <v>351.287</v>
      </c>
      <c r="CK15" s="1">
        <v>346.174</v>
      </c>
      <c r="CL15" s="1">
        <v>5.113</v>
      </c>
      <c r="CM15" s="1">
        <v>267.364</v>
      </c>
      <c r="CN15" s="1">
        <v>83.616</v>
      </c>
      <c r="CO15" s="1">
        <v>0.251</v>
      </c>
      <c r="CP15" s="1">
        <v>0.0</v>
      </c>
      <c r="CQ15" s="1">
        <v>0.251</v>
      </c>
      <c r="CR15" s="1">
        <v>0.0</v>
      </c>
      <c r="CS15" s="1">
        <v>0.056</v>
      </c>
      <c r="CT15" s="1">
        <v>0.056</v>
      </c>
      <c r="CU15" s="1">
        <v>0.0</v>
      </c>
      <c r="CV15" s="1">
        <v>0.251</v>
      </c>
      <c r="CW15" s="1">
        <v>65.723</v>
      </c>
      <c r="CX15" s="1">
        <v>0.0</v>
      </c>
      <c r="CY15" s="1">
        <v>177.826</v>
      </c>
      <c r="CZ15" s="1">
        <v>0.0</v>
      </c>
      <c r="DA15" s="1">
        <v>0.0</v>
      </c>
      <c r="DB15" s="1">
        <v>0.0</v>
      </c>
      <c r="DC15" s="1">
        <v>2.441</v>
      </c>
      <c r="DD15" s="1">
        <v>0.0</v>
      </c>
      <c r="DE15" s="1">
        <v>2.441</v>
      </c>
      <c r="DF15" s="1">
        <v>19.649</v>
      </c>
      <c r="DG15" s="1">
        <v>0.203</v>
      </c>
      <c r="DH15" s="1">
        <v>19.852</v>
      </c>
      <c r="DI15" s="1">
        <v>0.925</v>
      </c>
      <c r="DJ15" s="1">
        <v>0.236</v>
      </c>
      <c r="DK15" s="1">
        <v>1.16</v>
      </c>
      <c r="DL15" s="1">
        <v>77.837</v>
      </c>
      <c r="DM15" s="1">
        <v>4.619</v>
      </c>
      <c r="DN15" s="1">
        <v>82.456</v>
      </c>
      <c r="DO15" s="1">
        <v>0.0</v>
      </c>
      <c r="DP15" s="1">
        <v>0.056</v>
      </c>
      <c r="DQ15" s="1">
        <v>0.056</v>
      </c>
      <c r="DR15" s="1" t="s">
        <v>157</v>
      </c>
      <c r="DS15" s="1" t="s">
        <v>158</v>
      </c>
      <c r="DT15" s="1" t="s">
        <v>149</v>
      </c>
      <c r="DU15" s="1" t="s">
        <v>158</v>
      </c>
      <c r="DV15" s="1">
        <v>324.978</v>
      </c>
      <c r="DW15" s="1" t="str">
        <f t="shared" si="3"/>
        <v>low</v>
      </c>
      <c r="DX15" s="1">
        <v>155.133</v>
      </c>
      <c r="DY15" s="1">
        <v>118.071</v>
      </c>
      <c r="DZ15" s="1">
        <v>36.926</v>
      </c>
      <c r="EA15" s="1" t="s">
        <v>158</v>
      </c>
      <c r="EB15" s="1" t="s">
        <v>158</v>
      </c>
      <c r="EC15" s="1" t="s">
        <v>157</v>
      </c>
      <c r="ED15" s="1" t="s">
        <v>158</v>
      </c>
      <c r="EE15" s="1" t="s">
        <v>189</v>
      </c>
      <c r="EF15" s="1" t="s">
        <v>151</v>
      </c>
      <c r="EG15" s="1" t="s">
        <v>151</v>
      </c>
    </row>
    <row r="16" ht="14.25" customHeight="1">
      <c r="A16" s="1" t="s">
        <v>190</v>
      </c>
      <c r="B16" s="1" t="s">
        <v>136</v>
      </c>
      <c r="C16" s="1">
        <v>34.0</v>
      </c>
      <c r="D16" s="1" t="s">
        <v>137</v>
      </c>
      <c r="E16" s="1">
        <v>79.9</v>
      </c>
      <c r="F16" s="1">
        <v>40.0</v>
      </c>
      <c r="G16" s="1" t="s">
        <v>154</v>
      </c>
      <c r="H16" s="1">
        <v>25.0</v>
      </c>
      <c r="I16" s="1">
        <v>144.0</v>
      </c>
      <c r="J16" s="1">
        <v>209.0</v>
      </c>
      <c r="K16" s="1">
        <v>5.225</v>
      </c>
      <c r="L16" s="1">
        <v>241.9</v>
      </c>
      <c r="M16" s="1">
        <v>0.48</v>
      </c>
      <c r="N16" s="1">
        <v>83.0</v>
      </c>
      <c r="O16" s="1">
        <v>5.55</v>
      </c>
      <c r="P16" s="1">
        <v>2.47</v>
      </c>
      <c r="Q16" s="1">
        <v>3.5</v>
      </c>
      <c r="R16" s="1">
        <v>0.705714286</v>
      </c>
      <c r="S16" s="1">
        <v>123.0</v>
      </c>
      <c r="T16" s="1">
        <v>10.8</v>
      </c>
      <c r="U16" s="1">
        <v>4.6065</v>
      </c>
      <c r="V16" s="1">
        <v>140.7</v>
      </c>
      <c r="W16" s="1">
        <v>195.210122</v>
      </c>
      <c r="X16" s="1">
        <v>73.3</v>
      </c>
      <c r="Y16" s="1">
        <v>45.22594884</v>
      </c>
      <c r="Z16" s="1">
        <v>2.21112</v>
      </c>
      <c r="AA16" s="1">
        <v>0.338245545</v>
      </c>
      <c r="AB16" s="1">
        <v>74.1</v>
      </c>
      <c r="AC16" s="1">
        <v>25.61000013</v>
      </c>
      <c r="AD16" s="1" t="s">
        <v>139</v>
      </c>
      <c r="AE16" s="1">
        <v>34.89646946</v>
      </c>
      <c r="AF16" s="1">
        <v>92.9</v>
      </c>
      <c r="AG16" s="1" t="s">
        <v>140</v>
      </c>
      <c r="AH16" s="1" t="s">
        <v>141</v>
      </c>
      <c r="AI16" s="1" t="s">
        <v>142</v>
      </c>
      <c r="AJ16" s="1" t="s">
        <v>167</v>
      </c>
      <c r="AK16" s="1" t="s">
        <v>143</v>
      </c>
      <c r="AL16" s="1">
        <v>114.0</v>
      </c>
      <c r="AM16" s="1">
        <v>72.0</v>
      </c>
      <c r="AN16" s="1">
        <v>3263.2</v>
      </c>
      <c r="AO16" s="1">
        <v>16.0602</v>
      </c>
      <c r="AP16" s="1">
        <v>1753.03</v>
      </c>
      <c r="AQ16" s="1">
        <v>1870.87</v>
      </c>
      <c r="AR16" s="1">
        <v>16.6254</v>
      </c>
      <c r="AS16" s="1">
        <v>2584.88</v>
      </c>
      <c r="AT16" s="1">
        <v>4843.72</v>
      </c>
      <c r="AU16" s="1">
        <v>345.18</v>
      </c>
      <c r="AV16" s="1">
        <v>11.2905</v>
      </c>
      <c r="AW16" s="1">
        <v>2.6833</v>
      </c>
      <c r="AX16" s="1">
        <v>3.69428</v>
      </c>
      <c r="AY16" s="1">
        <v>1044.93</v>
      </c>
      <c r="AZ16" s="1">
        <v>1.75315</v>
      </c>
      <c r="BA16" s="1">
        <v>2.69256</v>
      </c>
      <c r="BB16" s="1">
        <v>20.6199</v>
      </c>
      <c r="BC16" s="1">
        <v>7.1479</v>
      </c>
      <c r="BD16" s="1">
        <v>1.86607</v>
      </c>
      <c r="BE16" s="1">
        <v>374.174</v>
      </c>
      <c r="BF16" s="1">
        <v>7.7801</v>
      </c>
      <c r="BG16" s="1">
        <v>254.896</v>
      </c>
      <c r="BH16" s="1">
        <v>2.849772776</v>
      </c>
      <c r="BI16" s="1">
        <v>0.766037061</v>
      </c>
      <c r="BJ16" s="1">
        <v>0.236610776</v>
      </c>
      <c r="BK16" s="1">
        <v>0.009773476</v>
      </c>
      <c r="BL16" s="1" t="s">
        <v>156</v>
      </c>
      <c r="BM16" s="1" t="s">
        <v>146</v>
      </c>
      <c r="BN16" s="1" t="s">
        <v>146</v>
      </c>
      <c r="BO16" s="1" t="s">
        <v>146</v>
      </c>
      <c r="BP16" s="1" t="s">
        <v>146</v>
      </c>
      <c r="BQ16" s="1" t="s">
        <v>146</v>
      </c>
      <c r="BR16" s="1" t="s">
        <v>146</v>
      </c>
      <c r="BS16" s="1">
        <v>30.33523501</v>
      </c>
      <c r="BT16" s="1">
        <v>8.788587656</v>
      </c>
      <c r="BU16" s="1">
        <v>5.126693877</v>
      </c>
      <c r="BV16" s="1">
        <v>2.8744043</v>
      </c>
      <c r="BW16" s="1">
        <v>21.80769822</v>
      </c>
      <c r="BX16" s="1">
        <v>-0.425842795</v>
      </c>
      <c r="BY16" s="1">
        <v>-0.130506526</v>
      </c>
      <c r="BZ16" s="1" t="str">
        <f t="shared" si="1"/>
        <v>antiinflamatoria</v>
      </c>
      <c r="CA16" s="1">
        <v>27.37997847</v>
      </c>
      <c r="CB16" s="1" t="s">
        <v>148</v>
      </c>
      <c r="CC16" s="1">
        <v>0.187668266</v>
      </c>
      <c r="CD16" s="1">
        <v>0.32566136</v>
      </c>
      <c r="CE16" s="1">
        <v>0.003058059</v>
      </c>
      <c r="CF16" s="1">
        <v>0.16200398</v>
      </c>
      <c r="CG16" s="1">
        <v>0.230598151</v>
      </c>
      <c r="CH16" s="1">
        <v>1544.982</v>
      </c>
      <c r="CI16" s="2" t="str">
        <f t="shared" si="2"/>
        <v>High</v>
      </c>
      <c r="CJ16" s="1">
        <v>657.462</v>
      </c>
      <c r="CK16" s="1">
        <v>353.175</v>
      </c>
      <c r="CL16" s="1">
        <v>304.287</v>
      </c>
      <c r="CM16" s="1">
        <v>189.024</v>
      </c>
      <c r="CN16" s="1">
        <v>463.246</v>
      </c>
      <c r="CO16" s="1">
        <v>2.2</v>
      </c>
      <c r="CP16" s="1">
        <v>0.0</v>
      </c>
      <c r="CQ16" s="1">
        <v>2.2</v>
      </c>
      <c r="CR16" s="1">
        <v>0.0</v>
      </c>
      <c r="CS16" s="1">
        <v>2.991</v>
      </c>
      <c r="CT16" s="1">
        <v>2.991</v>
      </c>
      <c r="CU16" s="1">
        <v>0.0</v>
      </c>
      <c r="CV16" s="1">
        <v>0.224</v>
      </c>
      <c r="CW16" s="1">
        <v>0.552</v>
      </c>
      <c r="CX16" s="1">
        <v>0.0</v>
      </c>
      <c r="CY16" s="1">
        <v>31.864</v>
      </c>
      <c r="CZ16" s="1">
        <v>0.0</v>
      </c>
      <c r="DA16" s="1">
        <v>25.028</v>
      </c>
      <c r="DB16" s="1">
        <v>25.028</v>
      </c>
      <c r="DC16" s="1">
        <v>0.0</v>
      </c>
      <c r="DD16" s="1">
        <v>0.915</v>
      </c>
      <c r="DE16" s="1">
        <v>0.915</v>
      </c>
      <c r="DF16" s="1">
        <v>130.373</v>
      </c>
      <c r="DG16" s="1">
        <v>0.293</v>
      </c>
      <c r="DH16" s="1">
        <v>130.666</v>
      </c>
      <c r="DI16" s="1">
        <v>1.15</v>
      </c>
      <c r="DJ16" s="1">
        <v>13.317</v>
      </c>
      <c r="DK16" s="1">
        <v>14.467</v>
      </c>
      <c r="DL16" s="1">
        <v>186.94</v>
      </c>
      <c r="DM16" s="1">
        <v>261.645</v>
      </c>
      <c r="DN16" s="1">
        <v>448.585</v>
      </c>
      <c r="DO16" s="1">
        <v>0.0</v>
      </c>
      <c r="DP16" s="1">
        <v>2.991</v>
      </c>
      <c r="DQ16" s="1">
        <v>2.991</v>
      </c>
      <c r="DR16" s="1" t="s">
        <v>149</v>
      </c>
      <c r="DS16" s="1" t="s">
        <v>157</v>
      </c>
      <c r="DT16" s="1" t="s">
        <v>157</v>
      </c>
      <c r="DU16" s="1" t="s">
        <v>157</v>
      </c>
      <c r="DV16" s="1">
        <v>473.456</v>
      </c>
      <c r="DW16" s="1" t="str">
        <f t="shared" si="3"/>
        <v>low</v>
      </c>
      <c r="DX16" s="1">
        <v>201.478</v>
      </c>
      <c r="DY16" s="1">
        <v>57.926</v>
      </c>
      <c r="DZ16" s="1">
        <v>141.961</v>
      </c>
      <c r="EA16" s="1" t="s">
        <v>157</v>
      </c>
      <c r="EB16" s="1" t="s">
        <v>157</v>
      </c>
      <c r="EC16" s="1" t="s">
        <v>157</v>
      </c>
      <c r="ED16" s="1" t="s">
        <v>157</v>
      </c>
      <c r="EE16" s="1" t="s">
        <v>191</v>
      </c>
      <c r="EF16" s="1" t="s">
        <v>175</v>
      </c>
      <c r="EG16" s="1" t="s">
        <v>175</v>
      </c>
    </row>
    <row r="17" ht="14.25" customHeight="1">
      <c r="A17" s="1" t="s">
        <v>192</v>
      </c>
      <c r="B17" s="1" t="s">
        <v>153</v>
      </c>
      <c r="C17" s="1">
        <v>45.0</v>
      </c>
      <c r="D17" s="1" t="s">
        <v>161</v>
      </c>
      <c r="E17" s="1">
        <v>59.3</v>
      </c>
      <c r="F17" s="1">
        <v>51.0</v>
      </c>
      <c r="G17" s="1" t="s">
        <v>154</v>
      </c>
      <c r="H17" s="1">
        <v>8.0</v>
      </c>
      <c r="I17" s="1">
        <v>116.0</v>
      </c>
      <c r="J17" s="1">
        <v>175.0</v>
      </c>
      <c r="K17" s="1">
        <v>3.431372549</v>
      </c>
      <c r="L17" s="1">
        <v>45.3</v>
      </c>
      <c r="M17" s="1">
        <v>2.34</v>
      </c>
      <c r="N17" s="1">
        <v>81.0</v>
      </c>
      <c r="O17" s="1">
        <v>5.4</v>
      </c>
      <c r="P17" s="1">
        <v>11.45</v>
      </c>
      <c r="Q17" s="1">
        <v>5.15</v>
      </c>
      <c r="R17" s="1">
        <v>2.223300971</v>
      </c>
      <c r="S17" s="1">
        <v>42.0</v>
      </c>
      <c r="T17" s="1">
        <v>6.25</v>
      </c>
      <c r="U17" s="1">
        <v>4.4955</v>
      </c>
      <c r="V17" s="1">
        <v>102.4</v>
      </c>
      <c r="W17" s="1">
        <v>125.5650427</v>
      </c>
      <c r="X17" s="1">
        <v>126.4</v>
      </c>
      <c r="Y17" s="1">
        <v>80.08008008</v>
      </c>
      <c r="Z17" s="1">
        <v>1.24875</v>
      </c>
      <c r="AA17" s="1">
        <v>0.36923595</v>
      </c>
      <c r="AB17" s="1">
        <v>71.9</v>
      </c>
      <c r="AC17" s="1">
        <v>27.98091071</v>
      </c>
      <c r="AD17" s="1" t="s">
        <v>139</v>
      </c>
      <c r="AE17" s="1">
        <v>41.58097026</v>
      </c>
      <c r="AF17" s="1">
        <v>91.1</v>
      </c>
      <c r="AG17" s="1" t="s">
        <v>140</v>
      </c>
      <c r="AH17" s="1" t="s">
        <v>141</v>
      </c>
      <c r="AI17" s="1" t="s">
        <v>142</v>
      </c>
      <c r="AJ17" s="1" t="s">
        <v>142</v>
      </c>
      <c r="AK17" s="1" t="s">
        <v>143</v>
      </c>
      <c r="AL17" s="1">
        <v>106.0</v>
      </c>
      <c r="AM17" s="1">
        <v>72.0</v>
      </c>
      <c r="AN17" s="1">
        <v>1215.09</v>
      </c>
      <c r="AO17" s="1">
        <v>14.3342</v>
      </c>
      <c r="AP17" s="1">
        <v>439.939</v>
      </c>
      <c r="AQ17" s="1">
        <v>722.073</v>
      </c>
      <c r="AR17" s="1">
        <v>10.8817</v>
      </c>
      <c r="AS17" s="1">
        <v>822.855</v>
      </c>
      <c r="AT17" s="1">
        <v>2065.13</v>
      </c>
      <c r="AU17" s="1">
        <v>192.359</v>
      </c>
      <c r="AV17" s="1">
        <v>9.02706</v>
      </c>
      <c r="AW17" s="1">
        <v>0.849392</v>
      </c>
      <c r="AX17" s="1">
        <v>2.63441</v>
      </c>
      <c r="AY17" s="1">
        <v>686.429</v>
      </c>
      <c r="AZ17" s="1">
        <v>0.879273</v>
      </c>
      <c r="BA17" s="1">
        <v>1.28593</v>
      </c>
      <c r="BB17" s="1">
        <v>13.233</v>
      </c>
      <c r="BC17" s="1">
        <v>3.18807</v>
      </c>
      <c r="BD17" s="1">
        <v>1.54982</v>
      </c>
      <c r="BE17" s="1">
        <v>328.557</v>
      </c>
      <c r="BF17" s="1">
        <v>7.06382</v>
      </c>
      <c r="BG17" s="1">
        <v>134.098</v>
      </c>
      <c r="BH17" s="1">
        <v>0.917397886</v>
      </c>
      <c r="BI17" s="1">
        <v>0.459434807</v>
      </c>
      <c r="BJ17" s="1">
        <v>0.386831004</v>
      </c>
      <c r="BK17" s="1">
        <v>0.0</v>
      </c>
      <c r="BL17" s="1" t="s">
        <v>156</v>
      </c>
      <c r="BM17" s="1" t="s">
        <v>146</v>
      </c>
      <c r="BN17" s="1" t="s">
        <v>146</v>
      </c>
      <c r="BO17" s="1" t="s">
        <v>146</v>
      </c>
      <c r="BP17" s="1" t="s">
        <v>146</v>
      </c>
      <c r="BQ17" s="1" t="s">
        <v>146</v>
      </c>
      <c r="BR17" s="1" t="s">
        <v>146</v>
      </c>
      <c r="BS17" s="1">
        <v>59.27850969</v>
      </c>
      <c r="BT17" s="1">
        <v>16.35002339</v>
      </c>
      <c r="BU17" s="1">
        <v>5.400107119</v>
      </c>
      <c r="BV17" s="1">
        <v>3.231283098</v>
      </c>
      <c r="BW17" s="1">
        <v>1.263872835</v>
      </c>
      <c r="BX17" s="1">
        <v>0.467262009</v>
      </c>
      <c r="BY17" s="1">
        <v>0.384577785</v>
      </c>
      <c r="BZ17" s="1" t="str">
        <f t="shared" si="1"/>
        <v>proinflamatoria</v>
      </c>
      <c r="CA17" s="1">
        <v>40.8079034</v>
      </c>
      <c r="CB17" s="1" t="s">
        <v>148</v>
      </c>
      <c r="CC17" s="1">
        <v>0.189415829</v>
      </c>
      <c r="CD17" s="1">
        <v>0.495037688</v>
      </c>
      <c r="CE17" s="1">
        <v>0.083165829</v>
      </c>
      <c r="CF17" s="1">
        <v>0.07330402</v>
      </c>
      <c r="CG17" s="1">
        <v>0.055150754</v>
      </c>
      <c r="CH17" s="1">
        <v>651.872</v>
      </c>
      <c r="CI17" s="2" t="str">
        <f t="shared" si="2"/>
        <v>low</v>
      </c>
      <c r="CJ17" s="1">
        <v>407.815</v>
      </c>
      <c r="CK17" s="1">
        <v>357.598</v>
      </c>
      <c r="CL17" s="1">
        <v>50.217</v>
      </c>
      <c r="CM17" s="1">
        <v>164.002</v>
      </c>
      <c r="CN17" s="1">
        <v>176.774</v>
      </c>
      <c r="CO17" s="1">
        <v>66.082</v>
      </c>
      <c r="CP17" s="1">
        <v>0.0</v>
      </c>
      <c r="CQ17" s="1">
        <v>66.082</v>
      </c>
      <c r="CR17" s="1">
        <v>0.0</v>
      </c>
      <c r="CS17" s="1">
        <v>0.957</v>
      </c>
      <c r="CT17" s="1">
        <v>0.957</v>
      </c>
      <c r="CU17" s="1">
        <v>0.0</v>
      </c>
      <c r="CV17" s="1">
        <v>66.082</v>
      </c>
      <c r="CW17" s="1">
        <v>131.447</v>
      </c>
      <c r="CX17" s="1">
        <v>0.0</v>
      </c>
      <c r="CY17" s="1">
        <v>3.922</v>
      </c>
      <c r="CZ17" s="1">
        <v>0.001</v>
      </c>
      <c r="DA17" s="1">
        <v>0.008</v>
      </c>
      <c r="DB17" s="1">
        <v>0.01</v>
      </c>
      <c r="DC17" s="1">
        <v>3.7</v>
      </c>
      <c r="DD17" s="1">
        <v>0.026</v>
      </c>
      <c r="DE17" s="1">
        <v>3.726</v>
      </c>
      <c r="DF17" s="1">
        <v>24.689</v>
      </c>
      <c r="DG17" s="1">
        <v>0.208</v>
      </c>
      <c r="DH17" s="1">
        <v>24.897</v>
      </c>
      <c r="DI17" s="1">
        <v>1.034</v>
      </c>
      <c r="DJ17" s="1">
        <v>1.303</v>
      </c>
      <c r="DK17" s="1">
        <v>2.337</v>
      </c>
      <c r="DL17" s="1">
        <v>126.706</v>
      </c>
      <c r="DM17" s="1">
        <v>47.697</v>
      </c>
      <c r="DN17" s="1">
        <v>174.403</v>
      </c>
      <c r="DO17" s="1">
        <v>0.0</v>
      </c>
      <c r="DP17" s="1">
        <v>0.957</v>
      </c>
      <c r="DQ17" s="1">
        <v>0.957</v>
      </c>
      <c r="DR17" s="1" t="s">
        <v>158</v>
      </c>
      <c r="DS17" s="1" t="s">
        <v>157</v>
      </c>
      <c r="DT17" s="1" t="s">
        <v>157</v>
      </c>
      <c r="DU17" s="1" t="s">
        <v>157</v>
      </c>
      <c r="DV17" s="1">
        <v>536.48</v>
      </c>
      <c r="DW17" s="1" t="str">
        <f t="shared" si="3"/>
        <v>high</v>
      </c>
      <c r="DX17" s="1">
        <v>335.625</v>
      </c>
      <c r="DY17" s="1">
        <v>134.971</v>
      </c>
      <c r="DZ17" s="1">
        <v>145.483</v>
      </c>
      <c r="EA17" s="1" t="s">
        <v>157</v>
      </c>
      <c r="EB17" s="1" t="s">
        <v>157</v>
      </c>
      <c r="EC17" s="1" t="s">
        <v>149</v>
      </c>
      <c r="ED17" s="1" t="s">
        <v>157</v>
      </c>
      <c r="EE17" s="1" t="s">
        <v>193</v>
      </c>
      <c r="EF17" s="1" t="s">
        <v>165</v>
      </c>
      <c r="EG17" s="1" t="s">
        <v>165</v>
      </c>
    </row>
    <row r="18" ht="14.25" customHeight="1">
      <c r="A18" s="1" t="s">
        <v>194</v>
      </c>
      <c r="B18" s="1" t="s">
        <v>136</v>
      </c>
      <c r="C18" s="1">
        <v>37.0</v>
      </c>
      <c r="D18" s="1" t="s">
        <v>137</v>
      </c>
      <c r="E18" s="1">
        <v>92.1</v>
      </c>
      <c r="F18" s="1">
        <v>11.0</v>
      </c>
      <c r="G18" s="1" t="s">
        <v>138</v>
      </c>
      <c r="H18" s="1">
        <v>89.0</v>
      </c>
      <c r="I18" s="1" t="s">
        <v>147</v>
      </c>
      <c r="J18" s="1">
        <v>176.0</v>
      </c>
      <c r="K18" s="1">
        <v>16.0</v>
      </c>
      <c r="L18" s="1">
        <v>116.5</v>
      </c>
      <c r="M18" s="1">
        <v>4.3</v>
      </c>
      <c r="N18" s="1">
        <v>335.0</v>
      </c>
      <c r="O18" s="1">
        <v>10.77</v>
      </c>
      <c r="P18" s="1">
        <v>14.52</v>
      </c>
      <c r="Q18" s="1">
        <v>1.3</v>
      </c>
      <c r="R18" s="1">
        <v>11.16923077</v>
      </c>
      <c r="S18" s="1">
        <v>446.0</v>
      </c>
      <c r="T18" s="1">
        <v>57.07</v>
      </c>
      <c r="U18" s="1">
        <v>18.5925</v>
      </c>
      <c r="V18" s="1">
        <v>57.7</v>
      </c>
      <c r="W18" s="1">
        <v>75.62696704</v>
      </c>
      <c r="X18" s="1">
        <v>7.4</v>
      </c>
      <c r="Y18" s="1">
        <v>2.12049306</v>
      </c>
      <c r="Z18" s="1">
        <v>47.15884333</v>
      </c>
      <c r="AA18" s="1">
        <v>0.233351373</v>
      </c>
      <c r="AB18" s="1">
        <v>119.4</v>
      </c>
      <c r="AC18" s="1">
        <v>41.80525892</v>
      </c>
      <c r="AD18" s="1" t="s">
        <v>155</v>
      </c>
      <c r="AE18" s="1">
        <v>42.67658637</v>
      </c>
      <c r="AF18" s="1">
        <v>131.3</v>
      </c>
      <c r="AG18" s="1" t="s">
        <v>140</v>
      </c>
      <c r="AH18" s="1" t="s">
        <v>141</v>
      </c>
      <c r="AI18" s="1" t="s">
        <v>142</v>
      </c>
      <c r="AJ18" s="1" t="s">
        <v>167</v>
      </c>
      <c r="AK18" s="1" t="s">
        <v>143</v>
      </c>
      <c r="AL18" s="1">
        <v>141.0</v>
      </c>
      <c r="AM18" s="1">
        <v>91.0</v>
      </c>
      <c r="AN18" s="1">
        <v>2080.81</v>
      </c>
      <c r="AO18" s="1">
        <v>12.9978</v>
      </c>
      <c r="AP18" s="1">
        <v>660.977</v>
      </c>
      <c r="AQ18" s="1">
        <v>988.176</v>
      </c>
      <c r="AR18" s="1">
        <v>12.5911</v>
      </c>
      <c r="AS18" s="1">
        <v>1786.51</v>
      </c>
      <c r="AT18" s="1">
        <v>2991.61</v>
      </c>
      <c r="AU18" s="1">
        <v>179.586</v>
      </c>
      <c r="AV18" s="1">
        <v>10.0224</v>
      </c>
      <c r="AW18" s="1">
        <v>1.24664</v>
      </c>
      <c r="AX18" s="1">
        <v>3.52969</v>
      </c>
      <c r="AY18" s="1">
        <v>718.462</v>
      </c>
      <c r="AZ18" s="1">
        <v>1.188</v>
      </c>
      <c r="BA18" s="1">
        <v>1.93001</v>
      </c>
      <c r="BB18" s="1">
        <v>15.4679</v>
      </c>
      <c r="BC18" s="1">
        <v>4.11499</v>
      </c>
      <c r="BD18" s="1">
        <v>1.1876</v>
      </c>
      <c r="BE18" s="1">
        <v>327.528</v>
      </c>
      <c r="BF18" s="1">
        <v>7.03609</v>
      </c>
      <c r="BG18" s="1">
        <v>145.357</v>
      </c>
      <c r="BH18" s="1">
        <v>13.40206787</v>
      </c>
      <c r="BI18" s="1">
        <v>2.151666309</v>
      </c>
      <c r="BJ18" s="1">
        <v>0.705883818</v>
      </c>
      <c r="BK18" s="1">
        <v>0.08834796</v>
      </c>
      <c r="BL18" s="1" t="s">
        <v>144</v>
      </c>
      <c r="BM18" s="1" t="s">
        <v>145</v>
      </c>
      <c r="BN18" s="1" t="s">
        <v>145</v>
      </c>
      <c r="BO18" s="1" t="s">
        <v>145</v>
      </c>
      <c r="BP18" s="1" t="s">
        <v>145</v>
      </c>
      <c r="BQ18" s="1" t="s">
        <v>145</v>
      </c>
      <c r="BR18" s="1" t="s">
        <v>145</v>
      </c>
      <c r="BS18" s="1">
        <v>204.6107129</v>
      </c>
      <c r="BT18" s="1">
        <v>22.45998253</v>
      </c>
      <c r="BU18" s="1">
        <v>8.658454951</v>
      </c>
      <c r="BV18" s="1">
        <v>4.499877494</v>
      </c>
      <c r="BW18" s="1">
        <v>1.340984367</v>
      </c>
      <c r="BX18" s="1">
        <v>1.185346173</v>
      </c>
      <c r="BY18" s="1">
        <v>0.569604119</v>
      </c>
      <c r="BZ18" s="1" t="str">
        <f t="shared" si="1"/>
        <v>proinflamatoria</v>
      </c>
      <c r="CA18" s="1">
        <v>38.25742574</v>
      </c>
      <c r="CB18" s="1" t="s">
        <v>148</v>
      </c>
      <c r="CC18" s="1">
        <v>0.125687104</v>
      </c>
      <c r="CD18" s="1">
        <v>0.555391121</v>
      </c>
      <c r="CE18" s="1">
        <v>0.023220578</v>
      </c>
      <c r="CF18" s="1">
        <v>0.079457364</v>
      </c>
      <c r="CG18" s="1">
        <v>0.051162791</v>
      </c>
      <c r="CH18" s="1">
        <v>595.189</v>
      </c>
      <c r="CI18" s="2" t="str">
        <f t="shared" si="2"/>
        <v>low</v>
      </c>
      <c r="CJ18" s="1">
        <v>1162.727</v>
      </c>
      <c r="CK18" s="1">
        <v>966.603</v>
      </c>
      <c r="CL18" s="1">
        <v>196.123</v>
      </c>
      <c r="CM18" s="1">
        <v>630.842</v>
      </c>
      <c r="CN18" s="1">
        <v>525.18</v>
      </c>
      <c r="CO18" s="1">
        <v>6.41</v>
      </c>
      <c r="CP18" s="1">
        <v>0.0</v>
      </c>
      <c r="CQ18" s="1">
        <v>6.41</v>
      </c>
      <c r="CR18" s="1">
        <v>0.0</v>
      </c>
      <c r="CS18" s="1">
        <v>0.295</v>
      </c>
      <c r="CT18" s="1">
        <v>0.295</v>
      </c>
      <c r="CU18" s="1">
        <v>0.0</v>
      </c>
      <c r="CV18" s="1">
        <v>2.923</v>
      </c>
      <c r="CW18" s="1">
        <v>0.0</v>
      </c>
      <c r="CX18" s="1">
        <v>0.0</v>
      </c>
      <c r="CY18" s="1">
        <v>69.387</v>
      </c>
      <c r="CZ18" s="1">
        <v>0.0</v>
      </c>
      <c r="DA18" s="1">
        <v>0.0</v>
      </c>
      <c r="DB18" s="1">
        <v>0.0</v>
      </c>
      <c r="DC18" s="1">
        <v>24.625</v>
      </c>
      <c r="DD18" s="1">
        <v>0.0</v>
      </c>
      <c r="DE18" s="1">
        <v>24.625</v>
      </c>
      <c r="DF18" s="1">
        <v>536.83</v>
      </c>
      <c r="DG18" s="1">
        <v>0.0</v>
      </c>
      <c r="DH18" s="1">
        <v>536.83</v>
      </c>
      <c r="DI18" s="1">
        <v>0.186</v>
      </c>
      <c r="DJ18" s="1">
        <v>1.52</v>
      </c>
      <c r="DK18" s="1">
        <v>1.706</v>
      </c>
      <c r="DL18" s="1">
        <v>329.144</v>
      </c>
      <c r="DM18" s="1">
        <v>194.287</v>
      </c>
      <c r="DN18" s="1">
        <v>523.432</v>
      </c>
      <c r="DO18" s="1">
        <v>0.0</v>
      </c>
      <c r="DP18" s="1">
        <v>0.295</v>
      </c>
      <c r="DQ18" s="1">
        <v>0.295</v>
      </c>
      <c r="DR18" s="1" t="s">
        <v>158</v>
      </c>
      <c r="DS18" s="1" t="s">
        <v>149</v>
      </c>
      <c r="DT18" s="1" t="s">
        <v>149</v>
      </c>
      <c r="DU18" s="1" t="s">
        <v>149</v>
      </c>
      <c r="DV18" s="1">
        <v>286.037</v>
      </c>
      <c r="DW18" s="1" t="str">
        <f t="shared" si="3"/>
        <v>low</v>
      </c>
      <c r="DX18" s="1">
        <v>558.786</v>
      </c>
      <c r="DY18" s="1">
        <v>303.171</v>
      </c>
      <c r="DZ18" s="1">
        <v>252.392</v>
      </c>
      <c r="EA18" s="1" t="s">
        <v>158</v>
      </c>
      <c r="EB18" s="1" t="s">
        <v>149</v>
      </c>
      <c r="EC18" s="1" t="s">
        <v>149</v>
      </c>
      <c r="ED18" s="1" t="s">
        <v>149</v>
      </c>
      <c r="EE18" s="1" t="s">
        <v>195</v>
      </c>
      <c r="EF18" s="1" t="s">
        <v>151</v>
      </c>
      <c r="EG18" s="1" t="s">
        <v>151</v>
      </c>
    </row>
    <row r="19" ht="14.25" customHeight="1">
      <c r="A19" s="1" t="s">
        <v>196</v>
      </c>
      <c r="B19" s="1" t="s">
        <v>153</v>
      </c>
      <c r="C19" s="1">
        <v>52.0</v>
      </c>
      <c r="D19" s="1" t="s">
        <v>161</v>
      </c>
      <c r="E19" s="1">
        <v>53.4</v>
      </c>
      <c r="F19" s="1">
        <v>90.0</v>
      </c>
      <c r="G19" s="1" t="s">
        <v>154</v>
      </c>
      <c r="H19" s="1">
        <v>14.0</v>
      </c>
      <c r="I19" s="1">
        <v>90.0</v>
      </c>
      <c r="J19" s="1">
        <v>194.0</v>
      </c>
      <c r="K19" s="1">
        <v>2.155555556</v>
      </c>
      <c r="L19" s="1">
        <v>86.8</v>
      </c>
      <c r="M19" s="1">
        <v>4.5</v>
      </c>
      <c r="N19" s="1">
        <v>76.0</v>
      </c>
      <c r="O19" s="1">
        <v>6.0</v>
      </c>
      <c r="P19" s="1">
        <v>18.24</v>
      </c>
      <c r="Q19" s="1">
        <v>18.07</v>
      </c>
      <c r="R19" s="1">
        <v>1.009407858</v>
      </c>
      <c r="S19" s="1">
        <v>68.0</v>
      </c>
      <c r="T19" s="1">
        <v>7.39</v>
      </c>
      <c r="U19" s="1">
        <v>4.218</v>
      </c>
      <c r="V19" s="1">
        <v>130.2</v>
      </c>
      <c r="W19" s="1">
        <v>205.8495822</v>
      </c>
      <c r="X19" s="1">
        <v>109.1</v>
      </c>
      <c r="Y19" s="1">
        <v>72.18243097</v>
      </c>
      <c r="Z19" s="1">
        <v>1.385378667</v>
      </c>
      <c r="AA19" s="1">
        <v>0.363188872</v>
      </c>
      <c r="AB19" s="1">
        <v>73.5</v>
      </c>
      <c r="AC19" s="1">
        <v>33.5102156</v>
      </c>
      <c r="AD19" s="1" t="s">
        <v>155</v>
      </c>
      <c r="AE19" s="1">
        <v>43.51710628</v>
      </c>
      <c r="AF19" s="1">
        <v>97.7</v>
      </c>
      <c r="AG19" s="1" t="s">
        <v>140</v>
      </c>
      <c r="AH19" s="1" t="s">
        <v>141</v>
      </c>
      <c r="AI19" s="1" t="s">
        <v>142</v>
      </c>
      <c r="AJ19" s="1" t="s">
        <v>142</v>
      </c>
      <c r="AK19" s="1" t="s">
        <v>143</v>
      </c>
      <c r="AL19" s="1">
        <v>118.0</v>
      </c>
      <c r="AM19" s="1">
        <v>75.0</v>
      </c>
      <c r="AN19" s="1">
        <v>1819.78</v>
      </c>
      <c r="AO19" s="1">
        <v>16.7585</v>
      </c>
      <c r="AP19" s="1">
        <v>638.681</v>
      </c>
      <c r="AQ19" s="1">
        <v>950.37</v>
      </c>
      <c r="AR19" s="1">
        <v>13.4098</v>
      </c>
      <c r="AS19" s="1">
        <v>1241.45</v>
      </c>
      <c r="AT19" s="1">
        <v>2824.28</v>
      </c>
      <c r="AU19" s="1">
        <v>220.603</v>
      </c>
      <c r="AV19" s="1">
        <v>9.96947</v>
      </c>
      <c r="AW19" s="1">
        <v>1.14189</v>
      </c>
      <c r="AX19" s="1">
        <v>2.80253</v>
      </c>
      <c r="AY19" s="1">
        <v>777.737</v>
      </c>
      <c r="AZ19" s="1">
        <v>1.21925</v>
      </c>
      <c r="BA19" s="1">
        <v>1.63587</v>
      </c>
      <c r="BB19" s="1">
        <v>12.2037</v>
      </c>
      <c r="BC19" s="1">
        <v>3.83838</v>
      </c>
      <c r="BD19" s="1">
        <v>1.28688</v>
      </c>
      <c r="BE19" s="1">
        <v>311.733</v>
      </c>
      <c r="BF19" s="1">
        <v>6.71837</v>
      </c>
      <c r="BG19" s="1">
        <v>192.646</v>
      </c>
      <c r="BH19" s="1">
        <v>23.561708</v>
      </c>
      <c r="BI19" s="1">
        <v>5.766775309</v>
      </c>
      <c r="BJ19" s="1">
        <v>1.358873645</v>
      </c>
      <c r="BK19" s="1">
        <v>0.0</v>
      </c>
      <c r="BL19" s="1" t="s">
        <v>156</v>
      </c>
      <c r="BM19" s="1" t="s">
        <v>146</v>
      </c>
      <c r="BN19" s="1" t="s">
        <v>146</v>
      </c>
      <c r="BO19" s="1" t="s">
        <v>146</v>
      </c>
      <c r="BP19" s="1" t="s">
        <v>146</v>
      </c>
      <c r="BQ19" s="1" t="s">
        <v>145</v>
      </c>
      <c r="BR19" s="1" t="s">
        <v>146</v>
      </c>
      <c r="BS19" s="1">
        <v>110.9944621</v>
      </c>
      <c r="BT19" s="1">
        <v>14.38370809</v>
      </c>
      <c r="BU19" s="1">
        <v>6.708058439</v>
      </c>
      <c r="BV19" s="1">
        <v>2.875103125</v>
      </c>
      <c r="BW19" s="1">
        <v>0.773520279</v>
      </c>
      <c r="BX19" s="1">
        <v>0.020934498</v>
      </c>
      <c r="BY19" s="1">
        <v>0.011502471</v>
      </c>
      <c r="BZ19" s="1" t="str">
        <f t="shared" si="1"/>
        <v>antiinflamatoria</v>
      </c>
      <c r="CA19" s="1">
        <v>45.68270215</v>
      </c>
      <c r="CB19" s="1" t="s">
        <v>148</v>
      </c>
      <c r="CC19" s="1">
        <v>0.13131563499999999</v>
      </c>
      <c r="CD19" s="1">
        <v>0.125429819</v>
      </c>
      <c r="CE19" s="1">
        <v>0.194913417</v>
      </c>
      <c r="CF19" s="1">
        <v>0.031628512</v>
      </c>
      <c r="CG19" s="1">
        <v>0.137542207</v>
      </c>
      <c r="CH19" s="1">
        <v>730.522</v>
      </c>
      <c r="CI19" s="2" t="str">
        <f t="shared" si="2"/>
        <v>low</v>
      </c>
      <c r="CJ19" s="1">
        <v>202.704</v>
      </c>
      <c r="CK19" s="1">
        <v>97.252</v>
      </c>
      <c r="CL19" s="1">
        <v>105.452</v>
      </c>
      <c r="CM19" s="1">
        <v>99.48</v>
      </c>
      <c r="CN19" s="1">
        <v>99.588</v>
      </c>
      <c r="CO19" s="1">
        <v>0.004</v>
      </c>
      <c r="CP19" s="1">
        <v>0.0</v>
      </c>
      <c r="CQ19" s="1">
        <v>0.004</v>
      </c>
      <c r="CR19" s="1">
        <v>0.0</v>
      </c>
      <c r="CS19" s="1">
        <v>3.631</v>
      </c>
      <c r="CT19" s="1">
        <v>3.631</v>
      </c>
      <c r="CU19" s="1">
        <v>0.0</v>
      </c>
      <c r="CV19" s="1">
        <v>0.0</v>
      </c>
      <c r="CW19" s="1">
        <v>0.0</v>
      </c>
      <c r="CX19" s="1">
        <v>0.0</v>
      </c>
      <c r="CY19" s="1">
        <v>48.214</v>
      </c>
      <c r="CZ19" s="1">
        <v>0.268</v>
      </c>
      <c r="DA19" s="1">
        <v>0.0</v>
      </c>
      <c r="DB19" s="1">
        <v>0.268</v>
      </c>
      <c r="DC19" s="1">
        <v>0.0</v>
      </c>
      <c r="DD19" s="1">
        <v>0.108</v>
      </c>
      <c r="DE19" s="1">
        <v>0.108</v>
      </c>
      <c r="DF19" s="1">
        <v>41.433</v>
      </c>
      <c r="DG19" s="1">
        <v>9.415</v>
      </c>
      <c r="DH19" s="1">
        <v>50.848</v>
      </c>
      <c r="DI19" s="1">
        <v>0.761</v>
      </c>
      <c r="DJ19" s="1">
        <v>4.048</v>
      </c>
      <c r="DK19" s="1">
        <v>4.809</v>
      </c>
      <c r="DL19" s="1">
        <v>6.492</v>
      </c>
      <c r="DM19" s="1">
        <v>88.214</v>
      </c>
      <c r="DN19" s="1">
        <v>94.706</v>
      </c>
      <c r="DO19" s="1">
        <v>0.0</v>
      </c>
      <c r="DP19" s="1">
        <v>3.631</v>
      </c>
      <c r="DQ19" s="1">
        <v>3.631</v>
      </c>
      <c r="DR19" s="1" t="s">
        <v>157</v>
      </c>
      <c r="DS19" s="1" t="s">
        <v>158</v>
      </c>
      <c r="DT19" s="1" t="s">
        <v>157</v>
      </c>
      <c r="DU19" s="1" t="s">
        <v>158</v>
      </c>
      <c r="DV19" s="1">
        <v>401.434</v>
      </c>
      <c r="DW19" s="1" t="str">
        <f t="shared" si="3"/>
        <v>low</v>
      </c>
      <c r="DX19" s="1">
        <v>111.389</v>
      </c>
      <c r="DY19" s="1">
        <v>54.666</v>
      </c>
      <c r="DZ19" s="1">
        <v>54.726</v>
      </c>
      <c r="EA19" s="1" t="s">
        <v>157</v>
      </c>
      <c r="EB19" s="1" t="s">
        <v>158</v>
      </c>
      <c r="EC19" s="1" t="s">
        <v>157</v>
      </c>
      <c r="ED19" s="1" t="s">
        <v>158</v>
      </c>
      <c r="EE19" s="1" t="s">
        <v>197</v>
      </c>
      <c r="EF19" s="1" t="s">
        <v>151</v>
      </c>
      <c r="EG19" s="1" t="s">
        <v>151</v>
      </c>
    </row>
    <row r="20" ht="14.25" customHeight="1">
      <c r="A20" s="1" t="s">
        <v>198</v>
      </c>
      <c r="B20" s="1" t="s">
        <v>136</v>
      </c>
      <c r="C20" s="1">
        <v>25.0</v>
      </c>
      <c r="D20" s="1" t="s">
        <v>137</v>
      </c>
      <c r="E20" s="1">
        <v>87.0</v>
      </c>
      <c r="F20" s="1">
        <v>39.0</v>
      </c>
      <c r="G20" s="1" t="s">
        <v>138</v>
      </c>
      <c r="H20" s="1">
        <v>40.0</v>
      </c>
      <c r="I20" s="1">
        <v>147.0</v>
      </c>
      <c r="J20" s="1">
        <v>226.0</v>
      </c>
      <c r="K20" s="1">
        <v>5.794871795</v>
      </c>
      <c r="L20" s="1">
        <v>280.2</v>
      </c>
      <c r="M20" s="1">
        <v>4.68</v>
      </c>
      <c r="N20" s="1">
        <v>93.0</v>
      </c>
      <c r="O20" s="1">
        <v>5.16</v>
      </c>
      <c r="P20" s="1">
        <v>20.08</v>
      </c>
      <c r="Q20" s="1">
        <v>6.54</v>
      </c>
      <c r="R20" s="1">
        <v>3.070336391</v>
      </c>
      <c r="S20" s="1">
        <v>202.0</v>
      </c>
      <c r="T20" s="1">
        <v>20.35</v>
      </c>
      <c r="U20" s="1">
        <v>5.1615</v>
      </c>
      <c r="V20" s="1">
        <v>173.1</v>
      </c>
      <c r="W20" s="1">
        <v>244.9593741</v>
      </c>
      <c r="X20" s="1">
        <v>38.4</v>
      </c>
      <c r="Y20" s="1">
        <v>21.42111994</v>
      </c>
      <c r="Z20" s="1">
        <v>4.66829</v>
      </c>
      <c r="AA20" s="1">
        <v>0.304787202</v>
      </c>
      <c r="AB20" s="1">
        <v>129.8</v>
      </c>
      <c r="AC20" s="1">
        <v>41.15179369</v>
      </c>
      <c r="AD20" s="1" t="s">
        <v>155</v>
      </c>
      <c r="AE20" s="1">
        <v>44.07874214</v>
      </c>
      <c r="AF20" s="1">
        <v>126.6</v>
      </c>
      <c r="AG20" s="1" t="s">
        <v>140</v>
      </c>
      <c r="AH20" s="1" t="s">
        <v>141</v>
      </c>
      <c r="AI20" s="1" t="s">
        <v>142</v>
      </c>
      <c r="AJ20" s="1" t="s">
        <v>167</v>
      </c>
      <c r="AK20" s="1" t="s">
        <v>143</v>
      </c>
      <c r="AL20" s="1">
        <v>136.0</v>
      </c>
      <c r="AM20" s="1">
        <v>94.0</v>
      </c>
      <c r="AN20" s="1">
        <v>2323.07</v>
      </c>
      <c r="AO20" s="1">
        <v>19.2032</v>
      </c>
      <c r="AP20" s="1">
        <v>1156.29</v>
      </c>
      <c r="AQ20" s="1">
        <v>1382.74</v>
      </c>
      <c r="AR20" s="1">
        <v>16.0468</v>
      </c>
      <c r="AS20" s="1">
        <v>1733.93</v>
      </c>
      <c r="AT20" s="1">
        <v>3802.28</v>
      </c>
      <c r="AU20" s="1">
        <v>269.882</v>
      </c>
      <c r="AV20" s="1">
        <v>12.1803</v>
      </c>
      <c r="AW20" s="1">
        <v>2.39898</v>
      </c>
      <c r="AX20" s="1">
        <v>3.2419</v>
      </c>
      <c r="AY20" s="1">
        <v>819.942</v>
      </c>
      <c r="AZ20" s="1">
        <v>1.26269</v>
      </c>
      <c r="BA20" s="1">
        <v>2.85134</v>
      </c>
      <c r="BB20" s="1">
        <v>18.7838</v>
      </c>
      <c r="BC20" s="1">
        <v>5.17335</v>
      </c>
      <c r="BD20" s="1">
        <v>1.5003</v>
      </c>
      <c r="BE20" s="1">
        <v>334.608</v>
      </c>
      <c r="BF20" s="1">
        <v>7.81998</v>
      </c>
      <c r="BG20" s="1">
        <v>148.184</v>
      </c>
      <c r="BH20" s="1">
        <v>1.898772808</v>
      </c>
      <c r="BI20" s="1">
        <v>0.688955511</v>
      </c>
      <c r="BJ20" s="1">
        <v>0.773342376</v>
      </c>
      <c r="BK20" s="1">
        <v>0.0</v>
      </c>
      <c r="BL20" s="1" t="s">
        <v>144</v>
      </c>
      <c r="BM20" s="1" t="s">
        <v>145</v>
      </c>
      <c r="BN20" s="1" t="s">
        <v>145</v>
      </c>
      <c r="BO20" s="1" t="s">
        <v>145</v>
      </c>
      <c r="BP20" s="1" t="s">
        <v>146</v>
      </c>
      <c r="BQ20" s="1" t="s">
        <v>145</v>
      </c>
      <c r="BR20" s="1" t="s">
        <v>145</v>
      </c>
      <c r="BS20" s="1">
        <v>116.7847778</v>
      </c>
      <c r="BT20" s="1">
        <v>20.72482049</v>
      </c>
      <c r="BU20" s="1">
        <v>9.837852297</v>
      </c>
      <c r="BV20" s="1">
        <v>3.58876441</v>
      </c>
      <c r="BW20" s="1">
        <v>1.541458001</v>
      </c>
      <c r="BX20" s="1">
        <v>-0.25409663</v>
      </c>
      <c r="BY20" s="1">
        <v>-0.109382966</v>
      </c>
      <c r="BZ20" s="1" t="str">
        <f t="shared" si="1"/>
        <v>antiinflamatoria</v>
      </c>
      <c r="CA20" s="1">
        <v>35.94312796</v>
      </c>
      <c r="CB20" s="1" t="s">
        <v>148</v>
      </c>
      <c r="CC20" s="1">
        <v>0.05738573</v>
      </c>
      <c r="CD20" s="1">
        <v>0.263573021</v>
      </c>
      <c r="CE20" s="1">
        <v>0.120875139</v>
      </c>
      <c r="CF20" s="1">
        <v>0.055908584</v>
      </c>
      <c r="CG20" s="1">
        <v>0.120234114</v>
      </c>
      <c r="CH20" s="1">
        <v>1174.078</v>
      </c>
      <c r="CI20" s="2" t="str">
        <f t="shared" si="2"/>
        <v>High</v>
      </c>
      <c r="CJ20" s="1">
        <v>422.438</v>
      </c>
      <c r="CK20" s="1">
        <v>242.409</v>
      </c>
      <c r="CL20" s="1">
        <v>180.029</v>
      </c>
      <c r="CM20" s="1">
        <v>149.497</v>
      </c>
      <c r="CN20" s="1">
        <v>207.432</v>
      </c>
      <c r="CO20" s="1">
        <v>0.532</v>
      </c>
      <c r="CP20" s="1">
        <v>0.0</v>
      </c>
      <c r="CQ20" s="1">
        <v>0.532</v>
      </c>
      <c r="CR20" s="1">
        <v>0.0</v>
      </c>
      <c r="CS20" s="1">
        <v>64.978</v>
      </c>
      <c r="CT20" s="1">
        <v>64.978</v>
      </c>
      <c r="CU20" s="1">
        <v>0.0</v>
      </c>
      <c r="CV20" s="1">
        <v>0.38</v>
      </c>
      <c r="CW20" s="1">
        <v>95.707</v>
      </c>
      <c r="CX20" s="1">
        <v>0.0</v>
      </c>
      <c r="CY20" s="1">
        <v>35.204</v>
      </c>
      <c r="CZ20" s="1">
        <v>0.0</v>
      </c>
      <c r="DA20" s="1">
        <v>0.0</v>
      </c>
      <c r="DB20" s="1">
        <v>0.0</v>
      </c>
      <c r="DC20" s="1">
        <v>3.7</v>
      </c>
      <c r="DD20" s="1">
        <v>0.002</v>
      </c>
      <c r="DE20" s="1">
        <v>3.702</v>
      </c>
      <c r="DF20" s="1">
        <v>9.604</v>
      </c>
      <c r="DG20" s="1">
        <v>5.28</v>
      </c>
      <c r="DH20" s="1">
        <v>14.884</v>
      </c>
      <c r="DI20" s="1">
        <v>29.75</v>
      </c>
      <c r="DJ20" s="1">
        <v>21.768</v>
      </c>
      <c r="DK20" s="1">
        <v>51.518</v>
      </c>
      <c r="DL20" s="1">
        <v>67.862</v>
      </c>
      <c r="DM20" s="1">
        <v>87.953</v>
      </c>
      <c r="DN20" s="1">
        <v>155.815</v>
      </c>
      <c r="DO20" s="1">
        <v>0.0</v>
      </c>
      <c r="DP20" s="1">
        <v>64.978</v>
      </c>
      <c r="DQ20" s="1">
        <v>64.978</v>
      </c>
      <c r="DR20" s="1" t="s">
        <v>157</v>
      </c>
      <c r="DS20" s="1" t="s">
        <v>157</v>
      </c>
      <c r="DT20" s="1" t="s">
        <v>157</v>
      </c>
      <c r="DU20" s="1" t="s">
        <v>157</v>
      </c>
      <c r="DV20" s="1">
        <v>505.399</v>
      </c>
      <c r="DW20" s="1" t="str">
        <f t="shared" si="3"/>
        <v>low</v>
      </c>
      <c r="DX20" s="1">
        <v>181.845</v>
      </c>
      <c r="DY20" s="1">
        <v>64.353</v>
      </c>
      <c r="DZ20" s="1">
        <v>89.292</v>
      </c>
      <c r="EA20" s="1" t="s">
        <v>157</v>
      </c>
      <c r="EB20" s="1" t="s">
        <v>158</v>
      </c>
      <c r="EC20" s="1" t="s">
        <v>157</v>
      </c>
      <c r="ED20" s="1" t="s">
        <v>157</v>
      </c>
      <c r="EE20" s="1" t="s">
        <v>199</v>
      </c>
      <c r="EF20" s="1" t="s">
        <v>151</v>
      </c>
      <c r="EG20" s="1" t="s">
        <v>151</v>
      </c>
    </row>
    <row r="21" ht="14.25" customHeight="1">
      <c r="A21" s="1" t="s">
        <v>200</v>
      </c>
      <c r="B21" s="1" t="s">
        <v>153</v>
      </c>
      <c r="C21" s="1">
        <v>58.0</v>
      </c>
      <c r="D21" s="1" t="s">
        <v>161</v>
      </c>
      <c r="E21" s="1">
        <v>50.2</v>
      </c>
      <c r="F21" s="1">
        <v>55.0</v>
      </c>
      <c r="G21" s="1" t="s">
        <v>154</v>
      </c>
      <c r="H21" s="1">
        <v>24.0</v>
      </c>
      <c r="I21" s="1">
        <v>56.0</v>
      </c>
      <c r="J21" s="1">
        <v>135.0</v>
      </c>
      <c r="K21" s="1">
        <v>2.454545455</v>
      </c>
      <c r="L21" s="1">
        <v>55.1</v>
      </c>
      <c r="M21" s="1">
        <v>1.37</v>
      </c>
      <c r="N21" s="1">
        <v>75.0</v>
      </c>
      <c r="O21" s="1">
        <v>5.29</v>
      </c>
      <c r="P21" s="1">
        <v>15.23</v>
      </c>
      <c r="Q21" s="1">
        <v>3.88</v>
      </c>
      <c r="R21" s="1">
        <v>3.925257732</v>
      </c>
      <c r="S21" s="1">
        <v>118.0</v>
      </c>
      <c r="T21" s="1">
        <v>16.47</v>
      </c>
      <c r="U21" s="1">
        <v>4.1625</v>
      </c>
      <c r="V21" s="1">
        <v>228.4</v>
      </c>
      <c r="W21" s="1">
        <v>497.2075472</v>
      </c>
      <c r="X21" s="1">
        <v>50.0</v>
      </c>
      <c r="Y21" s="1">
        <v>32.81970495</v>
      </c>
      <c r="Z21" s="1">
        <v>3.04695</v>
      </c>
      <c r="AA21" s="1">
        <v>0.323030266</v>
      </c>
      <c r="AB21" s="1">
        <v>73.3</v>
      </c>
      <c r="AC21" s="1">
        <v>31.93586685</v>
      </c>
      <c r="AD21" s="1" t="s">
        <v>155</v>
      </c>
      <c r="AE21" s="1">
        <v>42.16844511</v>
      </c>
      <c r="AF21" s="1">
        <v>94.2</v>
      </c>
      <c r="AG21" s="1" t="s">
        <v>140</v>
      </c>
      <c r="AH21" s="1" t="s">
        <v>141</v>
      </c>
      <c r="AI21" s="1" t="s">
        <v>142</v>
      </c>
      <c r="AJ21" s="1" t="s">
        <v>142</v>
      </c>
      <c r="AK21" s="1" t="s">
        <v>170</v>
      </c>
      <c r="AL21" s="1">
        <v>147.0</v>
      </c>
      <c r="AM21" s="1">
        <v>94.0</v>
      </c>
      <c r="AN21" s="1">
        <v>1130.19</v>
      </c>
      <c r="AO21" s="1">
        <v>15.134</v>
      </c>
      <c r="AP21" s="1">
        <v>611.611</v>
      </c>
      <c r="AQ21" s="1">
        <v>786.295</v>
      </c>
      <c r="AR21" s="1">
        <v>10.014</v>
      </c>
      <c r="AS21" s="1">
        <v>978.701</v>
      </c>
      <c r="AT21" s="1">
        <v>2229.57</v>
      </c>
      <c r="AU21" s="1">
        <v>176.468</v>
      </c>
      <c r="AV21" s="1">
        <v>9.1266</v>
      </c>
      <c r="AW21" s="1">
        <v>1.09565</v>
      </c>
      <c r="AX21" s="1">
        <v>4.46585</v>
      </c>
      <c r="AY21" s="1">
        <v>591.959</v>
      </c>
      <c r="AZ21" s="1">
        <v>0.875694</v>
      </c>
      <c r="BA21" s="1">
        <v>1.24315</v>
      </c>
      <c r="BB21" s="1">
        <v>10.5401</v>
      </c>
      <c r="BC21" s="1">
        <v>3.49882</v>
      </c>
      <c r="BD21" s="1">
        <v>1.31249</v>
      </c>
      <c r="BE21" s="1">
        <v>232.707</v>
      </c>
      <c r="BF21" s="1">
        <v>6.65138</v>
      </c>
      <c r="BG21" s="1">
        <v>103.225</v>
      </c>
      <c r="BH21" s="1">
        <v>6.916331295</v>
      </c>
      <c r="BI21" s="1">
        <v>1.064082127</v>
      </c>
      <c r="BJ21" s="1">
        <v>0.511335032</v>
      </c>
      <c r="BK21" s="1">
        <v>0.0</v>
      </c>
      <c r="BL21" s="1" t="s">
        <v>144</v>
      </c>
      <c r="BM21" s="1" t="s">
        <v>145</v>
      </c>
      <c r="BN21" s="1" t="s">
        <v>146</v>
      </c>
      <c r="BO21" s="1" t="s">
        <v>145</v>
      </c>
      <c r="BP21" s="1" t="s">
        <v>146</v>
      </c>
      <c r="BQ21" s="1" t="s">
        <v>146</v>
      </c>
      <c r="BR21" s="1" t="s">
        <v>145</v>
      </c>
      <c r="BS21" s="1">
        <v>60.28840217</v>
      </c>
      <c r="BT21" s="1">
        <v>18.38604902</v>
      </c>
      <c r="BU21" s="1">
        <v>16.58171115</v>
      </c>
      <c r="BV21" s="1">
        <v>11.5533512</v>
      </c>
      <c r="BW21" s="1">
        <v>5.249878747</v>
      </c>
      <c r="BX21" s="1">
        <v>0.961882096</v>
      </c>
      <c r="BY21" s="1">
        <v>0.851223094</v>
      </c>
      <c r="BZ21" s="1" t="str">
        <f t="shared" si="1"/>
        <v>proinflamatoria</v>
      </c>
      <c r="CA21" s="1">
        <v>43.8343949</v>
      </c>
      <c r="CB21" s="1" t="s">
        <v>148</v>
      </c>
      <c r="CC21" s="3">
        <v>4.01E-5</v>
      </c>
      <c r="CD21" s="1">
        <v>0.564844501</v>
      </c>
      <c r="CE21" s="1">
        <v>0.013626162</v>
      </c>
      <c r="CF21" s="1">
        <v>0.123196537</v>
      </c>
      <c r="CG21" s="1">
        <v>0.042080795</v>
      </c>
      <c r="CH21" s="1">
        <v>868.245</v>
      </c>
      <c r="CI21" s="2" t="str">
        <f t="shared" si="2"/>
        <v>low</v>
      </c>
      <c r="CJ21" s="1">
        <v>344.727</v>
      </c>
      <c r="CK21" s="1">
        <v>226.535</v>
      </c>
      <c r="CL21" s="1">
        <v>118.192</v>
      </c>
      <c r="CM21" s="1">
        <v>48.72</v>
      </c>
      <c r="CN21" s="1">
        <v>264.614</v>
      </c>
      <c r="CO21" s="1">
        <v>2.387</v>
      </c>
      <c r="CP21" s="1">
        <v>0.0</v>
      </c>
      <c r="CQ21" s="1">
        <v>2.387</v>
      </c>
      <c r="CR21" s="1">
        <v>0.0</v>
      </c>
      <c r="CS21" s="1">
        <v>29.006</v>
      </c>
      <c r="CT21" s="1">
        <v>29.006</v>
      </c>
      <c r="CU21" s="1">
        <v>0.0</v>
      </c>
      <c r="CV21" s="1">
        <v>0.577</v>
      </c>
      <c r="CW21" s="1">
        <v>0.0</v>
      </c>
      <c r="CX21" s="1">
        <v>0.0</v>
      </c>
      <c r="CY21" s="1">
        <v>9.19</v>
      </c>
      <c r="CZ21" s="1">
        <v>0.0</v>
      </c>
      <c r="DA21" s="1">
        <v>0.0</v>
      </c>
      <c r="DB21" s="1">
        <v>0.0</v>
      </c>
      <c r="DC21" s="1">
        <v>3.835</v>
      </c>
      <c r="DD21" s="1">
        <v>0.052</v>
      </c>
      <c r="DE21" s="1">
        <v>3.887</v>
      </c>
      <c r="DF21" s="1">
        <v>29.097</v>
      </c>
      <c r="DG21" s="1">
        <v>6.545</v>
      </c>
      <c r="DH21" s="1">
        <v>35.642</v>
      </c>
      <c r="DI21" s="1">
        <v>1.779</v>
      </c>
      <c r="DJ21" s="1">
        <v>1.442</v>
      </c>
      <c r="DK21" s="1">
        <v>3.222</v>
      </c>
      <c r="DL21" s="1">
        <v>180.246</v>
      </c>
      <c r="DM21" s="1">
        <v>81.146</v>
      </c>
      <c r="DN21" s="1">
        <v>261.393</v>
      </c>
      <c r="DO21" s="1">
        <v>0.0</v>
      </c>
      <c r="DP21" s="1">
        <v>29.006</v>
      </c>
      <c r="DQ21" s="1">
        <v>29.006</v>
      </c>
      <c r="DR21" s="1" t="s">
        <v>157</v>
      </c>
      <c r="DS21" s="1" t="s">
        <v>158</v>
      </c>
      <c r="DT21" s="1" t="s">
        <v>158</v>
      </c>
      <c r="DU21" s="1" t="s">
        <v>157</v>
      </c>
      <c r="DV21" s="1">
        <v>768.23</v>
      </c>
      <c r="DW21" s="1" t="str">
        <f t="shared" si="3"/>
        <v>high</v>
      </c>
      <c r="DX21" s="1">
        <v>305.017</v>
      </c>
      <c r="DY21" s="1">
        <v>43.108</v>
      </c>
      <c r="DZ21" s="1">
        <v>234.133</v>
      </c>
      <c r="EA21" s="1" t="s">
        <v>149</v>
      </c>
      <c r="EB21" s="1" t="s">
        <v>157</v>
      </c>
      <c r="EC21" s="1" t="s">
        <v>157</v>
      </c>
      <c r="ED21" s="1" t="s">
        <v>157</v>
      </c>
      <c r="EE21" s="1" t="s">
        <v>201</v>
      </c>
      <c r="EF21" s="1" t="s">
        <v>165</v>
      </c>
      <c r="EG21" s="1" t="s">
        <v>165</v>
      </c>
    </row>
    <row r="22" ht="14.25" customHeight="1">
      <c r="A22" s="1" t="s">
        <v>202</v>
      </c>
      <c r="B22" s="1" t="s">
        <v>153</v>
      </c>
      <c r="C22" s="1">
        <v>41.0</v>
      </c>
      <c r="D22" s="1" t="s">
        <v>161</v>
      </c>
      <c r="E22" s="1">
        <v>56.0</v>
      </c>
      <c r="F22" s="1">
        <v>50.0</v>
      </c>
      <c r="G22" s="1" t="s">
        <v>154</v>
      </c>
      <c r="H22" s="1">
        <v>25.0</v>
      </c>
      <c r="I22" s="1">
        <v>80.0</v>
      </c>
      <c r="J22" s="1">
        <v>155.0</v>
      </c>
      <c r="K22" s="1">
        <v>3.1</v>
      </c>
      <c r="L22" s="1">
        <v>177.0</v>
      </c>
      <c r="M22" s="1">
        <v>0.95</v>
      </c>
      <c r="N22" s="1">
        <v>80.0</v>
      </c>
      <c r="O22" s="1">
        <v>5.02</v>
      </c>
      <c r="P22" s="1">
        <v>11.28</v>
      </c>
      <c r="Q22" s="1">
        <v>4.71</v>
      </c>
      <c r="R22" s="1">
        <v>2.394904459</v>
      </c>
      <c r="S22" s="1">
        <v>127.0</v>
      </c>
      <c r="T22" s="1">
        <v>11.17</v>
      </c>
      <c r="U22" s="1">
        <v>4.44</v>
      </c>
      <c r="V22" s="1">
        <v>154.9</v>
      </c>
      <c r="W22" s="1">
        <v>237.6595745</v>
      </c>
      <c r="X22" s="1">
        <v>71.6</v>
      </c>
      <c r="Y22" s="1">
        <v>45.36765952</v>
      </c>
      <c r="Z22" s="1">
        <v>2.204213333</v>
      </c>
      <c r="AA22" s="1">
        <v>0.338401064</v>
      </c>
      <c r="AB22" s="1">
        <v>65.3</v>
      </c>
      <c r="AC22" s="1">
        <v>25.82967446</v>
      </c>
      <c r="AD22" s="1" t="s">
        <v>139</v>
      </c>
      <c r="AE22" s="1">
        <v>41.00993849</v>
      </c>
      <c r="AF22" s="1">
        <v>83.1</v>
      </c>
      <c r="AG22" s="1" t="s">
        <v>140</v>
      </c>
      <c r="AH22" s="1" t="s">
        <v>154</v>
      </c>
      <c r="AI22" s="1" t="s">
        <v>142</v>
      </c>
      <c r="AJ22" s="1" t="s">
        <v>167</v>
      </c>
      <c r="AK22" s="1" t="s">
        <v>170</v>
      </c>
      <c r="AL22" s="1">
        <v>151.0</v>
      </c>
      <c r="AM22" s="1">
        <v>96.0</v>
      </c>
      <c r="AN22" s="1">
        <v>1783.41</v>
      </c>
      <c r="AO22" s="1">
        <v>17.8897</v>
      </c>
      <c r="AP22" s="1">
        <v>623.009</v>
      </c>
      <c r="AQ22" s="1">
        <v>932.18</v>
      </c>
      <c r="AR22" s="1">
        <v>12.4462</v>
      </c>
      <c r="AS22" s="1">
        <v>1238.44</v>
      </c>
      <c r="AT22" s="1">
        <v>2618.94</v>
      </c>
      <c r="AU22" s="1">
        <v>227.237</v>
      </c>
      <c r="AV22" s="1">
        <v>10.2083</v>
      </c>
      <c r="AW22" s="1">
        <v>1.38552</v>
      </c>
      <c r="AX22" s="1">
        <v>3.10383</v>
      </c>
      <c r="AY22" s="1">
        <v>784.919</v>
      </c>
      <c r="AZ22" s="1">
        <v>1.07899</v>
      </c>
      <c r="BA22" s="1">
        <v>2.12568</v>
      </c>
      <c r="BB22" s="1">
        <v>12.751</v>
      </c>
      <c r="BC22" s="1">
        <v>4.36918</v>
      </c>
      <c r="BD22" s="1">
        <v>1.66303</v>
      </c>
      <c r="BE22" s="1">
        <v>340.25</v>
      </c>
      <c r="BF22" s="1">
        <v>6.91433</v>
      </c>
      <c r="BG22" s="1">
        <v>170.973</v>
      </c>
      <c r="BH22" s="1">
        <v>0.947318514</v>
      </c>
      <c r="BI22" s="1">
        <v>0.167855301</v>
      </c>
      <c r="BJ22" s="1">
        <v>0.062586084</v>
      </c>
      <c r="BK22" s="1">
        <v>0.0</v>
      </c>
      <c r="BL22" s="1" t="s">
        <v>156</v>
      </c>
      <c r="BM22" s="1" t="s">
        <v>145</v>
      </c>
      <c r="BN22" s="1" t="s">
        <v>146</v>
      </c>
      <c r="BO22" s="1" t="s">
        <v>146</v>
      </c>
      <c r="BP22" s="1" t="s">
        <v>146</v>
      </c>
      <c r="BQ22" s="1" t="s">
        <v>146</v>
      </c>
      <c r="BR22" s="1" t="s">
        <v>146</v>
      </c>
      <c r="BS22" s="1" t="s">
        <v>147</v>
      </c>
      <c r="BT22" s="1" t="s">
        <v>147</v>
      </c>
      <c r="BU22" s="1" t="s">
        <v>147</v>
      </c>
      <c r="BV22" s="1" t="s">
        <v>147</v>
      </c>
      <c r="BW22" s="1" t="s">
        <v>147</v>
      </c>
      <c r="BX22" s="1">
        <v>-0.736625947</v>
      </c>
      <c r="BY22" s="1">
        <v>-0.413138501</v>
      </c>
      <c r="BZ22" s="1" t="str">
        <f t="shared" si="1"/>
        <v>antiinflamatoria</v>
      </c>
      <c r="CA22" s="1">
        <v>37.73285199</v>
      </c>
      <c r="CB22" s="1" t="s">
        <v>148</v>
      </c>
      <c r="CC22" s="1">
        <v>0.093751933</v>
      </c>
      <c r="CD22" s="1">
        <v>0.173218445</v>
      </c>
      <c r="CE22" s="1">
        <v>0.00249428</v>
      </c>
      <c r="CF22" s="1">
        <v>0.06182103</v>
      </c>
      <c r="CG22" s="1">
        <v>0.189359114</v>
      </c>
      <c r="CH22" s="1">
        <v>430.167</v>
      </c>
      <c r="CI22" s="2" t="str">
        <f t="shared" si="2"/>
        <v>low</v>
      </c>
      <c r="CJ22" s="1">
        <v>395.433</v>
      </c>
      <c r="CK22" s="1">
        <v>332.059</v>
      </c>
      <c r="CL22" s="1">
        <v>63.374</v>
      </c>
      <c r="CM22" s="1">
        <v>324.427</v>
      </c>
      <c r="CN22" s="1">
        <v>57.195</v>
      </c>
      <c r="CO22" s="1">
        <v>5.849</v>
      </c>
      <c r="CP22" s="1">
        <v>0.0</v>
      </c>
      <c r="CQ22" s="1">
        <v>5.849</v>
      </c>
      <c r="CR22" s="1">
        <v>0.0</v>
      </c>
      <c r="CS22" s="1">
        <v>7.962</v>
      </c>
      <c r="CT22" s="1">
        <v>7.962</v>
      </c>
      <c r="CU22" s="1">
        <v>0.0</v>
      </c>
      <c r="CV22" s="1">
        <v>5.847</v>
      </c>
      <c r="CW22" s="1">
        <v>0.0</v>
      </c>
      <c r="CX22" s="1">
        <v>0.0</v>
      </c>
      <c r="CY22" s="1">
        <v>65.185</v>
      </c>
      <c r="CZ22" s="1">
        <v>0.172</v>
      </c>
      <c r="DA22" s="1">
        <v>18.15</v>
      </c>
      <c r="DB22" s="1">
        <v>18.323</v>
      </c>
      <c r="DC22" s="1">
        <v>4.035</v>
      </c>
      <c r="DD22" s="1">
        <v>0.798</v>
      </c>
      <c r="DE22" s="1">
        <v>4.832</v>
      </c>
      <c r="DF22" s="1">
        <v>233.816</v>
      </c>
      <c r="DG22" s="1">
        <v>2.262</v>
      </c>
      <c r="DH22" s="1">
        <v>236.078</v>
      </c>
      <c r="DI22" s="1">
        <v>0.114</v>
      </c>
      <c r="DJ22" s="1">
        <v>2.455</v>
      </c>
      <c r="DK22" s="1">
        <v>2.569</v>
      </c>
      <c r="DL22" s="1">
        <v>22.867</v>
      </c>
      <c r="DM22" s="1">
        <v>31.735</v>
      </c>
      <c r="DN22" s="1">
        <v>54.601</v>
      </c>
      <c r="DO22" s="1">
        <v>0.0</v>
      </c>
      <c r="DP22" s="1">
        <v>7.962</v>
      </c>
      <c r="DQ22" s="1">
        <v>7.962</v>
      </c>
      <c r="DR22" s="1" t="s">
        <v>158</v>
      </c>
      <c r="DS22" s="1" t="s">
        <v>157</v>
      </c>
      <c r="DT22" s="1" t="s">
        <v>149</v>
      </c>
      <c r="DU22" s="1" t="s">
        <v>158</v>
      </c>
      <c r="DV22" s="1">
        <v>241.205</v>
      </c>
      <c r="DW22" s="1" t="str">
        <f t="shared" si="3"/>
        <v>low</v>
      </c>
      <c r="DX22" s="1">
        <v>221.729</v>
      </c>
      <c r="DY22" s="1">
        <v>181.914</v>
      </c>
      <c r="DZ22" s="1">
        <v>32.07</v>
      </c>
      <c r="EA22" s="1" t="s">
        <v>158</v>
      </c>
      <c r="EB22" s="1" t="s">
        <v>157</v>
      </c>
      <c r="EC22" s="1" t="s">
        <v>149</v>
      </c>
      <c r="ED22" s="1" t="s">
        <v>158</v>
      </c>
      <c r="EE22" s="1" t="s">
        <v>203</v>
      </c>
      <c r="EF22" s="1" t="s">
        <v>151</v>
      </c>
      <c r="EG22" s="1" t="s">
        <v>151</v>
      </c>
    </row>
    <row r="23" ht="14.25" customHeight="1">
      <c r="A23" s="1" t="s">
        <v>204</v>
      </c>
      <c r="B23" s="1" t="s">
        <v>153</v>
      </c>
      <c r="C23" s="1">
        <v>19.0</v>
      </c>
      <c r="D23" s="1" t="s">
        <v>137</v>
      </c>
      <c r="E23" s="1">
        <v>43.2</v>
      </c>
      <c r="F23" s="1">
        <v>47.0</v>
      </c>
      <c r="G23" s="1" t="s">
        <v>154</v>
      </c>
      <c r="H23" s="1">
        <v>8.0</v>
      </c>
      <c r="I23" s="1">
        <v>78.0</v>
      </c>
      <c r="J23" s="1">
        <v>133.0</v>
      </c>
      <c r="K23" s="1">
        <v>2.829787234</v>
      </c>
      <c r="L23" s="1">
        <v>147.2</v>
      </c>
      <c r="M23" s="1">
        <v>0.37</v>
      </c>
      <c r="N23" s="1">
        <v>77.0</v>
      </c>
      <c r="O23" s="1">
        <v>4.85</v>
      </c>
      <c r="P23" s="1">
        <v>7.91</v>
      </c>
      <c r="Q23" s="1">
        <v>11.41</v>
      </c>
      <c r="R23" s="1">
        <v>0.693251534</v>
      </c>
      <c r="S23" s="1">
        <v>38.0</v>
      </c>
      <c r="T23" s="1">
        <v>9.29</v>
      </c>
      <c r="U23" s="1">
        <v>4.2735</v>
      </c>
      <c r="V23" s="1">
        <v>147.8</v>
      </c>
      <c r="W23" s="1">
        <v>240.206852</v>
      </c>
      <c r="X23" s="1">
        <v>86.7</v>
      </c>
      <c r="Y23" s="1">
        <v>56.6738995</v>
      </c>
      <c r="Z23" s="1">
        <v>1.764480667</v>
      </c>
      <c r="AA23" s="1">
        <v>0.349841572</v>
      </c>
      <c r="AB23" s="1">
        <v>53.4</v>
      </c>
      <c r="AC23" s="1">
        <v>22.31313688</v>
      </c>
      <c r="AD23" s="1" t="s">
        <v>154</v>
      </c>
      <c r="AE23" s="1">
        <v>36.17822818</v>
      </c>
      <c r="AF23" s="1">
        <v>72.0</v>
      </c>
      <c r="AG23" s="1" t="s">
        <v>154</v>
      </c>
      <c r="AH23" s="1" t="s">
        <v>154</v>
      </c>
      <c r="AI23" s="1" t="s">
        <v>142</v>
      </c>
      <c r="AJ23" s="1" t="s">
        <v>142</v>
      </c>
      <c r="AK23" s="1" t="s">
        <v>170</v>
      </c>
      <c r="AL23" s="1">
        <v>106.0</v>
      </c>
      <c r="AM23" s="1">
        <v>78.0</v>
      </c>
      <c r="AN23" s="1">
        <v>1965.71</v>
      </c>
      <c r="AO23" s="1">
        <v>19.1543</v>
      </c>
      <c r="AP23" s="1">
        <v>828.117</v>
      </c>
      <c r="AQ23" s="1">
        <v>1099.64</v>
      </c>
      <c r="AR23" s="1">
        <v>13.8875</v>
      </c>
      <c r="AS23" s="1">
        <v>1745.71</v>
      </c>
      <c r="AT23" s="1">
        <v>3667.02</v>
      </c>
      <c r="AU23" s="1">
        <v>231.24</v>
      </c>
      <c r="AV23" s="1">
        <v>10.5452</v>
      </c>
      <c r="AW23" s="1">
        <v>1.43476</v>
      </c>
      <c r="AX23" s="1">
        <v>3.38818</v>
      </c>
      <c r="AY23" s="1">
        <v>889.099</v>
      </c>
      <c r="AZ23" s="1">
        <v>1.17529</v>
      </c>
      <c r="BA23" s="1">
        <v>1.96543</v>
      </c>
      <c r="BB23" s="1">
        <v>14.7209</v>
      </c>
      <c r="BC23" s="1">
        <v>4.89228</v>
      </c>
      <c r="BD23" s="1">
        <v>2.12219</v>
      </c>
      <c r="BE23" s="1">
        <v>367.866</v>
      </c>
      <c r="BF23" s="1">
        <v>7.34293</v>
      </c>
      <c r="BG23" s="1">
        <v>207.993</v>
      </c>
      <c r="BH23" s="1">
        <v>0.0</v>
      </c>
      <c r="BI23" s="1">
        <v>0.0</v>
      </c>
      <c r="BJ23" s="1">
        <v>0.0</v>
      </c>
      <c r="BK23" s="1">
        <v>0.0</v>
      </c>
      <c r="BL23" s="1" t="s">
        <v>156</v>
      </c>
      <c r="BM23" s="1" t="s">
        <v>146</v>
      </c>
      <c r="BN23" s="1" t="s">
        <v>146</v>
      </c>
      <c r="BO23" s="1" t="s">
        <v>145</v>
      </c>
      <c r="BP23" s="1" t="s">
        <v>146</v>
      </c>
      <c r="BQ23" s="1" t="s">
        <v>146</v>
      </c>
      <c r="BR23" s="1" t="s">
        <v>146</v>
      </c>
      <c r="BS23" s="1">
        <v>59.74617564</v>
      </c>
      <c r="BT23" s="1">
        <v>5.511041867</v>
      </c>
      <c r="BU23" s="1">
        <v>7.033506168</v>
      </c>
      <c r="BV23" s="1">
        <v>3.715070487</v>
      </c>
      <c r="BW23" s="1">
        <v>1.643130672</v>
      </c>
      <c r="BX23" s="1">
        <v>-0.371485127</v>
      </c>
      <c r="BY23" s="1">
        <v>-0.188954795</v>
      </c>
      <c r="BZ23" s="1" t="str">
        <f t="shared" si="1"/>
        <v>antiinflamatoria</v>
      </c>
      <c r="CA23" s="1">
        <v>33.02777778</v>
      </c>
      <c r="CB23" s="1" t="s">
        <v>148</v>
      </c>
      <c r="CC23" s="1">
        <v>5.454E-4</v>
      </c>
      <c r="CD23" s="1">
        <v>0.011284135</v>
      </c>
      <c r="CE23" s="1">
        <v>6.39434E-4</v>
      </c>
      <c r="CF23" s="1">
        <v>0.792484766</v>
      </c>
      <c r="CG23" s="1">
        <v>0.181542917</v>
      </c>
      <c r="CH23" s="1">
        <v>1440.545</v>
      </c>
      <c r="CI23" s="2" t="str">
        <f t="shared" si="2"/>
        <v>High</v>
      </c>
      <c r="CJ23" s="1">
        <v>942.88</v>
      </c>
      <c r="CK23" s="1">
        <v>764.903</v>
      </c>
      <c r="CL23" s="1">
        <v>177.976</v>
      </c>
      <c r="CM23" s="1">
        <v>444.923</v>
      </c>
      <c r="CN23" s="1">
        <v>485.154</v>
      </c>
      <c r="CO23" s="1">
        <v>6.967</v>
      </c>
      <c r="CP23" s="1">
        <v>0.0</v>
      </c>
      <c r="CQ23" s="1">
        <v>6.967</v>
      </c>
      <c r="CR23" s="1">
        <v>0.0</v>
      </c>
      <c r="CS23" s="1">
        <v>5.835</v>
      </c>
      <c r="CT23" s="1">
        <v>5.835</v>
      </c>
      <c r="CU23" s="1">
        <v>0.0</v>
      </c>
      <c r="CV23" s="1">
        <v>4.053</v>
      </c>
      <c r="CW23" s="1">
        <v>69.398</v>
      </c>
      <c r="CX23" s="1">
        <v>0.0</v>
      </c>
      <c r="CY23" s="1">
        <v>307.621</v>
      </c>
      <c r="CZ23" s="1">
        <v>0.197</v>
      </c>
      <c r="DA23" s="1">
        <v>1.406</v>
      </c>
      <c r="DB23" s="1">
        <v>1.603</v>
      </c>
      <c r="DC23" s="1">
        <v>1.605</v>
      </c>
      <c r="DD23" s="1">
        <v>0.439</v>
      </c>
      <c r="DE23" s="1">
        <v>2.044</v>
      </c>
      <c r="DF23" s="1">
        <v>40.307</v>
      </c>
      <c r="DG23" s="1">
        <v>14.646</v>
      </c>
      <c r="DH23" s="1">
        <v>54.953</v>
      </c>
      <c r="DI23" s="1">
        <v>22.043</v>
      </c>
      <c r="DJ23" s="1">
        <v>16.796</v>
      </c>
      <c r="DK23" s="1">
        <v>38.839</v>
      </c>
      <c r="DL23" s="1">
        <v>307.461</v>
      </c>
      <c r="DM23" s="1">
        <v>138.854</v>
      </c>
      <c r="DN23" s="1">
        <v>446.315</v>
      </c>
      <c r="DO23" s="1">
        <v>0.0</v>
      </c>
      <c r="DP23" s="1">
        <v>5.835</v>
      </c>
      <c r="DQ23" s="1">
        <v>5.835</v>
      </c>
      <c r="DR23" s="1" t="s">
        <v>149</v>
      </c>
      <c r="DS23" s="1" t="s">
        <v>149</v>
      </c>
      <c r="DT23" s="1" t="s">
        <v>149</v>
      </c>
      <c r="DU23" s="1" t="s">
        <v>149</v>
      </c>
      <c r="DV23" s="1">
        <v>732.837</v>
      </c>
      <c r="DW23" s="1" t="str">
        <f t="shared" si="3"/>
        <v>high</v>
      </c>
      <c r="DX23" s="1">
        <v>479.664</v>
      </c>
      <c r="DY23" s="1">
        <v>226.342</v>
      </c>
      <c r="DZ23" s="1">
        <v>246.809</v>
      </c>
      <c r="EA23" s="1" t="s">
        <v>149</v>
      </c>
      <c r="EB23" s="1" t="s">
        <v>149</v>
      </c>
      <c r="EC23" s="1" t="s">
        <v>149</v>
      </c>
      <c r="ED23" s="1" t="s">
        <v>149</v>
      </c>
      <c r="EE23" s="1" t="s">
        <v>205</v>
      </c>
      <c r="EF23" s="1" t="s">
        <v>151</v>
      </c>
      <c r="EG23" s="1" t="s">
        <v>151</v>
      </c>
    </row>
    <row r="24" ht="14.25" customHeight="1">
      <c r="A24" s="1" t="s">
        <v>206</v>
      </c>
      <c r="B24" s="1" t="s">
        <v>153</v>
      </c>
      <c r="C24" s="1">
        <v>56.0</v>
      </c>
      <c r="D24" s="1" t="s">
        <v>161</v>
      </c>
      <c r="E24" s="1">
        <v>54.6</v>
      </c>
      <c r="F24" s="1">
        <v>63.0</v>
      </c>
      <c r="G24" s="1" t="s">
        <v>154</v>
      </c>
      <c r="H24" s="1">
        <v>16.0</v>
      </c>
      <c r="I24" s="1">
        <v>81.0</v>
      </c>
      <c r="J24" s="1">
        <v>160.0</v>
      </c>
      <c r="K24" s="1">
        <v>2.53968254</v>
      </c>
      <c r="L24" s="1">
        <v>108.6</v>
      </c>
      <c r="M24" s="1">
        <v>2.18</v>
      </c>
      <c r="N24" s="1">
        <v>91.0</v>
      </c>
      <c r="O24" s="1">
        <v>6.21</v>
      </c>
      <c r="P24" s="1">
        <v>16.49</v>
      </c>
      <c r="Q24" s="1">
        <v>6.42</v>
      </c>
      <c r="R24" s="1">
        <v>2.568535826</v>
      </c>
      <c r="S24" s="1">
        <v>80.0</v>
      </c>
      <c r="T24" s="1">
        <v>24.35</v>
      </c>
      <c r="U24" s="1">
        <v>5.0505</v>
      </c>
      <c r="V24" s="1">
        <v>204.0</v>
      </c>
      <c r="W24" s="1">
        <v>314.0922283</v>
      </c>
      <c r="X24" s="1">
        <v>32.5</v>
      </c>
      <c r="Y24" s="1">
        <v>18.29570618</v>
      </c>
      <c r="Z24" s="1">
        <v>5.465763333</v>
      </c>
      <c r="AA24" s="1">
        <v>0.298554639</v>
      </c>
      <c r="AB24" s="1">
        <v>78.8</v>
      </c>
      <c r="AC24" s="1">
        <v>33.57443298</v>
      </c>
      <c r="AD24" s="1" t="s">
        <v>155</v>
      </c>
      <c r="AE24" s="1">
        <v>48.67844898</v>
      </c>
      <c r="AF24" s="1">
        <v>109.9</v>
      </c>
      <c r="AG24" s="1" t="s">
        <v>140</v>
      </c>
      <c r="AH24" s="1" t="s">
        <v>141</v>
      </c>
      <c r="AI24" s="1" t="s">
        <v>142</v>
      </c>
      <c r="AJ24" s="1" t="s">
        <v>142</v>
      </c>
      <c r="AK24" s="1" t="s">
        <v>143</v>
      </c>
      <c r="AL24" s="1">
        <v>133.0</v>
      </c>
      <c r="AM24" s="1">
        <v>77.0</v>
      </c>
      <c r="AN24" s="1">
        <v>1577.59</v>
      </c>
      <c r="AO24" s="1">
        <v>13.1463</v>
      </c>
      <c r="AP24" s="1">
        <v>892.064</v>
      </c>
      <c r="AQ24" s="1">
        <v>986.04</v>
      </c>
      <c r="AR24" s="1">
        <v>11.0298</v>
      </c>
      <c r="AS24" s="1">
        <v>1184.31</v>
      </c>
      <c r="AT24" s="1">
        <v>2229.86</v>
      </c>
      <c r="AU24" s="1">
        <v>168.536</v>
      </c>
      <c r="AV24" s="1">
        <v>10.5579</v>
      </c>
      <c r="AW24" s="1">
        <v>1.21758</v>
      </c>
      <c r="AX24" s="1">
        <v>2.25604</v>
      </c>
      <c r="AY24" s="1">
        <v>788.471</v>
      </c>
      <c r="AZ24" s="1">
        <v>0.779078</v>
      </c>
      <c r="BA24" s="1">
        <v>1.48242</v>
      </c>
      <c r="BB24" s="1">
        <v>11.6679</v>
      </c>
      <c r="BC24" s="1">
        <v>3.56894</v>
      </c>
      <c r="BD24" s="1">
        <v>1.95</v>
      </c>
      <c r="BE24" s="1">
        <v>282.68</v>
      </c>
      <c r="BF24" s="1">
        <v>7.11448</v>
      </c>
      <c r="BG24" s="1">
        <v>182.972</v>
      </c>
      <c r="BH24" s="1">
        <v>7.57292223</v>
      </c>
      <c r="BI24" s="1">
        <v>2.142542968</v>
      </c>
      <c r="BJ24" s="1">
        <v>0.726632475</v>
      </c>
      <c r="BK24" s="1">
        <v>0.070059034</v>
      </c>
      <c r="BL24" s="1" t="s">
        <v>144</v>
      </c>
      <c r="BM24" s="1" t="s">
        <v>145</v>
      </c>
      <c r="BN24" s="1" t="s">
        <v>146</v>
      </c>
      <c r="BO24" s="1" t="s">
        <v>145</v>
      </c>
      <c r="BP24" s="1" t="s">
        <v>146</v>
      </c>
      <c r="BQ24" s="1" t="s">
        <v>146</v>
      </c>
      <c r="BR24" s="1" t="s">
        <v>145</v>
      </c>
      <c r="BS24" s="1">
        <v>49.55991255</v>
      </c>
      <c r="BT24" s="1">
        <v>9.784493465</v>
      </c>
      <c r="BU24" s="1">
        <v>9.458100147</v>
      </c>
      <c r="BV24" s="1">
        <v>4.788335087</v>
      </c>
      <c r="BW24" s="1">
        <v>2.689668812</v>
      </c>
      <c r="BX24" s="1">
        <v>0.650694323</v>
      </c>
      <c r="BY24" s="1">
        <v>0.412353817</v>
      </c>
      <c r="BZ24" s="1" t="str">
        <f t="shared" si="1"/>
        <v>proinflamatoria</v>
      </c>
      <c r="CA24" s="1">
        <v>48.12010919</v>
      </c>
      <c r="CB24" s="1" t="s">
        <v>148</v>
      </c>
      <c r="CC24" s="1">
        <v>0.031415036</v>
      </c>
      <c r="CD24" s="1">
        <v>0.117660764</v>
      </c>
      <c r="CE24" s="1">
        <v>0.606438335</v>
      </c>
      <c r="CF24" s="1">
        <v>0.208643989</v>
      </c>
      <c r="CG24" s="1">
        <v>0.004349177</v>
      </c>
      <c r="CH24" s="1">
        <v>305.216</v>
      </c>
      <c r="CI24" s="2" t="str">
        <f t="shared" si="2"/>
        <v>low</v>
      </c>
      <c r="CJ24" s="1">
        <v>36.236</v>
      </c>
      <c r="CK24" s="1">
        <v>30.116</v>
      </c>
      <c r="CL24" s="1">
        <v>6.119</v>
      </c>
      <c r="CM24" s="1">
        <v>30.831</v>
      </c>
      <c r="CN24" s="1">
        <v>4.864</v>
      </c>
      <c r="CO24" s="1">
        <v>0.298</v>
      </c>
      <c r="CP24" s="1">
        <v>0.0</v>
      </c>
      <c r="CQ24" s="1">
        <v>0.298</v>
      </c>
      <c r="CR24" s="1">
        <v>0.0</v>
      </c>
      <c r="CS24" s="1">
        <v>0.243</v>
      </c>
      <c r="CT24" s="1">
        <v>0.243</v>
      </c>
      <c r="CU24" s="1">
        <v>0.0</v>
      </c>
      <c r="CV24" s="1">
        <v>0.298</v>
      </c>
      <c r="CW24" s="1">
        <v>0.0</v>
      </c>
      <c r="CX24" s="1">
        <v>0.0</v>
      </c>
      <c r="CY24" s="1">
        <v>11.892</v>
      </c>
      <c r="CZ24" s="1">
        <v>0.006</v>
      </c>
      <c r="DA24" s="1">
        <v>0.044</v>
      </c>
      <c r="DB24" s="1">
        <v>0.05</v>
      </c>
      <c r="DC24" s="1">
        <v>2.92</v>
      </c>
      <c r="DD24" s="1">
        <v>0.006</v>
      </c>
      <c r="DE24" s="1">
        <v>2.926</v>
      </c>
      <c r="DF24" s="1">
        <v>12.773</v>
      </c>
      <c r="DG24" s="1">
        <v>3.19</v>
      </c>
      <c r="DH24" s="1">
        <v>15.963</v>
      </c>
      <c r="DI24" s="1">
        <v>0.554</v>
      </c>
      <c r="DJ24" s="1">
        <v>0.24</v>
      </c>
      <c r="DK24" s="1">
        <v>0.794</v>
      </c>
      <c r="DL24" s="1">
        <v>1.673</v>
      </c>
      <c r="DM24" s="1">
        <v>2.397</v>
      </c>
      <c r="DN24" s="1">
        <v>4.07</v>
      </c>
      <c r="DO24" s="1">
        <v>0.0</v>
      </c>
      <c r="DP24" s="1">
        <v>0.243</v>
      </c>
      <c r="DQ24" s="1">
        <v>0.243</v>
      </c>
      <c r="DR24" s="1" t="s">
        <v>158</v>
      </c>
      <c r="DS24" s="1" t="s">
        <v>158</v>
      </c>
      <c r="DT24" s="1" t="s">
        <v>158</v>
      </c>
      <c r="DU24" s="1" t="s">
        <v>158</v>
      </c>
      <c r="DV24" s="1">
        <v>193.47</v>
      </c>
      <c r="DW24" s="1" t="str">
        <f t="shared" si="3"/>
        <v>low</v>
      </c>
      <c r="DX24" s="1">
        <v>22.969</v>
      </c>
      <c r="DY24" s="1">
        <v>19.543</v>
      </c>
      <c r="DZ24" s="1">
        <v>3.083</v>
      </c>
      <c r="EA24" s="1" t="s">
        <v>158</v>
      </c>
      <c r="EB24" s="1" t="s">
        <v>158</v>
      </c>
      <c r="EC24" s="1" t="s">
        <v>158</v>
      </c>
      <c r="ED24" s="1" t="s">
        <v>158</v>
      </c>
      <c r="EE24" s="1" t="s">
        <v>207</v>
      </c>
      <c r="EF24" s="1" t="s">
        <v>165</v>
      </c>
      <c r="EG24" s="1" t="s">
        <v>165</v>
      </c>
    </row>
    <row r="25" ht="14.25" customHeight="1">
      <c r="A25" s="1" t="s">
        <v>208</v>
      </c>
      <c r="B25" s="1" t="s">
        <v>136</v>
      </c>
      <c r="C25" s="1">
        <v>39.0</v>
      </c>
      <c r="D25" s="1" t="s">
        <v>137</v>
      </c>
      <c r="E25" s="1">
        <v>94.5</v>
      </c>
      <c r="F25" s="1">
        <v>46.0</v>
      </c>
      <c r="G25" s="1" t="s">
        <v>154</v>
      </c>
      <c r="H25" s="1">
        <v>40.0</v>
      </c>
      <c r="I25" s="1">
        <v>161.0</v>
      </c>
      <c r="J25" s="1">
        <v>247.0</v>
      </c>
      <c r="K25" s="1">
        <v>5.369565217</v>
      </c>
      <c r="L25" s="1">
        <v>199.3</v>
      </c>
      <c r="M25" s="1">
        <v>1.21</v>
      </c>
      <c r="N25" s="1">
        <v>95.0</v>
      </c>
      <c r="O25" s="1">
        <v>5.37</v>
      </c>
      <c r="P25" s="1">
        <v>1.28</v>
      </c>
      <c r="Q25" s="1">
        <v>2.48</v>
      </c>
      <c r="R25" s="1">
        <v>0.516129032</v>
      </c>
      <c r="S25" s="1">
        <v>201.0</v>
      </c>
      <c r="T25" s="1">
        <v>10.23</v>
      </c>
      <c r="U25" s="1">
        <v>5.2725</v>
      </c>
      <c r="V25" s="1">
        <v>103.8</v>
      </c>
      <c r="W25" s="1">
        <v>115.4301834</v>
      </c>
      <c r="X25" s="1">
        <v>74.6</v>
      </c>
      <c r="Y25" s="1">
        <v>41.71481251</v>
      </c>
      <c r="Z25" s="1">
        <v>2.39723</v>
      </c>
      <c r="AA25" s="1">
        <v>0.334277161</v>
      </c>
      <c r="AB25" s="1">
        <v>82.2</v>
      </c>
      <c r="AC25" s="1">
        <v>28.37610001</v>
      </c>
      <c r="AD25" s="1" t="s">
        <v>139</v>
      </c>
      <c r="AE25" s="1">
        <v>37.11355483</v>
      </c>
      <c r="AF25" s="1">
        <v>94.8</v>
      </c>
      <c r="AG25" s="1" t="s">
        <v>140</v>
      </c>
      <c r="AH25" s="1" t="s">
        <v>141</v>
      </c>
      <c r="AI25" s="1" t="s">
        <v>167</v>
      </c>
      <c r="AJ25" s="1" t="s">
        <v>167</v>
      </c>
      <c r="AK25" s="1" t="s">
        <v>170</v>
      </c>
      <c r="AL25" s="1">
        <v>118.0</v>
      </c>
      <c r="AM25" s="1">
        <v>84.0</v>
      </c>
      <c r="AN25" s="1">
        <v>2472.16</v>
      </c>
      <c r="AO25" s="1">
        <v>27.4747</v>
      </c>
      <c r="AP25" s="1">
        <v>995.913</v>
      </c>
      <c r="AQ25" s="1">
        <v>1286.09</v>
      </c>
      <c r="AR25" s="1">
        <v>22.2389</v>
      </c>
      <c r="AS25" s="1">
        <v>1362.1</v>
      </c>
      <c r="AT25" s="1">
        <v>4299.64</v>
      </c>
      <c r="AU25" s="1">
        <v>293.841</v>
      </c>
      <c r="AV25" s="1">
        <v>10.7411</v>
      </c>
      <c r="AW25" s="1">
        <v>2.6713</v>
      </c>
      <c r="AX25" s="1">
        <v>3.4418</v>
      </c>
      <c r="AY25" s="1">
        <v>1013.96</v>
      </c>
      <c r="AZ25" s="1">
        <v>1.12383</v>
      </c>
      <c r="BA25" s="1">
        <v>2.14629</v>
      </c>
      <c r="BB25" s="1">
        <v>16.5685</v>
      </c>
      <c r="BC25" s="1">
        <v>5.85429</v>
      </c>
      <c r="BD25" s="1">
        <v>1.26979</v>
      </c>
      <c r="BE25" s="1">
        <v>389.39</v>
      </c>
      <c r="BF25" s="1">
        <v>7.25713</v>
      </c>
      <c r="BG25" s="1">
        <v>303.985</v>
      </c>
      <c r="BH25" s="1">
        <v>15.8288562</v>
      </c>
      <c r="BI25" s="1">
        <v>3.148702029</v>
      </c>
      <c r="BJ25" s="1">
        <v>1.559238903</v>
      </c>
      <c r="BK25" s="1">
        <v>0.0</v>
      </c>
      <c r="BL25" s="1" t="s">
        <v>144</v>
      </c>
      <c r="BM25" s="1" t="s">
        <v>145</v>
      </c>
      <c r="BN25" s="1" t="s">
        <v>145</v>
      </c>
      <c r="BO25" s="1" t="s">
        <v>145</v>
      </c>
      <c r="BP25" s="1" t="s">
        <v>145</v>
      </c>
      <c r="BQ25" s="1" t="s">
        <v>146</v>
      </c>
      <c r="BR25" s="1" t="s">
        <v>146</v>
      </c>
      <c r="BS25" s="1">
        <v>18.57387992</v>
      </c>
      <c r="BT25" s="1">
        <v>8.46197356</v>
      </c>
      <c r="BU25" s="1">
        <v>2.911436941</v>
      </c>
      <c r="BV25" s="1">
        <v>1.472166005</v>
      </c>
      <c r="BW25" s="1">
        <v>0.520562176</v>
      </c>
      <c r="BX25" s="1">
        <v>-1.098943231</v>
      </c>
      <c r="BY25" s="1">
        <v>-0.444556323</v>
      </c>
      <c r="BZ25" s="1" t="str">
        <f t="shared" si="1"/>
        <v>antiinflamatoria</v>
      </c>
      <c r="CA25" s="1">
        <v>28.092827</v>
      </c>
      <c r="CB25" s="1" t="s">
        <v>148</v>
      </c>
      <c r="CC25" s="1">
        <v>0.227244622</v>
      </c>
      <c r="CD25" s="1">
        <v>0.342184907</v>
      </c>
      <c r="CE25" s="1">
        <v>0.005792574</v>
      </c>
      <c r="CF25" s="1">
        <v>0.052295877</v>
      </c>
      <c r="CG25" s="1">
        <v>0.174916203</v>
      </c>
      <c r="CH25" s="1">
        <v>1798.267</v>
      </c>
      <c r="CI25" s="2" t="str">
        <f t="shared" si="2"/>
        <v>High</v>
      </c>
      <c r="CJ25" s="1">
        <v>1350.12</v>
      </c>
      <c r="CK25" s="1">
        <v>1095.863</v>
      </c>
      <c r="CL25" s="1">
        <v>254.257</v>
      </c>
      <c r="CM25" s="1">
        <v>543.868</v>
      </c>
      <c r="CN25" s="1">
        <v>796.948</v>
      </c>
      <c r="CO25" s="1">
        <v>5.922</v>
      </c>
      <c r="CP25" s="1">
        <v>0.0</v>
      </c>
      <c r="CQ25" s="1">
        <v>5.922</v>
      </c>
      <c r="CR25" s="1">
        <v>0.0</v>
      </c>
      <c r="CS25" s="1">
        <v>3.382</v>
      </c>
      <c r="CT25" s="1">
        <v>3.382</v>
      </c>
      <c r="CU25" s="1">
        <v>0.0</v>
      </c>
      <c r="CV25" s="1">
        <v>2.493</v>
      </c>
      <c r="CW25" s="1">
        <v>358.45</v>
      </c>
      <c r="CX25" s="1">
        <v>0.0</v>
      </c>
      <c r="CY25" s="1">
        <v>74.87</v>
      </c>
      <c r="CZ25" s="1">
        <v>0.49</v>
      </c>
      <c r="DA25" s="1">
        <v>17.387</v>
      </c>
      <c r="DB25" s="1">
        <v>17.877</v>
      </c>
      <c r="DC25" s="1">
        <v>0.0</v>
      </c>
      <c r="DD25" s="1">
        <v>3.185</v>
      </c>
      <c r="DE25" s="1">
        <v>3.185</v>
      </c>
      <c r="DF25" s="1">
        <v>79.192</v>
      </c>
      <c r="DG25" s="1">
        <v>10.276</v>
      </c>
      <c r="DH25" s="1">
        <v>89.469</v>
      </c>
      <c r="DI25" s="1">
        <v>34.106</v>
      </c>
      <c r="DJ25" s="1">
        <v>27.667</v>
      </c>
      <c r="DK25" s="1">
        <v>61.773</v>
      </c>
      <c r="DL25" s="1">
        <v>542.794</v>
      </c>
      <c r="DM25" s="1">
        <v>192.339</v>
      </c>
      <c r="DN25" s="1">
        <v>735.133</v>
      </c>
      <c r="DO25" s="1">
        <v>0.0</v>
      </c>
      <c r="DP25" s="1">
        <v>3.382</v>
      </c>
      <c r="DQ25" s="1">
        <v>3.382</v>
      </c>
      <c r="DR25" s="1" t="s">
        <v>149</v>
      </c>
      <c r="DS25" s="1" t="s">
        <v>149</v>
      </c>
      <c r="DT25" s="1" t="s">
        <v>149</v>
      </c>
      <c r="DU25" s="1" t="s">
        <v>149</v>
      </c>
      <c r="DV25" s="1">
        <v>727.407</v>
      </c>
      <c r="DW25" s="1" t="str">
        <f t="shared" si="3"/>
        <v>high</v>
      </c>
      <c r="DX25" s="1">
        <v>546.13</v>
      </c>
      <c r="DY25" s="1">
        <v>219.997</v>
      </c>
      <c r="DZ25" s="1">
        <v>322.369</v>
      </c>
      <c r="EA25" s="1" t="s">
        <v>149</v>
      </c>
      <c r="EB25" s="1" t="s">
        <v>149</v>
      </c>
      <c r="EC25" s="1" t="s">
        <v>149</v>
      </c>
      <c r="ED25" s="1" t="s">
        <v>149</v>
      </c>
      <c r="EE25" s="1" t="s">
        <v>209</v>
      </c>
      <c r="EF25" s="1" t="s">
        <v>175</v>
      </c>
      <c r="EG25" s="1" t="s">
        <v>175</v>
      </c>
    </row>
    <row r="26" ht="14.25" customHeight="1">
      <c r="A26" s="1" t="s">
        <v>210</v>
      </c>
      <c r="B26" s="1" t="s">
        <v>153</v>
      </c>
      <c r="C26" s="1">
        <v>53.0</v>
      </c>
      <c r="D26" s="1" t="s">
        <v>161</v>
      </c>
      <c r="E26" s="1">
        <v>106.0</v>
      </c>
      <c r="F26" s="1">
        <v>44.0</v>
      </c>
      <c r="G26" s="1" t="s">
        <v>154</v>
      </c>
      <c r="H26" s="1">
        <v>33.0</v>
      </c>
      <c r="I26" s="1">
        <v>156.0</v>
      </c>
      <c r="J26" s="1">
        <v>233.0</v>
      </c>
      <c r="K26" s="1">
        <v>5.295454545</v>
      </c>
      <c r="L26" s="1">
        <v>190.0</v>
      </c>
      <c r="M26" s="1">
        <v>4.03</v>
      </c>
      <c r="N26" s="1">
        <v>117.0</v>
      </c>
      <c r="O26" s="1">
        <v>6.46</v>
      </c>
      <c r="P26" s="1">
        <v>11.42</v>
      </c>
      <c r="Q26" s="1">
        <v>2.73</v>
      </c>
      <c r="R26" s="1">
        <v>4.183150183</v>
      </c>
      <c r="S26" s="1">
        <v>166.0</v>
      </c>
      <c r="T26" s="1">
        <v>17.78</v>
      </c>
      <c r="U26" s="1">
        <v>6.4935</v>
      </c>
      <c r="V26" s="1">
        <v>101.7</v>
      </c>
      <c r="W26" s="1">
        <v>118.7907132</v>
      </c>
      <c r="X26" s="1">
        <v>41.4</v>
      </c>
      <c r="Y26" s="1">
        <v>19.48820846</v>
      </c>
      <c r="Z26" s="1">
        <v>5.131308</v>
      </c>
      <c r="AA26" s="1">
        <v>0.301019138</v>
      </c>
      <c r="AB26" s="1">
        <v>82.5</v>
      </c>
      <c r="AC26" s="1">
        <v>33.94389835</v>
      </c>
      <c r="AD26" s="1" t="s">
        <v>155</v>
      </c>
      <c r="AE26" s="1">
        <v>44.98652598</v>
      </c>
      <c r="AF26" s="1">
        <v>110.9</v>
      </c>
      <c r="AG26" s="1" t="s">
        <v>140</v>
      </c>
      <c r="AH26" s="1" t="s">
        <v>141</v>
      </c>
      <c r="AI26" s="1" t="s">
        <v>142</v>
      </c>
      <c r="AJ26" s="1" t="s">
        <v>167</v>
      </c>
      <c r="AK26" s="1" t="s">
        <v>173</v>
      </c>
      <c r="AL26" s="1">
        <v>145.0</v>
      </c>
      <c r="AM26" s="1">
        <v>78.0</v>
      </c>
      <c r="AN26" s="1">
        <v>1864.68</v>
      </c>
      <c r="AO26" s="1">
        <v>14.1496</v>
      </c>
      <c r="AP26" s="1">
        <v>882.78</v>
      </c>
      <c r="AQ26" s="1">
        <v>1043.01</v>
      </c>
      <c r="AR26" s="1">
        <v>13.6388</v>
      </c>
      <c r="AS26" s="1">
        <v>1456.68</v>
      </c>
      <c r="AT26" s="1">
        <v>3021.14</v>
      </c>
      <c r="AU26" s="1">
        <v>226.819</v>
      </c>
      <c r="AV26" s="1">
        <v>9.20852</v>
      </c>
      <c r="AW26" s="1">
        <v>1.42518</v>
      </c>
      <c r="AX26" s="1">
        <v>2.51078</v>
      </c>
      <c r="AY26" s="1">
        <v>963.781</v>
      </c>
      <c r="AZ26" s="1">
        <v>1.19844</v>
      </c>
      <c r="BA26" s="1">
        <v>1.63314</v>
      </c>
      <c r="BB26" s="1">
        <v>15.5799</v>
      </c>
      <c r="BC26" s="1">
        <v>4.212</v>
      </c>
      <c r="BD26" s="1">
        <v>1.81504</v>
      </c>
      <c r="BE26" s="1">
        <v>318.632</v>
      </c>
      <c r="BF26" s="1">
        <v>6.87113</v>
      </c>
      <c r="BG26" s="1">
        <v>124.404</v>
      </c>
      <c r="BH26" s="1">
        <v>8.795493522</v>
      </c>
      <c r="BI26" s="1">
        <v>1.761483499</v>
      </c>
      <c r="BJ26" s="1">
        <v>0.981721159</v>
      </c>
      <c r="BK26" s="1">
        <v>0.054324005</v>
      </c>
      <c r="BL26" s="1" t="s">
        <v>144</v>
      </c>
      <c r="BM26" s="1" t="s">
        <v>145</v>
      </c>
      <c r="BN26" s="1" t="s">
        <v>145</v>
      </c>
      <c r="BO26" s="1" t="s">
        <v>145</v>
      </c>
      <c r="BP26" s="1" t="s">
        <v>145</v>
      </c>
      <c r="BQ26" s="1" t="s">
        <v>145</v>
      </c>
      <c r="BR26" s="1" t="s">
        <v>145</v>
      </c>
      <c r="BS26" s="1">
        <v>45.73904252</v>
      </c>
      <c r="BT26" s="1">
        <v>7.638652217</v>
      </c>
      <c r="BU26" s="1">
        <v>2.946533883</v>
      </c>
      <c r="BV26" s="1">
        <v>1.70545738</v>
      </c>
      <c r="BW26" s="1">
        <v>0.577669328</v>
      </c>
      <c r="BX26" s="1">
        <v>0.538452656</v>
      </c>
      <c r="BY26" s="1">
        <v>0.288714561</v>
      </c>
      <c r="BZ26" s="1" t="str">
        <f t="shared" si="1"/>
        <v>proinflamatoria</v>
      </c>
      <c r="CA26" s="1">
        <v>47.8845807</v>
      </c>
      <c r="CB26" s="1" t="s">
        <v>148</v>
      </c>
      <c r="CC26" s="1">
        <v>0.001002908</v>
      </c>
      <c r="CD26" s="1">
        <v>0.170795306</v>
      </c>
      <c r="CE26" s="1">
        <v>0.016046535</v>
      </c>
      <c r="CF26" s="1">
        <v>0.637849764</v>
      </c>
      <c r="CG26" s="1">
        <v>0.087487046</v>
      </c>
      <c r="CH26" s="1">
        <v>1584.089</v>
      </c>
      <c r="CI26" s="2" t="str">
        <f t="shared" si="2"/>
        <v>High</v>
      </c>
      <c r="CJ26" s="1">
        <v>1027.29</v>
      </c>
      <c r="CK26" s="1">
        <v>792.948</v>
      </c>
      <c r="CL26" s="1">
        <v>234.342</v>
      </c>
      <c r="CM26" s="1">
        <v>305.854</v>
      </c>
      <c r="CN26" s="1">
        <v>703.651</v>
      </c>
      <c r="CO26" s="1">
        <v>16.043</v>
      </c>
      <c r="CP26" s="1">
        <v>0.0</v>
      </c>
      <c r="CQ26" s="1">
        <v>16.043</v>
      </c>
      <c r="CR26" s="1">
        <v>0.0</v>
      </c>
      <c r="CS26" s="1">
        <v>1.742</v>
      </c>
      <c r="CT26" s="1">
        <v>1.742</v>
      </c>
      <c r="CU26" s="1">
        <v>0.0</v>
      </c>
      <c r="CV26" s="1">
        <v>10.894</v>
      </c>
      <c r="CW26" s="1">
        <v>0.0</v>
      </c>
      <c r="CX26" s="1">
        <v>0.0</v>
      </c>
      <c r="CY26" s="1">
        <v>292.543</v>
      </c>
      <c r="CZ26" s="1">
        <v>0.051</v>
      </c>
      <c r="DA26" s="1">
        <v>0.366</v>
      </c>
      <c r="DB26" s="1">
        <v>0.417</v>
      </c>
      <c r="DC26" s="1">
        <v>3.624</v>
      </c>
      <c r="DD26" s="1">
        <v>0.107</v>
      </c>
      <c r="DE26" s="1">
        <v>3.73</v>
      </c>
      <c r="DF26" s="1">
        <v>7.806</v>
      </c>
      <c r="DG26" s="1">
        <v>1.358</v>
      </c>
      <c r="DH26" s="1">
        <v>9.163</v>
      </c>
      <c r="DI26" s="1">
        <v>0.083</v>
      </c>
      <c r="DJ26" s="1">
        <v>4.366</v>
      </c>
      <c r="DK26" s="1">
        <v>4.449</v>
      </c>
      <c r="DL26" s="1">
        <v>472.797</v>
      </c>
      <c r="DM26" s="1">
        <v>226.404</v>
      </c>
      <c r="DN26" s="1">
        <v>699.201</v>
      </c>
      <c r="DO26" s="1">
        <v>0.0</v>
      </c>
      <c r="DP26" s="1">
        <v>1.742</v>
      </c>
      <c r="DQ26" s="1">
        <v>1.742</v>
      </c>
      <c r="DR26" s="1" t="s">
        <v>149</v>
      </c>
      <c r="DS26" s="1" t="s">
        <v>149</v>
      </c>
      <c r="DT26" s="1" t="s">
        <v>149</v>
      </c>
      <c r="DU26" s="1" t="s">
        <v>149</v>
      </c>
      <c r="DV26" s="1">
        <v>849.523</v>
      </c>
      <c r="DW26" s="1" t="str">
        <f t="shared" si="3"/>
        <v>high</v>
      </c>
      <c r="DX26" s="1">
        <v>550.92</v>
      </c>
      <c r="DY26" s="1">
        <v>164.025</v>
      </c>
      <c r="DZ26" s="1">
        <v>377.357</v>
      </c>
      <c r="EA26" s="1" t="s">
        <v>149</v>
      </c>
      <c r="EB26" s="1" t="s">
        <v>149</v>
      </c>
      <c r="EC26" s="1" t="s">
        <v>149</v>
      </c>
      <c r="ED26" s="1" t="s">
        <v>149</v>
      </c>
      <c r="EE26" s="1" t="s">
        <v>211</v>
      </c>
      <c r="EF26" s="1" t="s">
        <v>151</v>
      </c>
      <c r="EG26" s="1" t="s">
        <v>151</v>
      </c>
    </row>
    <row r="27" ht="14.25" customHeight="1">
      <c r="A27" s="1" t="s">
        <v>212</v>
      </c>
      <c r="B27" s="1" t="s">
        <v>153</v>
      </c>
      <c r="C27" s="1">
        <v>46.0</v>
      </c>
      <c r="D27" s="1" t="s">
        <v>161</v>
      </c>
      <c r="E27" s="1">
        <v>87.2</v>
      </c>
      <c r="F27" s="1">
        <v>52.0</v>
      </c>
      <c r="G27" s="1" t="s">
        <v>154</v>
      </c>
      <c r="H27" s="1">
        <v>28.0</v>
      </c>
      <c r="I27" s="1">
        <v>123.0</v>
      </c>
      <c r="J27" s="1">
        <v>203.0</v>
      </c>
      <c r="K27" s="1">
        <v>3.903846154</v>
      </c>
      <c r="L27" s="1">
        <v>125.5</v>
      </c>
      <c r="M27" s="1">
        <v>4.79</v>
      </c>
      <c r="N27" s="1">
        <v>99.0</v>
      </c>
      <c r="O27" s="1">
        <v>5.84</v>
      </c>
      <c r="P27" s="1">
        <v>7.72</v>
      </c>
      <c r="Q27" s="1">
        <v>9.55</v>
      </c>
      <c r="R27" s="1">
        <v>0.808376963</v>
      </c>
      <c r="S27" s="1">
        <v>140.0</v>
      </c>
      <c r="T27" s="1">
        <v>15.66</v>
      </c>
      <c r="U27" s="1">
        <v>5.4945</v>
      </c>
      <c r="V27" s="1">
        <v>128.2</v>
      </c>
      <c r="W27" s="1">
        <v>157.0318376</v>
      </c>
      <c r="X27" s="1">
        <v>48.7</v>
      </c>
      <c r="Y27" s="1">
        <v>26.14945144</v>
      </c>
      <c r="Z27" s="1">
        <v>3.824172</v>
      </c>
      <c r="AA27" s="1">
        <v>0.313052024</v>
      </c>
      <c r="AB27" s="1">
        <v>63.8</v>
      </c>
      <c r="AC27" s="1">
        <v>26.21630506</v>
      </c>
      <c r="AD27" s="1" t="s">
        <v>139</v>
      </c>
      <c r="AE27" s="1">
        <v>40.41400085</v>
      </c>
      <c r="AF27" s="1">
        <v>82.1</v>
      </c>
      <c r="AG27" s="1" t="s">
        <v>140</v>
      </c>
      <c r="AH27" s="1" t="s">
        <v>154</v>
      </c>
      <c r="AI27" s="1" t="s">
        <v>142</v>
      </c>
      <c r="AJ27" s="1" t="s">
        <v>167</v>
      </c>
      <c r="AK27" s="1" t="s">
        <v>143</v>
      </c>
      <c r="AL27" s="1">
        <v>157.0</v>
      </c>
      <c r="AM27" s="1">
        <v>102.0</v>
      </c>
      <c r="AN27" s="1">
        <v>1660.25</v>
      </c>
      <c r="AO27" s="1">
        <v>21.5765</v>
      </c>
      <c r="AP27" s="1">
        <v>430.85</v>
      </c>
      <c r="AQ27" s="1">
        <v>820.9</v>
      </c>
      <c r="AR27" s="1">
        <v>12.8917</v>
      </c>
      <c r="AS27" s="1">
        <v>1039.59</v>
      </c>
      <c r="AT27" s="1">
        <v>3074.39</v>
      </c>
      <c r="AU27" s="1">
        <v>222.602</v>
      </c>
      <c r="AV27" s="1">
        <v>10.3347</v>
      </c>
      <c r="AW27" s="1">
        <v>1.44619</v>
      </c>
      <c r="AX27" s="1">
        <v>3.65654</v>
      </c>
      <c r="AY27" s="1">
        <v>836.799</v>
      </c>
      <c r="AZ27" s="1">
        <v>1.11738</v>
      </c>
      <c r="BA27" s="1">
        <v>1.53958</v>
      </c>
      <c r="BB27" s="1">
        <v>12.4738</v>
      </c>
      <c r="BC27" s="1">
        <v>4.89228</v>
      </c>
      <c r="BD27" s="1">
        <v>1.95</v>
      </c>
      <c r="BE27" s="1">
        <v>358.379</v>
      </c>
      <c r="BF27" s="1">
        <v>7.06945</v>
      </c>
      <c r="BG27" s="1">
        <v>247.999</v>
      </c>
      <c r="BH27" s="1">
        <v>3.208438684</v>
      </c>
      <c r="BI27" s="1">
        <v>1.116887036</v>
      </c>
      <c r="BJ27" s="1">
        <v>0.710056005</v>
      </c>
      <c r="BK27" s="1">
        <v>0.023733902</v>
      </c>
      <c r="BL27" s="1" t="s">
        <v>144</v>
      </c>
      <c r="BM27" s="1" t="s">
        <v>145</v>
      </c>
      <c r="BN27" s="1" t="s">
        <v>146</v>
      </c>
      <c r="BO27" s="1" t="s">
        <v>146</v>
      </c>
      <c r="BP27" s="1" t="s">
        <v>146</v>
      </c>
      <c r="BQ27" s="1" t="s">
        <v>145</v>
      </c>
      <c r="BR27" s="1" t="s">
        <v>145</v>
      </c>
      <c r="BS27" s="1">
        <v>25.89702243</v>
      </c>
      <c r="BT27" s="1">
        <v>2.866236396</v>
      </c>
      <c r="BU27" s="1">
        <v>0.893008818</v>
      </c>
      <c r="BV27" s="1">
        <v>1.041591612</v>
      </c>
      <c r="BW27" s="1">
        <v>0.429686545</v>
      </c>
      <c r="BX27" s="1">
        <v>-1.29122532</v>
      </c>
      <c r="BY27" s="1">
        <v>-0.777846578</v>
      </c>
      <c r="BZ27" s="1" t="str">
        <f t="shared" si="1"/>
        <v>antiinflamatoria</v>
      </c>
      <c r="CA27" s="1">
        <v>37.99756395</v>
      </c>
      <c r="CB27" s="1" t="s">
        <v>148</v>
      </c>
      <c r="CC27" s="1">
        <v>0.013747828</v>
      </c>
      <c r="CD27" s="1">
        <v>0.506198108</v>
      </c>
      <c r="CE27" s="1">
        <v>0.023518054</v>
      </c>
      <c r="CF27" s="1">
        <v>0.438463024</v>
      </c>
      <c r="CG27" s="1">
        <v>0.004904422</v>
      </c>
      <c r="CH27" s="1">
        <v>919.447</v>
      </c>
      <c r="CI27" s="2" t="str">
        <f t="shared" si="2"/>
        <v>low</v>
      </c>
      <c r="CJ27" s="1">
        <v>574.006</v>
      </c>
      <c r="CK27" s="1">
        <v>399.08</v>
      </c>
      <c r="CL27" s="1">
        <v>174.926</v>
      </c>
      <c r="CM27" s="1">
        <v>421.118</v>
      </c>
      <c r="CN27" s="1">
        <v>124.935</v>
      </c>
      <c r="CO27" s="1">
        <v>15.906</v>
      </c>
      <c r="CP27" s="1">
        <v>0.0</v>
      </c>
      <c r="CQ27" s="1">
        <v>15.906</v>
      </c>
      <c r="CR27" s="1">
        <v>0.0</v>
      </c>
      <c r="CS27" s="1">
        <v>12.048</v>
      </c>
      <c r="CT27" s="1">
        <v>12.048</v>
      </c>
      <c r="CU27" s="1">
        <v>0.0</v>
      </c>
      <c r="CV27" s="1">
        <v>4.058</v>
      </c>
      <c r="CW27" s="1">
        <v>0.0</v>
      </c>
      <c r="CX27" s="1">
        <v>0.0</v>
      </c>
      <c r="CY27" s="1">
        <v>97.639</v>
      </c>
      <c r="CZ27" s="1">
        <v>200.537</v>
      </c>
      <c r="DA27" s="1">
        <v>64.935</v>
      </c>
      <c r="DB27" s="1">
        <v>265.472</v>
      </c>
      <c r="DC27" s="1">
        <v>30.367</v>
      </c>
      <c r="DD27" s="1">
        <v>0.717</v>
      </c>
      <c r="DE27" s="1">
        <v>31.084</v>
      </c>
      <c r="DF27" s="1">
        <v>21.188</v>
      </c>
      <c r="DG27" s="1">
        <v>5.736</v>
      </c>
      <c r="DH27" s="1">
        <v>26.923</v>
      </c>
      <c r="DI27" s="1">
        <v>0.371</v>
      </c>
      <c r="DJ27" s="1">
        <v>7.968</v>
      </c>
      <c r="DK27" s="1">
        <v>8.339</v>
      </c>
      <c r="DL27" s="1">
        <v>33.052</v>
      </c>
      <c r="DM27" s="1">
        <v>83.501</v>
      </c>
      <c r="DN27" s="1">
        <v>116.553</v>
      </c>
      <c r="DO27" s="1">
        <v>0.0</v>
      </c>
      <c r="DP27" s="1">
        <v>12.048</v>
      </c>
      <c r="DQ27" s="1">
        <v>12.048</v>
      </c>
      <c r="DR27" s="1" t="s">
        <v>157</v>
      </c>
      <c r="DS27" s="1" t="s">
        <v>157</v>
      </c>
      <c r="DT27" s="1" t="s">
        <v>149</v>
      </c>
      <c r="DU27" s="1" t="s">
        <v>157</v>
      </c>
      <c r="DV27" s="1">
        <v>553.8</v>
      </c>
      <c r="DW27" s="1" t="str">
        <f t="shared" si="3"/>
        <v>high</v>
      </c>
      <c r="DX27" s="1">
        <v>345.735</v>
      </c>
      <c r="DY27" s="1">
        <v>253.647</v>
      </c>
      <c r="DZ27" s="1">
        <v>75.25</v>
      </c>
      <c r="EA27" s="1" t="s">
        <v>157</v>
      </c>
      <c r="EB27" s="1" t="s">
        <v>157</v>
      </c>
      <c r="EC27" s="1" t="s">
        <v>149</v>
      </c>
      <c r="ED27" s="1" t="s">
        <v>157</v>
      </c>
      <c r="EE27" s="1" t="s">
        <v>213</v>
      </c>
      <c r="EF27" s="1" t="s">
        <v>151</v>
      </c>
      <c r="EG27" s="1" t="s">
        <v>151</v>
      </c>
    </row>
    <row r="28" ht="14.25" customHeight="1">
      <c r="A28" s="1" t="s">
        <v>214</v>
      </c>
      <c r="B28" s="1" t="s">
        <v>136</v>
      </c>
      <c r="C28" s="1">
        <v>41.0</v>
      </c>
      <c r="D28" s="1" t="s">
        <v>161</v>
      </c>
      <c r="E28" s="1">
        <v>183.0</v>
      </c>
      <c r="F28" s="1">
        <v>25.0</v>
      </c>
      <c r="G28" s="1" t="s">
        <v>138</v>
      </c>
      <c r="H28" s="1">
        <v>45.0</v>
      </c>
      <c r="I28" s="1">
        <v>121.0</v>
      </c>
      <c r="J28" s="1">
        <v>174.0</v>
      </c>
      <c r="K28" s="1">
        <v>6.96</v>
      </c>
      <c r="L28" s="1">
        <v>186.2</v>
      </c>
      <c r="M28" s="1">
        <v>1.46</v>
      </c>
      <c r="N28" s="1">
        <v>90.0</v>
      </c>
      <c r="O28" s="1">
        <v>5.89</v>
      </c>
      <c r="P28" s="1">
        <v>1.42</v>
      </c>
      <c r="Q28" s="1">
        <v>1.77</v>
      </c>
      <c r="R28" s="1">
        <v>0.802259887</v>
      </c>
      <c r="S28" s="1">
        <v>231.0</v>
      </c>
      <c r="T28" s="1">
        <v>35.3</v>
      </c>
      <c r="U28" s="1">
        <v>4.995</v>
      </c>
      <c r="V28" s="1">
        <v>268.5</v>
      </c>
      <c r="W28" s="1">
        <v>472.2408027</v>
      </c>
      <c r="X28" s="1">
        <v>22.9</v>
      </c>
      <c r="Y28" s="1">
        <v>12.76063599</v>
      </c>
      <c r="Z28" s="1">
        <v>7.8366</v>
      </c>
      <c r="AA28" s="1">
        <v>0.285229598</v>
      </c>
      <c r="AB28" s="1">
        <v>75.5</v>
      </c>
      <c r="AC28" s="1">
        <v>27.13656413</v>
      </c>
      <c r="AD28" s="1" t="s">
        <v>139</v>
      </c>
      <c r="AE28" s="1">
        <v>35.46962386</v>
      </c>
      <c r="AF28" s="1">
        <v>93.3</v>
      </c>
      <c r="AG28" s="1" t="s">
        <v>140</v>
      </c>
      <c r="AH28" s="1" t="s">
        <v>141</v>
      </c>
      <c r="AI28" s="1" t="s">
        <v>142</v>
      </c>
      <c r="AJ28" s="1" t="s">
        <v>167</v>
      </c>
      <c r="AK28" s="1" t="s">
        <v>143</v>
      </c>
      <c r="AL28" s="1">
        <v>132.0</v>
      </c>
      <c r="AM28" s="1">
        <v>91.0</v>
      </c>
      <c r="AN28" s="1">
        <v>2252.77</v>
      </c>
      <c r="AO28" s="1">
        <v>13.7832</v>
      </c>
      <c r="AP28" s="1">
        <v>1127.59</v>
      </c>
      <c r="AQ28" s="1">
        <v>1343.86</v>
      </c>
      <c r="AR28" s="1">
        <v>12.7956</v>
      </c>
      <c r="AS28" s="1">
        <v>1543.83</v>
      </c>
      <c r="AT28" s="1">
        <v>4381.84</v>
      </c>
      <c r="AU28" s="1">
        <v>263.276</v>
      </c>
      <c r="AV28" s="1">
        <v>10.4182</v>
      </c>
      <c r="AW28" s="1">
        <v>2.11632</v>
      </c>
      <c r="AX28" s="1">
        <v>3.13283</v>
      </c>
      <c r="AY28" s="1">
        <v>740.912</v>
      </c>
      <c r="AZ28" s="1">
        <v>1.19432</v>
      </c>
      <c r="BA28" s="1">
        <v>2.33203</v>
      </c>
      <c r="BB28" s="1">
        <v>14.7363</v>
      </c>
      <c r="BC28" s="1">
        <v>5.58166</v>
      </c>
      <c r="BD28" s="1">
        <v>1.4891</v>
      </c>
      <c r="BE28" s="1">
        <v>327.726</v>
      </c>
      <c r="BF28" s="1">
        <v>7.19898</v>
      </c>
      <c r="BG28" s="1">
        <v>96.9618</v>
      </c>
      <c r="BH28" s="1">
        <v>21.18438785</v>
      </c>
      <c r="BI28" s="1">
        <v>7.960190533</v>
      </c>
      <c r="BJ28" s="1">
        <v>2.65984163</v>
      </c>
      <c r="BK28" s="1">
        <v>0.182296093</v>
      </c>
      <c r="BL28" s="1" t="s">
        <v>144</v>
      </c>
      <c r="BM28" s="1" t="s">
        <v>145</v>
      </c>
      <c r="BN28" s="1" t="s">
        <v>145</v>
      </c>
      <c r="BO28" s="1" t="s">
        <v>145</v>
      </c>
      <c r="BP28" s="1" t="s">
        <v>145</v>
      </c>
      <c r="BQ28" s="1" t="s">
        <v>146</v>
      </c>
      <c r="BR28" s="1" t="s">
        <v>145</v>
      </c>
      <c r="BS28" s="1">
        <v>9.270595695</v>
      </c>
      <c r="BT28" s="1">
        <v>1.276058492</v>
      </c>
      <c r="BU28" s="1">
        <v>0.52044925</v>
      </c>
      <c r="BV28" s="1">
        <v>0.257991883</v>
      </c>
      <c r="BW28" s="1">
        <v>0.096266952</v>
      </c>
      <c r="BX28" s="1">
        <v>0.717360229</v>
      </c>
      <c r="BY28" s="1">
        <v>0.318402232</v>
      </c>
      <c r="BZ28" s="1" t="str">
        <f t="shared" si="1"/>
        <v>proinflamatoria</v>
      </c>
      <c r="CA28" s="1">
        <v>28.24437299</v>
      </c>
      <c r="CB28" s="1" t="s">
        <v>148</v>
      </c>
      <c r="CC28" s="1">
        <v>0.209175377</v>
      </c>
      <c r="CD28" s="1">
        <v>0.1279036</v>
      </c>
      <c r="CE28" s="1">
        <v>0.28945993</v>
      </c>
      <c r="CF28" s="1">
        <v>8.42044E-4</v>
      </c>
      <c r="CG28" s="1">
        <v>0.07775842</v>
      </c>
      <c r="CH28" s="1">
        <v>393.195</v>
      </c>
      <c r="CI28" s="2" t="str">
        <f t="shared" si="2"/>
        <v>low</v>
      </c>
      <c r="CJ28" s="1">
        <v>95.544</v>
      </c>
      <c r="CK28" s="1">
        <v>29.795</v>
      </c>
      <c r="CL28" s="1">
        <v>65.749</v>
      </c>
      <c r="CM28" s="1">
        <v>0.06</v>
      </c>
      <c r="CN28" s="1">
        <v>92.477</v>
      </c>
      <c r="CO28" s="1">
        <v>0.0</v>
      </c>
      <c r="CP28" s="1">
        <v>0.0</v>
      </c>
      <c r="CQ28" s="1">
        <v>0.0</v>
      </c>
      <c r="CR28" s="1">
        <v>0.0</v>
      </c>
      <c r="CS28" s="1">
        <v>3.008</v>
      </c>
      <c r="CT28" s="1">
        <v>3.008</v>
      </c>
      <c r="CU28" s="1">
        <v>0.0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0.0</v>
      </c>
      <c r="DD28" s="1">
        <v>0.002</v>
      </c>
      <c r="DE28" s="1">
        <v>0.002</v>
      </c>
      <c r="DF28" s="1">
        <v>0.0</v>
      </c>
      <c r="DG28" s="1">
        <v>0.058</v>
      </c>
      <c r="DH28" s="1">
        <v>0.058</v>
      </c>
      <c r="DI28" s="1">
        <v>0.214</v>
      </c>
      <c r="DJ28" s="1">
        <v>0.96</v>
      </c>
      <c r="DK28" s="1">
        <v>1.174</v>
      </c>
      <c r="DL28" s="1">
        <v>29.546</v>
      </c>
      <c r="DM28" s="1">
        <v>61.687</v>
      </c>
      <c r="DN28" s="1">
        <v>91.233</v>
      </c>
      <c r="DO28" s="1">
        <v>0.0</v>
      </c>
      <c r="DP28" s="1">
        <v>3.008</v>
      </c>
      <c r="DQ28" s="1">
        <v>3.008</v>
      </c>
      <c r="DR28" s="1" t="s">
        <v>158</v>
      </c>
      <c r="DS28" s="1" t="s">
        <v>158</v>
      </c>
      <c r="DT28" s="1" t="s">
        <v>158</v>
      </c>
      <c r="DU28" s="1" t="s">
        <v>158</v>
      </c>
      <c r="DV28" s="1">
        <v>174.539</v>
      </c>
      <c r="DW28" s="1" t="str">
        <f t="shared" si="3"/>
        <v>low</v>
      </c>
      <c r="DX28" s="1">
        <v>42.412</v>
      </c>
      <c r="DY28" s="1">
        <v>0.027</v>
      </c>
      <c r="DZ28" s="1">
        <v>41.05</v>
      </c>
      <c r="EA28" s="1" t="s">
        <v>158</v>
      </c>
      <c r="EB28" s="1" t="s">
        <v>158</v>
      </c>
      <c r="EC28" s="1" t="s">
        <v>158</v>
      </c>
      <c r="ED28" s="1" t="s">
        <v>158</v>
      </c>
      <c r="EE28" s="1" t="s">
        <v>215</v>
      </c>
      <c r="EF28" s="1" t="s">
        <v>151</v>
      </c>
      <c r="EG28" s="1" t="s">
        <v>151</v>
      </c>
    </row>
    <row r="29" ht="14.25" customHeight="1">
      <c r="A29" s="1" t="s">
        <v>216</v>
      </c>
      <c r="B29" s="1" t="s">
        <v>153</v>
      </c>
      <c r="C29" s="1">
        <v>23.0</v>
      </c>
      <c r="D29" s="1" t="s">
        <v>137</v>
      </c>
      <c r="E29" s="1">
        <v>148.0</v>
      </c>
      <c r="F29" s="1">
        <v>70.0</v>
      </c>
      <c r="G29" s="1" t="s">
        <v>154</v>
      </c>
      <c r="H29" s="1">
        <v>23.0</v>
      </c>
      <c r="I29" s="1">
        <v>89.0</v>
      </c>
      <c r="J29" s="1">
        <v>182.0</v>
      </c>
      <c r="K29" s="1">
        <v>2.6</v>
      </c>
      <c r="L29" s="1">
        <v>179.4</v>
      </c>
      <c r="M29" s="1">
        <v>2.54</v>
      </c>
      <c r="N29" s="1">
        <v>77.0</v>
      </c>
      <c r="O29" s="1">
        <v>4.91</v>
      </c>
      <c r="P29" s="1">
        <v>2.81</v>
      </c>
      <c r="Q29" s="1">
        <v>12.56</v>
      </c>
      <c r="R29" s="1">
        <v>0.223726115</v>
      </c>
      <c r="S29" s="1">
        <v>116.0</v>
      </c>
      <c r="T29" s="1">
        <v>7.62</v>
      </c>
      <c r="U29" s="1">
        <v>4.2735</v>
      </c>
      <c r="V29" s="1">
        <v>129.4</v>
      </c>
      <c r="W29" s="1">
        <v>197.0265029</v>
      </c>
      <c r="X29" s="1">
        <v>105.4</v>
      </c>
      <c r="Y29" s="1">
        <v>69.09455728</v>
      </c>
      <c r="Z29" s="1">
        <v>1.447292</v>
      </c>
      <c r="AA29" s="1">
        <v>0.360701436</v>
      </c>
      <c r="AB29" s="1">
        <v>50.4</v>
      </c>
      <c r="AC29" s="1">
        <v>21.47400282</v>
      </c>
      <c r="AD29" s="1" t="s">
        <v>154</v>
      </c>
      <c r="AE29" s="1">
        <v>33.84182176</v>
      </c>
      <c r="AF29" s="1">
        <v>69.7</v>
      </c>
      <c r="AG29" s="1" t="s">
        <v>154</v>
      </c>
      <c r="AH29" s="1" t="s">
        <v>154</v>
      </c>
      <c r="AI29" s="1" t="s">
        <v>142</v>
      </c>
      <c r="AJ29" s="1" t="s">
        <v>167</v>
      </c>
      <c r="AK29" s="1" t="s">
        <v>173</v>
      </c>
      <c r="AL29" s="1">
        <v>96.0</v>
      </c>
      <c r="AM29" s="1">
        <v>67.0</v>
      </c>
      <c r="AN29" s="1">
        <v>1727.53</v>
      </c>
      <c r="AO29" s="1">
        <v>16.6148</v>
      </c>
      <c r="AP29" s="1">
        <v>801.426</v>
      </c>
      <c r="AQ29" s="1">
        <v>1030.66</v>
      </c>
      <c r="AR29" s="1">
        <v>12.7429</v>
      </c>
      <c r="AS29" s="1">
        <v>1133.96</v>
      </c>
      <c r="AT29" s="1">
        <v>3552.28</v>
      </c>
      <c r="AU29" s="1">
        <v>221.106</v>
      </c>
      <c r="AV29" s="1">
        <v>10.1716</v>
      </c>
      <c r="AW29" s="1">
        <v>1.07751</v>
      </c>
      <c r="AX29" s="1">
        <v>2.91118</v>
      </c>
      <c r="AY29" s="1">
        <v>711.218</v>
      </c>
      <c r="AZ29" s="1">
        <v>1.00482</v>
      </c>
      <c r="BA29" s="1">
        <v>1.88672</v>
      </c>
      <c r="BB29" s="1">
        <v>13.1135</v>
      </c>
      <c r="BC29" s="1">
        <v>4.70953</v>
      </c>
      <c r="BD29" s="1">
        <v>0.981839</v>
      </c>
      <c r="BE29" s="1">
        <v>365.633</v>
      </c>
      <c r="BF29" s="1">
        <v>7.20904</v>
      </c>
      <c r="BG29" s="1">
        <v>178.897</v>
      </c>
      <c r="BH29" s="1">
        <v>5.088671429</v>
      </c>
      <c r="BI29" s="1">
        <v>1.232597211</v>
      </c>
      <c r="BJ29" s="1">
        <v>0.691649671</v>
      </c>
      <c r="BK29" s="1">
        <v>0.017529919</v>
      </c>
      <c r="BL29" s="1" t="s">
        <v>156</v>
      </c>
      <c r="BM29" s="1" t="s">
        <v>146</v>
      </c>
      <c r="BN29" s="1" t="s">
        <v>146</v>
      </c>
      <c r="BO29" s="1" t="s">
        <v>146</v>
      </c>
      <c r="BP29" s="1" t="s">
        <v>146</v>
      </c>
      <c r="BQ29" s="1" t="s">
        <v>146</v>
      </c>
      <c r="BR29" s="1" t="s">
        <v>146</v>
      </c>
      <c r="BS29" s="1">
        <v>12.12363367</v>
      </c>
      <c r="BT29" s="1">
        <v>1.214855975</v>
      </c>
      <c r="BU29" s="1">
        <v>0.764083108</v>
      </c>
      <c r="BV29" s="1">
        <v>0.206584722</v>
      </c>
      <c r="BW29" s="1">
        <v>0.270023492</v>
      </c>
      <c r="BX29" s="1">
        <v>0.497130183</v>
      </c>
      <c r="BY29" s="1">
        <v>0.287691078</v>
      </c>
      <c r="BZ29" s="1" t="str">
        <f t="shared" si="1"/>
        <v>proinflamatoria</v>
      </c>
      <c r="CA29" s="1">
        <v>32.04017217</v>
      </c>
      <c r="CB29" s="1" t="s">
        <v>148</v>
      </c>
      <c r="CC29" s="1">
        <v>0.009484551</v>
      </c>
      <c r="CD29" s="1">
        <v>0.402582716</v>
      </c>
      <c r="CE29" s="1">
        <v>0.030569438</v>
      </c>
      <c r="CF29" s="1">
        <v>0.254769635</v>
      </c>
      <c r="CG29" s="1">
        <v>0.050450516</v>
      </c>
      <c r="CH29" s="1">
        <v>1394.185</v>
      </c>
      <c r="CI29" s="2" t="str">
        <f t="shared" si="2"/>
        <v>High</v>
      </c>
      <c r="CJ29" s="1">
        <v>1303.908</v>
      </c>
      <c r="CK29" s="1">
        <v>1007.107</v>
      </c>
      <c r="CL29" s="1">
        <v>296.801</v>
      </c>
      <c r="CM29" s="1">
        <v>329.67</v>
      </c>
      <c r="CN29" s="1">
        <v>895.698</v>
      </c>
      <c r="CO29" s="1">
        <v>12.113</v>
      </c>
      <c r="CP29" s="1">
        <v>0.0</v>
      </c>
      <c r="CQ29" s="1">
        <v>12.113</v>
      </c>
      <c r="CR29" s="1">
        <v>0.0</v>
      </c>
      <c r="CS29" s="1">
        <v>66.427</v>
      </c>
      <c r="CT29" s="1">
        <v>66.427</v>
      </c>
      <c r="CU29" s="1">
        <v>0.0</v>
      </c>
      <c r="CV29" s="1">
        <v>7.074</v>
      </c>
      <c r="CW29" s="1">
        <v>2.007</v>
      </c>
      <c r="CX29" s="1">
        <v>0.0</v>
      </c>
      <c r="CY29" s="1">
        <v>271.04</v>
      </c>
      <c r="CZ29" s="1">
        <v>0.748</v>
      </c>
      <c r="DA29" s="1">
        <v>0.0</v>
      </c>
      <c r="DB29" s="1">
        <v>0.748</v>
      </c>
      <c r="DC29" s="1">
        <v>4.227</v>
      </c>
      <c r="DD29" s="1">
        <v>0.421</v>
      </c>
      <c r="DE29" s="1">
        <v>4.648</v>
      </c>
      <c r="DF29" s="1">
        <v>29.373</v>
      </c>
      <c r="DG29" s="1">
        <v>10.224</v>
      </c>
      <c r="DH29" s="1">
        <v>39.597</v>
      </c>
      <c r="DI29" s="1">
        <v>3.23</v>
      </c>
      <c r="DJ29" s="1">
        <v>1.448</v>
      </c>
      <c r="DK29" s="1">
        <v>4.678</v>
      </c>
      <c r="DL29" s="1">
        <v>672.739</v>
      </c>
      <c r="DM29" s="1">
        <v>218.281</v>
      </c>
      <c r="DN29" s="1">
        <v>891.02</v>
      </c>
      <c r="DO29" s="1">
        <v>0.0</v>
      </c>
      <c r="DP29" s="1">
        <v>66.427</v>
      </c>
      <c r="DQ29" s="1">
        <v>66.427</v>
      </c>
      <c r="DR29" s="1" t="s">
        <v>149</v>
      </c>
      <c r="DS29" s="1" t="s">
        <v>149</v>
      </c>
      <c r="DT29" s="1" t="s">
        <v>149</v>
      </c>
      <c r="DU29" s="1" t="s">
        <v>149</v>
      </c>
      <c r="DV29" s="1">
        <v>807.04</v>
      </c>
      <c r="DW29" s="1" t="str">
        <f t="shared" si="3"/>
        <v>high</v>
      </c>
      <c r="DX29" s="1">
        <v>754.781</v>
      </c>
      <c r="DY29" s="1">
        <v>190.833</v>
      </c>
      <c r="DZ29" s="1">
        <v>518.485</v>
      </c>
      <c r="EA29" s="1" t="s">
        <v>149</v>
      </c>
      <c r="EB29" s="1" t="s">
        <v>149</v>
      </c>
      <c r="EC29" s="1" t="s">
        <v>149</v>
      </c>
      <c r="ED29" s="1" t="s">
        <v>149</v>
      </c>
      <c r="EE29" s="1" t="s">
        <v>217</v>
      </c>
      <c r="EF29" s="1" t="s">
        <v>151</v>
      </c>
      <c r="EG29" s="1" t="s">
        <v>151</v>
      </c>
    </row>
    <row r="30" ht="14.25" customHeight="1">
      <c r="A30" s="1" t="s">
        <v>218</v>
      </c>
      <c r="B30" s="1" t="s">
        <v>153</v>
      </c>
      <c r="C30" s="1">
        <v>27.0</v>
      </c>
      <c r="D30" s="1" t="s">
        <v>137</v>
      </c>
      <c r="E30" s="1">
        <v>147.0</v>
      </c>
      <c r="F30" s="1">
        <v>60.0</v>
      </c>
      <c r="G30" s="1" t="s">
        <v>154</v>
      </c>
      <c r="H30" s="1">
        <v>20.0</v>
      </c>
      <c r="I30" s="1">
        <v>92.0</v>
      </c>
      <c r="J30" s="1">
        <v>172.0</v>
      </c>
      <c r="K30" s="1">
        <v>2.866666667</v>
      </c>
      <c r="L30" s="1">
        <v>260.2</v>
      </c>
      <c r="M30" s="1">
        <v>8.96</v>
      </c>
      <c r="N30" s="1">
        <v>81.0</v>
      </c>
      <c r="O30" s="1">
        <v>5.27</v>
      </c>
      <c r="P30" s="1">
        <v>13.84</v>
      </c>
      <c r="Q30" s="1">
        <v>2.14</v>
      </c>
      <c r="R30" s="1">
        <v>6.46728972</v>
      </c>
      <c r="S30" s="1">
        <v>100.0</v>
      </c>
      <c r="T30" s="1">
        <v>18.62</v>
      </c>
      <c r="U30" s="1">
        <v>4.4955</v>
      </c>
      <c r="V30" s="1">
        <v>213.1</v>
      </c>
      <c r="W30" s="1">
        <v>374.0833752</v>
      </c>
      <c r="X30" s="1">
        <v>43.4</v>
      </c>
      <c r="Y30" s="1">
        <v>26.87972613</v>
      </c>
      <c r="Z30" s="1">
        <v>3.720276</v>
      </c>
      <c r="AA30" s="1">
        <v>0.31422875</v>
      </c>
      <c r="AB30" s="1">
        <v>85.1</v>
      </c>
      <c r="AC30" s="1">
        <v>33.20067369</v>
      </c>
      <c r="AD30" s="1" t="s">
        <v>155</v>
      </c>
      <c r="AE30" s="1">
        <v>39.94959946</v>
      </c>
      <c r="AF30" s="1">
        <v>105.5</v>
      </c>
      <c r="AG30" s="1" t="s">
        <v>140</v>
      </c>
      <c r="AH30" s="1" t="s">
        <v>141</v>
      </c>
      <c r="AI30" s="1" t="s">
        <v>142</v>
      </c>
      <c r="AJ30" s="1" t="s">
        <v>167</v>
      </c>
      <c r="AK30" s="1" t="s">
        <v>143</v>
      </c>
      <c r="AL30" s="1">
        <v>124.0</v>
      </c>
      <c r="AM30" s="1">
        <v>80.0</v>
      </c>
      <c r="AN30" s="1">
        <v>1700.54</v>
      </c>
      <c r="AO30" s="1">
        <v>14.6637</v>
      </c>
      <c r="AP30" s="1">
        <v>264.28</v>
      </c>
      <c r="AQ30" s="1">
        <v>653.326</v>
      </c>
      <c r="AR30" s="1">
        <v>11.0231</v>
      </c>
      <c r="AS30" s="1">
        <v>710.289</v>
      </c>
      <c r="AT30" s="1">
        <v>2615.78</v>
      </c>
      <c r="AU30" s="1">
        <v>167.55</v>
      </c>
      <c r="AV30" s="1">
        <v>8.27407</v>
      </c>
      <c r="AW30" s="1">
        <v>0.944742</v>
      </c>
      <c r="AX30" s="1">
        <v>2.14073</v>
      </c>
      <c r="AY30" s="1">
        <v>461.353</v>
      </c>
      <c r="AZ30" s="1">
        <v>1.28597</v>
      </c>
      <c r="BA30" s="1">
        <v>1.85742</v>
      </c>
      <c r="BB30" s="1">
        <v>14.8382</v>
      </c>
      <c r="BC30" s="1">
        <v>3.75373</v>
      </c>
      <c r="BD30" s="1">
        <v>0.803635</v>
      </c>
      <c r="BE30" s="1">
        <v>274.142</v>
      </c>
      <c r="BF30" s="1">
        <v>7.02802</v>
      </c>
      <c r="BG30" s="1">
        <v>195.535</v>
      </c>
      <c r="BH30" s="1">
        <v>8.56976985</v>
      </c>
      <c r="BI30" s="1">
        <v>1.720556679</v>
      </c>
      <c r="BJ30" s="1">
        <v>0.875928783</v>
      </c>
      <c r="BK30" s="1">
        <v>0.141555672</v>
      </c>
      <c r="BL30" s="1" t="s">
        <v>144</v>
      </c>
      <c r="BM30" s="1" t="s">
        <v>146</v>
      </c>
      <c r="BN30" s="1" t="s">
        <v>146</v>
      </c>
      <c r="BO30" s="1" t="s">
        <v>146</v>
      </c>
      <c r="BP30" s="1" t="s">
        <v>146</v>
      </c>
      <c r="BQ30" s="1" t="s">
        <v>145</v>
      </c>
      <c r="BR30" s="1" t="s">
        <v>145</v>
      </c>
      <c r="BS30" s="1">
        <v>11.45787012</v>
      </c>
      <c r="BT30" s="1">
        <v>0.964297624</v>
      </c>
      <c r="BU30" s="1">
        <v>1.010886405</v>
      </c>
      <c r="BV30" s="1">
        <v>0.141474155</v>
      </c>
      <c r="BW30" s="1">
        <v>0.344095875</v>
      </c>
      <c r="BX30" s="1">
        <v>0.521251894</v>
      </c>
      <c r="BY30" s="1">
        <v>0.306438503</v>
      </c>
      <c r="BZ30" s="1" t="str">
        <f t="shared" si="1"/>
        <v>proinflamatoria</v>
      </c>
      <c r="CA30" s="1">
        <v>45.6492891</v>
      </c>
      <c r="CB30" s="1" t="s">
        <v>148</v>
      </c>
      <c r="CC30" s="1">
        <v>0.249667493</v>
      </c>
      <c r="CD30" s="1">
        <v>0.22228289</v>
      </c>
      <c r="CE30" s="1">
        <v>0.067453484</v>
      </c>
      <c r="CF30" s="1">
        <v>0.033068728</v>
      </c>
      <c r="CG30" s="1">
        <v>0.116244557</v>
      </c>
      <c r="CH30" s="1">
        <v>437.041</v>
      </c>
      <c r="CI30" s="2" t="str">
        <f t="shared" si="2"/>
        <v>low</v>
      </c>
      <c r="CJ30" s="1">
        <v>265.075</v>
      </c>
      <c r="CK30" s="1">
        <v>195.838</v>
      </c>
      <c r="CL30" s="1">
        <v>69.237</v>
      </c>
      <c r="CM30" s="1">
        <v>3.853</v>
      </c>
      <c r="CN30" s="1">
        <v>252.838</v>
      </c>
      <c r="CO30" s="1">
        <v>2.109</v>
      </c>
      <c r="CP30" s="1">
        <v>0.0</v>
      </c>
      <c r="CQ30" s="1">
        <v>2.109</v>
      </c>
      <c r="CR30" s="1">
        <v>0.0</v>
      </c>
      <c r="CS30" s="1">
        <v>6.275</v>
      </c>
      <c r="CT30" s="1">
        <v>6.275</v>
      </c>
      <c r="CU30" s="1">
        <v>0.0</v>
      </c>
      <c r="CV30" s="1">
        <v>0.541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3.728</v>
      </c>
      <c r="DD30" s="1">
        <v>0.004</v>
      </c>
      <c r="DE30" s="1">
        <v>3.732</v>
      </c>
      <c r="DF30" s="1">
        <v>0.0</v>
      </c>
      <c r="DG30" s="1">
        <v>0.121</v>
      </c>
      <c r="DH30" s="1">
        <v>0.121</v>
      </c>
      <c r="DI30" s="1">
        <v>0.029</v>
      </c>
      <c r="DJ30" s="1">
        <v>0.216</v>
      </c>
      <c r="DK30" s="1">
        <v>0.245</v>
      </c>
      <c r="DL30" s="1">
        <v>189.972</v>
      </c>
      <c r="DM30" s="1">
        <v>62.62</v>
      </c>
      <c r="DN30" s="1">
        <v>252.592</v>
      </c>
      <c r="DO30" s="1">
        <v>0.0</v>
      </c>
      <c r="DP30" s="1">
        <v>6.275</v>
      </c>
      <c r="DQ30" s="1">
        <v>6.275</v>
      </c>
      <c r="DR30" s="1" t="s">
        <v>158</v>
      </c>
      <c r="DS30" s="1" t="s">
        <v>158</v>
      </c>
      <c r="DT30" s="1" t="s">
        <v>158</v>
      </c>
      <c r="DU30" s="1" t="s">
        <v>157</v>
      </c>
      <c r="DV30" s="1">
        <v>257.001</v>
      </c>
      <c r="DW30" s="1" t="str">
        <f t="shared" si="3"/>
        <v>low</v>
      </c>
      <c r="DX30" s="1">
        <v>155.877</v>
      </c>
      <c r="DY30" s="1">
        <v>2.266</v>
      </c>
      <c r="DZ30" s="1">
        <v>148.681</v>
      </c>
      <c r="EA30" s="1" t="s">
        <v>158</v>
      </c>
      <c r="EB30" s="1" t="s">
        <v>158</v>
      </c>
      <c r="EC30" s="1" t="s">
        <v>158</v>
      </c>
      <c r="ED30" s="1" t="s">
        <v>157</v>
      </c>
      <c r="EE30" s="1" t="s">
        <v>219</v>
      </c>
      <c r="EF30" s="1" t="s">
        <v>151</v>
      </c>
      <c r="EG30" s="1" t="s">
        <v>151</v>
      </c>
    </row>
    <row r="31" ht="14.25" customHeight="1">
      <c r="A31" s="1" t="s">
        <v>220</v>
      </c>
      <c r="B31" s="1" t="s">
        <v>136</v>
      </c>
      <c r="C31" s="1">
        <v>56.0</v>
      </c>
      <c r="D31" s="1" t="s">
        <v>161</v>
      </c>
      <c r="E31" s="1">
        <v>203.0</v>
      </c>
      <c r="F31" s="1">
        <v>47.0</v>
      </c>
      <c r="G31" s="1" t="s">
        <v>154</v>
      </c>
      <c r="H31" s="1">
        <v>39.0</v>
      </c>
      <c r="I31" s="1">
        <v>117.0</v>
      </c>
      <c r="J31" s="1">
        <v>203.0</v>
      </c>
      <c r="K31" s="1">
        <v>4.319148936</v>
      </c>
      <c r="L31" s="1">
        <v>70.3</v>
      </c>
      <c r="M31" s="1">
        <v>1.04</v>
      </c>
      <c r="N31" s="1">
        <v>92.0</v>
      </c>
      <c r="O31" s="1">
        <v>5.31</v>
      </c>
      <c r="P31" s="1">
        <v>6.99</v>
      </c>
      <c r="Q31" s="1">
        <v>7.1</v>
      </c>
      <c r="R31" s="1">
        <v>0.984507042</v>
      </c>
      <c r="S31" s="1">
        <v>197.0</v>
      </c>
      <c r="T31" s="1">
        <v>9.06</v>
      </c>
      <c r="U31" s="1">
        <v>5.106</v>
      </c>
      <c r="V31" s="1">
        <v>101.9</v>
      </c>
      <c r="W31" s="1">
        <v>112.8268991</v>
      </c>
      <c r="X31" s="1">
        <v>84.7</v>
      </c>
      <c r="Y31" s="1">
        <v>48.63775379</v>
      </c>
      <c r="Z31" s="1">
        <v>2.056016</v>
      </c>
      <c r="AA31" s="1">
        <v>0.341898305</v>
      </c>
      <c r="AB31" s="1">
        <v>77.6</v>
      </c>
      <c r="AC31" s="1">
        <v>32.84838228</v>
      </c>
      <c r="AD31" s="1" t="s">
        <v>155</v>
      </c>
      <c r="AE31" s="1">
        <v>40.83727404</v>
      </c>
      <c r="AF31" s="1">
        <v>112.8</v>
      </c>
      <c r="AG31" s="1" t="s">
        <v>140</v>
      </c>
      <c r="AH31" s="1" t="s">
        <v>141</v>
      </c>
      <c r="AI31" s="1" t="s">
        <v>142</v>
      </c>
      <c r="AJ31" s="1" t="s">
        <v>142</v>
      </c>
      <c r="AK31" s="1" t="s">
        <v>143</v>
      </c>
      <c r="AL31" s="1">
        <v>157.0</v>
      </c>
      <c r="AM31" s="1">
        <v>101.0</v>
      </c>
      <c r="AN31" s="1">
        <v>1871.58</v>
      </c>
      <c r="AO31" s="1">
        <v>16.3619</v>
      </c>
      <c r="AP31" s="1">
        <v>835.479</v>
      </c>
      <c r="AQ31" s="1">
        <v>1162.25</v>
      </c>
      <c r="AR31" s="1">
        <v>13.1527</v>
      </c>
      <c r="AS31" s="1">
        <v>1589.62</v>
      </c>
      <c r="AT31" s="1">
        <v>4356.4</v>
      </c>
      <c r="AU31" s="1">
        <v>264.026</v>
      </c>
      <c r="AV31" s="1">
        <v>10.6428</v>
      </c>
      <c r="AW31" s="1">
        <v>1.22722</v>
      </c>
      <c r="AX31" s="1">
        <v>3.07452</v>
      </c>
      <c r="AY31" s="1">
        <v>785.685</v>
      </c>
      <c r="AZ31" s="1">
        <v>1.10451</v>
      </c>
      <c r="BA31" s="1">
        <v>2.2123</v>
      </c>
      <c r="BB31" s="1">
        <v>15.7757</v>
      </c>
      <c r="BC31" s="1">
        <v>5.64123</v>
      </c>
      <c r="BD31" s="1">
        <v>1.36977</v>
      </c>
      <c r="BE31" s="1">
        <v>308.122</v>
      </c>
      <c r="BF31" s="1">
        <v>7.2876</v>
      </c>
      <c r="BG31" s="1">
        <v>173.501</v>
      </c>
      <c r="BH31" s="1">
        <v>16.81262217</v>
      </c>
      <c r="BI31" s="1">
        <v>2.809540212</v>
      </c>
      <c r="BJ31" s="1">
        <v>2.90628318</v>
      </c>
      <c r="BK31" s="1">
        <v>0.027943414</v>
      </c>
      <c r="BL31" s="1" t="s">
        <v>144</v>
      </c>
      <c r="BM31" s="1" t="s">
        <v>145</v>
      </c>
      <c r="BN31" s="1" t="s">
        <v>145</v>
      </c>
      <c r="BO31" s="1" t="s">
        <v>145</v>
      </c>
      <c r="BP31" s="1" t="s">
        <v>146</v>
      </c>
      <c r="BQ31" s="1" t="s">
        <v>146</v>
      </c>
      <c r="BR31" s="1" t="s">
        <v>146</v>
      </c>
      <c r="BS31" s="1" t="s">
        <v>147</v>
      </c>
      <c r="BT31" s="1" t="s">
        <v>147</v>
      </c>
      <c r="BU31" s="1" t="s">
        <v>147</v>
      </c>
      <c r="BV31" s="1" t="s">
        <v>147</v>
      </c>
      <c r="BW31" s="1" t="s">
        <v>147</v>
      </c>
      <c r="BX31" s="1">
        <v>0.06187926</v>
      </c>
      <c r="BY31" s="1">
        <v>0.03305516</v>
      </c>
      <c r="BZ31" s="1" t="str">
        <f t="shared" si="1"/>
        <v>antiinflamatoria</v>
      </c>
      <c r="CA31" s="1">
        <v>36.74822695</v>
      </c>
      <c r="CB31" s="1" t="s">
        <v>148</v>
      </c>
      <c r="CC31" s="1">
        <v>0.011048764</v>
      </c>
      <c r="CD31" s="1">
        <v>0.413298242</v>
      </c>
      <c r="CE31" s="1">
        <v>0.384248684</v>
      </c>
      <c r="CF31" s="1">
        <v>0.078781408</v>
      </c>
      <c r="CG31" s="1">
        <v>0.085187208</v>
      </c>
      <c r="CH31" s="1">
        <v>547.809</v>
      </c>
      <c r="CI31" s="2" t="str">
        <f t="shared" si="2"/>
        <v>low</v>
      </c>
      <c r="CJ31" s="1">
        <v>100.849</v>
      </c>
      <c r="CK31" s="1">
        <v>33.044</v>
      </c>
      <c r="CL31" s="1">
        <v>67.805</v>
      </c>
      <c r="CM31" s="1">
        <v>4.597</v>
      </c>
      <c r="CN31" s="1">
        <v>92.761</v>
      </c>
      <c r="CO31" s="1">
        <v>0.668</v>
      </c>
      <c r="CP31" s="1">
        <v>0.0</v>
      </c>
      <c r="CQ31" s="1">
        <v>0.668</v>
      </c>
      <c r="CR31" s="1">
        <v>0.0</v>
      </c>
      <c r="CS31" s="1">
        <v>2.822</v>
      </c>
      <c r="CT31" s="1">
        <v>2.822</v>
      </c>
      <c r="CU31" s="1">
        <v>0.0</v>
      </c>
      <c r="CV31" s="1">
        <v>0.38</v>
      </c>
      <c r="CW31" s="1">
        <v>0.0</v>
      </c>
      <c r="CX31" s="1">
        <v>0.0</v>
      </c>
      <c r="CY31" s="1">
        <v>0.0</v>
      </c>
      <c r="CZ31" s="1">
        <v>0.001</v>
      </c>
      <c r="DA31" s="1">
        <v>0.008</v>
      </c>
      <c r="DB31" s="1">
        <v>0.01</v>
      </c>
      <c r="DC31" s="1">
        <v>3.7</v>
      </c>
      <c r="DD31" s="1">
        <v>0.008</v>
      </c>
      <c r="DE31" s="1">
        <v>3.708</v>
      </c>
      <c r="DF31" s="1">
        <v>0.65</v>
      </c>
      <c r="DG31" s="1">
        <v>0.23</v>
      </c>
      <c r="DH31" s="1">
        <v>0.88</v>
      </c>
      <c r="DI31" s="1">
        <v>0.271</v>
      </c>
      <c r="DJ31" s="1">
        <v>1.266</v>
      </c>
      <c r="DK31" s="1">
        <v>1.538</v>
      </c>
      <c r="DL31" s="1">
        <v>27.718</v>
      </c>
      <c r="DM31" s="1">
        <v>63.435</v>
      </c>
      <c r="DN31" s="1">
        <v>91.154</v>
      </c>
      <c r="DO31" s="1">
        <v>0.0</v>
      </c>
      <c r="DP31" s="1">
        <v>2.822</v>
      </c>
      <c r="DQ31" s="1">
        <v>2.822</v>
      </c>
      <c r="DR31" s="1" t="s">
        <v>158</v>
      </c>
      <c r="DS31" s="1" t="s">
        <v>158</v>
      </c>
      <c r="DT31" s="1" t="s">
        <v>158</v>
      </c>
      <c r="DU31" s="1" t="s">
        <v>158</v>
      </c>
      <c r="DV31" s="1">
        <v>292.699</v>
      </c>
      <c r="DW31" s="1" t="str">
        <f t="shared" si="3"/>
        <v>low</v>
      </c>
      <c r="DX31" s="1">
        <v>53.884</v>
      </c>
      <c r="DY31" s="1">
        <v>2.456</v>
      </c>
      <c r="DZ31" s="1">
        <v>49.563</v>
      </c>
      <c r="EA31" s="1" t="s">
        <v>158</v>
      </c>
      <c r="EB31" s="1" t="s">
        <v>158</v>
      </c>
      <c r="EC31" s="1" t="s">
        <v>158</v>
      </c>
      <c r="ED31" s="1" t="s">
        <v>158</v>
      </c>
      <c r="EE31" s="1" t="s">
        <v>221</v>
      </c>
      <c r="EF31" s="1" t="s">
        <v>151</v>
      </c>
      <c r="EG31" s="1" t="s">
        <v>151</v>
      </c>
    </row>
    <row r="32" ht="14.25" customHeight="1">
      <c r="A32" s="1" t="s">
        <v>222</v>
      </c>
      <c r="B32" s="1" t="s">
        <v>136</v>
      </c>
      <c r="C32" s="1">
        <v>42.0</v>
      </c>
      <c r="D32" s="1" t="s">
        <v>161</v>
      </c>
      <c r="E32" s="1">
        <v>194.0</v>
      </c>
      <c r="F32" s="1">
        <v>49.0</v>
      </c>
      <c r="G32" s="1" t="s">
        <v>154</v>
      </c>
      <c r="H32" s="1">
        <v>69.0</v>
      </c>
      <c r="I32" s="1">
        <v>115.0</v>
      </c>
      <c r="J32" s="1">
        <v>233.0</v>
      </c>
      <c r="K32" s="1">
        <v>4.755102041</v>
      </c>
      <c r="L32" s="1">
        <v>200.8</v>
      </c>
      <c r="M32" s="1">
        <v>1.71</v>
      </c>
      <c r="N32" s="1">
        <v>79.0</v>
      </c>
      <c r="O32" s="1">
        <v>5.37</v>
      </c>
      <c r="P32" s="1">
        <v>0.44</v>
      </c>
      <c r="Q32" s="1">
        <v>3.63</v>
      </c>
      <c r="R32" s="1">
        <v>0.121212121</v>
      </c>
      <c r="S32" s="1">
        <v>344.0</v>
      </c>
      <c r="T32" s="1">
        <v>3.29</v>
      </c>
      <c r="U32" s="1">
        <v>4.3845</v>
      </c>
      <c r="V32" s="1">
        <v>70.2</v>
      </c>
      <c r="W32" s="1">
        <v>74.39231204</v>
      </c>
      <c r="X32" s="1">
        <v>240.4</v>
      </c>
      <c r="Y32" s="1">
        <v>155.9791488</v>
      </c>
      <c r="Z32" s="1">
        <v>0.641111333</v>
      </c>
      <c r="AA32" s="1">
        <v>0.413436131</v>
      </c>
      <c r="AB32" s="1">
        <v>53.7</v>
      </c>
      <c r="AC32" s="1">
        <v>20.69108214</v>
      </c>
      <c r="AD32" s="1" t="s">
        <v>154</v>
      </c>
      <c r="AE32" s="1">
        <v>36.1547984</v>
      </c>
      <c r="AF32" s="1">
        <v>79.8</v>
      </c>
      <c r="AG32" s="1" t="s">
        <v>154</v>
      </c>
      <c r="AH32" s="1" t="s">
        <v>154</v>
      </c>
      <c r="AI32" s="1" t="s">
        <v>142</v>
      </c>
      <c r="AJ32" s="1" t="s">
        <v>142</v>
      </c>
      <c r="AK32" s="1" t="s">
        <v>143</v>
      </c>
      <c r="AL32" s="1">
        <v>155.0</v>
      </c>
      <c r="AM32" s="1">
        <v>103.0</v>
      </c>
      <c r="AN32" s="1">
        <v>2168.14</v>
      </c>
      <c r="AO32" s="1">
        <v>20.0657</v>
      </c>
      <c r="AP32" s="1">
        <v>690.308</v>
      </c>
      <c r="AQ32" s="1">
        <v>1093.21</v>
      </c>
      <c r="AR32" s="1">
        <v>13.1515</v>
      </c>
      <c r="AS32" s="1">
        <v>1343.01</v>
      </c>
      <c r="AT32" s="1">
        <v>3592.44</v>
      </c>
      <c r="AU32" s="1">
        <v>273.331</v>
      </c>
      <c r="AV32" s="1">
        <v>9.89195</v>
      </c>
      <c r="AW32" s="1">
        <v>2.05827</v>
      </c>
      <c r="AX32" s="1">
        <v>3.49751</v>
      </c>
      <c r="AY32" s="1">
        <v>930.152</v>
      </c>
      <c r="AZ32" s="1">
        <v>0.95172</v>
      </c>
      <c r="BA32" s="1">
        <v>1.62528</v>
      </c>
      <c r="BB32" s="1">
        <v>18.7139</v>
      </c>
      <c r="BC32" s="1">
        <v>5.01862</v>
      </c>
      <c r="BD32" s="1">
        <v>1.64782</v>
      </c>
      <c r="BE32" s="1">
        <v>321.606</v>
      </c>
      <c r="BF32" s="1">
        <v>6.68597</v>
      </c>
      <c r="BG32" s="1">
        <v>213.214</v>
      </c>
      <c r="BH32" s="1">
        <v>11.8741022</v>
      </c>
      <c r="BI32" s="1">
        <v>3.684645448</v>
      </c>
      <c r="BJ32" s="1">
        <v>1.295280987</v>
      </c>
      <c r="BK32" s="1">
        <v>0.073771792</v>
      </c>
      <c r="BL32" s="1" t="s">
        <v>144</v>
      </c>
      <c r="BM32" s="1" t="s">
        <v>145</v>
      </c>
      <c r="BN32" s="1" t="s">
        <v>145</v>
      </c>
      <c r="BO32" s="1" t="s">
        <v>146</v>
      </c>
      <c r="BP32" s="1" t="s">
        <v>146</v>
      </c>
      <c r="BQ32" s="1" t="s">
        <v>146</v>
      </c>
      <c r="BR32" s="1" t="s">
        <v>146</v>
      </c>
      <c r="BS32" s="1">
        <v>9.155274145</v>
      </c>
      <c r="BT32" s="1">
        <v>0.785103495</v>
      </c>
      <c r="BU32" s="1">
        <v>0.698322724</v>
      </c>
      <c r="BV32" s="1">
        <v>0.035632946</v>
      </c>
      <c r="BW32" s="1">
        <v>0.394345214</v>
      </c>
      <c r="BX32" s="1">
        <v>-0.447148472</v>
      </c>
      <c r="BY32" s="1">
        <v>-0.206249295</v>
      </c>
      <c r="BZ32" s="1" t="str">
        <f t="shared" si="1"/>
        <v>antiinflamatoria</v>
      </c>
      <c r="CA32" s="1">
        <v>23.62406015</v>
      </c>
      <c r="CB32" s="1" t="s">
        <v>148</v>
      </c>
      <c r="CC32" s="1">
        <v>0.16409248</v>
      </c>
      <c r="CD32" s="1">
        <v>0.211696426</v>
      </c>
      <c r="CE32" s="1">
        <v>0.186610003</v>
      </c>
      <c r="CF32" s="1">
        <v>0.083853985</v>
      </c>
      <c r="CG32" s="1">
        <v>0.050902287</v>
      </c>
      <c r="CH32" s="1">
        <v>1459.852</v>
      </c>
      <c r="CI32" s="2" t="str">
        <f t="shared" si="2"/>
        <v>High</v>
      </c>
      <c r="CJ32" s="1">
        <v>1285.488</v>
      </c>
      <c r="CK32" s="1">
        <v>1199.389</v>
      </c>
      <c r="CL32" s="1">
        <v>86.099</v>
      </c>
      <c r="CM32" s="1">
        <v>803.208</v>
      </c>
      <c r="CN32" s="1">
        <v>467.318</v>
      </c>
      <c r="CO32" s="1">
        <v>2.208</v>
      </c>
      <c r="CP32" s="1">
        <v>0.0</v>
      </c>
      <c r="CQ32" s="1">
        <v>2.208</v>
      </c>
      <c r="CR32" s="1">
        <v>0.0</v>
      </c>
      <c r="CS32" s="1">
        <v>12.754</v>
      </c>
      <c r="CT32" s="1">
        <v>12.754</v>
      </c>
      <c r="CU32" s="1">
        <v>0.0</v>
      </c>
      <c r="CV32" s="1">
        <v>2.174</v>
      </c>
      <c r="CW32" s="1">
        <v>395.271</v>
      </c>
      <c r="CX32" s="1">
        <v>0.0</v>
      </c>
      <c r="CY32" s="1">
        <v>304.603</v>
      </c>
      <c r="CZ32" s="1">
        <v>0.074</v>
      </c>
      <c r="DA32" s="1">
        <v>0.531</v>
      </c>
      <c r="DB32" s="1">
        <v>0.605</v>
      </c>
      <c r="DC32" s="1">
        <v>21.157</v>
      </c>
      <c r="DD32" s="1">
        <v>0.138</v>
      </c>
      <c r="DE32" s="1">
        <v>21.295</v>
      </c>
      <c r="DF32" s="1">
        <v>76.541</v>
      </c>
      <c r="DG32" s="1">
        <v>4.892</v>
      </c>
      <c r="DH32" s="1">
        <v>81.433</v>
      </c>
      <c r="DI32" s="1">
        <v>13.471</v>
      </c>
      <c r="DJ32" s="1">
        <v>15.938</v>
      </c>
      <c r="DK32" s="1">
        <v>29.41</v>
      </c>
      <c r="DL32" s="1">
        <v>386.042</v>
      </c>
      <c r="DM32" s="1">
        <v>51.824</v>
      </c>
      <c r="DN32" s="1">
        <v>437.866</v>
      </c>
      <c r="DO32" s="1">
        <v>0.0</v>
      </c>
      <c r="DP32" s="1">
        <v>12.754</v>
      </c>
      <c r="DQ32" s="1">
        <v>12.754</v>
      </c>
      <c r="DR32" s="1" t="s">
        <v>149</v>
      </c>
      <c r="DS32" s="1" t="s">
        <v>149</v>
      </c>
      <c r="DT32" s="1" t="s">
        <v>149</v>
      </c>
      <c r="DU32" s="1" t="s">
        <v>157</v>
      </c>
      <c r="DV32" s="1">
        <v>673.32</v>
      </c>
      <c r="DW32" s="1" t="str">
        <f t="shared" si="3"/>
        <v>high</v>
      </c>
      <c r="DX32" s="1">
        <v>592.899</v>
      </c>
      <c r="DY32" s="1">
        <v>370.459</v>
      </c>
      <c r="DZ32" s="1">
        <v>215.539</v>
      </c>
      <c r="EA32" s="1" t="s">
        <v>149</v>
      </c>
      <c r="EB32" s="1" t="s">
        <v>149</v>
      </c>
      <c r="EC32" s="1" t="s">
        <v>149</v>
      </c>
      <c r="ED32" s="1" t="s">
        <v>157</v>
      </c>
      <c r="EE32" s="1" t="s">
        <v>223</v>
      </c>
      <c r="EF32" s="1" t="s">
        <v>151</v>
      </c>
      <c r="EG32" s="1" t="s">
        <v>151</v>
      </c>
    </row>
    <row r="33" ht="14.25" customHeight="1">
      <c r="A33" s="1" t="s">
        <v>224</v>
      </c>
      <c r="B33" s="1" t="s">
        <v>136</v>
      </c>
      <c r="C33" s="1">
        <v>31.0</v>
      </c>
      <c r="D33" s="1" t="s">
        <v>137</v>
      </c>
      <c r="E33" s="1">
        <v>190.0</v>
      </c>
      <c r="F33" s="1">
        <v>29.0</v>
      </c>
      <c r="G33" s="1" t="s">
        <v>138</v>
      </c>
      <c r="H33" s="1">
        <v>30.0</v>
      </c>
      <c r="I33" s="1">
        <v>125.0</v>
      </c>
      <c r="J33" s="1">
        <v>184.0</v>
      </c>
      <c r="K33" s="1">
        <v>6.344827586</v>
      </c>
      <c r="L33" s="1">
        <v>422.1</v>
      </c>
      <c r="M33" s="1">
        <v>0.21</v>
      </c>
      <c r="N33" s="1">
        <v>81.0</v>
      </c>
      <c r="O33" s="1">
        <v>5.0</v>
      </c>
      <c r="P33" s="1">
        <v>0.7</v>
      </c>
      <c r="Q33" s="1">
        <v>1.86</v>
      </c>
      <c r="R33" s="1">
        <v>0.376344086</v>
      </c>
      <c r="S33" s="1">
        <v>149.0</v>
      </c>
      <c r="T33" s="1">
        <v>7.96</v>
      </c>
      <c r="U33" s="1">
        <v>4.4955</v>
      </c>
      <c r="V33" s="1">
        <v>120.4</v>
      </c>
      <c r="W33" s="1">
        <v>159.9196384</v>
      </c>
      <c r="X33" s="1">
        <v>99.6</v>
      </c>
      <c r="Y33" s="1">
        <v>62.8769473</v>
      </c>
      <c r="Z33" s="1">
        <v>1.590408</v>
      </c>
      <c r="AA33" s="1">
        <v>0.355450863</v>
      </c>
      <c r="AB33" s="1">
        <v>71.9</v>
      </c>
      <c r="AC33" s="1">
        <v>25.26380294</v>
      </c>
      <c r="AD33" s="1" t="s">
        <v>139</v>
      </c>
      <c r="AE33" s="1">
        <v>31.06338372</v>
      </c>
      <c r="AF33" s="1">
        <v>86.3</v>
      </c>
      <c r="AG33" s="1" t="s">
        <v>140</v>
      </c>
      <c r="AH33" s="1" t="s">
        <v>154</v>
      </c>
      <c r="AI33" s="1" t="s">
        <v>142</v>
      </c>
      <c r="AJ33" s="1" t="s">
        <v>167</v>
      </c>
      <c r="AK33" s="1" t="s">
        <v>170</v>
      </c>
      <c r="AL33" s="1">
        <v>121.0</v>
      </c>
      <c r="AM33" s="1">
        <v>70.0</v>
      </c>
      <c r="AN33" s="1">
        <v>1966.66</v>
      </c>
      <c r="AO33" s="1">
        <v>18.7288</v>
      </c>
      <c r="AP33" s="1">
        <v>515.045</v>
      </c>
      <c r="AQ33" s="1">
        <v>872.37</v>
      </c>
      <c r="AR33" s="1">
        <v>11.6922</v>
      </c>
      <c r="AS33" s="1">
        <v>1083.45</v>
      </c>
      <c r="AT33" s="1">
        <v>2950.96</v>
      </c>
      <c r="AU33" s="1">
        <v>238.036</v>
      </c>
      <c r="AV33" s="1">
        <v>9.81053</v>
      </c>
      <c r="AW33" s="1">
        <v>1.01469</v>
      </c>
      <c r="AX33" s="1">
        <v>3.01619</v>
      </c>
      <c r="AY33" s="1">
        <v>831.975</v>
      </c>
      <c r="AZ33" s="1">
        <v>1.01088</v>
      </c>
      <c r="BA33" s="1">
        <v>1.5928</v>
      </c>
      <c r="BB33" s="1">
        <v>10.889</v>
      </c>
      <c r="BC33" s="1">
        <v>4.85796</v>
      </c>
      <c r="BD33" s="1">
        <v>2.12929</v>
      </c>
      <c r="BE33" s="1">
        <v>309.314</v>
      </c>
      <c r="BF33" s="1">
        <v>6.87959</v>
      </c>
      <c r="BG33" s="1">
        <v>177.339</v>
      </c>
      <c r="BH33" s="1">
        <v>8.40136044</v>
      </c>
      <c r="BI33" s="1">
        <v>1.731388772</v>
      </c>
      <c r="BJ33" s="1">
        <v>0.611251697</v>
      </c>
      <c r="BK33" s="1">
        <v>0.12366003</v>
      </c>
      <c r="BL33" s="1" t="s">
        <v>156</v>
      </c>
      <c r="BM33" s="1" t="s">
        <v>146</v>
      </c>
      <c r="BN33" s="1" t="s">
        <v>146</v>
      </c>
      <c r="BO33" s="1" t="s">
        <v>145</v>
      </c>
      <c r="BP33" s="1" t="s">
        <v>146</v>
      </c>
      <c r="BQ33" s="1" t="s">
        <v>146</v>
      </c>
      <c r="BR33" s="1" t="s">
        <v>146</v>
      </c>
      <c r="BS33" s="1">
        <v>8.955894493</v>
      </c>
      <c r="BT33" s="1">
        <v>0.733920557</v>
      </c>
      <c r="BU33" s="1">
        <v>0.583065788</v>
      </c>
      <c r="BV33" s="1">
        <v>0.051937271</v>
      </c>
      <c r="BW33" s="1">
        <v>0.263824179</v>
      </c>
      <c r="BX33" s="1">
        <v>-0.329777293</v>
      </c>
      <c r="BY33" s="1">
        <v>-0.167654953</v>
      </c>
      <c r="BZ33" s="1" t="str">
        <f t="shared" si="1"/>
        <v>antiinflamatoria</v>
      </c>
      <c r="CA33" s="1">
        <v>24.90382387</v>
      </c>
      <c r="CB33" s="1" t="s">
        <v>148</v>
      </c>
      <c r="CC33" s="1">
        <v>0.001469484</v>
      </c>
      <c r="CD33" s="1">
        <v>0.304411717</v>
      </c>
      <c r="CE33" s="1">
        <v>0.053423897</v>
      </c>
      <c r="CF33" s="1">
        <v>0.521176893</v>
      </c>
      <c r="CG33" s="1">
        <v>0.034092022</v>
      </c>
      <c r="CH33" s="1">
        <v>1178.202</v>
      </c>
      <c r="CI33" s="2" t="str">
        <f t="shared" si="2"/>
        <v>High</v>
      </c>
      <c r="CJ33" s="1">
        <v>296.902</v>
      </c>
      <c r="CK33" s="1">
        <v>235.351</v>
      </c>
      <c r="CL33" s="1">
        <v>61.551</v>
      </c>
      <c r="CM33" s="1">
        <v>201.526</v>
      </c>
      <c r="CN33" s="1">
        <v>82.309</v>
      </c>
      <c r="CO33" s="1">
        <v>0.0</v>
      </c>
      <c r="CP33" s="1">
        <v>0.0</v>
      </c>
      <c r="CQ33" s="1">
        <v>0.0</v>
      </c>
      <c r="CR33" s="1">
        <v>0.0</v>
      </c>
      <c r="CS33" s="1">
        <v>13.068</v>
      </c>
      <c r="CT33" s="1">
        <v>13.068</v>
      </c>
      <c r="CU33" s="1">
        <v>0.0</v>
      </c>
      <c r="CV33" s="1">
        <v>0.0</v>
      </c>
      <c r="CW33" s="1">
        <v>0.0</v>
      </c>
      <c r="CX33" s="1">
        <v>0.0</v>
      </c>
      <c r="CY33" s="1">
        <v>192.672</v>
      </c>
      <c r="CZ33" s="1">
        <v>0.0</v>
      </c>
      <c r="DA33" s="1">
        <v>0.0</v>
      </c>
      <c r="DB33" s="1">
        <v>0.0</v>
      </c>
      <c r="DC33" s="1">
        <v>0.0</v>
      </c>
      <c r="DD33" s="1">
        <v>0.041</v>
      </c>
      <c r="DE33" s="1">
        <v>0.041</v>
      </c>
      <c r="DF33" s="1">
        <v>5.304</v>
      </c>
      <c r="DG33" s="1">
        <v>0.463</v>
      </c>
      <c r="DH33" s="1">
        <v>5.767</v>
      </c>
      <c r="DI33" s="1">
        <v>2.198</v>
      </c>
      <c r="DJ33" s="1">
        <v>1.795</v>
      </c>
      <c r="DK33" s="1">
        <v>3.993</v>
      </c>
      <c r="DL33" s="1">
        <v>32.111</v>
      </c>
      <c r="DM33" s="1">
        <v>46.163</v>
      </c>
      <c r="DN33" s="1">
        <v>78.274</v>
      </c>
      <c r="DO33" s="1">
        <v>0.0</v>
      </c>
      <c r="DP33" s="1">
        <v>13.068</v>
      </c>
      <c r="DQ33" s="1">
        <v>13.068</v>
      </c>
      <c r="DR33" s="1" t="s">
        <v>157</v>
      </c>
      <c r="DS33" s="1" t="s">
        <v>158</v>
      </c>
      <c r="DT33" s="1" t="s">
        <v>157</v>
      </c>
      <c r="DU33" s="1" t="s">
        <v>158</v>
      </c>
      <c r="DV33" s="1">
        <v>599.088</v>
      </c>
      <c r="DW33" s="1" t="str">
        <f t="shared" si="3"/>
        <v>high</v>
      </c>
      <c r="DX33" s="1">
        <v>150.968</v>
      </c>
      <c r="DY33" s="1">
        <v>102.471</v>
      </c>
      <c r="DZ33" s="1">
        <v>41.852</v>
      </c>
      <c r="EA33" s="1" t="s">
        <v>157</v>
      </c>
      <c r="EB33" s="1" t="s">
        <v>158</v>
      </c>
      <c r="EC33" s="1" t="s">
        <v>157</v>
      </c>
      <c r="ED33" s="1" t="s">
        <v>158</v>
      </c>
      <c r="EE33" s="1" t="s">
        <v>225</v>
      </c>
      <c r="EF33" s="1" t="s">
        <v>151</v>
      </c>
      <c r="EG33" s="1" t="s">
        <v>151</v>
      </c>
    </row>
    <row r="34" ht="14.25" customHeight="1">
      <c r="A34" s="1" t="s">
        <v>226</v>
      </c>
      <c r="B34" s="1" t="s">
        <v>153</v>
      </c>
      <c r="C34" s="1">
        <v>29.0</v>
      </c>
      <c r="D34" s="1" t="s">
        <v>137</v>
      </c>
      <c r="E34" s="1">
        <v>151.0</v>
      </c>
      <c r="F34" s="1">
        <v>75.0</v>
      </c>
      <c r="G34" s="1" t="s">
        <v>154</v>
      </c>
      <c r="H34" s="1">
        <v>13.0</v>
      </c>
      <c r="I34" s="1">
        <v>101.0</v>
      </c>
      <c r="J34" s="1">
        <v>189.0</v>
      </c>
      <c r="K34" s="1">
        <v>2.52</v>
      </c>
      <c r="L34" s="1">
        <v>187.4</v>
      </c>
      <c r="M34" s="1">
        <v>5.37</v>
      </c>
      <c r="N34" s="1">
        <v>75.0</v>
      </c>
      <c r="O34" s="1">
        <v>5.27</v>
      </c>
      <c r="P34" s="1">
        <v>12.53</v>
      </c>
      <c r="Q34" s="1">
        <v>7.29</v>
      </c>
      <c r="R34" s="1">
        <v>1.718792867</v>
      </c>
      <c r="S34" s="1">
        <v>67.0</v>
      </c>
      <c r="T34" s="1">
        <v>12.11</v>
      </c>
      <c r="U34" s="1">
        <v>4.1625</v>
      </c>
      <c r="V34" s="1">
        <v>186.0</v>
      </c>
      <c r="W34" s="1">
        <v>365.5849057</v>
      </c>
      <c r="X34" s="1">
        <v>67.4</v>
      </c>
      <c r="Y34" s="1">
        <v>44.63588279</v>
      </c>
      <c r="Z34" s="1">
        <v>2.24035</v>
      </c>
      <c r="AA34" s="1">
        <v>0.337594257</v>
      </c>
      <c r="AB34" s="1">
        <v>60.1</v>
      </c>
      <c r="AC34" s="1">
        <v>24.72761564</v>
      </c>
      <c r="AD34" s="1" t="s">
        <v>154</v>
      </c>
      <c r="AE34" s="1">
        <v>37.11355483</v>
      </c>
      <c r="AF34" s="1">
        <v>75.4</v>
      </c>
      <c r="AG34" s="1" t="s">
        <v>154</v>
      </c>
      <c r="AH34" s="1" t="s">
        <v>154</v>
      </c>
      <c r="AI34" s="1" t="s">
        <v>142</v>
      </c>
      <c r="AJ34" s="1" t="s">
        <v>167</v>
      </c>
      <c r="AK34" s="1" t="s">
        <v>173</v>
      </c>
      <c r="AL34" s="1">
        <v>102.0</v>
      </c>
      <c r="AM34" s="1">
        <v>59.0</v>
      </c>
      <c r="AN34" s="1">
        <v>1915.28</v>
      </c>
      <c r="AO34" s="1">
        <v>12.1964</v>
      </c>
      <c r="AP34" s="1">
        <v>843.907</v>
      </c>
      <c r="AQ34" s="1">
        <v>1136.19</v>
      </c>
      <c r="AR34" s="1">
        <v>14.7176</v>
      </c>
      <c r="AS34" s="1">
        <v>1609.49</v>
      </c>
      <c r="AT34" s="1">
        <v>3494.66</v>
      </c>
      <c r="AU34" s="1">
        <v>238.375</v>
      </c>
      <c r="AV34" s="1">
        <v>10.5516</v>
      </c>
      <c r="AW34" s="1">
        <v>1.1606</v>
      </c>
      <c r="AX34" s="1">
        <v>3.75423</v>
      </c>
      <c r="AY34" s="1">
        <v>971.403</v>
      </c>
      <c r="AZ34" s="1">
        <v>1.33387</v>
      </c>
      <c r="BA34" s="1">
        <v>2.31914</v>
      </c>
      <c r="BB34" s="1">
        <v>17.33</v>
      </c>
      <c r="BC34" s="1">
        <v>4.67704</v>
      </c>
      <c r="BD34" s="1">
        <v>2.63956</v>
      </c>
      <c r="BE34" s="1">
        <v>344.767</v>
      </c>
      <c r="BF34" s="1">
        <v>7.2201</v>
      </c>
      <c r="BG34" s="1">
        <v>92.3718</v>
      </c>
      <c r="BH34" s="1">
        <v>0.0</v>
      </c>
      <c r="BI34" s="1">
        <v>0.0</v>
      </c>
      <c r="BJ34" s="1">
        <v>0.087690839</v>
      </c>
      <c r="BK34" s="1">
        <v>0.053822946</v>
      </c>
      <c r="BL34" s="1" t="s">
        <v>156</v>
      </c>
      <c r="BM34" s="1" t="s">
        <v>146</v>
      </c>
      <c r="BN34" s="1" t="s">
        <v>146</v>
      </c>
      <c r="BO34" s="1" t="s">
        <v>146</v>
      </c>
      <c r="BP34" s="1" t="s">
        <v>146</v>
      </c>
      <c r="BQ34" s="1" t="s">
        <v>145</v>
      </c>
      <c r="BR34" s="1" t="s">
        <v>146</v>
      </c>
      <c r="BS34" s="1">
        <v>5.303750088</v>
      </c>
      <c r="BT34" s="1">
        <v>0.626308223</v>
      </c>
      <c r="BU34" s="1">
        <v>0.605020779</v>
      </c>
      <c r="BV34" s="1">
        <v>0.121791263</v>
      </c>
      <c r="BW34" s="1">
        <v>0.259277724</v>
      </c>
      <c r="BX34" s="1">
        <v>-0.152276154</v>
      </c>
      <c r="BY34" s="1">
        <v>-0.079517574</v>
      </c>
      <c r="BZ34" s="1" t="str">
        <f t="shared" si="1"/>
        <v>antiinflamatoria</v>
      </c>
      <c r="CA34" s="1">
        <v>34.64721485</v>
      </c>
      <c r="CB34" s="1" t="s">
        <v>148</v>
      </c>
      <c r="CC34" s="1">
        <v>0.116219721</v>
      </c>
      <c r="CD34" s="1">
        <v>0.175249969</v>
      </c>
      <c r="CE34" s="1">
        <v>0.118980881</v>
      </c>
      <c r="CF34" s="1">
        <v>0.428523616</v>
      </c>
      <c r="CG34" s="1">
        <v>0.017947538</v>
      </c>
      <c r="CH34" s="1">
        <v>503.908</v>
      </c>
      <c r="CI34" s="2" t="str">
        <f t="shared" si="2"/>
        <v>low</v>
      </c>
      <c r="CJ34" s="1">
        <v>217.894</v>
      </c>
      <c r="CK34" s="1">
        <v>156.674</v>
      </c>
      <c r="CL34" s="1">
        <v>61.221</v>
      </c>
      <c r="CM34" s="1">
        <v>147.612</v>
      </c>
      <c r="CN34" s="1">
        <v>47.207</v>
      </c>
      <c r="CO34" s="1">
        <v>5.278</v>
      </c>
      <c r="CP34" s="1">
        <v>0.0</v>
      </c>
      <c r="CQ34" s="1">
        <v>5.278</v>
      </c>
      <c r="CR34" s="1">
        <v>0.0</v>
      </c>
      <c r="CS34" s="1">
        <v>17.796</v>
      </c>
      <c r="CT34" s="1">
        <v>17.796</v>
      </c>
      <c r="CU34" s="1">
        <v>0.0</v>
      </c>
      <c r="CV34" s="1">
        <v>5.268</v>
      </c>
      <c r="CW34" s="1">
        <v>0.0</v>
      </c>
      <c r="CX34" s="1">
        <v>0.0</v>
      </c>
      <c r="CY34" s="1">
        <v>144.228</v>
      </c>
      <c r="CZ34" s="1">
        <v>0.022</v>
      </c>
      <c r="DA34" s="1">
        <v>0.154</v>
      </c>
      <c r="DB34" s="1">
        <v>0.176</v>
      </c>
      <c r="DC34" s="1">
        <v>1.208</v>
      </c>
      <c r="DD34" s="1">
        <v>0.037</v>
      </c>
      <c r="DE34" s="1">
        <v>1.245</v>
      </c>
      <c r="DF34" s="1">
        <v>1.264</v>
      </c>
      <c r="DG34" s="1">
        <v>0.699</v>
      </c>
      <c r="DH34" s="1">
        <v>1.963</v>
      </c>
      <c r="DI34" s="1">
        <v>0.226</v>
      </c>
      <c r="DJ34" s="1">
        <v>1.974</v>
      </c>
      <c r="DK34" s="1">
        <v>2.2</v>
      </c>
      <c r="DL34" s="1">
        <v>4.418</v>
      </c>
      <c r="DM34" s="1">
        <v>40.531</v>
      </c>
      <c r="DN34" s="1">
        <v>44.948</v>
      </c>
      <c r="DO34" s="1">
        <v>0.0</v>
      </c>
      <c r="DP34" s="1">
        <v>17.796</v>
      </c>
      <c r="DQ34" s="1">
        <v>17.796</v>
      </c>
      <c r="DR34" s="1" t="s">
        <v>158</v>
      </c>
      <c r="DS34" s="1" t="s">
        <v>158</v>
      </c>
      <c r="DT34" s="1" t="s">
        <v>157</v>
      </c>
      <c r="DU34" s="1" t="s">
        <v>158</v>
      </c>
      <c r="DV34" s="1">
        <v>263.099</v>
      </c>
      <c r="DW34" s="1" t="str">
        <f t="shared" si="3"/>
        <v>low</v>
      </c>
      <c r="DX34" s="1">
        <v>113.766</v>
      </c>
      <c r="DY34" s="1">
        <v>77.071</v>
      </c>
      <c r="DZ34" s="1">
        <v>24.648</v>
      </c>
      <c r="EA34" s="1" t="s">
        <v>158</v>
      </c>
      <c r="EB34" s="1" t="s">
        <v>158</v>
      </c>
      <c r="EC34" s="1" t="s">
        <v>157</v>
      </c>
      <c r="ED34" s="1" t="s">
        <v>158</v>
      </c>
      <c r="EE34" s="1" t="s">
        <v>227</v>
      </c>
      <c r="EF34" s="1" t="s">
        <v>151</v>
      </c>
      <c r="EG34" s="1" t="s">
        <v>151</v>
      </c>
    </row>
    <row r="35" ht="14.25" customHeight="1">
      <c r="A35" s="1" t="s">
        <v>228</v>
      </c>
      <c r="B35" s="1" t="s">
        <v>136</v>
      </c>
      <c r="C35" s="1">
        <v>52.0</v>
      </c>
      <c r="D35" s="1" t="s">
        <v>161</v>
      </c>
      <c r="E35" s="1">
        <v>135.0</v>
      </c>
      <c r="F35" s="1">
        <v>73.0</v>
      </c>
      <c r="G35" s="1" t="s">
        <v>154</v>
      </c>
      <c r="H35" s="1">
        <v>14.0</v>
      </c>
      <c r="I35" s="1">
        <v>96.0</v>
      </c>
      <c r="J35" s="1">
        <v>183.0</v>
      </c>
      <c r="K35" s="1">
        <v>2.506849315</v>
      </c>
      <c r="L35" s="1">
        <v>253.0</v>
      </c>
      <c r="M35" s="1">
        <v>0.51</v>
      </c>
      <c r="N35" s="1">
        <v>87.0</v>
      </c>
      <c r="O35" s="1">
        <v>5.17</v>
      </c>
      <c r="P35" s="1">
        <v>0.39</v>
      </c>
      <c r="Q35" s="1">
        <v>7.01</v>
      </c>
      <c r="R35" s="1">
        <v>0.055634807</v>
      </c>
      <c r="S35" s="1">
        <v>71.0</v>
      </c>
      <c r="T35" s="1">
        <v>6.52</v>
      </c>
      <c r="U35" s="1">
        <v>4.8285</v>
      </c>
      <c r="V35" s="1">
        <v>91.2</v>
      </c>
      <c r="W35" s="1">
        <v>98.15581483</v>
      </c>
      <c r="X35" s="1">
        <v>118.9</v>
      </c>
      <c r="Y35" s="1">
        <v>71.46981972</v>
      </c>
      <c r="Z35" s="1">
        <v>1.399192</v>
      </c>
      <c r="AA35" s="1">
        <v>0.362621401</v>
      </c>
      <c r="AB35" s="1">
        <v>63.1</v>
      </c>
      <c r="AC35" s="1">
        <v>22.25077719</v>
      </c>
      <c r="AD35" s="1" t="s">
        <v>154</v>
      </c>
      <c r="AE35" s="1">
        <v>28.94643919</v>
      </c>
      <c r="AF35" s="1">
        <v>76.4</v>
      </c>
      <c r="AG35" s="1" t="s">
        <v>154</v>
      </c>
      <c r="AH35" s="1" t="s">
        <v>154</v>
      </c>
      <c r="AI35" s="1" t="s">
        <v>142</v>
      </c>
      <c r="AJ35" s="1" t="s">
        <v>167</v>
      </c>
      <c r="AK35" s="1" t="s">
        <v>143</v>
      </c>
      <c r="AL35" s="1">
        <v>105.0</v>
      </c>
      <c r="AM35" s="1">
        <v>66.0</v>
      </c>
      <c r="AN35" s="1">
        <v>2132.21</v>
      </c>
      <c r="AO35" s="1">
        <v>14.2837</v>
      </c>
      <c r="AP35" s="1">
        <v>580.988</v>
      </c>
      <c r="AQ35" s="1">
        <v>941.962</v>
      </c>
      <c r="AR35" s="1">
        <v>13.4134</v>
      </c>
      <c r="AS35" s="1">
        <v>1378.95</v>
      </c>
      <c r="AT35" s="1">
        <v>3159.93</v>
      </c>
      <c r="AU35" s="1">
        <v>212.996</v>
      </c>
      <c r="AV35" s="1">
        <v>9.99513</v>
      </c>
      <c r="AW35" s="1">
        <v>1.1141</v>
      </c>
      <c r="AX35" s="1">
        <v>3.83681</v>
      </c>
      <c r="AY35" s="1">
        <v>829.534</v>
      </c>
      <c r="AZ35" s="1">
        <v>1.27308</v>
      </c>
      <c r="BA35" s="1">
        <v>1.714</v>
      </c>
      <c r="BB35" s="1">
        <v>12.0826</v>
      </c>
      <c r="BC35" s="1">
        <v>4.84311</v>
      </c>
      <c r="BD35" s="1">
        <v>2.66223</v>
      </c>
      <c r="BE35" s="1">
        <v>349.849</v>
      </c>
      <c r="BF35" s="1">
        <v>6.99627</v>
      </c>
      <c r="BG35" s="1">
        <v>214.026</v>
      </c>
      <c r="BH35" s="1">
        <v>5.511816247</v>
      </c>
      <c r="BI35" s="1">
        <v>0.948267741</v>
      </c>
      <c r="BJ35" s="1">
        <v>0.449031653</v>
      </c>
      <c r="BK35" s="1">
        <v>0.054288848</v>
      </c>
      <c r="BL35" s="1" t="s">
        <v>156</v>
      </c>
      <c r="BM35" s="1" t="s">
        <v>146</v>
      </c>
      <c r="BN35" s="1" t="s">
        <v>146</v>
      </c>
      <c r="BO35" s="1" t="s">
        <v>146</v>
      </c>
      <c r="BP35" s="1" t="s">
        <v>146</v>
      </c>
      <c r="BQ35" s="1" t="s">
        <v>146</v>
      </c>
      <c r="BR35" s="1" t="s">
        <v>146</v>
      </c>
      <c r="BS35" s="1">
        <v>5.874384254</v>
      </c>
      <c r="BT35" s="1">
        <v>0.491894157</v>
      </c>
      <c r="BU35" s="1">
        <v>0.510288046</v>
      </c>
      <c r="BV35" s="1">
        <v>0.068557588</v>
      </c>
      <c r="BW35" s="1">
        <v>0.310921711</v>
      </c>
      <c r="BX35" s="1">
        <v>0.068253275</v>
      </c>
      <c r="BY35" s="1">
        <v>0.032013731</v>
      </c>
      <c r="BZ35" s="1" t="str">
        <f t="shared" si="1"/>
        <v>antiinflamatoria</v>
      </c>
      <c r="CA35" s="1">
        <v>19.91623037</v>
      </c>
      <c r="CB35" s="1" t="s">
        <v>154</v>
      </c>
      <c r="CC35" s="1">
        <v>0.080522829</v>
      </c>
      <c r="CD35" s="1">
        <v>0.378121534</v>
      </c>
      <c r="CE35" s="1">
        <v>0.022034356</v>
      </c>
      <c r="CF35" s="1">
        <v>0.008244147</v>
      </c>
      <c r="CG35" s="1">
        <v>0.14722547</v>
      </c>
      <c r="CH35" s="1">
        <v>827.415</v>
      </c>
      <c r="CI35" s="2" t="str">
        <f t="shared" si="2"/>
        <v>low</v>
      </c>
      <c r="CJ35" s="1">
        <v>94.295</v>
      </c>
      <c r="CK35" s="1">
        <v>60.264</v>
      </c>
      <c r="CL35" s="1">
        <v>34.031</v>
      </c>
      <c r="CM35" s="1">
        <v>45.05</v>
      </c>
      <c r="CN35" s="1">
        <v>36.111</v>
      </c>
      <c r="CO35" s="1">
        <v>11.342</v>
      </c>
      <c r="CP35" s="1">
        <v>0.0</v>
      </c>
      <c r="CQ35" s="1">
        <v>11.342</v>
      </c>
      <c r="CR35" s="1">
        <v>0.0</v>
      </c>
      <c r="CS35" s="1">
        <v>1.792</v>
      </c>
      <c r="CT35" s="1">
        <v>1.792</v>
      </c>
      <c r="CU35" s="1">
        <v>0.0</v>
      </c>
      <c r="CV35" s="1">
        <v>11.34</v>
      </c>
      <c r="CW35" s="1">
        <v>0.0</v>
      </c>
      <c r="CX35" s="1">
        <v>0.0</v>
      </c>
      <c r="CY35" s="1">
        <v>35.737</v>
      </c>
      <c r="CZ35" s="1">
        <v>0.0</v>
      </c>
      <c r="DA35" s="1">
        <v>1.692</v>
      </c>
      <c r="DB35" s="1">
        <v>1.692</v>
      </c>
      <c r="DC35" s="1">
        <v>5.228</v>
      </c>
      <c r="DD35" s="1">
        <v>0.114</v>
      </c>
      <c r="DE35" s="1">
        <v>5.343</v>
      </c>
      <c r="DF35" s="1">
        <v>1.518</v>
      </c>
      <c r="DG35" s="1">
        <v>0.76</v>
      </c>
      <c r="DH35" s="1">
        <v>2.279</v>
      </c>
      <c r="DI35" s="1">
        <v>0.198</v>
      </c>
      <c r="DJ35" s="1">
        <v>2.015</v>
      </c>
      <c r="DK35" s="1">
        <v>2.213</v>
      </c>
      <c r="DL35" s="1">
        <v>6.229</v>
      </c>
      <c r="DM35" s="1">
        <v>27.645</v>
      </c>
      <c r="DN35" s="1">
        <v>33.874</v>
      </c>
      <c r="DO35" s="1">
        <v>0.0</v>
      </c>
      <c r="DP35" s="1">
        <v>1.792</v>
      </c>
      <c r="DQ35" s="1">
        <v>1.792</v>
      </c>
      <c r="DR35" s="1" t="s">
        <v>157</v>
      </c>
      <c r="DS35" s="1" t="s">
        <v>158</v>
      </c>
      <c r="DT35" s="1" t="s">
        <v>158</v>
      </c>
      <c r="DU35" s="1" t="s">
        <v>158</v>
      </c>
      <c r="DV35" s="1">
        <v>388.055</v>
      </c>
      <c r="DW35" s="1" t="str">
        <f t="shared" si="3"/>
        <v>low</v>
      </c>
      <c r="DX35" s="1">
        <v>44.224</v>
      </c>
      <c r="DY35" s="1">
        <v>21.128</v>
      </c>
      <c r="DZ35" s="1">
        <v>16.936</v>
      </c>
      <c r="EA35" s="1" t="s">
        <v>158</v>
      </c>
      <c r="EB35" s="1" t="s">
        <v>158</v>
      </c>
      <c r="EC35" s="1" t="s">
        <v>158</v>
      </c>
      <c r="ED35" s="1" t="s">
        <v>158</v>
      </c>
      <c r="EE35" s="1" t="s">
        <v>229</v>
      </c>
      <c r="EF35" s="1" t="s">
        <v>151</v>
      </c>
      <c r="EG35" s="1" t="s">
        <v>151</v>
      </c>
    </row>
    <row r="36" ht="14.25" customHeight="1">
      <c r="A36" s="1" t="s">
        <v>230</v>
      </c>
      <c r="B36" s="1" t="s">
        <v>136</v>
      </c>
      <c r="C36" s="1">
        <v>47.0</v>
      </c>
      <c r="D36" s="1" t="s">
        <v>161</v>
      </c>
      <c r="E36" s="1">
        <v>114.0</v>
      </c>
      <c r="F36" s="1">
        <v>39.0</v>
      </c>
      <c r="G36" s="1" t="s">
        <v>138</v>
      </c>
      <c r="H36" s="1">
        <v>28.0</v>
      </c>
      <c r="I36" s="1">
        <v>136.0</v>
      </c>
      <c r="J36" s="1">
        <v>203.0</v>
      </c>
      <c r="K36" s="1">
        <v>5.205128205</v>
      </c>
      <c r="L36" s="1">
        <v>223.3</v>
      </c>
      <c r="M36" s="1">
        <v>2.54</v>
      </c>
      <c r="N36" s="1">
        <v>89.0</v>
      </c>
      <c r="O36" s="1">
        <v>5.55</v>
      </c>
      <c r="P36" s="1">
        <v>6.87</v>
      </c>
      <c r="Q36" s="1">
        <v>7.84</v>
      </c>
      <c r="R36" s="1">
        <v>0.87627551</v>
      </c>
      <c r="S36" s="1">
        <v>139.0</v>
      </c>
      <c r="T36" s="1">
        <v>21.18</v>
      </c>
      <c r="U36" s="1">
        <v>4.9395</v>
      </c>
      <c r="V36" s="1">
        <v>193.6</v>
      </c>
      <c r="W36" s="1">
        <v>294.2688433</v>
      </c>
      <c r="X36" s="1">
        <v>37.4</v>
      </c>
      <c r="Y36" s="1">
        <v>21.50668987</v>
      </c>
      <c r="Z36" s="1">
        <v>4.649716</v>
      </c>
      <c r="AA36" s="1">
        <v>0.304948126</v>
      </c>
      <c r="AB36" s="1">
        <v>95.5</v>
      </c>
      <c r="AC36" s="1">
        <v>34.86642145</v>
      </c>
      <c r="AD36" s="1" t="s">
        <v>155</v>
      </c>
      <c r="AE36" s="1">
        <v>42.12914723</v>
      </c>
      <c r="AF36" s="1">
        <v>114.5</v>
      </c>
      <c r="AG36" s="1" t="s">
        <v>140</v>
      </c>
      <c r="AH36" s="1" t="s">
        <v>141</v>
      </c>
      <c r="AI36" s="1" t="s">
        <v>142</v>
      </c>
      <c r="AJ36" s="1" t="s">
        <v>167</v>
      </c>
      <c r="AK36" s="1" t="s">
        <v>170</v>
      </c>
      <c r="AL36" s="1">
        <v>169.0</v>
      </c>
      <c r="AM36" s="1">
        <v>104.0</v>
      </c>
      <c r="AN36" s="1">
        <v>1580.59</v>
      </c>
      <c r="AO36" s="1">
        <v>14.7629</v>
      </c>
      <c r="AP36" s="1">
        <v>537.753</v>
      </c>
      <c r="AQ36" s="1">
        <v>931.218</v>
      </c>
      <c r="AR36" s="1">
        <v>13.9236</v>
      </c>
      <c r="AS36" s="1">
        <v>1083.6</v>
      </c>
      <c r="AT36" s="1">
        <v>2503.69</v>
      </c>
      <c r="AU36" s="1">
        <v>190.322</v>
      </c>
      <c r="AV36" s="1">
        <v>10.3597</v>
      </c>
      <c r="AW36" s="1">
        <v>1.26627</v>
      </c>
      <c r="AX36" s="1">
        <v>2.76498</v>
      </c>
      <c r="AY36" s="1">
        <v>814.538</v>
      </c>
      <c r="AZ36" s="1">
        <v>1.20685</v>
      </c>
      <c r="BA36" s="1">
        <v>1.66133</v>
      </c>
      <c r="BB36" s="1">
        <v>15.555</v>
      </c>
      <c r="BC36" s="1">
        <v>4.4246</v>
      </c>
      <c r="BD36" s="1">
        <v>1.59917</v>
      </c>
      <c r="BE36" s="1">
        <v>293.12</v>
      </c>
      <c r="BF36" s="1">
        <v>7.30506</v>
      </c>
      <c r="BG36" s="1">
        <v>151.007</v>
      </c>
      <c r="BH36" s="1">
        <v>20.28591519</v>
      </c>
      <c r="BI36" s="1">
        <v>5.826611028</v>
      </c>
      <c r="BJ36" s="1">
        <v>2.234019426</v>
      </c>
      <c r="BK36" s="1">
        <v>0.0</v>
      </c>
      <c r="BL36" s="1" t="s">
        <v>144</v>
      </c>
      <c r="BM36" s="1" t="s">
        <v>145</v>
      </c>
      <c r="BN36" s="1" t="s">
        <v>146</v>
      </c>
      <c r="BO36" s="1" t="s">
        <v>145</v>
      </c>
      <c r="BP36" s="1" t="s">
        <v>146</v>
      </c>
      <c r="BQ36" s="1" t="s">
        <v>146</v>
      </c>
      <c r="BR36" s="1" t="s">
        <v>145</v>
      </c>
      <c r="BS36" s="1">
        <v>5.952023542</v>
      </c>
      <c r="BT36" s="1">
        <v>0.525444376</v>
      </c>
      <c r="BU36" s="1">
        <v>0.438882276</v>
      </c>
      <c r="BV36" s="1">
        <v>0.020355426</v>
      </c>
      <c r="BW36" s="1">
        <v>0.266711009</v>
      </c>
      <c r="BX36" s="1">
        <v>0.032292576</v>
      </c>
      <c r="BY36" s="1">
        <v>0.020425412</v>
      </c>
      <c r="BZ36" s="1" t="str">
        <f t="shared" si="1"/>
        <v>antiinflamatoria</v>
      </c>
      <c r="CA36" s="1">
        <v>35.09170306</v>
      </c>
      <c r="CB36" s="1" t="s">
        <v>148</v>
      </c>
      <c r="CC36" s="1">
        <v>0.421018295</v>
      </c>
      <c r="CD36" s="1">
        <v>0.110764431</v>
      </c>
      <c r="CE36" s="1">
        <v>0.023202383</v>
      </c>
      <c r="CF36" s="1">
        <v>0.034576656</v>
      </c>
      <c r="CG36" s="1">
        <v>0.220337541</v>
      </c>
      <c r="CH36" s="1">
        <v>384.332</v>
      </c>
      <c r="CI36" s="2" t="str">
        <f t="shared" si="2"/>
        <v>low</v>
      </c>
      <c r="CJ36" s="1">
        <v>78.396</v>
      </c>
      <c r="CK36" s="1">
        <v>29.755</v>
      </c>
      <c r="CL36" s="1">
        <v>48.641</v>
      </c>
      <c r="CM36" s="1">
        <v>7.596</v>
      </c>
      <c r="CN36" s="1">
        <v>60.279</v>
      </c>
      <c r="CO36" s="1">
        <v>6.628</v>
      </c>
      <c r="CP36" s="1">
        <v>0.0</v>
      </c>
      <c r="CQ36" s="1">
        <v>6.628</v>
      </c>
      <c r="CR36" s="1">
        <v>0.0</v>
      </c>
      <c r="CS36" s="1">
        <v>3.894</v>
      </c>
      <c r="CT36" s="1">
        <v>3.894</v>
      </c>
      <c r="CU36" s="1">
        <v>0.0</v>
      </c>
      <c r="CV36" s="1">
        <v>6.628</v>
      </c>
      <c r="CW36" s="1">
        <v>0.0</v>
      </c>
      <c r="CX36" s="1">
        <v>0.0</v>
      </c>
      <c r="CY36" s="1">
        <v>0.001</v>
      </c>
      <c r="CZ36" s="1">
        <v>0.05</v>
      </c>
      <c r="DA36" s="1">
        <v>0.354</v>
      </c>
      <c r="DB36" s="1">
        <v>0.403</v>
      </c>
      <c r="DC36" s="1">
        <v>0.0</v>
      </c>
      <c r="DD36" s="1">
        <v>0.06</v>
      </c>
      <c r="DE36" s="1">
        <v>0.06</v>
      </c>
      <c r="DF36" s="1">
        <v>5.33</v>
      </c>
      <c r="DG36" s="1">
        <v>1.801</v>
      </c>
      <c r="DH36" s="1">
        <v>7.131</v>
      </c>
      <c r="DI36" s="1">
        <v>0.281</v>
      </c>
      <c r="DJ36" s="1">
        <v>1.358</v>
      </c>
      <c r="DK36" s="1">
        <v>1.639</v>
      </c>
      <c r="DL36" s="1">
        <v>17.445</v>
      </c>
      <c r="DM36" s="1">
        <v>41.153</v>
      </c>
      <c r="DN36" s="1">
        <v>58.598</v>
      </c>
      <c r="DO36" s="1">
        <v>0.0</v>
      </c>
      <c r="DP36" s="1">
        <v>3.894</v>
      </c>
      <c r="DQ36" s="1">
        <v>3.894</v>
      </c>
      <c r="DR36" s="1" t="s">
        <v>158</v>
      </c>
      <c r="DS36" s="1" t="s">
        <v>158</v>
      </c>
      <c r="DT36" s="1" t="s">
        <v>158</v>
      </c>
      <c r="DU36" s="1" t="s">
        <v>158</v>
      </c>
      <c r="DV36" s="1">
        <v>243.157</v>
      </c>
      <c r="DW36" s="1" t="str">
        <f t="shared" si="3"/>
        <v>low</v>
      </c>
      <c r="DX36" s="1">
        <v>49.599</v>
      </c>
      <c r="DY36" s="1">
        <v>4.806</v>
      </c>
      <c r="DZ36" s="1">
        <v>38.137</v>
      </c>
      <c r="EA36" s="1" t="s">
        <v>158</v>
      </c>
      <c r="EB36" s="1" t="s">
        <v>158</v>
      </c>
      <c r="EC36" s="1" t="s">
        <v>158</v>
      </c>
      <c r="ED36" s="1" t="s">
        <v>158</v>
      </c>
      <c r="EE36" s="1" t="s">
        <v>231</v>
      </c>
      <c r="EF36" s="1" t="s">
        <v>165</v>
      </c>
      <c r="EG36" s="1" t="s">
        <v>151</v>
      </c>
    </row>
    <row r="37" ht="14.25" customHeight="1">
      <c r="A37" s="1" t="s">
        <v>232</v>
      </c>
      <c r="B37" s="1" t="s">
        <v>153</v>
      </c>
      <c r="C37" s="1">
        <v>48.0</v>
      </c>
      <c r="D37" s="1" t="s">
        <v>161</v>
      </c>
      <c r="E37" s="1">
        <v>142.0</v>
      </c>
      <c r="F37" s="1">
        <v>53.0</v>
      </c>
      <c r="G37" s="1" t="s">
        <v>154</v>
      </c>
      <c r="H37" s="1">
        <v>65.0</v>
      </c>
      <c r="I37" s="1">
        <v>160.0</v>
      </c>
      <c r="J37" s="1">
        <v>278.0</v>
      </c>
      <c r="K37" s="1">
        <v>5.245283019</v>
      </c>
      <c r="L37" s="1">
        <v>150.6</v>
      </c>
      <c r="M37" s="1">
        <v>2.14</v>
      </c>
      <c r="N37" s="1">
        <v>101.0</v>
      </c>
      <c r="O37" s="1">
        <v>5.9</v>
      </c>
      <c r="P37" s="1">
        <v>11.89</v>
      </c>
      <c r="Q37" s="1">
        <v>6.92</v>
      </c>
      <c r="R37" s="1">
        <v>1.718208092</v>
      </c>
      <c r="S37" s="1">
        <v>327.0</v>
      </c>
      <c r="T37" s="1">
        <v>14.13</v>
      </c>
      <c r="U37" s="1">
        <v>5.6055</v>
      </c>
      <c r="V37" s="1">
        <v>114.9</v>
      </c>
      <c r="W37" s="1">
        <v>134.2199003</v>
      </c>
      <c r="X37" s="1">
        <v>53.6</v>
      </c>
      <c r="Y37" s="1">
        <v>28.40704108</v>
      </c>
      <c r="Z37" s="1">
        <v>3.520254</v>
      </c>
      <c r="AA37" s="1">
        <v>0.316616627</v>
      </c>
      <c r="AB37" s="1">
        <v>71.5</v>
      </c>
      <c r="AC37" s="1">
        <v>24.48059203</v>
      </c>
      <c r="AD37" s="1" t="s">
        <v>154</v>
      </c>
      <c r="AE37" s="1">
        <v>40.29162417</v>
      </c>
      <c r="AF37" s="1">
        <v>88.5</v>
      </c>
      <c r="AG37" s="1" t="s">
        <v>140</v>
      </c>
      <c r="AH37" s="1" t="s">
        <v>141</v>
      </c>
      <c r="AI37" s="1" t="s">
        <v>142</v>
      </c>
      <c r="AJ37" s="1" t="s">
        <v>142</v>
      </c>
      <c r="AK37" s="1" t="s">
        <v>170</v>
      </c>
      <c r="AL37" s="1">
        <v>130.0</v>
      </c>
      <c r="AM37" s="1">
        <v>87.0</v>
      </c>
      <c r="AN37" s="1">
        <v>1462.87</v>
      </c>
      <c r="AO37" s="1">
        <v>15.6822</v>
      </c>
      <c r="AP37" s="1">
        <v>568.37</v>
      </c>
      <c r="AQ37" s="1">
        <v>871.943</v>
      </c>
      <c r="AR37" s="1">
        <v>12.6036</v>
      </c>
      <c r="AS37" s="1">
        <v>1193.21</v>
      </c>
      <c r="AT37" s="1">
        <v>2146.17</v>
      </c>
      <c r="AU37" s="1">
        <v>194.89</v>
      </c>
      <c r="AV37" s="1">
        <v>10.2632</v>
      </c>
      <c r="AW37" s="1">
        <v>1.33712</v>
      </c>
      <c r="AX37" s="1">
        <v>3.1594</v>
      </c>
      <c r="AY37" s="1">
        <v>741.482</v>
      </c>
      <c r="AZ37" s="1">
        <v>0.871262</v>
      </c>
      <c r="BA37" s="1">
        <v>1.44876</v>
      </c>
      <c r="BB37" s="1">
        <v>12.8545</v>
      </c>
      <c r="BC37" s="1">
        <v>3.71118</v>
      </c>
      <c r="BD37" s="1">
        <v>1.5187</v>
      </c>
      <c r="BE37" s="1">
        <v>295.295</v>
      </c>
      <c r="BF37" s="1">
        <v>6.99822</v>
      </c>
      <c r="BG37" s="1">
        <v>124.627</v>
      </c>
      <c r="BH37" s="1">
        <v>4.386115217</v>
      </c>
      <c r="BI37" s="1">
        <v>0.883048482</v>
      </c>
      <c r="BJ37" s="1">
        <v>0.539822621</v>
      </c>
      <c r="BK37" s="1">
        <v>0.050062607</v>
      </c>
      <c r="BL37" s="1" t="s">
        <v>144</v>
      </c>
      <c r="BM37" s="1" t="s">
        <v>145</v>
      </c>
      <c r="BN37" s="1" t="s">
        <v>145</v>
      </c>
      <c r="BO37" s="1" t="s">
        <v>146</v>
      </c>
      <c r="BP37" s="1" t="s">
        <v>145</v>
      </c>
      <c r="BQ37" s="1" t="s">
        <v>146</v>
      </c>
      <c r="BR37" s="1" t="s">
        <v>145</v>
      </c>
      <c r="BS37" s="1">
        <v>3.860705967</v>
      </c>
      <c r="BT37" s="1">
        <v>0.258868034</v>
      </c>
      <c r="BU37" s="1">
        <v>0.225388727</v>
      </c>
      <c r="BV37" s="1">
        <v>0.053116233</v>
      </c>
      <c r="BW37" s="1">
        <v>0.183040994</v>
      </c>
      <c r="BX37" s="1">
        <v>0.183283843</v>
      </c>
      <c r="BY37" s="1">
        <v>0.125279455</v>
      </c>
      <c r="BZ37" s="1" t="str">
        <f t="shared" si="1"/>
        <v>proinflamatoria</v>
      </c>
      <c r="CA37" s="1">
        <v>37.37853107</v>
      </c>
      <c r="CB37" s="1" t="s">
        <v>148</v>
      </c>
      <c r="CC37" s="1">
        <v>0.048888889</v>
      </c>
      <c r="CD37" s="1">
        <v>0.20585702</v>
      </c>
      <c r="CE37" s="1">
        <v>0.154091301</v>
      </c>
      <c r="CF37" s="1">
        <v>0.199689922</v>
      </c>
      <c r="CG37" s="1">
        <v>0.106459948</v>
      </c>
      <c r="CH37" s="1">
        <v>461.256</v>
      </c>
      <c r="CI37" s="2" t="str">
        <f t="shared" si="2"/>
        <v>low</v>
      </c>
      <c r="CJ37" s="1">
        <v>90.083</v>
      </c>
      <c r="CK37" s="1">
        <v>54.571</v>
      </c>
      <c r="CL37" s="1">
        <v>35.512</v>
      </c>
      <c r="CM37" s="1">
        <v>36.56</v>
      </c>
      <c r="CN37" s="1">
        <v>43.579</v>
      </c>
      <c r="CO37" s="1">
        <v>2.981</v>
      </c>
      <c r="CP37" s="1">
        <v>0.0</v>
      </c>
      <c r="CQ37" s="1">
        <v>2.981</v>
      </c>
      <c r="CR37" s="1">
        <v>0.0</v>
      </c>
      <c r="CS37" s="1">
        <v>6.962</v>
      </c>
      <c r="CT37" s="1">
        <v>6.962</v>
      </c>
      <c r="CU37" s="1">
        <v>0.0</v>
      </c>
      <c r="CV37" s="1">
        <v>2.981</v>
      </c>
      <c r="CW37" s="1">
        <v>0.0</v>
      </c>
      <c r="CX37" s="1">
        <v>0.0</v>
      </c>
      <c r="CY37" s="1">
        <v>10.149</v>
      </c>
      <c r="CZ37" s="1">
        <v>0.061</v>
      </c>
      <c r="DA37" s="1">
        <v>12.745</v>
      </c>
      <c r="DB37" s="1">
        <v>12.805</v>
      </c>
      <c r="DC37" s="1">
        <v>11.665</v>
      </c>
      <c r="DD37" s="1">
        <v>0.605</v>
      </c>
      <c r="DE37" s="1">
        <v>12.271</v>
      </c>
      <c r="DF37" s="1">
        <v>0.518</v>
      </c>
      <c r="DG37" s="1">
        <v>0.817</v>
      </c>
      <c r="DH37" s="1">
        <v>1.335</v>
      </c>
      <c r="DI37" s="1">
        <v>0.105</v>
      </c>
      <c r="DJ37" s="1">
        <v>3.539</v>
      </c>
      <c r="DK37" s="1">
        <v>3.644</v>
      </c>
      <c r="DL37" s="1">
        <v>29.092</v>
      </c>
      <c r="DM37" s="1">
        <v>10.843</v>
      </c>
      <c r="DN37" s="1">
        <v>39.936</v>
      </c>
      <c r="DO37" s="1">
        <v>0.0</v>
      </c>
      <c r="DP37" s="1">
        <v>6.962</v>
      </c>
      <c r="DQ37" s="1">
        <v>6.962</v>
      </c>
      <c r="DR37" s="1" t="s">
        <v>158</v>
      </c>
      <c r="DS37" s="1" t="s">
        <v>158</v>
      </c>
      <c r="DT37" s="1" t="s">
        <v>158</v>
      </c>
      <c r="DU37" s="1" t="s">
        <v>158</v>
      </c>
      <c r="DV37" s="1">
        <v>315.309</v>
      </c>
      <c r="DW37" s="1" t="str">
        <f t="shared" si="3"/>
        <v>low</v>
      </c>
      <c r="DX37" s="1">
        <v>61.579</v>
      </c>
      <c r="DY37" s="1">
        <v>24.992</v>
      </c>
      <c r="DZ37" s="1">
        <v>29.79</v>
      </c>
      <c r="EA37" s="1" t="s">
        <v>158</v>
      </c>
      <c r="EB37" s="1" t="s">
        <v>158</v>
      </c>
      <c r="EC37" s="1" t="s">
        <v>158</v>
      </c>
      <c r="ED37" s="1" t="s">
        <v>158</v>
      </c>
      <c r="EE37" s="1" t="s">
        <v>233</v>
      </c>
      <c r="EF37" s="1" t="s">
        <v>165</v>
      </c>
      <c r="EG37" s="1" t="s">
        <v>165</v>
      </c>
    </row>
    <row r="38" ht="14.25" customHeight="1">
      <c r="A38" s="1" t="s">
        <v>234</v>
      </c>
      <c r="B38" s="1" t="s">
        <v>153</v>
      </c>
      <c r="C38" s="1">
        <v>47.0</v>
      </c>
      <c r="D38" s="1" t="s">
        <v>161</v>
      </c>
      <c r="E38" s="1">
        <v>89.0</v>
      </c>
      <c r="F38" s="1">
        <v>51.0</v>
      </c>
      <c r="G38" s="1" t="s">
        <v>154</v>
      </c>
      <c r="H38" s="1">
        <v>21.0</v>
      </c>
      <c r="I38" s="1">
        <v>115.0</v>
      </c>
      <c r="J38" s="1">
        <v>187.0</v>
      </c>
      <c r="K38" s="1">
        <v>3.666666667</v>
      </c>
      <c r="L38" s="1">
        <v>94.4</v>
      </c>
      <c r="M38" s="1">
        <v>0.46</v>
      </c>
      <c r="N38" s="1">
        <v>85.0</v>
      </c>
      <c r="O38" s="1">
        <v>5.52</v>
      </c>
      <c r="P38" s="1">
        <v>5.88</v>
      </c>
      <c r="Q38" s="1">
        <v>8.71</v>
      </c>
      <c r="R38" s="1">
        <v>0.675086108</v>
      </c>
      <c r="S38" s="1">
        <v>106.0</v>
      </c>
      <c r="T38" s="1">
        <v>5.37</v>
      </c>
      <c r="U38" s="1">
        <v>4.7175</v>
      </c>
      <c r="V38" s="1">
        <v>83.9</v>
      </c>
      <c r="W38" s="1">
        <v>88.21355236</v>
      </c>
      <c r="X38" s="1">
        <v>144.9</v>
      </c>
      <c r="Y38" s="1">
        <v>88.81704577</v>
      </c>
      <c r="Z38" s="1">
        <v>1.12591</v>
      </c>
      <c r="AA38" s="1">
        <v>0.375470722</v>
      </c>
      <c r="AB38" s="1">
        <v>56.4</v>
      </c>
      <c r="AC38" s="1">
        <v>22.73620559</v>
      </c>
      <c r="AD38" s="1" t="s">
        <v>154</v>
      </c>
      <c r="AE38" s="1">
        <v>34.17874897</v>
      </c>
      <c r="AF38" s="1">
        <v>77.3</v>
      </c>
      <c r="AG38" s="1" t="s">
        <v>154</v>
      </c>
      <c r="AH38" s="1" t="s">
        <v>154</v>
      </c>
      <c r="AI38" s="1" t="s">
        <v>167</v>
      </c>
      <c r="AJ38" s="1" t="s">
        <v>142</v>
      </c>
      <c r="AK38" s="1" t="s">
        <v>143</v>
      </c>
      <c r="AL38" s="1">
        <v>115.0</v>
      </c>
      <c r="AM38" s="1">
        <v>68.0</v>
      </c>
      <c r="AN38" s="1">
        <v>1512.83</v>
      </c>
      <c r="AO38" s="1">
        <v>14.2893</v>
      </c>
      <c r="AP38" s="1">
        <v>470.965</v>
      </c>
      <c r="AQ38" s="1">
        <v>785.565</v>
      </c>
      <c r="AR38" s="1">
        <v>12.163</v>
      </c>
      <c r="AS38" s="1">
        <v>966.928</v>
      </c>
      <c r="AT38" s="1">
        <v>2630.85</v>
      </c>
      <c r="AU38" s="1">
        <v>187.016</v>
      </c>
      <c r="AV38" s="1">
        <v>10.0798</v>
      </c>
      <c r="AW38" s="1">
        <v>0.944573</v>
      </c>
      <c r="AX38" s="1">
        <v>2.31949</v>
      </c>
      <c r="AY38" s="1">
        <v>703.57</v>
      </c>
      <c r="AZ38" s="1">
        <v>0.826579</v>
      </c>
      <c r="BA38" s="1">
        <v>1.47678</v>
      </c>
      <c r="BB38" s="1">
        <v>10.9184</v>
      </c>
      <c r="BC38" s="1">
        <v>4.38726</v>
      </c>
      <c r="BD38" s="1">
        <v>1.11314</v>
      </c>
      <c r="BE38" s="1">
        <v>269.349</v>
      </c>
      <c r="BF38" s="1">
        <v>7.0258</v>
      </c>
      <c r="BG38" s="1">
        <v>186.794</v>
      </c>
      <c r="BH38" s="1">
        <v>0.849144464</v>
      </c>
      <c r="BI38" s="1">
        <v>0.0</v>
      </c>
      <c r="BJ38" s="1">
        <v>0.0</v>
      </c>
      <c r="BK38" s="1">
        <v>0.0</v>
      </c>
      <c r="BL38" s="1" t="s">
        <v>156</v>
      </c>
      <c r="BM38" s="1" t="s">
        <v>146</v>
      </c>
      <c r="BN38" s="1" t="s">
        <v>146</v>
      </c>
      <c r="BO38" s="1" t="s">
        <v>146</v>
      </c>
      <c r="BP38" s="1" t="s">
        <v>146</v>
      </c>
      <c r="BQ38" s="1" t="s">
        <v>146</v>
      </c>
      <c r="BR38" s="1" t="s">
        <v>146</v>
      </c>
      <c r="BS38" s="1">
        <v>16.95014874</v>
      </c>
      <c r="BT38" s="1">
        <v>2.407165108</v>
      </c>
      <c r="BU38" s="1">
        <v>0.780797033</v>
      </c>
      <c r="BV38" s="1">
        <v>0.629687851</v>
      </c>
      <c r="BW38" s="1">
        <v>0.201525446</v>
      </c>
      <c r="BX38" s="1">
        <v>1.065689546</v>
      </c>
      <c r="BY38" s="1">
        <v>0.704355285</v>
      </c>
      <c r="BZ38" s="1" t="str">
        <f t="shared" si="1"/>
        <v>proinflamatoria</v>
      </c>
      <c r="CA38" s="1">
        <v>35.24967658</v>
      </c>
      <c r="CB38" s="1" t="s">
        <v>148</v>
      </c>
      <c r="CC38" s="1">
        <v>0.110642288</v>
      </c>
      <c r="CD38" s="1">
        <v>0.08601673</v>
      </c>
      <c r="CE38" s="1">
        <v>9.37647E-4</v>
      </c>
      <c r="CF38" s="1">
        <v>0.026328127</v>
      </c>
      <c r="CG38" s="1">
        <v>0.423692847</v>
      </c>
      <c r="CH38" s="1">
        <v>804.975</v>
      </c>
      <c r="CI38" s="2" t="str">
        <f t="shared" si="2"/>
        <v>low</v>
      </c>
      <c r="CJ38" s="1">
        <v>194.065</v>
      </c>
      <c r="CK38" s="1">
        <v>85.982</v>
      </c>
      <c r="CL38" s="1">
        <v>108.082</v>
      </c>
      <c r="CM38" s="1">
        <v>105.143</v>
      </c>
      <c r="CN38" s="1">
        <v>81.932</v>
      </c>
      <c r="CO38" s="1">
        <v>0.0</v>
      </c>
      <c r="CP38" s="1">
        <v>0.0</v>
      </c>
      <c r="CQ38" s="1">
        <v>0.0</v>
      </c>
      <c r="CR38" s="1">
        <v>0.0</v>
      </c>
      <c r="CS38" s="1">
        <v>6.99</v>
      </c>
      <c r="CT38" s="1">
        <v>6.99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0.704</v>
      </c>
      <c r="DA38" s="1">
        <v>26.491</v>
      </c>
      <c r="DB38" s="1">
        <v>27.195</v>
      </c>
      <c r="DC38" s="1">
        <v>0.068</v>
      </c>
      <c r="DD38" s="1">
        <v>1.047</v>
      </c>
      <c r="DE38" s="1">
        <v>1.115</v>
      </c>
      <c r="DF38" s="1">
        <v>60.222</v>
      </c>
      <c r="DG38" s="1">
        <v>16.612</v>
      </c>
      <c r="DH38" s="1">
        <v>76.834</v>
      </c>
      <c r="DI38" s="1">
        <v>1.144</v>
      </c>
      <c r="DJ38" s="1">
        <v>0.947</v>
      </c>
      <c r="DK38" s="1">
        <v>2.091</v>
      </c>
      <c r="DL38" s="1">
        <v>23.819</v>
      </c>
      <c r="DM38" s="1">
        <v>55.971</v>
      </c>
      <c r="DN38" s="1">
        <v>79.79</v>
      </c>
      <c r="DO38" s="1">
        <v>0.0</v>
      </c>
      <c r="DP38" s="1">
        <v>6.99</v>
      </c>
      <c r="DQ38" s="1">
        <v>6.99</v>
      </c>
      <c r="DR38" s="1" t="s">
        <v>157</v>
      </c>
      <c r="DS38" s="1" t="s">
        <v>158</v>
      </c>
      <c r="DT38" s="1" t="s">
        <v>157</v>
      </c>
      <c r="DU38" s="1" t="s">
        <v>158</v>
      </c>
      <c r="DV38" s="1">
        <v>532.099</v>
      </c>
      <c r="DW38" s="1" t="str">
        <f t="shared" si="3"/>
        <v>high</v>
      </c>
      <c r="DX38" s="1">
        <v>128.279</v>
      </c>
      <c r="DY38" s="1">
        <v>69.501</v>
      </c>
      <c r="DZ38" s="1">
        <v>54.158</v>
      </c>
      <c r="EA38" s="1" t="s">
        <v>157</v>
      </c>
      <c r="EB38" s="1" t="s">
        <v>158</v>
      </c>
      <c r="EC38" s="1" t="s">
        <v>157</v>
      </c>
      <c r="ED38" s="1" t="s">
        <v>158</v>
      </c>
      <c r="EE38" s="1" t="s">
        <v>235</v>
      </c>
      <c r="EF38" s="1" t="s">
        <v>165</v>
      </c>
      <c r="EG38" s="1" t="s">
        <v>165</v>
      </c>
    </row>
    <row r="39" ht="14.25" customHeight="1">
      <c r="A39" s="1" t="s">
        <v>236</v>
      </c>
      <c r="B39" s="1" t="s">
        <v>136</v>
      </c>
      <c r="C39" s="1">
        <v>43.0</v>
      </c>
      <c r="D39" s="1" t="s">
        <v>161</v>
      </c>
      <c r="E39" s="1">
        <v>118.0</v>
      </c>
      <c r="F39" s="1">
        <v>39.0</v>
      </c>
      <c r="G39" s="1" t="s">
        <v>138</v>
      </c>
      <c r="H39" s="1">
        <v>26.0</v>
      </c>
      <c r="I39" s="1">
        <v>149.0</v>
      </c>
      <c r="J39" s="1">
        <v>214.0</v>
      </c>
      <c r="K39" s="1">
        <v>5.487179487</v>
      </c>
      <c r="L39" s="1">
        <v>168.3</v>
      </c>
      <c r="M39" s="1">
        <v>1.99</v>
      </c>
      <c r="N39" s="1">
        <v>98.0</v>
      </c>
      <c r="O39" s="1">
        <v>5.5</v>
      </c>
      <c r="P39" s="1">
        <v>2.59</v>
      </c>
      <c r="Q39" s="1">
        <v>5.45</v>
      </c>
      <c r="R39" s="1">
        <v>0.475229358</v>
      </c>
      <c r="S39" s="1">
        <v>128.0</v>
      </c>
      <c r="T39" s="1">
        <v>22.14</v>
      </c>
      <c r="U39" s="1">
        <v>5.439</v>
      </c>
      <c r="V39" s="1">
        <v>165.9</v>
      </c>
      <c r="W39" s="1">
        <v>228.3651367</v>
      </c>
      <c r="X39" s="1">
        <v>35.0</v>
      </c>
      <c r="Y39" s="1">
        <v>18.68468767</v>
      </c>
      <c r="Z39" s="1">
        <v>5.351976</v>
      </c>
      <c r="AA39" s="1">
        <v>0.299371262</v>
      </c>
      <c r="AB39" s="1">
        <v>82.7</v>
      </c>
      <c r="AC39" s="1">
        <v>26.51698305</v>
      </c>
      <c r="AD39" s="1" t="s">
        <v>139</v>
      </c>
      <c r="AE39" s="1">
        <v>40.41400085</v>
      </c>
      <c r="AF39" s="1">
        <v>103.2</v>
      </c>
      <c r="AG39" s="1" t="s">
        <v>140</v>
      </c>
      <c r="AH39" s="1" t="s">
        <v>141</v>
      </c>
      <c r="AI39" s="1" t="s">
        <v>142</v>
      </c>
      <c r="AJ39" s="1" t="s">
        <v>167</v>
      </c>
      <c r="AK39" s="1" t="s">
        <v>173</v>
      </c>
      <c r="AL39" s="1">
        <v>115.0</v>
      </c>
      <c r="AM39" s="1">
        <v>78.0</v>
      </c>
      <c r="AN39" s="1">
        <v>1847.15</v>
      </c>
      <c r="AO39" s="1">
        <v>16.3891</v>
      </c>
      <c r="AP39" s="1">
        <v>985.334</v>
      </c>
      <c r="AQ39" s="1">
        <v>1268.31</v>
      </c>
      <c r="AR39" s="1">
        <v>12.0848</v>
      </c>
      <c r="AS39" s="1">
        <v>1534.91</v>
      </c>
      <c r="AT39" s="1">
        <v>3167.16</v>
      </c>
      <c r="AU39" s="1">
        <v>221.525</v>
      </c>
      <c r="AV39" s="1">
        <v>10.0456</v>
      </c>
      <c r="AW39" s="1">
        <v>1.65261</v>
      </c>
      <c r="AX39" s="1">
        <v>2.58354</v>
      </c>
      <c r="AY39" s="1">
        <v>897.957</v>
      </c>
      <c r="AZ39" s="1">
        <v>1.27884</v>
      </c>
      <c r="BA39" s="1">
        <v>2.14629</v>
      </c>
      <c r="BB39" s="1">
        <v>13.5013</v>
      </c>
      <c r="BC39" s="1">
        <v>5.06415</v>
      </c>
      <c r="BD39" s="1">
        <v>0.981839</v>
      </c>
      <c r="BE39" s="1">
        <v>301.801</v>
      </c>
      <c r="BF39" s="1">
        <v>7.75369</v>
      </c>
      <c r="BG39" s="1">
        <v>209.896</v>
      </c>
      <c r="BH39" s="1">
        <v>0.506528502</v>
      </c>
      <c r="BI39" s="1">
        <v>0.138551538</v>
      </c>
      <c r="BJ39" s="1">
        <v>0.0</v>
      </c>
      <c r="BK39" s="1">
        <v>0.025033466</v>
      </c>
      <c r="BL39" s="1" t="s">
        <v>144</v>
      </c>
      <c r="BM39" s="1" t="s">
        <v>146</v>
      </c>
      <c r="BN39" s="1" t="s">
        <v>146</v>
      </c>
      <c r="BO39" s="1" t="s">
        <v>145</v>
      </c>
      <c r="BP39" s="1" t="s">
        <v>146</v>
      </c>
      <c r="BQ39" s="1" t="s">
        <v>146</v>
      </c>
      <c r="BR39" s="1" t="s">
        <v>145</v>
      </c>
      <c r="BS39" s="1">
        <v>12.26879514</v>
      </c>
      <c r="BT39" s="1">
        <v>1.201507502</v>
      </c>
      <c r="BU39" s="1">
        <v>0.640130646</v>
      </c>
      <c r="BV39" s="1">
        <v>0.203127319</v>
      </c>
      <c r="BW39" s="1">
        <v>0.084732413</v>
      </c>
      <c r="BX39" s="1">
        <v>0.515978465</v>
      </c>
      <c r="BY39" s="1">
        <v>0.279360295</v>
      </c>
      <c r="BZ39" s="1" t="str">
        <f t="shared" si="1"/>
        <v>proinflamatoria</v>
      </c>
      <c r="CA39" s="1">
        <v>29.7751938</v>
      </c>
      <c r="CB39" s="1" t="s">
        <v>148</v>
      </c>
      <c r="CC39" s="1">
        <v>0.124414168</v>
      </c>
      <c r="CD39" s="1">
        <v>0.212937958</v>
      </c>
      <c r="CE39" s="1">
        <v>0.006324372</v>
      </c>
      <c r="CF39" s="1">
        <v>0.006899315</v>
      </c>
      <c r="CG39" s="1">
        <v>0.434726554</v>
      </c>
      <c r="CH39" s="1">
        <v>850.103</v>
      </c>
      <c r="CI39" s="2" t="str">
        <f t="shared" si="2"/>
        <v>low</v>
      </c>
      <c r="CJ39" s="1">
        <v>212.873</v>
      </c>
      <c r="CK39" s="1">
        <v>170.405</v>
      </c>
      <c r="CL39" s="1">
        <v>42.468</v>
      </c>
      <c r="CM39" s="1">
        <v>154.856</v>
      </c>
      <c r="CN39" s="1">
        <v>51.127</v>
      </c>
      <c r="CO39" s="1">
        <v>0.004</v>
      </c>
      <c r="CP39" s="1">
        <v>0.0</v>
      </c>
      <c r="CQ39" s="1">
        <v>0.004</v>
      </c>
      <c r="CR39" s="1">
        <v>0.0</v>
      </c>
      <c r="CS39" s="1">
        <v>6.885</v>
      </c>
      <c r="CT39" s="1">
        <v>6.885</v>
      </c>
      <c r="CU39" s="1">
        <v>0.0</v>
      </c>
      <c r="CV39" s="1">
        <v>0.0</v>
      </c>
      <c r="CW39" s="1">
        <v>0.0</v>
      </c>
      <c r="CX39" s="1">
        <v>0.0</v>
      </c>
      <c r="CY39" s="1">
        <v>141.259</v>
      </c>
      <c r="CZ39" s="1">
        <v>0.051</v>
      </c>
      <c r="DA39" s="1">
        <v>0.366</v>
      </c>
      <c r="DB39" s="1">
        <v>0.417</v>
      </c>
      <c r="DC39" s="1">
        <v>0.0</v>
      </c>
      <c r="DD39" s="1">
        <v>0.041</v>
      </c>
      <c r="DE39" s="1">
        <v>0.041</v>
      </c>
      <c r="DF39" s="1">
        <v>10.794</v>
      </c>
      <c r="DG39" s="1">
        <v>2.346</v>
      </c>
      <c r="DH39" s="1">
        <v>13.139</v>
      </c>
      <c r="DI39" s="1">
        <v>0.217</v>
      </c>
      <c r="DJ39" s="1">
        <v>0.96</v>
      </c>
      <c r="DK39" s="1">
        <v>1.178</v>
      </c>
      <c r="DL39" s="1">
        <v>18.062</v>
      </c>
      <c r="DM39" s="1">
        <v>31.853</v>
      </c>
      <c r="DN39" s="1">
        <v>49.915</v>
      </c>
      <c r="DO39" s="1">
        <v>0.0</v>
      </c>
      <c r="DP39" s="1">
        <v>6.885</v>
      </c>
      <c r="DQ39" s="1">
        <v>6.885</v>
      </c>
      <c r="DR39" s="1" t="s">
        <v>157</v>
      </c>
      <c r="DS39" s="1" t="s">
        <v>158</v>
      </c>
      <c r="DT39" s="1" t="s">
        <v>157</v>
      </c>
      <c r="DU39" s="1" t="s">
        <v>158</v>
      </c>
      <c r="DV39" s="1">
        <v>460.224</v>
      </c>
      <c r="DW39" s="1" t="str">
        <f t="shared" si="3"/>
        <v>low</v>
      </c>
      <c r="DX39" s="1">
        <v>115.244</v>
      </c>
      <c r="DY39" s="1">
        <v>83.835</v>
      </c>
      <c r="DZ39" s="1">
        <v>27.679</v>
      </c>
      <c r="EA39" s="1" t="s">
        <v>157</v>
      </c>
      <c r="EB39" s="1" t="s">
        <v>158</v>
      </c>
      <c r="EC39" s="1" t="s">
        <v>157</v>
      </c>
      <c r="ED39" s="1" t="s">
        <v>158</v>
      </c>
      <c r="EE39" s="1" t="s">
        <v>237</v>
      </c>
      <c r="EF39" s="1" t="s">
        <v>151</v>
      </c>
      <c r="EG39" s="1" t="s">
        <v>151</v>
      </c>
    </row>
    <row r="40" ht="14.25" customHeight="1">
      <c r="A40" s="1" t="s">
        <v>238</v>
      </c>
      <c r="B40" s="1" t="s">
        <v>153</v>
      </c>
      <c r="C40" s="1">
        <v>61.0</v>
      </c>
      <c r="D40" s="1" t="s">
        <v>161</v>
      </c>
      <c r="E40" s="1">
        <v>82.0</v>
      </c>
      <c r="F40" s="1">
        <v>81.0</v>
      </c>
      <c r="G40" s="1" t="s">
        <v>154</v>
      </c>
      <c r="H40" s="1">
        <v>19.0</v>
      </c>
      <c r="I40" s="1">
        <v>96.0</v>
      </c>
      <c r="J40" s="1">
        <v>196.0</v>
      </c>
      <c r="K40" s="1">
        <v>2.419753086</v>
      </c>
      <c r="L40" s="1">
        <v>110.7</v>
      </c>
      <c r="M40" s="1">
        <v>0.56</v>
      </c>
      <c r="N40" s="1">
        <v>85.0</v>
      </c>
      <c r="O40" s="1">
        <v>5.5</v>
      </c>
      <c r="P40" s="1">
        <v>17.85</v>
      </c>
      <c r="Q40" s="1">
        <v>11.29</v>
      </c>
      <c r="R40" s="1">
        <v>1.581045173</v>
      </c>
      <c r="S40" s="1">
        <v>97.0</v>
      </c>
      <c r="T40" s="1">
        <v>11.24</v>
      </c>
      <c r="U40" s="1">
        <v>4.7175</v>
      </c>
      <c r="V40" s="1">
        <v>137.9</v>
      </c>
      <c r="W40" s="1">
        <v>184.6406571</v>
      </c>
      <c r="X40" s="1">
        <v>70.0</v>
      </c>
      <c r="Y40" s="1">
        <v>42.43305479</v>
      </c>
      <c r="Z40" s="1">
        <v>2.356653333</v>
      </c>
      <c r="AA40" s="1">
        <v>0.335107669</v>
      </c>
      <c r="AB40" s="1">
        <v>84.6</v>
      </c>
      <c r="AC40" s="1">
        <v>33.21273108</v>
      </c>
      <c r="AD40" s="1" t="s">
        <v>155</v>
      </c>
      <c r="AE40" s="1">
        <v>48.21743148</v>
      </c>
      <c r="AF40" s="1">
        <v>108.1</v>
      </c>
      <c r="AG40" s="1" t="s">
        <v>140</v>
      </c>
      <c r="AH40" s="1" t="s">
        <v>141</v>
      </c>
      <c r="AI40" s="1" t="s">
        <v>142</v>
      </c>
      <c r="AJ40" s="1" t="s">
        <v>167</v>
      </c>
      <c r="AK40" s="1" t="s">
        <v>173</v>
      </c>
      <c r="AL40" s="1">
        <v>132.0</v>
      </c>
      <c r="AM40" s="1">
        <v>84.0</v>
      </c>
      <c r="AN40" s="1">
        <v>1830.34</v>
      </c>
      <c r="AO40" s="1">
        <v>13.6474</v>
      </c>
      <c r="AP40" s="1">
        <v>863.4</v>
      </c>
      <c r="AQ40" s="1">
        <v>1121.98</v>
      </c>
      <c r="AR40" s="1">
        <v>11.9536</v>
      </c>
      <c r="AS40" s="1">
        <v>1621.93</v>
      </c>
      <c r="AT40" s="1">
        <v>2331.3</v>
      </c>
      <c r="AU40" s="1">
        <v>206.528</v>
      </c>
      <c r="AV40" s="1">
        <v>10.1042</v>
      </c>
      <c r="AW40" s="1">
        <v>0.901447</v>
      </c>
      <c r="AX40" s="1">
        <v>2.52557</v>
      </c>
      <c r="AY40" s="1">
        <v>825.796</v>
      </c>
      <c r="AZ40" s="1">
        <v>1.26727</v>
      </c>
      <c r="BA40" s="1">
        <v>2.12858</v>
      </c>
      <c r="BB40" s="1">
        <v>12.3158</v>
      </c>
      <c r="BC40" s="1">
        <v>4.93584</v>
      </c>
      <c r="BD40" s="1">
        <v>1.27551</v>
      </c>
      <c r="BE40" s="1">
        <v>330.521</v>
      </c>
      <c r="BF40" s="1">
        <v>7.22996</v>
      </c>
      <c r="BG40" s="1">
        <v>100.056</v>
      </c>
      <c r="BH40" s="1">
        <v>3.226197278</v>
      </c>
      <c r="BI40" s="1">
        <v>0.625808559</v>
      </c>
      <c r="BJ40" s="1">
        <v>0.349412441</v>
      </c>
      <c r="BK40" s="1">
        <v>0.028203203</v>
      </c>
      <c r="BL40" s="1" t="s">
        <v>144</v>
      </c>
      <c r="BM40" s="1" t="s">
        <v>145</v>
      </c>
      <c r="BN40" s="1" t="s">
        <v>146</v>
      </c>
      <c r="BO40" s="1" t="s">
        <v>145</v>
      </c>
      <c r="BP40" s="1" t="s">
        <v>146</v>
      </c>
      <c r="BQ40" s="1" t="s">
        <v>146</v>
      </c>
      <c r="BR40" s="1" t="s">
        <v>146</v>
      </c>
      <c r="BS40" s="1">
        <v>8.837074409</v>
      </c>
      <c r="BT40" s="1">
        <v>0.70552701</v>
      </c>
      <c r="BU40" s="1">
        <v>0.322529163</v>
      </c>
      <c r="BV40" s="1">
        <v>0.100705727</v>
      </c>
      <c r="BW40" s="1">
        <v>0.030174201</v>
      </c>
      <c r="BX40" s="1">
        <v>1.092563319</v>
      </c>
      <c r="BY40" s="1">
        <v>0.597029136</v>
      </c>
      <c r="BZ40" s="1" t="str">
        <f t="shared" si="1"/>
        <v>proinflamatoria</v>
      </c>
      <c r="CA40" s="1">
        <v>46.47178538</v>
      </c>
      <c r="CB40" s="1" t="s">
        <v>148</v>
      </c>
      <c r="CC40" s="1">
        <v>0.249120261</v>
      </c>
      <c r="CD40" s="1">
        <v>0.231670597</v>
      </c>
      <c r="CE40" s="1">
        <v>0.172719028</v>
      </c>
      <c r="CF40" s="1">
        <v>0.025866135</v>
      </c>
      <c r="CG40" s="1">
        <v>0.007582079</v>
      </c>
      <c r="CH40" s="1">
        <v>678.45</v>
      </c>
      <c r="CI40" s="2" t="str">
        <f t="shared" si="2"/>
        <v>low</v>
      </c>
      <c r="CJ40" s="1">
        <v>329.97</v>
      </c>
      <c r="CK40" s="1">
        <v>289.49</v>
      </c>
      <c r="CL40" s="1">
        <v>40.48</v>
      </c>
      <c r="CM40" s="1">
        <v>261.527</v>
      </c>
      <c r="CN40" s="1">
        <v>67.695</v>
      </c>
      <c r="CO40" s="1">
        <v>0.539</v>
      </c>
      <c r="CP40" s="1">
        <v>0.0</v>
      </c>
      <c r="CQ40" s="1">
        <v>0.539</v>
      </c>
      <c r="CR40" s="1">
        <v>0.0</v>
      </c>
      <c r="CS40" s="1">
        <v>0.209</v>
      </c>
      <c r="CT40" s="1">
        <v>0.209</v>
      </c>
      <c r="CU40" s="1">
        <v>0.0</v>
      </c>
      <c r="CV40" s="1">
        <v>0.387</v>
      </c>
      <c r="CW40" s="1">
        <v>1.432</v>
      </c>
      <c r="CX40" s="1">
        <v>0.0</v>
      </c>
      <c r="CY40" s="1">
        <v>230.859</v>
      </c>
      <c r="CZ40" s="1">
        <v>0.045</v>
      </c>
      <c r="DA40" s="1">
        <v>0.0</v>
      </c>
      <c r="DB40" s="1">
        <v>0.045</v>
      </c>
      <c r="DC40" s="1">
        <v>3.775</v>
      </c>
      <c r="DD40" s="1">
        <v>0.263</v>
      </c>
      <c r="DE40" s="1">
        <v>4.037</v>
      </c>
      <c r="DF40" s="1">
        <v>12.986</v>
      </c>
      <c r="DG40" s="1">
        <v>3.864</v>
      </c>
      <c r="DH40" s="1">
        <v>16.85</v>
      </c>
      <c r="DI40" s="1">
        <v>2.162</v>
      </c>
      <c r="DJ40" s="1">
        <v>1.306</v>
      </c>
      <c r="DK40" s="1">
        <v>3.468</v>
      </c>
      <c r="DL40" s="1">
        <v>29.371</v>
      </c>
      <c r="DM40" s="1">
        <v>34.821</v>
      </c>
      <c r="DN40" s="1">
        <v>64.192</v>
      </c>
      <c r="DO40" s="1">
        <v>0.0</v>
      </c>
      <c r="DP40" s="1">
        <v>0.209</v>
      </c>
      <c r="DQ40" s="1">
        <v>0.209</v>
      </c>
      <c r="DR40" s="1" t="s">
        <v>158</v>
      </c>
      <c r="DS40" s="1" t="s">
        <v>158</v>
      </c>
      <c r="DT40" s="1" t="s">
        <v>149</v>
      </c>
      <c r="DU40" s="1" t="s">
        <v>158</v>
      </c>
      <c r="DV40" s="1">
        <v>370.669</v>
      </c>
      <c r="DW40" s="1" t="str">
        <f t="shared" si="3"/>
        <v>low</v>
      </c>
      <c r="DX40" s="1">
        <v>180.278</v>
      </c>
      <c r="DY40" s="1">
        <v>142.884</v>
      </c>
      <c r="DZ40" s="1">
        <v>36.985</v>
      </c>
      <c r="EA40" s="1" t="s">
        <v>158</v>
      </c>
      <c r="EB40" s="1" t="s">
        <v>158</v>
      </c>
      <c r="EC40" s="1" t="s">
        <v>149</v>
      </c>
      <c r="ED40" s="1" t="s">
        <v>158</v>
      </c>
      <c r="EE40" s="1" t="s">
        <v>239</v>
      </c>
      <c r="EF40" s="1" t="s">
        <v>151</v>
      </c>
      <c r="EG40" s="1" t="s">
        <v>151</v>
      </c>
    </row>
    <row r="41" ht="14.25" customHeight="1">
      <c r="A41" s="1" t="s">
        <v>240</v>
      </c>
      <c r="B41" s="1" t="s">
        <v>153</v>
      </c>
      <c r="C41" s="1">
        <v>55.0</v>
      </c>
      <c r="D41" s="1" t="s">
        <v>161</v>
      </c>
      <c r="E41" s="1">
        <v>85.0</v>
      </c>
      <c r="F41" s="1">
        <v>49.0</v>
      </c>
      <c r="G41" s="1" t="s">
        <v>154</v>
      </c>
      <c r="H41" s="1">
        <v>22.0</v>
      </c>
      <c r="I41" s="1">
        <v>102.0</v>
      </c>
      <c r="J41" s="1">
        <v>173.0</v>
      </c>
      <c r="K41" s="1">
        <v>3.530612245</v>
      </c>
      <c r="L41" s="1">
        <v>104.1</v>
      </c>
      <c r="M41" s="1">
        <v>9.55</v>
      </c>
      <c r="N41" s="1">
        <v>92.0</v>
      </c>
      <c r="O41" s="1">
        <v>5.68</v>
      </c>
      <c r="P41" s="1">
        <v>5.26</v>
      </c>
      <c r="Q41" s="1">
        <v>9.76</v>
      </c>
      <c r="R41" s="1">
        <v>0.538934426</v>
      </c>
      <c r="S41" s="1">
        <v>112.0</v>
      </c>
      <c r="T41" s="1">
        <v>14.56</v>
      </c>
      <c r="U41" s="1">
        <v>5.106</v>
      </c>
      <c r="V41" s="1">
        <v>140.6</v>
      </c>
      <c r="W41" s="1">
        <v>181.3200498</v>
      </c>
      <c r="X41" s="1">
        <v>53.3</v>
      </c>
      <c r="Y41" s="1">
        <v>30.26497592</v>
      </c>
      <c r="Z41" s="1">
        <v>3.304149333</v>
      </c>
      <c r="AA41" s="1">
        <v>0.31939907</v>
      </c>
      <c r="AB41" s="1">
        <v>62.9</v>
      </c>
      <c r="AC41" s="1">
        <v>26.83491748</v>
      </c>
      <c r="AD41" s="1" t="s">
        <v>139</v>
      </c>
      <c r="AE41" s="1">
        <v>44.02347966</v>
      </c>
      <c r="AF41" s="1">
        <v>93.0</v>
      </c>
      <c r="AG41" s="1" t="s">
        <v>140</v>
      </c>
      <c r="AH41" s="1" t="s">
        <v>141</v>
      </c>
      <c r="AI41" s="1" t="s">
        <v>142</v>
      </c>
      <c r="AJ41" s="1" t="s">
        <v>167</v>
      </c>
      <c r="AK41" s="1" t="s">
        <v>170</v>
      </c>
      <c r="AL41" s="1">
        <v>109.0</v>
      </c>
      <c r="AM41" s="1">
        <v>80.0</v>
      </c>
      <c r="AN41" s="1">
        <v>1994.13</v>
      </c>
      <c r="AO41" s="1">
        <v>17.6153</v>
      </c>
      <c r="AP41" s="1">
        <v>715.864</v>
      </c>
      <c r="AQ41" s="1">
        <v>1065.07</v>
      </c>
      <c r="AR41" s="1">
        <v>14.5956</v>
      </c>
      <c r="AS41" s="1">
        <v>1315.82</v>
      </c>
      <c r="AT41" s="1">
        <v>4747.52</v>
      </c>
      <c r="AU41" s="1">
        <v>302.93</v>
      </c>
      <c r="AV41" s="1">
        <v>10.1823</v>
      </c>
      <c r="AW41" s="1">
        <v>1.65261</v>
      </c>
      <c r="AX41" s="1">
        <v>2.71263</v>
      </c>
      <c r="AY41" s="1">
        <v>969.919</v>
      </c>
      <c r="AZ41" s="1">
        <v>1.19432</v>
      </c>
      <c r="BA41" s="1">
        <v>2.26814</v>
      </c>
      <c r="BB41" s="1">
        <v>16.1182</v>
      </c>
      <c r="BC41" s="1">
        <v>5.46262</v>
      </c>
      <c r="BD41" s="1">
        <v>2.32196</v>
      </c>
      <c r="BE41" s="1">
        <v>338.869</v>
      </c>
      <c r="BF41" s="1">
        <v>7.10646</v>
      </c>
      <c r="BG41" s="1">
        <v>266.077</v>
      </c>
      <c r="BH41" s="1">
        <v>4.741382987</v>
      </c>
      <c r="BI41" s="1">
        <v>1.384095941</v>
      </c>
      <c r="BJ41" s="1">
        <v>0.733208503</v>
      </c>
      <c r="BK41" s="1">
        <v>0.0</v>
      </c>
      <c r="BL41" s="1" t="s">
        <v>144</v>
      </c>
      <c r="BM41" s="1" t="s">
        <v>146</v>
      </c>
      <c r="BN41" s="1" t="s">
        <v>146</v>
      </c>
      <c r="BO41" s="1" t="s">
        <v>145</v>
      </c>
      <c r="BP41" s="1" t="s">
        <v>145</v>
      </c>
      <c r="BQ41" s="1" t="s">
        <v>145</v>
      </c>
      <c r="BR41" s="1" t="s">
        <v>145</v>
      </c>
      <c r="BS41" s="1">
        <v>8.972552193</v>
      </c>
      <c r="BT41" s="1">
        <v>0.960030975</v>
      </c>
      <c r="BU41" s="1">
        <v>0.567942515</v>
      </c>
      <c r="BV41" s="1">
        <v>0.104168917</v>
      </c>
      <c r="BW41" s="1">
        <v>0.052169354</v>
      </c>
      <c r="BX41" s="1">
        <v>-1.143940504</v>
      </c>
      <c r="BY41" s="1">
        <v>-0.573691326</v>
      </c>
      <c r="BZ41" s="1" t="str">
        <f t="shared" si="1"/>
        <v>antiinflamatoria</v>
      </c>
      <c r="CA41" s="1">
        <v>43.07526882</v>
      </c>
      <c r="CB41" s="1" t="s">
        <v>148</v>
      </c>
      <c r="CC41" s="1">
        <v>0.136206323</v>
      </c>
      <c r="CD41" s="1">
        <v>0.172212978</v>
      </c>
      <c r="CE41" s="1">
        <v>0.250349418</v>
      </c>
      <c r="CF41" s="1">
        <v>0.019866889</v>
      </c>
      <c r="CG41" s="1">
        <v>0.141264559</v>
      </c>
      <c r="CH41" s="1">
        <v>1217.6</v>
      </c>
      <c r="CI41" s="2" t="str">
        <f t="shared" si="2"/>
        <v>High</v>
      </c>
      <c r="CJ41" s="1">
        <v>419.228</v>
      </c>
      <c r="CK41" s="1">
        <v>288.308</v>
      </c>
      <c r="CL41" s="1">
        <v>130.92</v>
      </c>
      <c r="CM41" s="1">
        <v>69.761</v>
      </c>
      <c r="CN41" s="1">
        <v>344.675</v>
      </c>
      <c r="CO41" s="1">
        <v>2.483</v>
      </c>
      <c r="CP41" s="1">
        <v>0.0</v>
      </c>
      <c r="CQ41" s="1">
        <v>2.483</v>
      </c>
      <c r="CR41" s="1">
        <v>0.0</v>
      </c>
      <c r="CS41" s="1">
        <v>2.309</v>
      </c>
      <c r="CT41" s="1">
        <v>2.309</v>
      </c>
      <c r="CU41" s="1">
        <v>0.0</v>
      </c>
      <c r="CV41" s="1">
        <v>0.386</v>
      </c>
      <c r="CW41" s="1">
        <v>0.0</v>
      </c>
      <c r="CX41" s="1">
        <v>0.0</v>
      </c>
      <c r="CY41" s="1">
        <v>68.267</v>
      </c>
      <c r="CZ41" s="1">
        <v>0.0</v>
      </c>
      <c r="DA41" s="1">
        <v>0.0</v>
      </c>
      <c r="DB41" s="1">
        <v>0.0</v>
      </c>
      <c r="DC41" s="1">
        <v>1.449</v>
      </c>
      <c r="DD41" s="1">
        <v>0.002</v>
      </c>
      <c r="DE41" s="1">
        <v>1.451</v>
      </c>
      <c r="DF41" s="1">
        <v>0.0</v>
      </c>
      <c r="DG41" s="1">
        <v>0.043</v>
      </c>
      <c r="DH41" s="1">
        <v>0.043</v>
      </c>
      <c r="DI41" s="1">
        <v>2.403</v>
      </c>
      <c r="DJ41" s="1">
        <v>1.113</v>
      </c>
      <c r="DK41" s="1">
        <v>3.516</v>
      </c>
      <c r="DL41" s="1">
        <v>213.685</v>
      </c>
      <c r="DM41" s="1">
        <v>127.433</v>
      </c>
      <c r="DN41" s="1">
        <v>341.118</v>
      </c>
      <c r="DO41" s="1">
        <v>0.0</v>
      </c>
      <c r="DP41" s="1">
        <v>2.309</v>
      </c>
      <c r="DQ41" s="1">
        <v>2.309</v>
      </c>
      <c r="DR41" s="1" t="s">
        <v>157</v>
      </c>
      <c r="DS41" s="1" t="s">
        <v>157</v>
      </c>
      <c r="DT41" s="1" t="s">
        <v>157</v>
      </c>
      <c r="DU41" s="1" t="s">
        <v>157</v>
      </c>
      <c r="DV41" s="1">
        <v>610.592</v>
      </c>
      <c r="DW41" s="1" t="str">
        <f t="shared" si="3"/>
        <v>high</v>
      </c>
      <c r="DX41" s="1">
        <v>210.231</v>
      </c>
      <c r="DY41" s="1">
        <v>34.983</v>
      </c>
      <c r="DZ41" s="1">
        <v>172.845</v>
      </c>
      <c r="EA41" s="1" t="s">
        <v>157</v>
      </c>
      <c r="EB41" s="1" t="s">
        <v>157</v>
      </c>
      <c r="EC41" s="1" t="s">
        <v>157</v>
      </c>
      <c r="ED41" s="1" t="s">
        <v>157</v>
      </c>
      <c r="EE41" s="1" t="s">
        <v>241</v>
      </c>
      <c r="EF41" s="1" t="s">
        <v>151</v>
      </c>
      <c r="EG41" s="1" t="s">
        <v>151</v>
      </c>
    </row>
    <row r="42" ht="14.25" customHeight="1">
      <c r="A42" s="1" t="s">
        <v>242</v>
      </c>
      <c r="B42" s="1" t="s">
        <v>136</v>
      </c>
      <c r="C42" s="1">
        <v>50.0</v>
      </c>
      <c r="D42" s="1" t="s">
        <v>161</v>
      </c>
      <c r="E42" s="1">
        <v>83.0</v>
      </c>
      <c r="F42" s="1">
        <v>58.0</v>
      </c>
      <c r="G42" s="1" t="s">
        <v>154</v>
      </c>
      <c r="H42" s="1">
        <v>22.0</v>
      </c>
      <c r="I42" s="1">
        <v>92.0</v>
      </c>
      <c r="J42" s="1">
        <v>172.0</v>
      </c>
      <c r="K42" s="1">
        <v>2.965517241</v>
      </c>
      <c r="L42" s="1">
        <v>268.0</v>
      </c>
      <c r="M42" s="1">
        <v>0.46</v>
      </c>
      <c r="N42" s="1">
        <v>91.0</v>
      </c>
      <c r="O42" s="1">
        <v>5.48</v>
      </c>
      <c r="P42" s="1">
        <v>6.02</v>
      </c>
      <c r="Q42" s="1">
        <v>12.49</v>
      </c>
      <c r="R42" s="1">
        <v>0.481985588</v>
      </c>
      <c r="S42" s="1">
        <v>110.0</v>
      </c>
      <c r="T42" s="1">
        <v>16.71</v>
      </c>
      <c r="U42" s="1">
        <v>5.0505</v>
      </c>
      <c r="V42" s="1">
        <v>157.8</v>
      </c>
      <c r="W42" s="1">
        <v>215.5433731</v>
      </c>
      <c r="X42" s="1">
        <v>46.7</v>
      </c>
      <c r="Y42" s="1">
        <v>26.66070889</v>
      </c>
      <c r="Z42" s="1">
        <v>3.750838</v>
      </c>
      <c r="AA42" s="1">
        <v>0.313878305</v>
      </c>
      <c r="AB42" s="1">
        <v>85.4</v>
      </c>
      <c r="AC42" s="1">
        <v>30.18602225</v>
      </c>
      <c r="AD42" s="1" t="s">
        <v>155</v>
      </c>
      <c r="AE42" s="1">
        <v>42.586327</v>
      </c>
      <c r="AF42" s="1">
        <v>106.2</v>
      </c>
      <c r="AG42" s="1" t="s">
        <v>140</v>
      </c>
      <c r="AH42" s="1" t="s">
        <v>141</v>
      </c>
      <c r="AI42" s="1" t="s">
        <v>142</v>
      </c>
      <c r="AJ42" s="1" t="s">
        <v>167</v>
      </c>
      <c r="AK42" s="1" t="s">
        <v>143</v>
      </c>
      <c r="AL42" s="1">
        <v>126.0</v>
      </c>
      <c r="AM42" s="1">
        <v>94.0</v>
      </c>
      <c r="AN42" s="1">
        <v>1997.23</v>
      </c>
      <c r="AO42" s="1">
        <v>13.236</v>
      </c>
      <c r="AP42" s="1">
        <v>517.513</v>
      </c>
      <c r="AQ42" s="1">
        <v>1023.42</v>
      </c>
      <c r="AR42" s="1">
        <v>11.9051</v>
      </c>
      <c r="AS42" s="1">
        <v>1432.55</v>
      </c>
      <c r="AT42" s="1">
        <v>2803.0</v>
      </c>
      <c r="AU42" s="1">
        <v>219.998</v>
      </c>
      <c r="AV42" s="1">
        <v>10.4355</v>
      </c>
      <c r="AW42" s="1">
        <v>1.33712</v>
      </c>
      <c r="AX42" s="1">
        <v>2.73478</v>
      </c>
      <c r="AY42" s="1">
        <v>735.468</v>
      </c>
      <c r="AZ42" s="1">
        <v>1.43951</v>
      </c>
      <c r="BA42" s="1">
        <v>1.8993</v>
      </c>
      <c r="BB42" s="1">
        <v>15.555</v>
      </c>
      <c r="BC42" s="1">
        <v>5.20074</v>
      </c>
      <c r="BD42" s="1">
        <v>1.56664</v>
      </c>
      <c r="BE42" s="1">
        <v>350.108</v>
      </c>
      <c r="BF42" s="1">
        <v>7.04109</v>
      </c>
      <c r="BG42" s="1">
        <v>200.366</v>
      </c>
      <c r="BH42" s="1">
        <v>5.958109581</v>
      </c>
      <c r="BI42" s="1">
        <v>1.517031974</v>
      </c>
      <c r="BJ42" s="1">
        <v>0.862239619</v>
      </c>
      <c r="BK42" s="1">
        <v>0.14379969</v>
      </c>
      <c r="BL42" s="1" t="s">
        <v>144</v>
      </c>
      <c r="BM42" s="1" t="s">
        <v>145</v>
      </c>
      <c r="BN42" s="1" t="s">
        <v>146</v>
      </c>
      <c r="BO42" s="1" t="s">
        <v>146</v>
      </c>
      <c r="BP42" s="1" t="s">
        <v>146</v>
      </c>
      <c r="BQ42" s="1" t="s">
        <v>146</v>
      </c>
      <c r="BR42" s="1" t="s">
        <v>145</v>
      </c>
      <c r="BS42" s="1">
        <v>10.67973294</v>
      </c>
      <c r="BT42" s="1">
        <v>0.861030984</v>
      </c>
      <c r="BU42" s="1">
        <v>0.500695349</v>
      </c>
      <c r="BV42" s="1">
        <v>0.084847133</v>
      </c>
      <c r="BW42" s="1">
        <v>0.048376898</v>
      </c>
      <c r="BX42" s="1">
        <v>0.494480349</v>
      </c>
      <c r="BY42" s="1">
        <v>0.247611592</v>
      </c>
      <c r="BZ42" s="1" t="str">
        <f t="shared" si="1"/>
        <v>proinflamatoria</v>
      </c>
      <c r="CA42" s="1">
        <v>32.32391714</v>
      </c>
      <c r="CB42" s="1" t="s">
        <v>148</v>
      </c>
      <c r="CC42" s="1">
        <v>0.224915757</v>
      </c>
      <c r="CD42" s="1">
        <v>0.249509631</v>
      </c>
      <c r="CE42" s="1">
        <v>0.061560127</v>
      </c>
      <c r="CF42" s="1">
        <v>0.186541266</v>
      </c>
      <c r="CG42" s="1">
        <v>0.166725343</v>
      </c>
      <c r="CH42" s="1">
        <v>552.671</v>
      </c>
      <c r="CI42" s="2" t="str">
        <f t="shared" si="2"/>
        <v>low</v>
      </c>
      <c r="CJ42" s="1">
        <v>552.138</v>
      </c>
      <c r="CK42" s="1">
        <v>366.854</v>
      </c>
      <c r="CL42" s="1">
        <v>185.284</v>
      </c>
      <c r="CM42" s="1">
        <v>187.158</v>
      </c>
      <c r="CN42" s="1">
        <v>352.166</v>
      </c>
      <c r="CO42" s="1">
        <v>10.66</v>
      </c>
      <c r="CP42" s="1">
        <v>0.0</v>
      </c>
      <c r="CQ42" s="1">
        <v>10.66</v>
      </c>
      <c r="CR42" s="1">
        <v>0.0</v>
      </c>
      <c r="CS42" s="1">
        <v>2.153</v>
      </c>
      <c r="CT42" s="1">
        <v>2.153</v>
      </c>
      <c r="CU42" s="1">
        <v>0.0</v>
      </c>
      <c r="CV42" s="1">
        <v>2.078</v>
      </c>
      <c r="CW42" s="1">
        <v>0.0</v>
      </c>
      <c r="CX42" s="1">
        <v>0.0</v>
      </c>
      <c r="CY42" s="1">
        <v>0.0</v>
      </c>
      <c r="CZ42" s="1">
        <v>115.183</v>
      </c>
      <c r="DA42" s="1">
        <v>29.655</v>
      </c>
      <c r="DB42" s="1">
        <v>144.838</v>
      </c>
      <c r="DC42" s="1">
        <v>35.439</v>
      </c>
      <c r="DD42" s="1">
        <v>0.001</v>
      </c>
      <c r="DE42" s="1">
        <v>35.44</v>
      </c>
      <c r="DF42" s="1">
        <v>6.092</v>
      </c>
      <c r="DG42" s="1">
        <v>0.788</v>
      </c>
      <c r="DH42" s="1">
        <v>6.88</v>
      </c>
      <c r="DI42" s="1">
        <v>0.407</v>
      </c>
      <c r="DJ42" s="1">
        <v>1.327</v>
      </c>
      <c r="DK42" s="1">
        <v>1.734</v>
      </c>
      <c r="DL42" s="1">
        <v>199.045</v>
      </c>
      <c r="DM42" s="1">
        <v>151.333</v>
      </c>
      <c r="DN42" s="1">
        <v>350.378</v>
      </c>
      <c r="DO42" s="1">
        <v>0.0</v>
      </c>
      <c r="DP42" s="1">
        <v>2.153</v>
      </c>
      <c r="DQ42" s="1">
        <v>2.153</v>
      </c>
      <c r="DR42" s="1" t="s">
        <v>158</v>
      </c>
      <c r="DS42" s="1" t="s">
        <v>157</v>
      </c>
      <c r="DT42" s="1" t="s">
        <v>157</v>
      </c>
      <c r="DU42" s="1" t="s">
        <v>157</v>
      </c>
      <c r="DV42" s="1">
        <v>276.719</v>
      </c>
      <c r="DW42" s="1" t="str">
        <f t="shared" si="3"/>
        <v>low</v>
      </c>
      <c r="DX42" s="1">
        <v>276.452</v>
      </c>
      <c r="DY42" s="1">
        <v>93.709</v>
      </c>
      <c r="DZ42" s="1">
        <v>176.327</v>
      </c>
      <c r="EA42" s="1" t="s">
        <v>158</v>
      </c>
      <c r="EB42" s="1" t="s">
        <v>157</v>
      </c>
      <c r="EC42" s="1" t="s">
        <v>157</v>
      </c>
      <c r="ED42" s="1" t="s">
        <v>157</v>
      </c>
      <c r="EE42" s="1" t="s">
        <v>243</v>
      </c>
      <c r="EF42" s="1" t="s">
        <v>151</v>
      </c>
      <c r="EG42" s="1" t="s">
        <v>151</v>
      </c>
    </row>
    <row r="43" ht="14.25" customHeight="1">
      <c r="A43" s="1" t="s">
        <v>244</v>
      </c>
      <c r="B43" s="1" t="s">
        <v>136</v>
      </c>
      <c r="C43" s="1">
        <v>46.0</v>
      </c>
      <c r="D43" s="1" t="s">
        <v>161</v>
      </c>
      <c r="E43" s="1">
        <v>102.0</v>
      </c>
      <c r="F43" s="1">
        <v>66.0</v>
      </c>
      <c r="G43" s="1" t="s">
        <v>154</v>
      </c>
      <c r="H43" s="1">
        <v>19.0</v>
      </c>
      <c r="I43" s="1">
        <v>103.0</v>
      </c>
      <c r="J43" s="1">
        <v>188.0</v>
      </c>
      <c r="K43" s="1">
        <v>2.848484848</v>
      </c>
      <c r="L43" s="1">
        <v>93.2</v>
      </c>
      <c r="M43" s="1">
        <v>43.4</v>
      </c>
      <c r="N43" s="1">
        <v>93.0</v>
      </c>
      <c r="O43" s="1">
        <v>5.57</v>
      </c>
      <c r="P43" s="1">
        <v>2.0</v>
      </c>
      <c r="Q43" s="1">
        <v>2.54</v>
      </c>
      <c r="R43" s="1">
        <v>0.787401575</v>
      </c>
      <c r="S43" s="1">
        <v>94.0</v>
      </c>
      <c r="T43" s="1">
        <v>11.52</v>
      </c>
      <c r="U43" s="1">
        <v>5.1615</v>
      </c>
      <c r="V43" s="1">
        <v>117.4</v>
      </c>
      <c r="W43" s="1">
        <v>138.6698766</v>
      </c>
      <c r="X43" s="1">
        <v>66.7</v>
      </c>
      <c r="Y43" s="1">
        <v>37.84025961</v>
      </c>
      <c r="Z43" s="1">
        <v>2.642688</v>
      </c>
      <c r="AA43" s="1">
        <v>0.329612479</v>
      </c>
      <c r="AB43" s="1">
        <v>76.7</v>
      </c>
      <c r="AC43" s="1">
        <v>25.95634934</v>
      </c>
      <c r="AD43" s="1" t="s">
        <v>139</v>
      </c>
      <c r="AE43" s="1">
        <v>35.11338915</v>
      </c>
      <c r="AF43" s="1">
        <v>97.4</v>
      </c>
      <c r="AG43" s="1" t="s">
        <v>140</v>
      </c>
      <c r="AH43" s="1" t="s">
        <v>141</v>
      </c>
      <c r="AI43" s="1" t="s">
        <v>142</v>
      </c>
      <c r="AJ43" s="1" t="s">
        <v>167</v>
      </c>
      <c r="AK43" s="1" t="s">
        <v>143</v>
      </c>
      <c r="AL43" s="1">
        <v>124.0</v>
      </c>
      <c r="AM43" s="1">
        <v>69.0</v>
      </c>
      <c r="AN43" s="1">
        <v>2152.56</v>
      </c>
      <c r="AO43" s="1">
        <v>19.5511</v>
      </c>
      <c r="AP43" s="1">
        <v>649.114</v>
      </c>
      <c r="AQ43" s="1">
        <v>1076.52</v>
      </c>
      <c r="AR43" s="1">
        <v>12.6448</v>
      </c>
      <c r="AS43" s="1">
        <v>1049.76</v>
      </c>
      <c r="AT43" s="1">
        <v>3230.11</v>
      </c>
      <c r="AU43" s="1">
        <v>231.666</v>
      </c>
      <c r="AV43" s="1">
        <v>10.9545</v>
      </c>
      <c r="AW43" s="1">
        <v>2.43628</v>
      </c>
      <c r="AX43" s="1">
        <v>2.70814</v>
      </c>
      <c r="AY43" s="1">
        <v>877.168</v>
      </c>
      <c r="AZ43" s="1">
        <v>1.01088</v>
      </c>
      <c r="BA43" s="1">
        <v>1.99372</v>
      </c>
      <c r="BB43" s="1">
        <v>16.9026</v>
      </c>
      <c r="BC43" s="1">
        <v>5.95409</v>
      </c>
      <c r="BD43" s="1">
        <v>1.0116</v>
      </c>
      <c r="BE43" s="1">
        <v>297.787</v>
      </c>
      <c r="BF43" s="1">
        <v>7.25062</v>
      </c>
      <c r="BG43" s="1">
        <v>168.312</v>
      </c>
      <c r="BH43" s="1">
        <v>2.881317923</v>
      </c>
      <c r="BI43" s="1">
        <v>1.275931612</v>
      </c>
      <c r="BJ43" s="1">
        <v>0.968904159</v>
      </c>
      <c r="BK43" s="1">
        <v>0.042504601</v>
      </c>
      <c r="BL43" s="1" t="s">
        <v>144</v>
      </c>
      <c r="BM43" s="1" t="s">
        <v>145</v>
      </c>
      <c r="BN43" s="1" t="s">
        <v>146</v>
      </c>
      <c r="BO43" s="1" t="s">
        <v>145</v>
      </c>
      <c r="BP43" s="1" t="s">
        <v>146</v>
      </c>
      <c r="BQ43" s="1" t="s">
        <v>145</v>
      </c>
      <c r="BR43" s="1" t="s">
        <v>146</v>
      </c>
      <c r="BS43" s="1">
        <v>10.66654746</v>
      </c>
      <c r="BT43" s="1">
        <v>0.621902778</v>
      </c>
      <c r="BU43" s="1">
        <v>0.449373468</v>
      </c>
      <c r="BV43" s="1">
        <v>0.061852549</v>
      </c>
      <c r="BW43" s="1">
        <v>0.160038048</v>
      </c>
      <c r="BX43" s="1">
        <v>0.245462472</v>
      </c>
      <c r="BY43" s="1">
        <v>0.114009508</v>
      </c>
      <c r="BZ43" s="1" t="str">
        <f t="shared" si="1"/>
        <v>proinflamatoria</v>
      </c>
      <c r="CA43" s="1">
        <v>28.70225873</v>
      </c>
      <c r="CB43" s="1" t="s">
        <v>148</v>
      </c>
      <c r="CC43" s="1">
        <v>0.163255017</v>
      </c>
      <c r="CD43" s="1">
        <v>0.501798259</v>
      </c>
      <c r="CE43" s="1">
        <v>0.043191825</v>
      </c>
      <c r="CF43" s="1">
        <v>0.091459111</v>
      </c>
      <c r="CG43" s="1">
        <v>0.078215858</v>
      </c>
      <c r="CH43" s="1">
        <v>908.466</v>
      </c>
      <c r="CI43" s="2" t="str">
        <f t="shared" si="2"/>
        <v>low</v>
      </c>
      <c r="CJ43" s="1">
        <v>644.315</v>
      </c>
      <c r="CK43" s="1">
        <v>491.329</v>
      </c>
      <c r="CL43" s="1">
        <v>152.986</v>
      </c>
      <c r="CM43" s="1">
        <v>279.018</v>
      </c>
      <c r="CN43" s="1">
        <v>279.248</v>
      </c>
      <c r="CO43" s="1">
        <v>0.208</v>
      </c>
      <c r="CP43" s="1">
        <v>0.0</v>
      </c>
      <c r="CQ43" s="1">
        <v>0.208</v>
      </c>
      <c r="CR43" s="1">
        <v>0.0</v>
      </c>
      <c r="CS43" s="1">
        <v>85.841</v>
      </c>
      <c r="CT43" s="1">
        <v>85.841</v>
      </c>
      <c r="CU43" s="1">
        <v>0.0</v>
      </c>
      <c r="CV43" s="1">
        <v>0.0</v>
      </c>
      <c r="CW43" s="1">
        <v>184.975</v>
      </c>
      <c r="CX43" s="1">
        <v>0.0</v>
      </c>
      <c r="CY43" s="1">
        <v>26.325</v>
      </c>
      <c r="CZ43" s="1">
        <v>0.285</v>
      </c>
      <c r="DA43" s="1">
        <v>25.028</v>
      </c>
      <c r="DB43" s="1">
        <v>25.312</v>
      </c>
      <c r="DC43" s="1">
        <v>0.0</v>
      </c>
      <c r="DD43" s="1">
        <v>0.903</v>
      </c>
      <c r="DE43" s="1">
        <v>0.903</v>
      </c>
      <c r="DF43" s="1">
        <v>39.23</v>
      </c>
      <c r="DG43" s="1">
        <v>2.273</v>
      </c>
      <c r="DH43" s="1">
        <v>41.503</v>
      </c>
      <c r="DI43" s="1">
        <v>3.372</v>
      </c>
      <c r="DJ43" s="1">
        <v>0.578</v>
      </c>
      <c r="DK43" s="1">
        <v>3.95</v>
      </c>
      <c r="DL43" s="1">
        <v>236.913</v>
      </c>
      <c r="DM43" s="1">
        <v>38.341</v>
      </c>
      <c r="DN43" s="1">
        <v>275.254</v>
      </c>
      <c r="DO43" s="1">
        <v>0.0</v>
      </c>
      <c r="DP43" s="1">
        <v>85.841</v>
      </c>
      <c r="DQ43" s="1">
        <v>85.841</v>
      </c>
      <c r="DR43" s="1" t="s">
        <v>157</v>
      </c>
      <c r="DS43" s="1" t="s">
        <v>157</v>
      </c>
      <c r="DT43" s="1" t="s">
        <v>149</v>
      </c>
      <c r="DU43" s="1" t="s">
        <v>157</v>
      </c>
      <c r="DV43" s="1">
        <v>422.04</v>
      </c>
      <c r="DW43" s="1" t="str">
        <f t="shared" si="3"/>
        <v>low</v>
      </c>
      <c r="DX43" s="1">
        <v>299.325</v>
      </c>
      <c r="DY43" s="1">
        <v>129.621</v>
      </c>
      <c r="DZ43" s="1">
        <v>129.728</v>
      </c>
      <c r="EA43" s="1" t="s">
        <v>157</v>
      </c>
      <c r="EB43" s="1" t="s">
        <v>157</v>
      </c>
      <c r="EC43" s="1" t="s">
        <v>157</v>
      </c>
      <c r="ED43" s="1" t="s">
        <v>157</v>
      </c>
      <c r="EE43" s="1" t="s">
        <v>245</v>
      </c>
      <c r="EF43" s="1" t="s">
        <v>151</v>
      </c>
      <c r="EG43" s="1" t="s">
        <v>151</v>
      </c>
    </row>
    <row r="44" ht="14.25" customHeight="1">
      <c r="A44" s="1" t="s">
        <v>246</v>
      </c>
      <c r="B44" s="1" t="s">
        <v>153</v>
      </c>
      <c r="C44" s="1">
        <v>51.0</v>
      </c>
      <c r="D44" s="1" t="s">
        <v>161</v>
      </c>
      <c r="E44" s="1">
        <v>134.0</v>
      </c>
      <c r="F44" s="1">
        <v>37.0</v>
      </c>
      <c r="G44" s="1" t="s">
        <v>154</v>
      </c>
      <c r="H44" s="1">
        <v>35.0</v>
      </c>
      <c r="I44" s="1">
        <v>139.0</v>
      </c>
      <c r="J44" s="1">
        <v>211.0</v>
      </c>
      <c r="K44" s="1">
        <v>5.702702703</v>
      </c>
      <c r="L44" s="1">
        <v>219.0</v>
      </c>
      <c r="M44" s="1">
        <v>2.97</v>
      </c>
      <c r="N44" s="1">
        <v>130.0</v>
      </c>
      <c r="O44" s="1">
        <v>6.61</v>
      </c>
      <c r="P44" s="1">
        <v>14.87</v>
      </c>
      <c r="Q44" s="1">
        <v>1.98</v>
      </c>
      <c r="R44" s="1">
        <v>7.51010101</v>
      </c>
      <c r="S44" s="1">
        <v>175.0</v>
      </c>
      <c r="T44" s="1">
        <v>41.85</v>
      </c>
      <c r="U44" s="1">
        <v>7.215</v>
      </c>
      <c r="V44" s="1">
        <v>155.7</v>
      </c>
      <c r="W44" s="1">
        <v>225.3028264</v>
      </c>
      <c r="X44" s="1">
        <v>18.0</v>
      </c>
      <c r="Y44" s="1">
        <v>7.451620355</v>
      </c>
      <c r="Z44" s="1">
        <v>13.4199</v>
      </c>
      <c r="AA44" s="1">
        <v>0.267410488</v>
      </c>
      <c r="AB44" s="1">
        <v>70.8</v>
      </c>
      <c r="AC44" s="1">
        <v>32.49829246</v>
      </c>
      <c r="AD44" s="1" t="s">
        <v>155</v>
      </c>
      <c r="AE44" s="1">
        <v>45.10258049</v>
      </c>
      <c r="AF44" s="1">
        <v>97.3</v>
      </c>
      <c r="AG44" s="1" t="s">
        <v>140</v>
      </c>
      <c r="AH44" s="1" t="s">
        <v>141</v>
      </c>
      <c r="AI44" s="1" t="s">
        <v>142</v>
      </c>
      <c r="AJ44" s="1" t="s">
        <v>142</v>
      </c>
      <c r="AK44" s="1" t="s">
        <v>143</v>
      </c>
      <c r="AL44" s="1">
        <v>111.0</v>
      </c>
      <c r="AM44" s="1">
        <v>73.0</v>
      </c>
      <c r="AN44" s="1">
        <v>1906.72</v>
      </c>
      <c r="AO44" s="1">
        <v>9.35922</v>
      </c>
      <c r="AP44" s="1">
        <v>442.105</v>
      </c>
      <c r="AQ44" s="1">
        <v>652.184</v>
      </c>
      <c r="AR44" s="1">
        <v>15.2967</v>
      </c>
      <c r="AS44" s="1">
        <v>1693.68</v>
      </c>
      <c r="AT44" s="1">
        <v>1855.87</v>
      </c>
      <c r="AU44" s="1">
        <v>172.334</v>
      </c>
      <c r="AV44" s="1">
        <v>10.0088</v>
      </c>
      <c r="AW44" s="1">
        <v>1.02358</v>
      </c>
      <c r="AX44" s="1">
        <v>2.68538</v>
      </c>
      <c r="AY44" s="1">
        <v>579.964</v>
      </c>
      <c r="AZ44" s="1">
        <v>0.79303</v>
      </c>
      <c r="BA44" s="1">
        <v>1.35422</v>
      </c>
      <c r="BB44" s="1">
        <v>13.6577</v>
      </c>
      <c r="BC44" s="1">
        <v>4.59844</v>
      </c>
      <c r="BD44" s="1">
        <v>1.21746</v>
      </c>
      <c r="BE44" s="1">
        <v>256.815</v>
      </c>
      <c r="BF44" s="1">
        <v>6.92373</v>
      </c>
      <c r="BG44" s="1">
        <v>90.5527</v>
      </c>
      <c r="BH44" s="1">
        <v>26.46491711</v>
      </c>
      <c r="BI44" s="1">
        <v>1.982278809</v>
      </c>
      <c r="BJ44" s="1">
        <v>0.28118462</v>
      </c>
      <c r="BK44" s="1">
        <v>0.151701413</v>
      </c>
      <c r="BL44" s="1" t="s">
        <v>144</v>
      </c>
      <c r="BM44" s="1" t="s">
        <v>145</v>
      </c>
      <c r="BN44" s="1" t="s">
        <v>145</v>
      </c>
      <c r="BO44" s="1" t="s">
        <v>145</v>
      </c>
      <c r="BP44" s="1" t="s">
        <v>145</v>
      </c>
      <c r="BQ44" s="1" t="s">
        <v>146</v>
      </c>
      <c r="BR44" s="1" t="s">
        <v>145</v>
      </c>
      <c r="BS44" s="1">
        <v>10.13498187</v>
      </c>
      <c r="BT44" s="1">
        <v>0.356829349</v>
      </c>
      <c r="BU44" s="1">
        <v>0.373864883</v>
      </c>
      <c r="BV44" s="1">
        <v>0.082175197</v>
      </c>
      <c r="BW44" s="1">
        <v>0.081609517</v>
      </c>
      <c r="BX44" s="1">
        <v>2.199843952</v>
      </c>
      <c r="BY44" s="1">
        <v>1.153562639</v>
      </c>
      <c r="BZ44" s="1" t="str">
        <f t="shared" si="1"/>
        <v>proinflamatoria</v>
      </c>
      <c r="CA44" s="1">
        <v>45.66084275</v>
      </c>
      <c r="CB44" s="1" t="s">
        <v>148</v>
      </c>
      <c r="CC44" s="1">
        <v>0.10594732</v>
      </c>
      <c r="CD44" s="1">
        <v>0.072447833</v>
      </c>
      <c r="CE44" s="1">
        <v>0.040365538</v>
      </c>
      <c r="CF44" s="1">
        <v>0.039241558</v>
      </c>
      <c r="CG44" s="1">
        <v>0.355519719</v>
      </c>
      <c r="CH44" s="1">
        <v>528.604</v>
      </c>
      <c r="CI44" s="2" t="str">
        <f t="shared" si="2"/>
        <v>low</v>
      </c>
      <c r="CJ44" s="1">
        <v>277.781</v>
      </c>
      <c r="CK44" s="1">
        <v>59.693</v>
      </c>
      <c r="CL44" s="1">
        <v>218.088</v>
      </c>
      <c r="CM44" s="1">
        <v>52.91</v>
      </c>
      <c r="CN44" s="1">
        <v>216.736</v>
      </c>
      <c r="CO44" s="1">
        <v>4.475</v>
      </c>
      <c r="CP44" s="1">
        <v>0.0</v>
      </c>
      <c r="CQ44" s="1">
        <v>4.475</v>
      </c>
      <c r="CR44" s="1">
        <v>0.0</v>
      </c>
      <c r="CS44" s="1">
        <v>3.66</v>
      </c>
      <c r="CT44" s="1">
        <v>3.66</v>
      </c>
      <c r="CU44" s="1">
        <v>0.0</v>
      </c>
      <c r="CV44" s="1">
        <v>0.0</v>
      </c>
      <c r="CW44" s="1">
        <v>0.0</v>
      </c>
      <c r="CX44" s="1">
        <v>0.0</v>
      </c>
      <c r="CY44" s="1">
        <v>48.928</v>
      </c>
      <c r="CZ44" s="1">
        <v>0.0</v>
      </c>
      <c r="DA44" s="1">
        <v>0.0</v>
      </c>
      <c r="DB44" s="1">
        <v>0.0</v>
      </c>
      <c r="DC44" s="1">
        <v>0.0</v>
      </c>
      <c r="DD44" s="1">
        <v>0.018</v>
      </c>
      <c r="DE44" s="1">
        <v>0.018</v>
      </c>
      <c r="DF44" s="1">
        <v>2.946</v>
      </c>
      <c r="DG44" s="1">
        <v>1.018</v>
      </c>
      <c r="DH44" s="1">
        <v>3.964</v>
      </c>
      <c r="DI44" s="1">
        <v>0.756</v>
      </c>
      <c r="DJ44" s="1">
        <v>3.861</v>
      </c>
      <c r="DK44" s="1">
        <v>4.617</v>
      </c>
      <c r="DL44" s="1">
        <v>2.465</v>
      </c>
      <c r="DM44" s="1">
        <v>209.41</v>
      </c>
      <c r="DN44" s="1">
        <v>211.875</v>
      </c>
      <c r="DO44" s="1">
        <v>0.0</v>
      </c>
      <c r="DP44" s="1">
        <v>3.66</v>
      </c>
      <c r="DQ44" s="1">
        <v>3.66</v>
      </c>
      <c r="DR44" s="1" t="s">
        <v>158</v>
      </c>
      <c r="DS44" s="1" t="s">
        <v>158</v>
      </c>
      <c r="DT44" s="1" t="s">
        <v>158</v>
      </c>
      <c r="DU44" s="1" t="s">
        <v>157</v>
      </c>
      <c r="DV44" s="1">
        <v>277.232</v>
      </c>
      <c r="DW44" s="1" t="str">
        <f t="shared" si="3"/>
        <v>low</v>
      </c>
      <c r="DX44" s="1">
        <v>145.685</v>
      </c>
      <c r="DY44" s="1">
        <v>27.749</v>
      </c>
      <c r="DZ44" s="1">
        <v>113.669</v>
      </c>
      <c r="EA44" s="1" t="s">
        <v>158</v>
      </c>
      <c r="EB44" s="1" t="s">
        <v>158</v>
      </c>
      <c r="EC44" s="1" t="s">
        <v>158</v>
      </c>
      <c r="ED44" s="1" t="s">
        <v>157</v>
      </c>
      <c r="EE44" s="1" t="s">
        <v>247</v>
      </c>
      <c r="EF44" s="1" t="s">
        <v>151</v>
      </c>
      <c r="EG44" s="1" t="s">
        <v>151</v>
      </c>
    </row>
    <row r="45" ht="14.25" customHeight="1">
      <c r="A45" s="1" t="s">
        <v>248</v>
      </c>
      <c r="B45" s="1" t="s">
        <v>153</v>
      </c>
      <c r="C45" s="1">
        <v>41.0</v>
      </c>
      <c r="D45" s="1" t="s">
        <v>161</v>
      </c>
      <c r="E45" s="1">
        <v>109.0</v>
      </c>
      <c r="F45" s="1">
        <v>50.0</v>
      </c>
      <c r="G45" s="1" t="s">
        <v>154</v>
      </c>
      <c r="H45" s="1">
        <v>49.0</v>
      </c>
      <c r="I45" s="1">
        <v>118.0</v>
      </c>
      <c r="J45" s="1">
        <v>217.0</v>
      </c>
      <c r="K45" s="1">
        <v>4.34</v>
      </c>
      <c r="L45" s="1">
        <v>85.7</v>
      </c>
      <c r="M45" s="1">
        <v>3.26</v>
      </c>
      <c r="N45" s="1">
        <v>92.0</v>
      </c>
      <c r="O45" s="1">
        <v>5.41</v>
      </c>
      <c r="P45" s="1">
        <v>19.58</v>
      </c>
      <c r="Q45" s="1">
        <v>8.89</v>
      </c>
      <c r="R45" s="1">
        <v>2.202474691</v>
      </c>
      <c r="S45" s="1">
        <v>145.0</v>
      </c>
      <c r="T45" s="1">
        <v>21.68</v>
      </c>
      <c r="U45" s="1">
        <v>5.106</v>
      </c>
      <c r="V45" s="1">
        <v>184.6</v>
      </c>
      <c r="W45" s="1">
        <v>269.9875467</v>
      </c>
      <c r="X45" s="1">
        <v>36.2</v>
      </c>
      <c r="Y45" s="1">
        <v>20.32555578</v>
      </c>
      <c r="Z45" s="1">
        <v>4.919914667</v>
      </c>
      <c r="AA45" s="1">
        <v>0.302683831</v>
      </c>
      <c r="AB45" s="1">
        <v>83.0</v>
      </c>
      <c r="AC45" s="1">
        <v>33.37449521</v>
      </c>
      <c r="AD45" s="1" t="s">
        <v>155</v>
      </c>
      <c r="AE45" s="1">
        <v>43.26328144</v>
      </c>
      <c r="AF45" s="1">
        <v>94.9</v>
      </c>
      <c r="AG45" s="1" t="s">
        <v>140</v>
      </c>
      <c r="AH45" s="1" t="s">
        <v>141</v>
      </c>
      <c r="AI45" s="1" t="s">
        <v>142</v>
      </c>
      <c r="AJ45" s="1" t="s">
        <v>142</v>
      </c>
      <c r="AK45" s="1" t="s">
        <v>170</v>
      </c>
      <c r="AL45" s="1">
        <v>122.0</v>
      </c>
      <c r="AM45" s="1">
        <v>78.0</v>
      </c>
      <c r="AN45" s="1">
        <v>1649.23</v>
      </c>
      <c r="AO45" s="1">
        <v>13.9922</v>
      </c>
      <c r="AP45" s="1">
        <v>542.72</v>
      </c>
      <c r="AQ45" s="1">
        <v>848.264</v>
      </c>
      <c r="AR45" s="1">
        <v>11.9711</v>
      </c>
      <c r="AS45" s="1">
        <v>1292.87</v>
      </c>
      <c r="AT45" s="1">
        <v>2633.48</v>
      </c>
      <c r="AU45" s="1">
        <v>201.853</v>
      </c>
      <c r="AV45" s="1">
        <v>9.64406</v>
      </c>
      <c r="AW45" s="1">
        <v>1.37945</v>
      </c>
      <c r="AX45" s="1">
        <v>2.83477</v>
      </c>
      <c r="AY45" s="1">
        <v>789.95</v>
      </c>
      <c r="AZ45" s="1">
        <v>0.998765</v>
      </c>
      <c r="BA45" s="1">
        <v>1.99372</v>
      </c>
      <c r="BB45" s="1">
        <v>15.3561</v>
      </c>
      <c r="BC45" s="1">
        <v>4.78781</v>
      </c>
      <c r="BD45" s="1">
        <v>1.72851</v>
      </c>
      <c r="BE45" s="1">
        <v>290.235</v>
      </c>
      <c r="BF45" s="1">
        <v>6.80959</v>
      </c>
      <c r="BG45" s="1">
        <v>222.032</v>
      </c>
      <c r="BH45" s="1">
        <v>3.720257479</v>
      </c>
      <c r="BI45" s="1">
        <v>1.889287284</v>
      </c>
      <c r="BJ45" s="1">
        <v>0.630098823</v>
      </c>
      <c r="BK45" s="1">
        <v>0.030687799</v>
      </c>
      <c r="BL45" s="1" t="s">
        <v>144</v>
      </c>
      <c r="BM45" s="1" t="s">
        <v>146</v>
      </c>
      <c r="BN45" s="1" t="s">
        <v>146</v>
      </c>
      <c r="BO45" s="1" t="s">
        <v>146</v>
      </c>
      <c r="BP45" s="1" t="s">
        <v>146</v>
      </c>
      <c r="BQ45" s="1" t="s">
        <v>145</v>
      </c>
      <c r="BR45" s="1" t="s">
        <v>145</v>
      </c>
      <c r="BS45" s="1">
        <v>8.187725955</v>
      </c>
      <c r="BT45" s="1">
        <v>0.317510413</v>
      </c>
      <c r="BU45" s="1">
        <v>0.237368646</v>
      </c>
      <c r="BV45" s="1">
        <v>0.081979607</v>
      </c>
      <c r="BW45" s="1">
        <v>0.090285071</v>
      </c>
      <c r="BX45" s="1">
        <v>-0.0569869</v>
      </c>
      <c r="BY45" s="1">
        <v>-0.034558459</v>
      </c>
      <c r="BZ45" s="1" t="str">
        <f t="shared" si="1"/>
        <v>antiinflamatoria</v>
      </c>
      <c r="CA45" s="1">
        <v>42.76501581</v>
      </c>
      <c r="CB45" s="1" t="s">
        <v>148</v>
      </c>
      <c r="CC45" s="1">
        <v>0.082307829</v>
      </c>
      <c r="CD45" s="1">
        <v>0.187444266</v>
      </c>
      <c r="CE45" s="1">
        <v>0.027510255</v>
      </c>
      <c r="CF45" s="1">
        <v>0.049001248</v>
      </c>
      <c r="CG45" s="1">
        <v>0.114410558</v>
      </c>
      <c r="CH45" s="1">
        <v>1424.603</v>
      </c>
      <c r="CI45" s="2" t="str">
        <f t="shared" si="2"/>
        <v>High</v>
      </c>
      <c r="CJ45" s="1">
        <v>1323.684</v>
      </c>
      <c r="CK45" s="1">
        <v>866.802</v>
      </c>
      <c r="CL45" s="1">
        <v>456.881</v>
      </c>
      <c r="CM45" s="1">
        <v>49.559</v>
      </c>
      <c r="CN45" s="1">
        <v>1259.681</v>
      </c>
      <c r="CO45" s="1">
        <v>11.366</v>
      </c>
      <c r="CP45" s="1">
        <v>0.0</v>
      </c>
      <c r="CQ45" s="1">
        <v>11.366</v>
      </c>
      <c r="CR45" s="1">
        <v>0.0</v>
      </c>
      <c r="CS45" s="1">
        <v>3.078</v>
      </c>
      <c r="CT45" s="1">
        <v>3.078</v>
      </c>
      <c r="CU45" s="1">
        <v>0.0</v>
      </c>
      <c r="CV45" s="1">
        <v>2.762</v>
      </c>
      <c r="CW45" s="1">
        <v>0.0</v>
      </c>
      <c r="CX45" s="1">
        <v>0.0</v>
      </c>
      <c r="CY45" s="1">
        <v>40.926</v>
      </c>
      <c r="CZ45" s="1">
        <v>0.017</v>
      </c>
      <c r="DA45" s="1">
        <v>4.352</v>
      </c>
      <c r="DB45" s="1">
        <v>4.369</v>
      </c>
      <c r="DC45" s="1">
        <v>0.0</v>
      </c>
      <c r="DD45" s="1">
        <v>0.166</v>
      </c>
      <c r="DE45" s="1">
        <v>0.166</v>
      </c>
      <c r="DF45" s="1">
        <v>3.102</v>
      </c>
      <c r="DG45" s="1">
        <v>0.996</v>
      </c>
      <c r="DH45" s="1">
        <v>4.098</v>
      </c>
      <c r="DI45" s="1">
        <v>0.223</v>
      </c>
      <c r="DJ45" s="1">
        <v>1.614</v>
      </c>
      <c r="DK45" s="1">
        <v>1.837</v>
      </c>
      <c r="DL45" s="1">
        <v>811.126</v>
      </c>
      <c r="DM45" s="1">
        <v>446.634</v>
      </c>
      <c r="DN45" s="1">
        <v>1257.76</v>
      </c>
      <c r="DO45" s="1">
        <v>0.0</v>
      </c>
      <c r="DP45" s="1">
        <v>3.078</v>
      </c>
      <c r="DQ45" s="1">
        <v>3.078</v>
      </c>
      <c r="DR45" s="1" t="s">
        <v>149</v>
      </c>
      <c r="DS45" s="1" t="s">
        <v>149</v>
      </c>
      <c r="DT45" s="1" t="s">
        <v>158</v>
      </c>
      <c r="DU45" s="1" t="s">
        <v>149</v>
      </c>
      <c r="DV45" s="1">
        <v>863.799</v>
      </c>
      <c r="DW45" s="1" t="str">
        <f t="shared" si="3"/>
        <v>high</v>
      </c>
      <c r="DX45" s="1">
        <v>802.607</v>
      </c>
      <c r="DY45" s="1">
        <v>30.05</v>
      </c>
      <c r="DZ45" s="1">
        <v>763.799</v>
      </c>
      <c r="EA45" s="1" t="s">
        <v>149</v>
      </c>
      <c r="EB45" s="1" t="s">
        <v>149</v>
      </c>
      <c r="EC45" s="1" t="s">
        <v>158</v>
      </c>
      <c r="ED45" s="1" t="s">
        <v>149</v>
      </c>
      <c r="EE45" s="1" t="s">
        <v>249</v>
      </c>
      <c r="EF45" s="1" t="s">
        <v>151</v>
      </c>
      <c r="EG45" s="1" t="s">
        <v>151</v>
      </c>
    </row>
    <row r="46" ht="14.25" customHeight="1">
      <c r="A46" s="1" t="s">
        <v>250</v>
      </c>
      <c r="B46" s="1" t="s">
        <v>136</v>
      </c>
      <c r="C46" s="1">
        <v>26.0</v>
      </c>
      <c r="D46" s="1" t="s">
        <v>137</v>
      </c>
      <c r="E46" s="1">
        <v>142.0</v>
      </c>
      <c r="F46" s="1">
        <v>36.0</v>
      </c>
      <c r="G46" s="1" t="s">
        <v>138</v>
      </c>
      <c r="H46" s="1">
        <v>32.0</v>
      </c>
      <c r="I46" s="1">
        <v>182.0</v>
      </c>
      <c r="J46" s="1">
        <v>250.0</v>
      </c>
      <c r="K46" s="1">
        <v>6.944444444</v>
      </c>
      <c r="L46" s="1">
        <v>92.5</v>
      </c>
      <c r="M46" s="1">
        <v>4.25</v>
      </c>
      <c r="N46" s="1">
        <v>82.0</v>
      </c>
      <c r="O46" s="1">
        <v>5.43</v>
      </c>
      <c r="P46" s="1">
        <v>6.31</v>
      </c>
      <c r="Q46" s="1">
        <v>6.88</v>
      </c>
      <c r="R46" s="1">
        <v>0.917151163</v>
      </c>
      <c r="S46" s="1">
        <v>159.0</v>
      </c>
      <c r="T46" s="1">
        <v>19.09</v>
      </c>
      <c r="U46" s="1">
        <v>4.551</v>
      </c>
      <c r="V46" s="1">
        <v>211.6</v>
      </c>
      <c r="W46" s="1">
        <v>363.2730733</v>
      </c>
      <c r="X46" s="1">
        <v>42.2</v>
      </c>
      <c r="Y46" s="1">
        <v>25.89821036</v>
      </c>
      <c r="Z46" s="1">
        <v>3.861270667</v>
      </c>
      <c r="AA46" s="1">
        <v>0.312641658</v>
      </c>
      <c r="AB46" s="1">
        <v>98.1</v>
      </c>
      <c r="AC46" s="1">
        <v>29.32524144</v>
      </c>
      <c r="AD46" s="1" t="s">
        <v>139</v>
      </c>
      <c r="AE46" s="1">
        <v>38.39102213</v>
      </c>
      <c r="AF46" s="1">
        <v>100.6</v>
      </c>
      <c r="AG46" s="1" t="s">
        <v>140</v>
      </c>
      <c r="AH46" s="1" t="s">
        <v>141</v>
      </c>
      <c r="AI46" s="1" t="s">
        <v>142</v>
      </c>
      <c r="AJ46" s="1" t="s">
        <v>167</v>
      </c>
      <c r="AK46" s="1" t="s">
        <v>143</v>
      </c>
      <c r="AL46" s="1">
        <v>137.0</v>
      </c>
      <c r="AM46" s="1">
        <v>91.0</v>
      </c>
      <c r="AN46" s="1">
        <v>2419.0</v>
      </c>
      <c r="AO46" s="1">
        <v>24.5111</v>
      </c>
      <c r="AP46" s="1">
        <v>375.792</v>
      </c>
      <c r="AQ46" s="1">
        <v>1299.13</v>
      </c>
      <c r="AR46" s="1">
        <v>15.0942</v>
      </c>
      <c r="AS46" s="1">
        <v>1257.93</v>
      </c>
      <c r="AT46" s="1">
        <v>3343.7</v>
      </c>
      <c r="AU46" s="1">
        <v>297.139</v>
      </c>
      <c r="AV46" s="1">
        <v>11.4512</v>
      </c>
      <c r="AW46" s="1">
        <v>2.26057</v>
      </c>
      <c r="AX46" s="1">
        <v>3.219</v>
      </c>
      <c r="AY46" s="1">
        <v>462.475</v>
      </c>
      <c r="AZ46" s="1">
        <v>1.19432</v>
      </c>
      <c r="BA46" s="1">
        <v>1.68742</v>
      </c>
      <c r="BB46" s="1">
        <v>21.854</v>
      </c>
      <c r="BC46" s="1">
        <v>5.46262</v>
      </c>
      <c r="BD46" s="1">
        <v>1.01881</v>
      </c>
      <c r="BE46" s="1">
        <v>429.479</v>
      </c>
      <c r="BF46" s="1">
        <v>7.61708</v>
      </c>
      <c r="BG46" s="1">
        <v>65.9466</v>
      </c>
      <c r="BH46" s="1">
        <v>1.510991013</v>
      </c>
      <c r="BI46" s="1">
        <v>0.778229488</v>
      </c>
      <c r="BJ46" s="1">
        <v>1.133344244</v>
      </c>
      <c r="BK46" s="1">
        <v>0.12158416</v>
      </c>
      <c r="BL46" s="1" t="s">
        <v>144</v>
      </c>
      <c r="BM46" s="1" t="s">
        <v>145</v>
      </c>
      <c r="BN46" s="1" t="s">
        <v>145</v>
      </c>
      <c r="BO46" s="1" t="s">
        <v>145</v>
      </c>
      <c r="BP46" s="1" t="s">
        <v>146</v>
      </c>
      <c r="BQ46" s="1" t="s">
        <v>145</v>
      </c>
      <c r="BR46" s="1" t="s">
        <v>145</v>
      </c>
      <c r="BS46" s="1">
        <v>9.400651231</v>
      </c>
      <c r="BT46" s="1">
        <v>0.206126477</v>
      </c>
      <c r="BU46" s="1">
        <v>0.284533385</v>
      </c>
      <c r="BV46" s="1">
        <v>0.078984193</v>
      </c>
      <c r="BW46" s="1">
        <v>0.202740936</v>
      </c>
      <c r="BX46" s="1">
        <v>0.921606987</v>
      </c>
      <c r="BY46" s="1">
        <v>0.380986766</v>
      </c>
      <c r="BZ46" s="1" t="str">
        <f t="shared" si="1"/>
        <v>proinflamatoria</v>
      </c>
      <c r="CA46" s="1">
        <v>27.63817097</v>
      </c>
      <c r="CB46" s="1" t="s">
        <v>148</v>
      </c>
      <c r="CC46" s="1">
        <v>0.104965857</v>
      </c>
      <c r="CD46" s="1">
        <v>0.279789782</v>
      </c>
      <c r="CE46" s="1">
        <v>0.024882914</v>
      </c>
      <c r="CF46" s="1">
        <v>0.220800114</v>
      </c>
      <c r="CG46" s="1">
        <v>0.0435451</v>
      </c>
      <c r="CH46" s="1">
        <v>399.725</v>
      </c>
      <c r="CI46" s="2" t="str">
        <f t="shared" si="2"/>
        <v>low</v>
      </c>
      <c r="CJ46" s="1">
        <v>187.403</v>
      </c>
      <c r="CK46" s="1">
        <v>161.331</v>
      </c>
      <c r="CL46" s="1">
        <v>26.071</v>
      </c>
      <c r="CM46" s="1">
        <v>145.33</v>
      </c>
      <c r="CN46" s="1">
        <v>40.397</v>
      </c>
      <c r="CO46" s="1">
        <v>0.0</v>
      </c>
      <c r="CP46" s="1">
        <v>0.0</v>
      </c>
      <c r="CQ46" s="1">
        <v>0.0</v>
      </c>
      <c r="CR46" s="1">
        <v>0.0</v>
      </c>
      <c r="CS46" s="1">
        <v>1.675</v>
      </c>
      <c r="CT46" s="1">
        <v>1.675</v>
      </c>
      <c r="CU46" s="1">
        <v>0.0</v>
      </c>
      <c r="CV46" s="1">
        <v>0.0</v>
      </c>
      <c r="CW46" s="1">
        <v>0.0</v>
      </c>
      <c r="CX46" s="1">
        <v>0.0</v>
      </c>
      <c r="CY46" s="1">
        <v>130.373</v>
      </c>
      <c r="CZ46" s="1">
        <v>0.0</v>
      </c>
      <c r="DA46" s="1">
        <v>0.0</v>
      </c>
      <c r="DB46" s="1">
        <v>0.0</v>
      </c>
      <c r="DC46" s="1">
        <v>0.0</v>
      </c>
      <c r="DD46" s="1">
        <v>0.001</v>
      </c>
      <c r="DE46" s="1">
        <v>0.001</v>
      </c>
      <c r="DF46" s="1">
        <v>14.475</v>
      </c>
      <c r="DG46" s="1">
        <v>0.438</v>
      </c>
      <c r="DH46" s="1">
        <v>14.913</v>
      </c>
      <c r="DI46" s="1">
        <v>0.195</v>
      </c>
      <c r="DJ46" s="1">
        <v>0.561</v>
      </c>
      <c r="DK46" s="1">
        <v>0.756</v>
      </c>
      <c r="DL46" s="1">
        <v>16.236</v>
      </c>
      <c r="DM46" s="1">
        <v>23.388</v>
      </c>
      <c r="DN46" s="1">
        <v>39.624</v>
      </c>
      <c r="DO46" s="1">
        <v>0.0</v>
      </c>
      <c r="DP46" s="1">
        <v>1.675</v>
      </c>
      <c r="DQ46" s="1">
        <v>1.675</v>
      </c>
      <c r="DR46" s="1" t="s">
        <v>158</v>
      </c>
      <c r="DS46" s="1" t="s">
        <v>158</v>
      </c>
      <c r="DT46" s="1" t="s">
        <v>157</v>
      </c>
      <c r="DU46" s="1" t="s">
        <v>158</v>
      </c>
      <c r="DV46" s="1">
        <v>165.244</v>
      </c>
      <c r="DW46" s="1" t="str">
        <f t="shared" si="3"/>
        <v>low</v>
      </c>
      <c r="DX46" s="1">
        <v>77.471</v>
      </c>
      <c r="DY46" s="1">
        <v>60.079</v>
      </c>
      <c r="DZ46" s="1">
        <v>16.7</v>
      </c>
      <c r="EA46" s="1" t="s">
        <v>158</v>
      </c>
      <c r="EB46" s="1" t="s">
        <v>158</v>
      </c>
      <c r="EC46" s="1" t="s">
        <v>157</v>
      </c>
      <c r="ED46" s="1" t="s">
        <v>158</v>
      </c>
      <c r="EE46" s="1" t="s">
        <v>251</v>
      </c>
      <c r="EF46" s="1" t="s">
        <v>175</v>
      </c>
      <c r="EG46" s="1" t="s">
        <v>151</v>
      </c>
    </row>
    <row r="47" ht="14.25" customHeight="1">
      <c r="A47" s="1" t="s">
        <v>252</v>
      </c>
      <c r="B47" s="1" t="s">
        <v>153</v>
      </c>
      <c r="C47" s="1">
        <v>56.0</v>
      </c>
      <c r="D47" s="1" t="s">
        <v>161</v>
      </c>
      <c r="E47" s="1">
        <v>110.0</v>
      </c>
      <c r="F47" s="1">
        <v>52.0</v>
      </c>
      <c r="G47" s="1" t="s">
        <v>154</v>
      </c>
      <c r="H47" s="1">
        <v>22.0</v>
      </c>
      <c r="I47" s="1">
        <v>154.0</v>
      </c>
      <c r="J47" s="1">
        <v>228.0</v>
      </c>
      <c r="K47" s="1">
        <v>4.384615385</v>
      </c>
      <c r="L47" s="1">
        <v>97.8</v>
      </c>
      <c r="M47" s="1">
        <v>1.15</v>
      </c>
      <c r="N47" s="1">
        <v>97.0</v>
      </c>
      <c r="O47" s="1">
        <v>5.81</v>
      </c>
      <c r="P47" s="1">
        <v>17.96</v>
      </c>
      <c r="Q47" s="1">
        <v>7.67</v>
      </c>
      <c r="R47" s="1">
        <v>2.341590613</v>
      </c>
      <c r="S47" s="1">
        <v>109.0</v>
      </c>
      <c r="T47" s="1">
        <v>12.77</v>
      </c>
      <c r="U47" s="1">
        <v>5.3835</v>
      </c>
      <c r="V47" s="1">
        <v>115.9</v>
      </c>
      <c r="W47" s="1">
        <v>135.5986196</v>
      </c>
      <c r="X47" s="1">
        <v>59.7</v>
      </c>
      <c r="Y47" s="1">
        <v>32.72856045</v>
      </c>
      <c r="Z47" s="1">
        <v>3.055435333</v>
      </c>
      <c r="AA47" s="1">
        <v>0.322904286</v>
      </c>
      <c r="AB47" s="1">
        <v>74.9</v>
      </c>
      <c r="AC47" s="1">
        <v>34.14850542</v>
      </c>
      <c r="AD47" s="1" t="s">
        <v>155</v>
      </c>
      <c r="AE47" s="1">
        <v>44.02347966</v>
      </c>
      <c r="AF47" s="1">
        <v>103.1</v>
      </c>
      <c r="AG47" s="1" t="s">
        <v>140</v>
      </c>
      <c r="AH47" s="1" t="s">
        <v>141</v>
      </c>
      <c r="AI47" s="1" t="s">
        <v>142</v>
      </c>
      <c r="AJ47" s="1" t="s">
        <v>167</v>
      </c>
      <c r="AK47" s="1" t="s">
        <v>143</v>
      </c>
      <c r="AL47" s="1">
        <v>138.0</v>
      </c>
      <c r="AM47" s="1">
        <v>82.0</v>
      </c>
      <c r="AN47" s="1">
        <v>2410.47</v>
      </c>
      <c r="AO47" s="1">
        <v>16.4977</v>
      </c>
      <c r="AP47" s="1">
        <v>663.215</v>
      </c>
      <c r="AQ47" s="1">
        <v>1091.1</v>
      </c>
      <c r="AR47" s="1">
        <v>15.0605</v>
      </c>
      <c r="AS47" s="1">
        <v>1492.74</v>
      </c>
      <c r="AT47" s="1">
        <v>2914.09</v>
      </c>
      <c r="AU47" s="1">
        <v>215.757</v>
      </c>
      <c r="AV47" s="1">
        <v>10.2311</v>
      </c>
      <c r="AW47" s="1">
        <v>1.62375</v>
      </c>
      <c r="AX47" s="1">
        <v>3.17962</v>
      </c>
      <c r="AY47" s="1">
        <v>903.618</v>
      </c>
      <c r="AZ47" s="1">
        <v>0.998765</v>
      </c>
      <c r="BA47" s="1">
        <v>1.94199</v>
      </c>
      <c r="BB47" s="1">
        <v>13.8147</v>
      </c>
      <c r="BC47" s="1">
        <v>4.80304</v>
      </c>
      <c r="BD47" s="1">
        <v>1.15092</v>
      </c>
      <c r="BE47" s="1">
        <v>328.299</v>
      </c>
      <c r="BF47" s="1">
        <v>7.59339</v>
      </c>
      <c r="BG47" s="1">
        <v>157.689</v>
      </c>
      <c r="BH47" s="1">
        <v>5.218647759</v>
      </c>
      <c r="BI47" s="1">
        <v>1.411722233</v>
      </c>
      <c r="BJ47" s="1">
        <v>0.513196377</v>
      </c>
      <c r="BK47" s="1">
        <v>0.031781932</v>
      </c>
      <c r="BL47" s="1" t="s">
        <v>144</v>
      </c>
      <c r="BM47" s="1" t="s">
        <v>145</v>
      </c>
      <c r="BN47" s="1" t="s">
        <v>146</v>
      </c>
      <c r="BO47" s="1" t="s">
        <v>145</v>
      </c>
      <c r="BP47" s="1" t="s">
        <v>146</v>
      </c>
      <c r="BQ47" s="1" t="s">
        <v>146</v>
      </c>
      <c r="BR47" s="1" t="s">
        <v>145</v>
      </c>
      <c r="BS47" s="1">
        <v>5.755734281</v>
      </c>
      <c r="BT47" s="1">
        <v>0.179064517</v>
      </c>
      <c r="BU47" s="1">
        <v>0.27143396</v>
      </c>
      <c r="BV47" s="1">
        <v>0.061926409</v>
      </c>
      <c r="BW47" s="1">
        <v>0.090894261</v>
      </c>
      <c r="BX47" s="1">
        <v>0.848528384</v>
      </c>
      <c r="BY47" s="1">
        <v>0.352086467</v>
      </c>
      <c r="BZ47" s="1" t="str">
        <f t="shared" si="1"/>
        <v>proinflamatoria</v>
      </c>
      <c r="CA47" s="1">
        <v>47.27061106</v>
      </c>
      <c r="CB47" s="1" t="s">
        <v>148</v>
      </c>
      <c r="CC47" s="1">
        <v>0.183633452</v>
      </c>
      <c r="CD47" s="1">
        <v>0.512533089</v>
      </c>
      <c r="CE47" s="1">
        <v>0.033007615</v>
      </c>
      <c r="CF47" s="1">
        <v>0.030523873</v>
      </c>
      <c r="CG47" s="1">
        <v>0.092715448</v>
      </c>
      <c r="CH47" s="1">
        <v>1013.727</v>
      </c>
      <c r="CI47" s="2" t="str">
        <f t="shared" si="2"/>
        <v>High</v>
      </c>
      <c r="CJ47" s="1">
        <v>416.584</v>
      </c>
      <c r="CK47" s="1">
        <v>327.113</v>
      </c>
      <c r="CL47" s="1">
        <v>89.471</v>
      </c>
      <c r="CM47" s="1">
        <v>281.842</v>
      </c>
      <c r="CN47" s="1">
        <v>121.908</v>
      </c>
      <c r="CO47" s="1">
        <v>2.051</v>
      </c>
      <c r="CP47" s="1">
        <v>0.0</v>
      </c>
      <c r="CQ47" s="1">
        <v>2.051</v>
      </c>
      <c r="CR47" s="1">
        <v>0.0</v>
      </c>
      <c r="CS47" s="1">
        <v>10.782</v>
      </c>
      <c r="CT47" s="1">
        <v>10.782</v>
      </c>
      <c r="CU47" s="1">
        <v>0.0</v>
      </c>
      <c r="CV47" s="1">
        <v>2.039</v>
      </c>
      <c r="CW47" s="1">
        <v>99.694</v>
      </c>
      <c r="CX47" s="1">
        <v>0.0</v>
      </c>
      <c r="CY47" s="1">
        <v>144.704</v>
      </c>
      <c r="CZ47" s="1">
        <v>0.036</v>
      </c>
      <c r="DA47" s="1">
        <v>0.258</v>
      </c>
      <c r="DB47" s="1">
        <v>0.295</v>
      </c>
      <c r="DC47" s="1">
        <v>19.853</v>
      </c>
      <c r="DD47" s="1">
        <v>0.146</v>
      </c>
      <c r="DE47" s="1">
        <v>19.999</v>
      </c>
      <c r="DF47" s="1">
        <v>11.311</v>
      </c>
      <c r="DG47" s="1">
        <v>5.838</v>
      </c>
      <c r="DH47" s="1">
        <v>17.149</v>
      </c>
      <c r="DI47" s="1">
        <v>29.456</v>
      </c>
      <c r="DJ47" s="1">
        <v>26.22</v>
      </c>
      <c r="DK47" s="1">
        <v>55.676</v>
      </c>
      <c r="DL47" s="1">
        <v>19.988</v>
      </c>
      <c r="DM47" s="1">
        <v>46.208</v>
      </c>
      <c r="DN47" s="1">
        <v>66.197</v>
      </c>
      <c r="DO47" s="1">
        <v>0.0</v>
      </c>
      <c r="DP47" s="1">
        <v>10.782</v>
      </c>
      <c r="DQ47" s="1">
        <v>10.782</v>
      </c>
      <c r="DR47" s="1" t="s">
        <v>157</v>
      </c>
      <c r="DS47" s="1" t="s">
        <v>157</v>
      </c>
      <c r="DT47" s="1" t="s">
        <v>149</v>
      </c>
      <c r="DU47" s="1" t="s">
        <v>157</v>
      </c>
      <c r="DV47" s="1">
        <v>420.552</v>
      </c>
      <c r="DW47" s="1" t="str">
        <f t="shared" si="3"/>
        <v>low</v>
      </c>
      <c r="DX47" s="1">
        <v>172.823</v>
      </c>
      <c r="DY47" s="1">
        <v>116.924</v>
      </c>
      <c r="DZ47" s="1">
        <v>50.574</v>
      </c>
      <c r="EA47" s="1" t="s">
        <v>157</v>
      </c>
      <c r="EB47" s="1" t="s">
        <v>158</v>
      </c>
      <c r="EC47" s="1" t="s">
        <v>157</v>
      </c>
      <c r="ED47" s="1" t="s">
        <v>158</v>
      </c>
      <c r="EE47" s="1" t="s">
        <v>253</v>
      </c>
      <c r="EF47" s="1" t="s">
        <v>175</v>
      </c>
      <c r="EG47" s="1" t="s">
        <v>151</v>
      </c>
    </row>
    <row r="48" ht="14.25" customHeight="1">
      <c r="A48" s="1" t="s">
        <v>254</v>
      </c>
      <c r="B48" s="1" t="s">
        <v>136</v>
      </c>
      <c r="C48" s="1">
        <v>41.0</v>
      </c>
      <c r="D48" s="1" t="s">
        <v>161</v>
      </c>
      <c r="E48" s="1">
        <v>98.0</v>
      </c>
      <c r="F48" s="1">
        <v>54.0</v>
      </c>
      <c r="G48" s="1" t="s">
        <v>154</v>
      </c>
      <c r="H48" s="1">
        <v>23.0</v>
      </c>
      <c r="I48" s="1">
        <v>135.0</v>
      </c>
      <c r="J48" s="1">
        <v>212.0</v>
      </c>
      <c r="K48" s="1">
        <v>3.925925926</v>
      </c>
      <c r="L48" s="1">
        <v>87.9</v>
      </c>
      <c r="M48" s="1">
        <v>0.74</v>
      </c>
      <c r="N48" s="1">
        <v>83.0</v>
      </c>
      <c r="O48" s="1">
        <v>5.28</v>
      </c>
      <c r="P48" s="1">
        <v>0.43</v>
      </c>
      <c r="Q48" s="1">
        <v>2.36</v>
      </c>
      <c r="R48" s="1">
        <v>0.18220339</v>
      </c>
      <c r="S48" s="1">
        <v>117.0</v>
      </c>
      <c r="T48" s="1">
        <v>5.42</v>
      </c>
      <c r="U48" s="1">
        <v>4.6065</v>
      </c>
      <c r="V48" s="1">
        <v>88.6</v>
      </c>
      <c r="W48" s="1">
        <v>97.96656123</v>
      </c>
      <c r="X48" s="1">
        <v>144.5</v>
      </c>
      <c r="Y48" s="1">
        <v>90.11812681</v>
      </c>
      <c r="Z48" s="1">
        <v>1.109654667</v>
      </c>
      <c r="AA48" s="1">
        <v>0.376363234</v>
      </c>
      <c r="AB48" s="1">
        <v>66.0</v>
      </c>
      <c r="AC48" s="1">
        <v>20.99551173</v>
      </c>
      <c r="AD48" s="1" t="s">
        <v>154</v>
      </c>
      <c r="AE48" s="1">
        <v>29.0330011</v>
      </c>
      <c r="AF48" s="1">
        <v>78.5</v>
      </c>
      <c r="AG48" s="1" t="s">
        <v>154</v>
      </c>
      <c r="AH48" s="1" t="s">
        <v>154</v>
      </c>
      <c r="AI48" s="1" t="s">
        <v>142</v>
      </c>
      <c r="AJ48" s="1" t="s">
        <v>167</v>
      </c>
      <c r="AK48" s="1" t="s">
        <v>143</v>
      </c>
      <c r="AL48" s="1">
        <v>130.0</v>
      </c>
      <c r="AM48" s="1">
        <v>78.0</v>
      </c>
      <c r="AN48" s="1">
        <v>2713.49</v>
      </c>
      <c r="AO48" s="1">
        <v>24.5527</v>
      </c>
      <c r="AP48" s="1">
        <v>1245.17</v>
      </c>
      <c r="AQ48" s="1">
        <v>1688.54</v>
      </c>
      <c r="AR48" s="1">
        <v>16.8697</v>
      </c>
      <c r="AS48" s="1">
        <v>1878.98</v>
      </c>
      <c r="AT48" s="1">
        <v>4932.29</v>
      </c>
      <c r="AU48" s="1">
        <v>345.122</v>
      </c>
      <c r="AV48" s="1">
        <v>11.1768</v>
      </c>
      <c r="AW48" s="1">
        <v>3.04944</v>
      </c>
      <c r="AX48" s="1">
        <v>3.41412</v>
      </c>
      <c r="AY48" s="1">
        <v>1090.47</v>
      </c>
      <c r="AZ48" s="1">
        <v>1.76066</v>
      </c>
      <c r="BA48" s="1">
        <v>2.74062</v>
      </c>
      <c r="BB48" s="1">
        <v>23.9921</v>
      </c>
      <c r="BC48" s="1">
        <v>7.15853</v>
      </c>
      <c r="BD48" s="1">
        <v>2.2296</v>
      </c>
      <c r="BE48" s="1">
        <v>422.779</v>
      </c>
      <c r="BF48" s="1">
        <v>7.61206</v>
      </c>
      <c r="BG48" s="1">
        <v>404.158</v>
      </c>
      <c r="BH48" s="1">
        <v>6.5276023</v>
      </c>
      <c r="BI48" s="1">
        <v>1.554027578</v>
      </c>
      <c r="BJ48" s="1">
        <v>0.816170654</v>
      </c>
      <c r="BK48" s="1">
        <v>0.0</v>
      </c>
      <c r="BL48" s="1" t="s">
        <v>156</v>
      </c>
      <c r="BM48" s="1" t="s">
        <v>145</v>
      </c>
      <c r="BN48" s="1" t="s">
        <v>146</v>
      </c>
      <c r="BO48" s="1" t="s">
        <v>146</v>
      </c>
      <c r="BP48" s="1" t="s">
        <v>146</v>
      </c>
      <c r="BQ48" s="1" t="s">
        <v>146</v>
      </c>
      <c r="BR48" s="1" t="s">
        <v>146</v>
      </c>
      <c r="BS48" s="1">
        <v>22.86655431</v>
      </c>
      <c r="BT48" s="1">
        <v>2.469156124</v>
      </c>
      <c r="BU48" s="1">
        <v>0.995155882</v>
      </c>
      <c r="BV48" s="1">
        <v>0.785877913</v>
      </c>
      <c r="BW48" s="1">
        <v>0.368967439</v>
      </c>
      <c r="BX48" s="1">
        <v>-1.677042324</v>
      </c>
      <c r="BY48" s="1">
        <v>-0.618150507</v>
      </c>
      <c r="BZ48" s="1" t="str">
        <f t="shared" si="1"/>
        <v>antiinflamatoria</v>
      </c>
      <c r="CA48" s="1">
        <v>18.82802548</v>
      </c>
      <c r="CB48" s="1" t="s">
        <v>154</v>
      </c>
      <c r="CC48" s="1">
        <v>0.323553764</v>
      </c>
      <c r="CD48" s="1">
        <v>0.280787645</v>
      </c>
      <c r="CE48" s="1">
        <v>0.015371324</v>
      </c>
      <c r="CF48" s="1">
        <v>0.032398574</v>
      </c>
      <c r="CG48" s="1">
        <v>0.048345873</v>
      </c>
      <c r="CH48" s="1">
        <v>3735.513</v>
      </c>
      <c r="CI48" s="2" t="str">
        <f t="shared" si="2"/>
        <v>High</v>
      </c>
      <c r="CJ48" s="1">
        <v>593.419</v>
      </c>
      <c r="CK48" s="1">
        <v>518.288</v>
      </c>
      <c r="CL48" s="1">
        <v>75.132</v>
      </c>
      <c r="CM48" s="1">
        <v>164.442</v>
      </c>
      <c r="CN48" s="1">
        <v>393.223</v>
      </c>
      <c r="CO48" s="1">
        <v>6.453</v>
      </c>
      <c r="CP48" s="1">
        <v>0.0</v>
      </c>
      <c r="CQ48" s="1">
        <v>6.453</v>
      </c>
      <c r="CR48" s="1">
        <v>0.087</v>
      </c>
      <c r="CS48" s="1">
        <v>29.215</v>
      </c>
      <c r="CT48" s="1">
        <v>29.302</v>
      </c>
      <c r="CU48" s="1">
        <v>0.0</v>
      </c>
      <c r="CV48" s="1">
        <v>3.268</v>
      </c>
      <c r="CW48" s="1">
        <v>0.0</v>
      </c>
      <c r="CX48" s="1">
        <v>0.0</v>
      </c>
      <c r="CY48" s="1">
        <v>145.742</v>
      </c>
      <c r="CZ48" s="1">
        <v>2.38</v>
      </c>
      <c r="DA48" s="1">
        <v>4.769</v>
      </c>
      <c r="DB48" s="1">
        <v>7.149</v>
      </c>
      <c r="DC48" s="1">
        <v>0.623</v>
      </c>
      <c r="DD48" s="1">
        <v>0.219</v>
      </c>
      <c r="DE48" s="1">
        <v>0.841</v>
      </c>
      <c r="DF48" s="1">
        <v>9.65</v>
      </c>
      <c r="DG48" s="1">
        <v>1.049</v>
      </c>
      <c r="DH48" s="1">
        <v>10.7</v>
      </c>
      <c r="DI48" s="1">
        <v>6.457</v>
      </c>
      <c r="DJ48" s="1">
        <v>3.008</v>
      </c>
      <c r="DK48" s="1">
        <v>9.465</v>
      </c>
      <c r="DL48" s="1">
        <v>346.591</v>
      </c>
      <c r="DM48" s="1">
        <v>36.632</v>
      </c>
      <c r="DN48" s="1">
        <v>383.223</v>
      </c>
      <c r="DO48" s="1">
        <v>0.087</v>
      </c>
      <c r="DP48" s="1">
        <v>29.215</v>
      </c>
      <c r="DQ48" s="1">
        <v>29.302</v>
      </c>
      <c r="DR48" s="1" t="s">
        <v>149</v>
      </c>
      <c r="DS48" s="1" t="s">
        <v>157</v>
      </c>
      <c r="DT48" s="1" t="s">
        <v>157</v>
      </c>
      <c r="DU48" s="1" t="s">
        <v>157</v>
      </c>
      <c r="DV48" s="1">
        <v>1376.645</v>
      </c>
      <c r="DW48" s="1" t="str">
        <f t="shared" si="3"/>
        <v>high</v>
      </c>
      <c r="DX48" s="1">
        <v>218.692</v>
      </c>
      <c r="DY48" s="1">
        <v>60.602</v>
      </c>
      <c r="DZ48" s="1">
        <v>144.914</v>
      </c>
      <c r="EA48" s="1" t="s">
        <v>149</v>
      </c>
      <c r="EB48" s="1" t="s">
        <v>157</v>
      </c>
      <c r="EC48" s="1" t="s">
        <v>157</v>
      </c>
      <c r="ED48" s="1" t="s">
        <v>157</v>
      </c>
      <c r="EE48" s="1" t="s">
        <v>255</v>
      </c>
      <c r="EF48" s="1" t="s">
        <v>175</v>
      </c>
      <c r="EG48" s="1" t="s">
        <v>175</v>
      </c>
    </row>
    <row r="49" ht="14.25" customHeight="1">
      <c r="A49" s="1" t="s">
        <v>256</v>
      </c>
      <c r="B49" s="1" t="s">
        <v>153</v>
      </c>
      <c r="C49" s="1">
        <v>40.0</v>
      </c>
      <c r="D49" s="1" t="s">
        <v>137</v>
      </c>
      <c r="E49" s="1">
        <v>117.0</v>
      </c>
      <c r="F49" s="1">
        <v>70.0</v>
      </c>
      <c r="G49" s="1" t="s">
        <v>154</v>
      </c>
      <c r="H49" s="1">
        <v>11.0</v>
      </c>
      <c r="I49" s="1">
        <v>83.0</v>
      </c>
      <c r="J49" s="1">
        <v>164.0</v>
      </c>
      <c r="K49" s="1">
        <v>2.342857143</v>
      </c>
      <c r="L49" s="1">
        <v>215.2</v>
      </c>
      <c r="M49" s="1">
        <v>0.3</v>
      </c>
      <c r="N49" s="1">
        <v>91.0</v>
      </c>
      <c r="O49" s="1">
        <v>4.98</v>
      </c>
      <c r="P49" s="1">
        <v>4.99</v>
      </c>
      <c r="Q49" s="1">
        <v>8.51</v>
      </c>
      <c r="R49" s="1">
        <v>0.586368978</v>
      </c>
      <c r="S49" s="1">
        <v>53.0</v>
      </c>
      <c r="T49" s="1">
        <v>6.41</v>
      </c>
      <c r="U49" s="1">
        <v>5.0505</v>
      </c>
      <c r="V49" s="1">
        <v>82.4</v>
      </c>
      <c r="W49" s="1">
        <v>82.68300548</v>
      </c>
      <c r="X49" s="1">
        <v>119.5</v>
      </c>
      <c r="Y49" s="1">
        <v>69.50084955</v>
      </c>
      <c r="Z49" s="1">
        <v>1.438831333</v>
      </c>
      <c r="AA49" s="1">
        <v>0.361033025</v>
      </c>
      <c r="AB49" s="1">
        <v>64.4</v>
      </c>
      <c r="AC49" s="1">
        <v>22.73618715</v>
      </c>
      <c r="AD49" s="1" t="s">
        <v>154</v>
      </c>
      <c r="AE49" s="1">
        <v>35.98676758</v>
      </c>
      <c r="AF49" s="1">
        <v>79.1</v>
      </c>
      <c r="AG49" s="1" t="s">
        <v>154</v>
      </c>
      <c r="AH49" s="1" t="s">
        <v>154</v>
      </c>
      <c r="AI49" s="1" t="s">
        <v>142</v>
      </c>
      <c r="AJ49" s="1" t="s">
        <v>142</v>
      </c>
      <c r="AK49" s="1" t="s">
        <v>143</v>
      </c>
      <c r="AL49" s="1">
        <v>98.0</v>
      </c>
      <c r="AM49" s="1">
        <v>59.0</v>
      </c>
      <c r="AN49" s="1">
        <v>1725.24</v>
      </c>
      <c r="AO49" s="1">
        <v>11.2237</v>
      </c>
      <c r="AP49" s="1">
        <v>767.503</v>
      </c>
      <c r="AQ49" s="1">
        <v>1039.96</v>
      </c>
      <c r="AR49" s="1">
        <v>11.7635</v>
      </c>
      <c r="AS49" s="1">
        <v>1354.3</v>
      </c>
      <c r="AT49" s="1">
        <v>2772.43</v>
      </c>
      <c r="AU49" s="1">
        <v>190.896</v>
      </c>
      <c r="AV49" s="1">
        <v>10.6508</v>
      </c>
      <c r="AW49" s="1">
        <v>1.06844</v>
      </c>
      <c r="AX49" s="1">
        <v>2.38506</v>
      </c>
      <c r="AY49" s="1">
        <v>785.718</v>
      </c>
      <c r="AZ49" s="1">
        <v>0.883688</v>
      </c>
      <c r="BA49" s="1">
        <v>1.88038</v>
      </c>
      <c r="BB49" s="1">
        <v>14.0922</v>
      </c>
      <c r="BC49" s="1">
        <v>3.74696</v>
      </c>
      <c r="BD49" s="1">
        <v>1.29817</v>
      </c>
      <c r="BE49" s="1">
        <v>241.797</v>
      </c>
      <c r="BF49" s="1">
        <v>7.36046</v>
      </c>
      <c r="BG49" s="1">
        <v>122.351</v>
      </c>
      <c r="BH49" s="1">
        <v>0.566643899</v>
      </c>
      <c r="BI49" s="1">
        <v>0.206638304</v>
      </c>
      <c r="BJ49" s="1">
        <v>0.0</v>
      </c>
      <c r="BK49" s="1">
        <v>0.0</v>
      </c>
      <c r="BL49" s="1" t="s">
        <v>156</v>
      </c>
      <c r="BM49" s="1" t="s">
        <v>146</v>
      </c>
      <c r="BN49" s="1" t="s">
        <v>146</v>
      </c>
      <c r="BO49" s="1" t="s">
        <v>146</v>
      </c>
      <c r="BP49" s="1" t="s">
        <v>146</v>
      </c>
      <c r="BQ49" s="1" t="s">
        <v>146</v>
      </c>
      <c r="BR49" s="1" t="s">
        <v>146</v>
      </c>
      <c r="BS49" s="1">
        <v>15.81638206</v>
      </c>
      <c r="BT49" s="1">
        <v>1.271450726</v>
      </c>
      <c r="BU49" s="1">
        <v>0.516391492</v>
      </c>
      <c r="BV49" s="1">
        <v>0.327985585</v>
      </c>
      <c r="BW49" s="1">
        <v>0.1753917</v>
      </c>
      <c r="BX49" s="1">
        <v>1.042052302</v>
      </c>
      <c r="BY49" s="1">
        <v>0.604088291</v>
      </c>
      <c r="BZ49" s="1" t="str">
        <f t="shared" si="1"/>
        <v>proinflamatoria</v>
      </c>
      <c r="CA49" s="1">
        <v>33.44627054</v>
      </c>
      <c r="CB49" s="1" t="s">
        <v>148</v>
      </c>
      <c r="CC49" s="1">
        <v>8.51489E-4</v>
      </c>
      <c r="CD49" s="1">
        <v>0.339832051</v>
      </c>
      <c r="CE49" s="1">
        <v>0.087233543</v>
      </c>
      <c r="CF49" s="1">
        <v>0.481648952</v>
      </c>
      <c r="CG49" s="1">
        <v>0.008162546</v>
      </c>
      <c r="CH49" s="1">
        <v>1162.007</v>
      </c>
      <c r="CI49" s="2" t="str">
        <f t="shared" si="2"/>
        <v>High</v>
      </c>
      <c r="CJ49" s="1">
        <v>1249.973</v>
      </c>
      <c r="CK49" s="1">
        <v>830.955</v>
      </c>
      <c r="CL49" s="1">
        <v>419.018</v>
      </c>
      <c r="CM49" s="1">
        <v>13.314</v>
      </c>
      <c r="CN49" s="1">
        <v>1223.406</v>
      </c>
      <c r="CO49" s="1">
        <v>10.108</v>
      </c>
      <c r="CP49" s="1">
        <v>0.0</v>
      </c>
      <c r="CQ49" s="1">
        <v>10.108</v>
      </c>
      <c r="CR49" s="1">
        <v>0.0</v>
      </c>
      <c r="CS49" s="1">
        <v>3.144</v>
      </c>
      <c r="CT49" s="1">
        <v>3.144</v>
      </c>
      <c r="CU49" s="1">
        <v>0.0</v>
      </c>
      <c r="CV49" s="1">
        <v>1.39</v>
      </c>
      <c r="CW49" s="1">
        <v>0.143</v>
      </c>
      <c r="CX49" s="1">
        <v>0.0</v>
      </c>
      <c r="CY49" s="1">
        <v>7.646</v>
      </c>
      <c r="CZ49" s="1">
        <v>0.084</v>
      </c>
      <c r="DA49" s="1">
        <v>0.597</v>
      </c>
      <c r="DB49" s="1">
        <v>0.681</v>
      </c>
      <c r="DC49" s="1">
        <v>3.916</v>
      </c>
      <c r="DD49" s="1">
        <v>0.058</v>
      </c>
      <c r="DE49" s="1">
        <v>3.974</v>
      </c>
      <c r="DF49" s="1">
        <v>0.095</v>
      </c>
      <c r="DG49" s="1">
        <v>0.777</v>
      </c>
      <c r="DH49" s="1">
        <v>0.872</v>
      </c>
      <c r="DI49" s="1">
        <v>0.071</v>
      </c>
      <c r="DJ49" s="1">
        <v>3.713</v>
      </c>
      <c r="DK49" s="1">
        <v>3.785</v>
      </c>
      <c r="DL49" s="1">
        <v>808.876</v>
      </c>
      <c r="DM49" s="1">
        <v>410.711</v>
      </c>
      <c r="DN49" s="1">
        <v>1219.588</v>
      </c>
      <c r="DO49" s="1">
        <v>0.0</v>
      </c>
      <c r="DP49" s="1">
        <v>3.144</v>
      </c>
      <c r="DQ49" s="1">
        <v>3.144</v>
      </c>
      <c r="DR49" s="1" t="s">
        <v>157</v>
      </c>
      <c r="DS49" s="1" t="s">
        <v>149</v>
      </c>
      <c r="DT49" s="1" t="s">
        <v>158</v>
      </c>
      <c r="DU49" s="1" t="s">
        <v>149</v>
      </c>
      <c r="DV49" s="1">
        <v>673.534</v>
      </c>
      <c r="DW49" s="1" t="str">
        <f t="shared" si="3"/>
        <v>high</v>
      </c>
      <c r="DX49" s="1">
        <v>724.521</v>
      </c>
      <c r="DY49" s="1">
        <v>7.717</v>
      </c>
      <c r="DZ49" s="1">
        <v>709.122</v>
      </c>
      <c r="EA49" s="1" t="s">
        <v>149</v>
      </c>
      <c r="EB49" s="1" t="s">
        <v>149</v>
      </c>
      <c r="EC49" s="1" t="s">
        <v>158</v>
      </c>
      <c r="ED49" s="1" t="s">
        <v>149</v>
      </c>
      <c r="EE49" s="1" t="s">
        <v>257</v>
      </c>
      <c r="EF49" s="1" t="s">
        <v>151</v>
      </c>
      <c r="EG49" s="1" t="s">
        <v>151</v>
      </c>
    </row>
    <row r="50" ht="14.25" customHeight="1">
      <c r="A50" s="1" t="s">
        <v>258</v>
      </c>
      <c r="B50" s="1" t="s">
        <v>153</v>
      </c>
      <c r="C50" s="1">
        <v>20.0</v>
      </c>
      <c r="D50" s="1" t="s">
        <v>137</v>
      </c>
      <c r="E50" s="1">
        <v>107.0</v>
      </c>
      <c r="F50" s="1">
        <v>36.0</v>
      </c>
      <c r="G50" s="1" t="s">
        <v>154</v>
      </c>
      <c r="H50" s="1">
        <v>13.0</v>
      </c>
      <c r="I50" s="1">
        <v>76.0</v>
      </c>
      <c r="J50" s="1">
        <v>125.0</v>
      </c>
      <c r="K50" s="1">
        <v>3.472222222</v>
      </c>
      <c r="L50" s="1">
        <v>307.8</v>
      </c>
      <c r="M50" s="1">
        <v>6.4</v>
      </c>
      <c r="N50" s="1">
        <v>85.0</v>
      </c>
      <c r="O50" s="1">
        <v>4.94</v>
      </c>
      <c r="P50" s="1">
        <v>8.26</v>
      </c>
      <c r="Q50" s="1">
        <v>9.25</v>
      </c>
      <c r="R50" s="1">
        <v>0.892972973</v>
      </c>
      <c r="S50" s="1">
        <v>65.0</v>
      </c>
      <c r="T50" s="1">
        <v>14.49</v>
      </c>
      <c r="U50" s="1">
        <v>4.7175</v>
      </c>
      <c r="V50" s="1">
        <v>163.7</v>
      </c>
      <c r="W50" s="1">
        <v>238.0287474</v>
      </c>
      <c r="X50" s="1">
        <v>54.6</v>
      </c>
      <c r="Y50" s="1">
        <v>32.91563394</v>
      </c>
      <c r="Z50" s="1">
        <v>3.03807</v>
      </c>
      <c r="AA50" s="1">
        <v>0.323162588</v>
      </c>
      <c r="AB50" s="1">
        <v>57.3</v>
      </c>
      <c r="AC50" s="1">
        <v>24.63853803</v>
      </c>
      <c r="AD50" s="1" t="s">
        <v>154</v>
      </c>
      <c r="AE50" s="1">
        <v>35.56225647</v>
      </c>
      <c r="AF50" s="1">
        <v>73.0</v>
      </c>
      <c r="AG50" s="1" t="s">
        <v>154</v>
      </c>
      <c r="AH50" s="1" t="s">
        <v>154</v>
      </c>
      <c r="AI50" s="1" t="s">
        <v>142</v>
      </c>
      <c r="AJ50" s="1" t="s">
        <v>142</v>
      </c>
      <c r="AK50" s="1" t="s">
        <v>143</v>
      </c>
      <c r="AL50" s="1">
        <v>98.0</v>
      </c>
      <c r="AM50" s="1">
        <v>57.0</v>
      </c>
      <c r="AN50" s="1">
        <v>1568.54</v>
      </c>
      <c r="AO50" s="1">
        <v>14.2389</v>
      </c>
      <c r="AP50" s="1">
        <v>653.013</v>
      </c>
      <c r="AQ50" s="1">
        <v>844.999</v>
      </c>
      <c r="AR50" s="1">
        <v>10.487</v>
      </c>
      <c r="AS50" s="1">
        <v>1207.27</v>
      </c>
      <c r="AT50" s="1">
        <v>1916.14</v>
      </c>
      <c r="AU50" s="1">
        <v>180.586</v>
      </c>
      <c r="AV50" s="1">
        <v>9.55911</v>
      </c>
      <c r="AW50" s="1">
        <v>1.2369</v>
      </c>
      <c r="AX50" s="1">
        <v>2.90007</v>
      </c>
      <c r="AY50" s="1">
        <v>755.315</v>
      </c>
      <c r="AZ50" s="1">
        <v>0.820001</v>
      </c>
      <c r="BA50" s="1">
        <v>1.74091</v>
      </c>
      <c r="BB50" s="1">
        <v>10.0415</v>
      </c>
      <c r="BC50" s="1">
        <v>4.24308</v>
      </c>
      <c r="BD50" s="1">
        <v>1.13846</v>
      </c>
      <c r="BE50" s="1">
        <v>301.705</v>
      </c>
      <c r="BF50" s="1">
        <v>6.75528</v>
      </c>
      <c r="BG50" s="1">
        <v>113.709</v>
      </c>
      <c r="BH50" s="1">
        <v>10.61220263</v>
      </c>
      <c r="BI50" s="1">
        <v>2.029623478</v>
      </c>
      <c r="BJ50" s="1">
        <v>1.016292561</v>
      </c>
      <c r="BK50" s="1">
        <v>0.112049134</v>
      </c>
      <c r="BL50" s="1" t="s">
        <v>144</v>
      </c>
      <c r="BM50" s="1" t="s">
        <v>146</v>
      </c>
      <c r="BN50" s="1" t="s">
        <v>146</v>
      </c>
      <c r="BO50" s="1" t="s">
        <v>145</v>
      </c>
      <c r="BP50" s="1" t="s">
        <v>146</v>
      </c>
      <c r="BQ50" s="1" t="s">
        <v>145</v>
      </c>
      <c r="BR50" s="1" t="s">
        <v>145</v>
      </c>
      <c r="BS50" s="1">
        <v>7.477386385</v>
      </c>
      <c r="BT50" s="1">
        <v>0.73346098</v>
      </c>
      <c r="BU50" s="1">
        <v>0.323229064</v>
      </c>
      <c r="BV50" s="1">
        <v>0.134904464</v>
      </c>
      <c r="BW50" s="1">
        <v>0.108598384</v>
      </c>
      <c r="BX50" s="1">
        <v>1.277295189</v>
      </c>
      <c r="BY50" s="1">
        <v>0.814082338</v>
      </c>
      <c r="BZ50" s="1" t="str">
        <f t="shared" si="1"/>
        <v>proinflamatoria</v>
      </c>
      <c r="CA50" s="1">
        <v>34.21917808</v>
      </c>
      <c r="CB50" s="1" t="s">
        <v>148</v>
      </c>
      <c r="CC50" s="1">
        <v>0.149136261</v>
      </c>
      <c r="CD50" s="1">
        <v>0.274782047</v>
      </c>
      <c r="CE50" s="1">
        <v>0.01477236</v>
      </c>
      <c r="CF50" s="1">
        <v>0.297021311</v>
      </c>
      <c r="CG50" s="1">
        <v>0.181546658</v>
      </c>
      <c r="CH50" s="1">
        <v>163.896</v>
      </c>
      <c r="CI50" s="2" t="str">
        <f t="shared" si="2"/>
        <v>low</v>
      </c>
      <c r="CJ50" s="1">
        <v>135.37</v>
      </c>
      <c r="CK50" s="1">
        <v>50.33</v>
      </c>
      <c r="CL50" s="1">
        <v>85.04</v>
      </c>
      <c r="CM50" s="1">
        <v>25.319</v>
      </c>
      <c r="CN50" s="1">
        <v>106.196</v>
      </c>
      <c r="CO50" s="1">
        <v>0.0</v>
      </c>
      <c r="CP50" s="1">
        <v>0.0</v>
      </c>
      <c r="CQ50" s="1">
        <v>0.0</v>
      </c>
      <c r="CR50" s="1">
        <v>0.0</v>
      </c>
      <c r="CS50" s="1">
        <v>3.855</v>
      </c>
      <c r="CT50" s="1">
        <v>3.855</v>
      </c>
      <c r="CU50" s="1">
        <v>0.0</v>
      </c>
      <c r="CV50" s="1">
        <v>0.0</v>
      </c>
      <c r="CW50" s="1">
        <v>0.0</v>
      </c>
      <c r="CX50" s="1">
        <v>0.0</v>
      </c>
      <c r="CY50" s="1">
        <v>3.634</v>
      </c>
      <c r="CZ50" s="1">
        <v>0.498</v>
      </c>
      <c r="DA50" s="1">
        <v>0.0</v>
      </c>
      <c r="DB50" s="1">
        <v>0.498</v>
      </c>
      <c r="DC50" s="1">
        <v>0.0</v>
      </c>
      <c r="DD50" s="1">
        <v>0.053</v>
      </c>
      <c r="DE50" s="1">
        <v>0.053</v>
      </c>
      <c r="DF50" s="1">
        <v>21.003</v>
      </c>
      <c r="DG50" s="1">
        <v>0.131</v>
      </c>
      <c r="DH50" s="1">
        <v>21.134</v>
      </c>
      <c r="DI50" s="1">
        <v>0.297</v>
      </c>
      <c r="DJ50" s="1">
        <v>2.195</v>
      </c>
      <c r="DK50" s="1">
        <v>2.492</v>
      </c>
      <c r="DL50" s="1">
        <v>24.854</v>
      </c>
      <c r="DM50" s="1">
        <v>78.761</v>
      </c>
      <c r="DN50" s="1">
        <v>103.615</v>
      </c>
      <c r="DO50" s="1">
        <v>0.0</v>
      </c>
      <c r="DP50" s="1">
        <v>3.855</v>
      </c>
      <c r="DQ50" s="1">
        <v>3.855</v>
      </c>
      <c r="DR50" s="1" t="s">
        <v>158</v>
      </c>
      <c r="DS50" s="1" t="s">
        <v>158</v>
      </c>
      <c r="DT50" s="1" t="s">
        <v>158</v>
      </c>
      <c r="DU50" s="1" t="s">
        <v>158</v>
      </c>
      <c r="DV50" s="1">
        <v>104.49</v>
      </c>
      <c r="DW50" s="1" t="str">
        <f t="shared" si="3"/>
        <v>low</v>
      </c>
      <c r="DX50" s="1">
        <v>86.303</v>
      </c>
      <c r="DY50" s="1">
        <v>16.142</v>
      </c>
      <c r="DZ50" s="1">
        <v>67.704</v>
      </c>
      <c r="EA50" s="1" t="s">
        <v>158</v>
      </c>
      <c r="EB50" s="1" t="s">
        <v>158</v>
      </c>
      <c r="EC50" s="1" t="s">
        <v>158</v>
      </c>
      <c r="ED50" s="1" t="s">
        <v>157</v>
      </c>
      <c r="EE50" s="1" t="s">
        <v>259</v>
      </c>
      <c r="EF50" s="1" t="s">
        <v>165</v>
      </c>
      <c r="EG50" s="1" t="s">
        <v>165</v>
      </c>
    </row>
    <row r="51" ht="14.25" customHeight="1">
      <c r="A51" s="1" t="s">
        <v>260</v>
      </c>
      <c r="B51" s="1" t="s">
        <v>153</v>
      </c>
      <c r="C51" s="1">
        <v>25.0</v>
      </c>
      <c r="D51" s="1" t="s">
        <v>137</v>
      </c>
      <c r="E51" s="1">
        <v>137.0</v>
      </c>
      <c r="F51" s="1">
        <v>67.0</v>
      </c>
      <c r="G51" s="1" t="s">
        <v>154</v>
      </c>
      <c r="H51" s="1">
        <v>25.0</v>
      </c>
      <c r="I51" s="1">
        <v>67.0</v>
      </c>
      <c r="J51" s="1">
        <v>159.0</v>
      </c>
      <c r="K51" s="1">
        <v>2.373134328</v>
      </c>
      <c r="L51" s="1">
        <v>137.9</v>
      </c>
      <c r="M51" s="1">
        <v>9.64</v>
      </c>
      <c r="N51" s="1">
        <v>80.0</v>
      </c>
      <c r="O51" s="1">
        <v>5.01</v>
      </c>
      <c r="P51" s="1">
        <v>11.91</v>
      </c>
      <c r="Q51" s="1">
        <v>12.34</v>
      </c>
      <c r="R51" s="1">
        <v>0.965153971</v>
      </c>
      <c r="S51" s="1">
        <v>125.0</v>
      </c>
      <c r="T51" s="1">
        <v>19.54</v>
      </c>
      <c r="U51" s="1">
        <v>4.44</v>
      </c>
      <c r="V51" s="1">
        <v>225.6</v>
      </c>
      <c r="W51" s="1">
        <v>415.7446809</v>
      </c>
      <c r="X51" s="1">
        <v>41.6</v>
      </c>
      <c r="Y51" s="1">
        <v>25.93432737</v>
      </c>
      <c r="Z51" s="1">
        <v>3.855893333</v>
      </c>
      <c r="AA51" s="1">
        <v>0.312700828</v>
      </c>
      <c r="AB51" s="1">
        <v>71.0</v>
      </c>
      <c r="AC51" s="1">
        <v>28.73116692</v>
      </c>
      <c r="AD51" s="1" t="s">
        <v>139</v>
      </c>
      <c r="AE51" s="1">
        <v>35.2328753</v>
      </c>
      <c r="AF51" s="1">
        <v>82.1</v>
      </c>
      <c r="AG51" s="1" t="s">
        <v>140</v>
      </c>
      <c r="AH51" s="1" t="s">
        <v>154</v>
      </c>
      <c r="AI51" s="1" t="s">
        <v>142</v>
      </c>
      <c r="AJ51" s="1" t="s">
        <v>142</v>
      </c>
      <c r="AK51" s="1" t="s">
        <v>143</v>
      </c>
      <c r="AL51" s="1">
        <v>117.0</v>
      </c>
      <c r="AM51" s="1">
        <v>76.0</v>
      </c>
      <c r="AN51" s="1">
        <v>1909.68</v>
      </c>
      <c r="AO51" s="1">
        <v>13.103</v>
      </c>
      <c r="AP51" s="1">
        <v>724.672</v>
      </c>
      <c r="AQ51" s="1">
        <v>940.388</v>
      </c>
      <c r="AR51" s="1">
        <v>16.2787</v>
      </c>
      <c r="AS51" s="1">
        <v>1528.64</v>
      </c>
      <c r="AT51" s="1">
        <v>2903.74</v>
      </c>
      <c r="AU51" s="1">
        <v>202.554</v>
      </c>
      <c r="AV51" s="1">
        <v>10.6213</v>
      </c>
      <c r="AW51" s="1">
        <v>1.3502</v>
      </c>
      <c r="AX51" s="1">
        <v>2.23111</v>
      </c>
      <c r="AY51" s="1">
        <v>685.136</v>
      </c>
      <c r="AZ51" s="1">
        <v>0.836007</v>
      </c>
      <c r="BA51" s="1">
        <v>1.59961</v>
      </c>
      <c r="BB51" s="1">
        <v>12.4247</v>
      </c>
      <c r="BC51" s="1">
        <v>4.50137</v>
      </c>
      <c r="BD51" s="1">
        <v>1.43389</v>
      </c>
      <c r="BE51" s="1">
        <v>301.311</v>
      </c>
      <c r="BF51" s="1">
        <v>7.39579</v>
      </c>
      <c r="BG51" s="1">
        <v>153.719</v>
      </c>
      <c r="BH51" s="1">
        <v>1.656177869</v>
      </c>
      <c r="BI51" s="1">
        <v>0.480127192</v>
      </c>
      <c r="BJ51" s="1">
        <v>0.142253581</v>
      </c>
      <c r="BK51" s="1">
        <v>0.069524004</v>
      </c>
      <c r="BL51" s="1" t="s">
        <v>144</v>
      </c>
      <c r="BM51" s="1" t="s">
        <v>146</v>
      </c>
      <c r="BN51" s="1" t="s">
        <v>146</v>
      </c>
      <c r="BO51" s="1" t="s">
        <v>146</v>
      </c>
      <c r="BP51" s="1" t="s">
        <v>146</v>
      </c>
      <c r="BQ51" s="1" t="s">
        <v>145</v>
      </c>
      <c r="BR51" s="1" t="s">
        <v>145</v>
      </c>
      <c r="BS51" s="1">
        <v>6.477290798</v>
      </c>
      <c r="BT51" s="1">
        <v>0.491631686</v>
      </c>
      <c r="BU51" s="1">
        <v>0.349732377</v>
      </c>
      <c r="BV51" s="1">
        <v>0.088081469</v>
      </c>
      <c r="BW51" s="1">
        <v>0.118246108</v>
      </c>
      <c r="BX51" s="1">
        <v>1.420388646</v>
      </c>
      <c r="BY51" s="1">
        <v>0.743658977</v>
      </c>
      <c r="BZ51" s="1" t="str">
        <f t="shared" si="1"/>
        <v>proinflamatoria</v>
      </c>
      <c r="CA51" s="1">
        <v>37.70523752</v>
      </c>
      <c r="CB51" s="1" t="s">
        <v>148</v>
      </c>
      <c r="CC51" s="1">
        <v>0.049422633</v>
      </c>
      <c r="CD51" s="1">
        <v>0.346562444</v>
      </c>
      <c r="CE51" s="1">
        <v>0.022561734</v>
      </c>
      <c r="CF51" s="1">
        <v>0.428104459</v>
      </c>
      <c r="CG51" s="1">
        <v>0.020323326</v>
      </c>
      <c r="CH51" s="1">
        <v>460.429</v>
      </c>
      <c r="CI51" s="2" t="str">
        <f t="shared" si="2"/>
        <v>low</v>
      </c>
      <c r="CJ51" s="1">
        <v>487.68</v>
      </c>
      <c r="CK51" s="1">
        <v>324.673</v>
      </c>
      <c r="CL51" s="1">
        <v>163.007</v>
      </c>
      <c r="CM51" s="1">
        <v>53.942</v>
      </c>
      <c r="CN51" s="1">
        <v>427.393</v>
      </c>
      <c r="CO51" s="1">
        <v>2.928</v>
      </c>
      <c r="CP51" s="1">
        <v>0.0</v>
      </c>
      <c r="CQ51" s="1">
        <v>2.928</v>
      </c>
      <c r="CR51" s="1">
        <v>0.0</v>
      </c>
      <c r="CS51" s="1">
        <v>3.418</v>
      </c>
      <c r="CT51" s="1">
        <v>3.418</v>
      </c>
      <c r="CU51" s="1">
        <v>0.0</v>
      </c>
      <c r="CV51" s="1">
        <v>1.184</v>
      </c>
      <c r="CW51" s="1">
        <v>0.0</v>
      </c>
      <c r="CX51" s="1">
        <v>0.0</v>
      </c>
      <c r="CY51" s="1">
        <v>0.0</v>
      </c>
      <c r="CZ51" s="1">
        <v>0.0</v>
      </c>
      <c r="DA51" s="1">
        <v>42.3</v>
      </c>
      <c r="DB51" s="1">
        <v>42.3</v>
      </c>
      <c r="DC51" s="1">
        <v>9.612</v>
      </c>
      <c r="DD51" s="1">
        <v>1.526</v>
      </c>
      <c r="DE51" s="1">
        <v>11.138</v>
      </c>
      <c r="DF51" s="1">
        <v>0.0</v>
      </c>
      <c r="DG51" s="1">
        <v>0.503</v>
      </c>
      <c r="DH51" s="1">
        <v>0.503</v>
      </c>
      <c r="DI51" s="1">
        <v>0.123</v>
      </c>
      <c r="DJ51" s="1">
        <v>0.9</v>
      </c>
      <c r="DK51" s="1">
        <v>1.023</v>
      </c>
      <c r="DL51" s="1">
        <v>311.989</v>
      </c>
      <c r="DM51" s="1">
        <v>114.339</v>
      </c>
      <c r="DN51" s="1">
        <v>426.328</v>
      </c>
      <c r="DO51" s="1">
        <v>0.0</v>
      </c>
      <c r="DP51" s="1">
        <v>3.418</v>
      </c>
      <c r="DQ51" s="1">
        <v>3.418</v>
      </c>
      <c r="DR51" s="1" t="s">
        <v>158</v>
      </c>
      <c r="DS51" s="1" t="s">
        <v>157</v>
      </c>
      <c r="DT51" s="1" t="s">
        <v>158</v>
      </c>
      <c r="DU51" s="1" t="s">
        <v>157</v>
      </c>
      <c r="DV51" s="1">
        <v>241.103</v>
      </c>
      <c r="DW51" s="1" t="str">
        <f t="shared" si="3"/>
        <v>low</v>
      </c>
      <c r="DX51" s="1">
        <v>255.373</v>
      </c>
      <c r="DY51" s="1">
        <v>28.246</v>
      </c>
      <c r="DZ51" s="1">
        <v>223.803</v>
      </c>
      <c r="EA51" s="1" t="s">
        <v>158</v>
      </c>
      <c r="EB51" s="1" t="s">
        <v>157</v>
      </c>
      <c r="EC51" s="1" t="s">
        <v>158</v>
      </c>
      <c r="ED51" s="1" t="s">
        <v>157</v>
      </c>
      <c r="EE51" s="1" t="s">
        <v>261</v>
      </c>
      <c r="EF51" s="1" t="s">
        <v>151</v>
      </c>
      <c r="EG51" s="1" t="s">
        <v>151</v>
      </c>
    </row>
    <row r="52" ht="14.25" customHeight="1">
      <c r="A52" s="1" t="s">
        <v>262</v>
      </c>
      <c r="B52" s="1" t="s">
        <v>136</v>
      </c>
      <c r="C52" s="1">
        <v>29.0</v>
      </c>
      <c r="D52" s="1" t="s">
        <v>137</v>
      </c>
      <c r="E52" s="1">
        <v>81.0</v>
      </c>
      <c r="F52" s="1">
        <v>38.0</v>
      </c>
      <c r="G52" s="1" t="s">
        <v>138</v>
      </c>
      <c r="H52" s="1">
        <v>16.0</v>
      </c>
      <c r="I52" s="1">
        <v>104.0</v>
      </c>
      <c r="J52" s="1">
        <v>158.0</v>
      </c>
      <c r="K52" s="1">
        <v>4.157894737</v>
      </c>
      <c r="L52" s="1">
        <v>268.7</v>
      </c>
      <c r="M52" s="1">
        <v>3.68</v>
      </c>
      <c r="N52" s="1">
        <v>92.0</v>
      </c>
      <c r="O52" s="1">
        <v>5.34</v>
      </c>
      <c r="P52" s="1">
        <v>2.51</v>
      </c>
      <c r="Q52" s="1">
        <v>2.96</v>
      </c>
      <c r="R52" s="1">
        <v>0.847972973</v>
      </c>
      <c r="S52" s="1">
        <v>81.0</v>
      </c>
      <c r="T52" s="1">
        <v>12.2</v>
      </c>
      <c r="U52" s="1">
        <v>5.106</v>
      </c>
      <c r="V52" s="1">
        <v>124.7</v>
      </c>
      <c r="W52" s="1">
        <v>151.9302615</v>
      </c>
      <c r="X52" s="1">
        <v>63.3</v>
      </c>
      <c r="Y52" s="1">
        <v>36.11951224</v>
      </c>
      <c r="Z52" s="1">
        <v>2.768586667</v>
      </c>
      <c r="AA52" s="1">
        <v>0.327431066</v>
      </c>
      <c r="AB52" s="1">
        <v>84.2</v>
      </c>
      <c r="AC52" s="1">
        <v>27.151472</v>
      </c>
      <c r="AD52" s="1" t="s">
        <v>139</v>
      </c>
      <c r="AE52" s="1">
        <v>36.35687771</v>
      </c>
      <c r="AF52" s="1">
        <v>91.7</v>
      </c>
      <c r="AG52" s="1" t="s">
        <v>140</v>
      </c>
      <c r="AH52" s="1" t="s">
        <v>141</v>
      </c>
      <c r="AI52" s="1" t="s">
        <v>142</v>
      </c>
      <c r="AJ52" s="1" t="s">
        <v>142</v>
      </c>
      <c r="AK52" s="1" t="s">
        <v>143</v>
      </c>
      <c r="AL52" s="1">
        <v>113.0</v>
      </c>
      <c r="AM52" s="1">
        <v>70.0</v>
      </c>
      <c r="AN52" s="1">
        <v>3094.67</v>
      </c>
      <c r="AO52" s="1">
        <v>29.7261</v>
      </c>
      <c r="AP52" s="1">
        <v>661.201</v>
      </c>
      <c r="AQ52" s="1">
        <v>1623.91</v>
      </c>
      <c r="AR52" s="1">
        <v>16.2818</v>
      </c>
      <c r="AS52" s="1">
        <v>1631.09</v>
      </c>
      <c r="AT52" s="1">
        <v>5886.34</v>
      </c>
      <c r="AU52" s="1">
        <v>392.929</v>
      </c>
      <c r="AV52" s="1">
        <v>11.2418</v>
      </c>
      <c r="AW52" s="1">
        <v>3.79263</v>
      </c>
      <c r="AX52" s="1">
        <v>3.35185</v>
      </c>
      <c r="AY52" s="1">
        <v>1120.38</v>
      </c>
      <c r="AZ52" s="1">
        <v>2.41325</v>
      </c>
      <c r="BA52" s="1">
        <v>2.76196</v>
      </c>
      <c r="BB52" s="1">
        <v>26.856</v>
      </c>
      <c r="BC52" s="1">
        <v>8.05961</v>
      </c>
      <c r="BD52" s="1">
        <v>2.52186</v>
      </c>
      <c r="BE52" s="1">
        <v>385.039</v>
      </c>
      <c r="BF52" s="1">
        <v>7.32752</v>
      </c>
      <c r="BG52" s="1">
        <v>578.421</v>
      </c>
      <c r="BH52" s="1">
        <v>3.196175732</v>
      </c>
      <c r="BI52" s="1">
        <v>0.557335444</v>
      </c>
      <c r="BJ52" s="1">
        <v>0.629376203</v>
      </c>
      <c r="BK52" s="1">
        <v>0.041661091</v>
      </c>
      <c r="BL52" s="1" t="s">
        <v>144</v>
      </c>
      <c r="BM52" s="1" t="s">
        <v>146</v>
      </c>
      <c r="BN52" s="1" t="s">
        <v>146</v>
      </c>
      <c r="BO52" s="1" t="s">
        <v>145</v>
      </c>
      <c r="BP52" s="1" t="s">
        <v>146</v>
      </c>
      <c r="BQ52" s="1" t="s">
        <v>145</v>
      </c>
      <c r="BR52" s="1" t="s">
        <v>146</v>
      </c>
      <c r="BS52" s="1">
        <v>4.440407413</v>
      </c>
      <c r="BT52" s="1">
        <v>0.4558865</v>
      </c>
      <c r="BU52" s="1">
        <v>0.222519849</v>
      </c>
      <c r="BV52" s="1">
        <v>0.064873967</v>
      </c>
      <c r="BW52" s="1">
        <v>0.07577304</v>
      </c>
      <c r="BX52" s="1">
        <v>-1.92219214</v>
      </c>
      <c r="BY52" s="1">
        <v>-0.621063696</v>
      </c>
      <c r="BZ52" s="1" t="str">
        <f t="shared" si="1"/>
        <v>antiinflamatoria</v>
      </c>
      <c r="CA52" s="1">
        <v>25.59214831</v>
      </c>
      <c r="CB52" s="1" t="s">
        <v>148</v>
      </c>
      <c r="CC52" s="1">
        <v>0.088211252</v>
      </c>
      <c r="CD52" s="1">
        <v>0.218093613</v>
      </c>
      <c r="CE52" s="1">
        <v>0.323648577</v>
      </c>
      <c r="CF52" s="1">
        <v>0.109499947</v>
      </c>
      <c r="CG52" s="1">
        <v>0.066034048</v>
      </c>
      <c r="CH52" s="1">
        <v>3377.351</v>
      </c>
      <c r="CI52" s="2" t="str">
        <f t="shared" si="2"/>
        <v>High</v>
      </c>
      <c r="CJ52" s="1">
        <v>734.025</v>
      </c>
      <c r="CK52" s="1">
        <v>632.837</v>
      </c>
      <c r="CL52" s="1">
        <v>101.188</v>
      </c>
      <c r="CM52" s="1">
        <v>471.341</v>
      </c>
      <c r="CN52" s="1">
        <v>240.499</v>
      </c>
      <c r="CO52" s="1">
        <v>0.018</v>
      </c>
      <c r="CP52" s="1">
        <v>0.0</v>
      </c>
      <c r="CQ52" s="1">
        <v>0.018</v>
      </c>
      <c r="CR52" s="1">
        <v>0.0</v>
      </c>
      <c r="CS52" s="1">
        <v>22.167</v>
      </c>
      <c r="CT52" s="1">
        <v>22.167</v>
      </c>
      <c r="CU52" s="1">
        <v>0.0</v>
      </c>
      <c r="CV52" s="1">
        <v>0.001</v>
      </c>
      <c r="CW52" s="1">
        <v>111.658</v>
      </c>
      <c r="CX52" s="1">
        <v>0.0</v>
      </c>
      <c r="CY52" s="1">
        <v>339.896</v>
      </c>
      <c r="CZ52" s="1">
        <v>0.614</v>
      </c>
      <c r="DA52" s="1">
        <v>0.813</v>
      </c>
      <c r="DB52" s="1">
        <v>1.426</v>
      </c>
      <c r="DC52" s="1">
        <v>0.203</v>
      </c>
      <c r="DD52" s="1">
        <v>0.099</v>
      </c>
      <c r="DE52" s="1">
        <v>0.302</v>
      </c>
      <c r="DF52" s="1">
        <v>11.503</v>
      </c>
      <c r="DG52" s="1">
        <v>6.556</v>
      </c>
      <c r="DH52" s="1">
        <v>18.059</v>
      </c>
      <c r="DI52" s="1">
        <v>32.623</v>
      </c>
      <c r="DJ52" s="1">
        <v>26.648</v>
      </c>
      <c r="DK52" s="1">
        <v>59.272</v>
      </c>
      <c r="DL52" s="1">
        <v>136.302</v>
      </c>
      <c r="DM52" s="1">
        <v>44.883</v>
      </c>
      <c r="DN52" s="1">
        <v>181.185</v>
      </c>
      <c r="DO52" s="1">
        <v>0.0</v>
      </c>
      <c r="DP52" s="1">
        <v>22.167</v>
      </c>
      <c r="DQ52" s="1">
        <v>22.167</v>
      </c>
      <c r="DR52" s="1" t="s">
        <v>149</v>
      </c>
      <c r="DS52" s="1" t="s">
        <v>157</v>
      </c>
      <c r="DT52" s="1" t="s">
        <v>149</v>
      </c>
      <c r="DU52" s="1" t="s">
        <v>157</v>
      </c>
      <c r="DV52" s="1">
        <v>1091.345</v>
      </c>
      <c r="DW52" s="1" t="str">
        <f t="shared" si="3"/>
        <v>high</v>
      </c>
      <c r="DX52" s="1">
        <v>237.19</v>
      </c>
      <c r="DY52" s="1">
        <v>152.307</v>
      </c>
      <c r="DZ52" s="1">
        <v>77.714</v>
      </c>
      <c r="EA52" s="1" t="s">
        <v>149</v>
      </c>
      <c r="EB52" s="1" t="s">
        <v>157</v>
      </c>
      <c r="EC52" s="1" t="s">
        <v>149</v>
      </c>
      <c r="ED52" s="1" t="s">
        <v>157</v>
      </c>
      <c r="EE52" s="1" t="s">
        <v>263</v>
      </c>
      <c r="EF52" s="1" t="s">
        <v>175</v>
      </c>
      <c r="EG52" s="1" t="s">
        <v>175</v>
      </c>
    </row>
    <row r="53" ht="14.25" customHeight="1">
      <c r="A53" s="1" t="s">
        <v>264</v>
      </c>
      <c r="B53" s="1" t="s">
        <v>136</v>
      </c>
      <c r="C53" s="1">
        <v>33.0</v>
      </c>
      <c r="D53" s="1" t="s">
        <v>137</v>
      </c>
      <c r="E53" s="1">
        <v>109.0</v>
      </c>
      <c r="F53" s="1">
        <v>37.0</v>
      </c>
      <c r="G53" s="1" t="s">
        <v>138</v>
      </c>
      <c r="H53" s="1">
        <v>41.0</v>
      </c>
      <c r="I53" s="1">
        <v>100.0</v>
      </c>
      <c r="J53" s="1">
        <v>178.0</v>
      </c>
      <c r="K53" s="1">
        <v>4.810810811</v>
      </c>
      <c r="L53" s="1">
        <v>146.0</v>
      </c>
      <c r="M53" s="1">
        <v>7.01</v>
      </c>
      <c r="N53" s="1">
        <v>90.0</v>
      </c>
      <c r="O53" s="1">
        <v>5.87</v>
      </c>
      <c r="P53" s="1">
        <v>10.0</v>
      </c>
      <c r="Q53" s="1">
        <v>9.96</v>
      </c>
      <c r="R53" s="1">
        <v>1.004016064</v>
      </c>
      <c r="S53" s="1">
        <v>207.0</v>
      </c>
      <c r="T53" s="1">
        <v>33.49</v>
      </c>
      <c r="U53" s="1">
        <v>4.995</v>
      </c>
      <c r="V53" s="1">
        <v>259.0</v>
      </c>
      <c r="W53" s="1">
        <v>448.0267559</v>
      </c>
      <c r="X53" s="1">
        <v>24.1</v>
      </c>
      <c r="Y53" s="1">
        <v>13.45029712</v>
      </c>
      <c r="Z53" s="1">
        <v>7.43478</v>
      </c>
      <c r="AA53" s="1">
        <v>0.287101565</v>
      </c>
      <c r="AB53" s="1">
        <v>134.6</v>
      </c>
      <c r="AC53" s="1">
        <v>42.86646047</v>
      </c>
      <c r="AD53" s="1" t="s">
        <v>155</v>
      </c>
      <c r="AE53" s="1">
        <v>42.03665031</v>
      </c>
      <c r="AF53" s="1">
        <v>126.0</v>
      </c>
      <c r="AG53" s="1" t="s">
        <v>140</v>
      </c>
      <c r="AH53" s="1" t="s">
        <v>141</v>
      </c>
      <c r="AI53" s="1" t="s">
        <v>142</v>
      </c>
      <c r="AJ53" s="1" t="s">
        <v>167</v>
      </c>
      <c r="AK53" s="1" t="s">
        <v>143</v>
      </c>
      <c r="AL53" s="1">
        <v>147.0</v>
      </c>
      <c r="AM53" s="1">
        <v>106.0</v>
      </c>
      <c r="AN53" s="1">
        <v>2909.66</v>
      </c>
      <c r="AO53" s="1">
        <v>19.5177</v>
      </c>
      <c r="AP53" s="1">
        <v>823.902</v>
      </c>
      <c r="AQ53" s="1">
        <v>1357.97</v>
      </c>
      <c r="AR53" s="1">
        <v>15.2236</v>
      </c>
      <c r="AS53" s="1">
        <v>1880.53</v>
      </c>
      <c r="AT53" s="1">
        <v>4820.65</v>
      </c>
      <c r="AU53" s="1">
        <v>348.158</v>
      </c>
      <c r="AV53" s="1">
        <v>11.2116</v>
      </c>
      <c r="AW53" s="1">
        <v>3.35335</v>
      </c>
      <c r="AX53" s="1">
        <v>3.34197</v>
      </c>
      <c r="AY53" s="1">
        <v>885.678</v>
      </c>
      <c r="AZ53" s="1">
        <v>1.80419</v>
      </c>
      <c r="BA53" s="1">
        <v>2.34775</v>
      </c>
      <c r="BB53" s="1">
        <v>24.6585</v>
      </c>
      <c r="BC53" s="1">
        <v>8.07196</v>
      </c>
      <c r="BD53" s="1">
        <v>1.86948</v>
      </c>
      <c r="BE53" s="1">
        <v>443.301</v>
      </c>
      <c r="BF53" s="1">
        <v>7.23868</v>
      </c>
      <c r="BG53" s="1">
        <v>277.689</v>
      </c>
      <c r="BH53" s="1">
        <v>7.977581754</v>
      </c>
      <c r="BI53" s="1">
        <v>2.511024629</v>
      </c>
      <c r="BJ53" s="1">
        <v>1.186414257</v>
      </c>
      <c r="BK53" s="1">
        <v>0.142068468</v>
      </c>
      <c r="BL53" s="1" t="s">
        <v>144</v>
      </c>
      <c r="BM53" s="1" t="s">
        <v>145</v>
      </c>
      <c r="BN53" s="1" t="s">
        <v>145</v>
      </c>
      <c r="BO53" s="1" t="s">
        <v>145</v>
      </c>
      <c r="BP53" s="1" t="s">
        <v>146</v>
      </c>
      <c r="BQ53" s="1" t="s">
        <v>145</v>
      </c>
      <c r="BR53" s="1" t="s">
        <v>145</v>
      </c>
      <c r="BS53" s="1">
        <v>5.577326484</v>
      </c>
      <c r="BT53" s="1">
        <v>0.4364509</v>
      </c>
      <c r="BU53" s="1">
        <v>0.359222969</v>
      </c>
      <c r="BV53" s="1">
        <v>0.047372281</v>
      </c>
      <c r="BW53" s="1">
        <v>0.096549136</v>
      </c>
      <c r="BX53" s="1">
        <v>-1.12339738</v>
      </c>
      <c r="BY53" s="1">
        <v>-0.38604721</v>
      </c>
      <c r="BZ53" s="1" t="str">
        <f t="shared" si="1"/>
        <v>antiinflamatoria</v>
      </c>
      <c r="CA53" s="1">
        <v>35.87301587</v>
      </c>
      <c r="CB53" s="1" t="s">
        <v>148</v>
      </c>
      <c r="CC53" s="1">
        <v>0.144321704</v>
      </c>
      <c r="CD53" s="1">
        <v>0.430541206</v>
      </c>
      <c r="CE53" s="1">
        <v>0.109751252</v>
      </c>
      <c r="CF53" s="1">
        <v>0.032146547</v>
      </c>
      <c r="CG53" s="1">
        <v>0.088095049</v>
      </c>
      <c r="CH53" s="1">
        <v>1533.068</v>
      </c>
      <c r="CI53" s="2" t="str">
        <f t="shared" si="2"/>
        <v>High</v>
      </c>
      <c r="CJ53" s="1">
        <v>1483.488</v>
      </c>
      <c r="CK53" s="1">
        <v>1056.299</v>
      </c>
      <c r="CL53" s="1">
        <v>427.189</v>
      </c>
      <c r="CM53" s="1">
        <v>397.438</v>
      </c>
      <c r="CN53" s="1">
        <v>1047.282</v>
      </c>
      <c r="CO53" s="1">
        <v>13.928</v>
      </c>
      <c r="CP53" s="1">
        <v>0.0</v>
      </c>
      <c r="CQ53" s="1">
        <v>13.928</v>
      </c>
      <c r="CR53" s="1">
        <v>0.0</v>
      </c>
      <c r="CS53" s="1">
        <v>24.84</v>
      </c>
      <c r="CT53" s="1">
        <v>24.84</v>
      </c>
      <c r="CU53" s="1">
        <v>0.0</v>
      </c>
      <c r="CV53" s="1">
        <v>3.173</v>
      </c>
      <c r="CW53" s="1">
        <v>0.0</v>
      </c>
      <c r="CX53" s="1">
        <v>0.0</v>
      </c>
      <c r="CY53" s="1">
        <v>21.44</v>
      </c>
      <c r="CZ53" s="1">
        <v>83.737</v>
      </c>
      <c r="DA53" s="1">
        <v>21.805</v>
      </c>
      <c r="DB53" s="1">
        <v>105.542</v>
      </c>
      <c r="DC53" s="1">
        <v>37.175</v>
      </c>
      <c r="DD53" s="1">
        <v>0.009</v>
      </c>
      <c r="DE53" s="1">
        <v>37.184</v>
      </c>
      <c r="DF53" s="1">
        <v>232.471</v>
      </c>
      <c r="DG53" s="1">
        <v>0.801</v>
      </c>
      <c r="DH53" s="1">
        <v>233.272</v>
      </c>
      <c r="DI53" s="1">
        <v>0.319</v>
      </c>
      <c r="DJ53" s="1">
        <v>2.464</v>
      </c>
      <c r="DK53" s="1">
        <v>2.783</v>
      </c>
      <c r="DL53" s="1">
        <v>667.168</v>
      </c>
      <c r="DM53" s="1">
        <v>377.209</v>
      </c>
      <c r="DN53" s="1">
        <v>1044.377</v>
      </c>
      <c r="DO53" s="1">
        <v>0.0</v>
      </c>
      <c r="DP53" s="1">
        <v>24.84</v>
      </c>
      <c r="DQ53" s="1">
        <v>24.84</v>
      </c>
      <c r="DR53" s="1" t="s">
        <v>149</v>
      </c>
      <c r="DS53" s="1" t="s">
        <v>149</v>
      </c>
      <c r="DT53" s="1" t="s">
        <v>149</v>
      </c>
      <c r="DU53" s="1" t="s">
        <v>149</v>
      </c>
      <c r="DV53" s="1">
        <v>526.889</v>
      </c>
      <c r="DW53" s="1" t="str">
        <f t="shared" si="3"/>
        <v>high</v>
      </c>
      <c r="DX53" s="1">
        <v>509.849</v>
      </c>
      <c r="DY53" s="1">
        <v>136.593</v>
      </c>
      <c r="DZ53" s="1">
        <v>359.933</v>
      </c>
      <c r="EA53" s="1" t="s">
        <v>157</v>
      </c>
      <c r="EB53" s="1" t="s">
        <v>149</v>
      </c>
      <c r="EC53" s="1" t="s">
        <v>149</v>
      </c>
      <c r="ED53" s="1" t="s">
        <v>149</v>
      </c>
      <c r="EE53" s="1" t="s">
        <v>265</v>
      </c>
      <c r="EF53" s="1" t="s">
        <v>175</v>
      </c>
      <c r="EG53" s="1" t="s">
        <v>175</v>
      </c>
    </row>
    <row r="54" ht="14.25" customHeight="1">
      <c r="A54" s="1" t="s">
        <v>266</v>
      </c>
      <c r="B54" s="1" t="s">
        <v>136</v>
      </c>
      <c r="C54" s="1">
        <v>59.0</v>
      </c>
      <c r="D54" s="1" t="s">
        <v>161</v>
      </c>
      <c r="E54" s="1">
        <v>52.6</v>
      </c>
      <c r="F54" s="1">
        <v>37.0</v>
      </c>
      <c r="G54" s="1" t="s">
        <v>138</v>
      </c>
      <c r="H54" s="1">
        <v>35.0</v>
      </c>
      <c r="I54" s="1">
        <v>87.0</v>
      </c>
      <c r="J54" s="1">
        <v>159.0</v>
      </c>
      <c r="K54" s="1">
        <v>4.297297297</v>
      </c>
      <c r="L54" s="1">
        <v>223.8</v>
      </c>
      <c r="M54" s="1">
        <v>1.37</v>
      </c>
      <c r="N54" s="1">
        <v>95.0</v>
      </c>
      <c r="O54" s="1">
        <v>5.4</v>
      </c>
      <c r="P54" s="1">
        <v>3.03</v>
      </c>
      <c r="Q54" s="1">
        <v>5.46</v>
      </c>
      <c r="R54" s="1">
        <v>0.554945055</v>
      </c>
      <c r="S54" s="1">
        <v>174.0</v>
      </c>
      <c r="T54" s="1">
        <v>13.12</v>
      </c>
      <c r="U54" s="1">
        <v>5.2725</v>
      </c>
      <c r="V54" s="1">
        <v>123.0</v>
      </c>
      <c r="W54" s="1">
        <v>148.0394922</v>
      </c>
      <c r="X54" s="1">
        <v>58.5</v>
      </c>
      <c r="Y54" s="1">
        <v>32.52610763</v>
      </c>
      <c r="Z54" s="1">
        <v>3.074453333</v>
      </c>
      <c r="AA54" s="1">
        <v>0.322623551</v>
      </c>
      <c r="AB54" s="1">
        <v>76.7</v>
      </c>
      <c r="AC54" s="1">
        <v>26.1080075</v>
      </c>
      <c r="AD54" s="1" t="s">
        <v>139</v>
      </c>
      <c r="AE54" s="1">
        <v>42.72299333</v>
      </c>
      <c r="AF54" s="1">
        <v>97.5</v>
      </c>
      <c r="AG54" s="1" t="s">
        <v>140</v>
      </c>
      <c r="AH54" s="1" t="s">
        <v>141</v>
      </c>
      <c r="AI54" s="1" t="s">
        <v>142</v>
      </c>
      <c r="AJ54" s="1" t="s">
        <v>167</v>
      </c>
      <c r="AK54" s="1" t="s">
        <v>143</v>
      </c>
      <c r="AL54" s="1">
        <v>121.0</v>
      </c>
      <c r="AM54" s="1">
        <v>75.0</v>
      </c>
      <c r="AN54" s="1">
        <v>1908.84</v>
      </c>
      <c r="AO54" s="1">
        <v>16.1476</v>
      </c>
      <c r="AP54" s="1">
        <v>636.01</v>
      </c>
      <c r="AQ54" s="1">
        <v>1082.63</v>
      </c>
      <c r="AR54" s="1">
        <v>14.1675</v>
      </c>
      <c r="AS54" s="1">
        <v>1206.55</v>
      </c>
      <c r="AT54" s="1">
        <v>2787.35</v>
      </c>
      <c r="AU54" s="1">
        <v>239.723</v>
      </c>
      <c r="AV54" s="1">
        <v>10.953</v>
      </c>
      <c r="AW54" s="1">
        <v>3.0253</v>
      </c>
      <c r="AX54" s="1">
        <v>3.16521</v>
      </c>
      <c r="AY54" s="1">
        <v>767.406</v>
      </c>
      <c r="AZ54" s="1">
        <v>1.09169</v>
      </c>
      <c r="BA54" s="1">
        <v>2.45279</v>
      </c>
      <c r="BB54" s="1">
        <v>17.8852</v>
      </c>
      <c r="BC54" s="1">
        <v>5.03112</v>
      </c>
      <c r="BD54" s="1">
        <v>1.2812</v>
      </c>
      <c r="BE54" s="1">
        <v>307.437</v>
      </c>
      <c r="BF54" s="1">
        <v>7.64731</v>
      </c>
      <c r="BG54" s="1">
        <v>143.609</v>
      </c>
      <c r="BH54" s="1">
        <v>1.647139121</v>
      </c>
      <c r="BI54" s="1">
        <v>0.374830167</v>
      </c>
      <c r="BJ54" s="1">
        <v>0.145427087</v>
      </c>
      <c r="BK54" s="1">
        <v>0.0</v>
      </c>
      <c r="BL54" s="1" t="s">
        <v>144</v>
      </c>
      <c r="BM54" s="1" t="s">
        <v>146</v>
      </c>
      <c r="BN54" s="1" t="s">
        <v>145</v>
      </c>
      <c r="BO54" s="1" t="s">
        <v>145</v>
      </c>
      <c r="BP54" s="1" t="s">
        <v>146</v>
      </c>
      <c r="BQ54" s="1" t="s">
        <v>146</v>
      </c>
      <c r="BR54" s="1" t="s">
        <v>145</v>
      </c>
      <c r="BS54" s="1">
        <v>11.10303345</v>
      </c>
      <c r="BT54" s="1">
        <v>0.518973984</v>
      </c>
      <c r="BU54" s="1">
        <v>0.548073096</v>
      </c>
      <c r="BV54" s="1">
        <v>0.089825137</v>
      </c>
      <c r="BW54" s="1">
        <v>0.385856443</v>
      </c>
      <c r="BX54" s="1">
        <v>0.40271179</v>
      </c>
      <c r="BY54" s="1">
        <v>0.210954317</v>
      </c>
      <c r="BZ54" s="1" t="str">
        <f t="shared" si="1"/>
        <v>proinflamatoria</v>
      </c>
      <c r="CA54" s="1">
        <v>28.84102564</v>
      </c>
      <c r="CB54" s="1" t="s">
        <v>148</v>
      </c>
      <c r="CC54" s="1">
        <v>0.150073967</v>
      </c>
      <c r="CD54" s="1">
        <v>0.451764187</v>
      </c>
      <c r="CE54" s="1">
        <v>0.002329168</v>
      </c>
      <c r="CF54" s="1">
        <v>0.005539643</v>
      </c>
      <c r="CG54" s="1">
        <v>0.119574455</v>
      </c>
      <c r="CH54" s="1">
        <v>759.138</v>
      </c>
      <c r="CI54" s="2" t="str">
        <f t="shared" si="2"/>
        <v>low</v>
      </c>
      <c r="CJ54" s="1">
        <v>279.899</v>
      </c>
      <c r="CK54" s="1">
        <v>207.173</v>
      </c>
      <c r="CL54" s="1">
        <v>72.726</v>
      </c>
      <c r="CM54" s="1">
        <v>177.778</v>
      </c>
      <c r="CN54" s="1">
        <v>94.818</v>
      </c>
      <c r="CO54" s="1">
        <v>3.866</v>
      </c>
      <c r="CP54" s="1">
        <v>0.0</v>
      </c>
      <c r="CQ54" s="1">
        <v>3.866</v>
      </c>
      <c r="CR54" s="1">
        <v>0.0</v>
      </c>
      <c r="CS54" s="1">
        <v>3.436</v>
      </c>
      <c r="CT54" s="1">
        <v>3.436</v>
      </c>
      <c r="CU54" s="1">
        <v>0.0</v>
      </c>
      <c r="CV54" s="1">
        <v>0.417</v>
      </c>
      <c r="CW54" s="1">
        <v>78.958</v>
      </c>
      <c r="CX54" s="1">
        <v>0.0</v>
      </c>
      <c r="CY54" s="1">
        <v>39.486</v>
      </c>
      <c r="CZ54" s="1">
        <v>20.367</v>
      </c>
      <c r="DA54" s="1">
        <v>5.957</v>
      </c>
      <c r="DB54" s="1">
        <v>26.324</v>
      </c>
      <c r="DC54" s="1">
        <v>3.131</v>
      </c>
      <c r="DD54" s="1">
        <v>0.087</v>
      </c>
      <c r="DE54" s="1">
        <v>3.218</v>
      </c>
      <c r="DF54" s="1">
        <v>21.846</v>
      </c>
      <c r="DG54" s="1">
        <v>7.936</v>
      </c>
      <c r="DH54" s="1">
        <v>29.782</v>
      </c>
      <c r="DI54" s="1">
        <v>29.642</v>
      </c>
      <c r="DJ54" s="1">
        <v>20.347</v>
      </c>
      <c r="DK54" s="1">
        <v>49.989</v>
      </c>
      <c r="DL54" s="1">
        <v>9.579</v>
      </c>
      <c r="DM54" s="1">
        <v>34.73</v>
      </c>
      <c r="DN54" s="1">
        <v>44.309</v>
      </c>
      <c r="DO54" s="1">
        <v>0.0</v>
      </c>
      <c r="DP54" s="1">
        <v>3.436</v>
      </c>
      <c r="DQ54" s="1">
        <v>3.436</v>
      </c>
      <c r="DR54" s="1" t="s">
        <v>157</v>
      </c>
      <c r="DS54" s="1" t="s">
        <v>158</v>
      </c>
      <c r="DT54" s="1" t="s">
        <v>157</v>
      </c>
      <c r="DU54" s="1" t="s">
        <v>158</v>
      </c>
      <c r="DV54" s="1">
        <v>397.696</v>
      </c>
      <c r="DW54" s="1" t="str">
        <f t="shared" si="3"/>
        <v>low</v>
      </c>
      <c r="DX54" s="1">
        <v>146.633</v>
      </c>
      <c r="DY54" s="1">
        <v>93.134</v>
      </c>
      <c r="DZ54" s="1">
        <v>49.673</v>
      </c>
      <c r="EA54" s="1" t="s">
        <v>157</v>
      </c>
      <c r="EB54" s="1" t="s">
        <v>158</v>
      </c>
      <c r="EC54" s="1" t="s">
        <v>157</v>
      </c>
      <c r="ED54" s="1" t="s">
        <v>158</v>
      </c>
      <c r="EE54" s="1" t="s">
        <v>267</v>
      </c>
      <c r="EF54" s="1" t="s">
        <v>151</v>
      </c>
      <c r="EG54" s="1" t="s">
        <v>151</v>
      </c>
    </row>
    <row r="55" ht="14.25" customHeight="1">
      <c r="A55" s="1" t="s">
        <v>268</v>
      </c>
      <c r="B55" s="1" t="s">
        <v>153</v>
      </c>
      <c r="C55" s="1">
        <v>41.0</v>
      </c>
      <c r="D55" s="1" t="s">
        <v>161</v>
      </c>
      <c r="E55" s="1">
        <v>98.0</v>
      </c>
      <c r="F55" s="1">
        <v>48.0</v>
      </c>
      <c r="G55" s="1" t="s">
        <v>154</v>
      </c>
      <c r="H55" s="1">
        <v>37.0</v>
      </c>
      <c r="I55" s="1">
        <v>104.0</v>
      </c>
      <c r="J55" s="1">
        <v>189.0</v>
      </c>
      <c r="K55" s="1">
        <v>3.9375</v>
      </c>
      <c r="L55" s="1">
        <v>189.6</v>
      </c>
      <c r="M55" s="1">
        <v>0.43</v>
      </c>
      <c r="N55" s="1">
        <v>104.0</v>
      </c>
      <c r="O55" s="1">
        <v>5.57</v>
      </c>
      <c r="P55" s="1">
        <v>4.25</v>
      </c>
      <c r="Q55" s="1">
        <v>9.54</v>
      </c>
      <c r="R55" s="1">
        <v>0.445492662</v>
      </c>
      <c r="S55" s="1">
        <v>185.0</v>
      </c>
      <c r="T55" s="1">
        <v>8.78</v>
      </c>
      <c r="U55" s="1">
        <v>5.772</v>
      </c>
      <c r="V55" s="1">
        <v>78.2</v>
      </c>
      <c r="W55" s="1">
        <v>77.28873239</v>
      </c>
      <c r="X55" s="1">
        <v>84.8</v>
      </c>
      <c r="Y55" s="1">
        <v>44.39782343</v>
      </c>
      <c r="Z55" s="1">
        <v>2.252362667</v>
      </c>
      <c r="AA55" s="1">
        <v>0.337329775</v>
      </c>
      <c r="AB55" s="1">
        <v>54.1</v>
      </c>
      <c r="AC55" s="1">
        <v>23.20166709</v>
      </c>
      <c r="AD55" s="1" t="s">
        <v>154</v>
      </c>
      <c r="AE55" s="1">
        <v>37.12101619</v>
      </c>
      <c r="AF55" s="1">
        <v>80.9</v>
      </c>
      <c r="AG55" s="1" t="s">
        <v>140</v>
      </c>
      <c r="AH55" s="1" t="s">
        <v>154</v>
      </c>
      <c r="AI55" s="1" t="s">
        <v>167</v>
      </c>
      <c r="AJ55" s="1" t="s">
        <v>167</v>
      </c>
      <c r="AK55" s="1" t="s">
        <v>143</v>
      </c>
      <c r="AL55" s="1">
        <v>109.0</v>
      </c>
      <c r="AM55" s="1">
        <v>71.0</v>
      </c>
      <c r="AN55" s="1">
        <v>1675.53</v>
      </c>
      <c r="AO55" s="1">
        <v>27.3997</v>
      </c>
      <c r="AP55" s="1">
        <v>374.182</v>
      </c>
      <c r="AQ55" s="1">
        <v>835.428</v>
      </c>
      <c r="AR55" s="1">
        <v>13.5249</v>
      </c>
      <c r="AS55" s="1">
        <v>489.211</v>
      </c>
      <c r="AT55" s="1">
        <v>2690.76</v>
      </c>
      <c r="AU55" s="1">
        <v>246.552</v>
      </c>
      <c r="AV55" s="1">
        <v>9.67027</v>
      </c>
      <c r="AW55" s="1">
        <v>1.53037</v>
      </c>
      <c r="AX55" s="1">
        <v>3.30926</v>
      </c>
      <c r="AY55" s="1">
        <v>817.249</v>
      </c>
      <c r="AZ55" s="1">
        <v>1.07896</v>
      </c>
      <c r="BA55" s="1">
        <v>1.10748</v>
      </c>
      <c r="BB55" s="1">
        <v>9.88773</v>
      </c>
      <c r="BC55" s="1">
        <v>3.36376</v>
      </c>
      <c r="BD55" s="1">
        <v>0.739019</v>
      </c>
      <c r="BE55" s="1">
        <v>435.056</v>
      </c>
      <c r="BF55" s="1">
        <v>6.37444</v>
      </c>
      <c r="BG55" s="1">
        <v>124.353</v>
      </c>
      <c r="BH55" s="1">
        <v>19.76697878</v>
      </c>
      <c r="BI55" s="1">
        <v>7.224773476</v>
      </c>
      <c r="BJ55" s="1">
        <v>2.901453296</v>
      </c>
      <c r="BK55" s="1">
        <v>0.104569889</v>
      </c>
      <c r="BL55" s="1" t="s">
        <v>144</v>
      </c>
      <c r="BM55" s="1" t="s">
        <v>146</v>
      </c>
      <c r="BN55" s="1" t="s">
        <v>145</v>
      </c>
      <c r="BO55" s="1" t="s">
        <v>145</v>
      </c>
      <c r="BP55" s="1" t="s">
        <v>145</v>
      </c>
      <c r="BQ55" s="1" t="s">
        <v>146</v>
      </c>
      <c r="BR55" s="1" t="s">
        <v>146</v>
      </c>
      <c r="BS55" s="1">
        <v>3.422044254</v>
      </c>
      <c r="BT55" s="1">
        <v>0.185845572</v>
      </c>
      <c r="BU55" s="1">
        <v>0.11960011</v>
      </c>
      <c r="BV55" s="1">
        <v>0.021448135</v>
      </c>
      <c r="BW55" s="1">
        <v>0.018219988</v>
      </c>
      <c r="BX55" s="1">
        <v>0.034729258</v>
      </c>
      <c r="BY55" s="1">
        <v>0.020721514</v>
      </c>
      <c r="BZ55" s="1" t="str">
        <f t="shared" si="1"/>
        <v>antiinflamatoria</v>
      </c>
      <c r="CA55" s="1">
        <v>38.24969098</v>
      </c>
      <c r="CB55" s="1" t="s">
        <v>148</v>
      </c>
      <c r="CC55" s="1">
        <v>0.162906488</v>
      </c>
      <c r="CD55" s="1">
        <v>0.326310876</v>
      </c>
      <c r="CE55" s="1">
        <v>0.065971682</v>
      </c>
      <c r="CF55" s="1">
        <v>0.350334526</v>
      </c>
      <c r="CG55" s="1">
        <v>0.014594679</v>
      </c>
      <c r="CH55" s="1">
        <v>855.511</v>
      </c>
      <c r="CI55" s="2" t="str">
        <f t="shared" si="2"/>
        <v>low</v>
      </c>
      <c r="CJ55" s="1">
        <v>502.955</v>
      </c>
      <c r="CK55" s="1">
        <v>386.614</v>
      </c>
      <c r="CL55" s="1">
        <v>116.341</v>
      </c>
      <c r="CM55" s="1">
        <v>340.641</v>
      </c>
      <c r="CN55" s="1">
        <v>109.298</v>
      </c>
      <c r="CO55" s="1">
        <v>0.0</v>
      </c>
      <c r="CP55" s="1">
        <v>0.0</v>
      </c>
      <c r="CQ55" s="1">
        <v>0.0</v>
      </c>
      <c r="CR55" s="1">
        <v>0.0</v>
      </c>
      <c r="CS55" s="1">
        <v>53.015</v>
      </c>
      <c r="CT55" s="1">
        <v>53.015</v>
      </c>
      <c r="CU55" s="1">
        <v>0.0</v>
      </c>
      <c r="CV55" s="1">
        <v>0.0</v>
      </c>
      <c r="CW55" s="1">
        <v>119.633</v>
      </c>
      <c r="CX55" s="1">
        <v>0.0</v>
      </c>
      <c r="CY55" s="1">
        <v>186.206</v>
      </c>
      <c r="CZ55" s="1">
        <v>0.032</v>
      </c>
      <c r="DA55" s="1">
        <v>0.231</v>
      </c>
      <c r="DB55" s="1">
        <v>0.263</v>
      </c>
      <c r="DC55" s="1">
        <v>0.0</v>
      </c>
      <c r="DD55" s="1">
        <v>0.316</v>
      </c>
      <c r="DE55" s="1">
        <v>0.316</v>
      </c>
      <c r="DF55" s="1">
        <v>27.699</v>
      </c>
      <c r="DG55" s="1">
        <v>6.467</v>
      </c>
      <c r="DH55" s="1">
        <v>34.167</v>
      </c>
      <c r="DI55" s="1">
        <v>34.85</v>
      </c>
      <c r="DJ55" s="1">
        <v>31.523</v>
      </c>
      <c r="DK55" s="1">
        <v>66.372</v>
      </c>
      <c r="DL55" s="1">
        <v>18.138</v>
      </c>
      <c r="DM55" s="1">
        <v>24.789</v>
      </c>
      <c r="DN55" s="1">
        <v>42.926</v>
      </c>
      <c r="DO55" s="1">
        <v>0.0</v>
      </c>
      <c r="DP55" s="1">
        <v>53.015</v>
      </c>
      <c r="DQ55" s="1">
        <v>53.015</v>
      </c>
      <c r="DR55" s="1" t="s">
        <v>157</v>
      </c>
      <c r="DS55" s="1" t="s">
        <v>157</v>
      </c>
      <c r="DT55" s="1" t="s">
        <v>149</v>
      </c>
      <c r="DU55" s="1" t="s">
        <v>158</v>
      </c>
      <c r="DV55" s="1">
        <v>510.591</v>
      </c>
      <c r="DW55" s="1" t="str">
        <f t="shared" si="3"/>
        <v>high</v>
      </c>
      <c r="DX55" s="1">
        <v>300.176</v>
      </c>
      <c r="DY55" s="1">
        <v>203.303</v>
      </c>
      <c r="DZ55" s="1">
        <v>65.232</v>
      </c>
      <c r="EA55" s="1" t="s">
        <v>157</v>
      </c>
      <c r="EB55" s="1" t="s">
        <v>157</v>
      </c>
      <c r="EC55" s="1" t="s">
        <v>149</v>
      </c>
      <c r="ED55" s="1" t="s">
        <v>157</v>
      </c>
      <c r="EE55" s="1" t="s">
        <v>269</v>
      </c>
      <c r="EF55" s="1" t="s">
        <v>151</v>
      </c>
      <c r="EG55" s="1" t="s">
        <v>151</v>
      </c>
    </row>
    <row r="56" ht="14.25" customHeight="1">
      <c r="A56" s="1" t="s">
        <v>270</v>
      </c>
      <c r="B56" s="1" t="s">
        <v>136</v>
      </c>
      <c r="C56" s="1">
        <v>40.0</v>
      </c>
      <c r="D56" s="1" t="s">
        <v>137</v>
      </c>
      <c r="E56" s="1">
        <v>96.0</v>
      </c>
      <c r="F56" s="1">
        <v>55.0</v>
      </c>
      <c r="G56" s="1" t="s">
        <v>154</v>
      </c>
      <c r="H56" s="1">
        <v>19.0</v>
      </c>
      <c r="I56" s="1">
        <v>112.0</v>
      </c>
      <c r="J56" s="1">
        <v>186.0</v>
      </c>
      <c r="K56" s="1">
        <v>3.381818182</v>
      </c>
      <c r="L56" s="1">
        <v>126.6</v>
      </c>
      <c r="M56" s="1">
        <v>4.35</v>
      </c>
      <c r="N56" s="1">
        <v>96.0</v>
      </c>
      <c r="O56" s="1">
        <v>5.75</v>
      </c>
      <c r="P56" s="1">
        <v>1.46</v>
      </c>
      <c r="Q56" s="1">
        <v>14.02</v>
      </c>
      <c r="R56" s="1">
        <v>0.104136947</v>
      </c>
      <c r="S56" s="1">
        <v>97.0</v>
      </c>
      <c r="T56" s="1">
        <v>20.77</v>
      </c>
      <c r="U56" s="1">
        <v>5.328</v>
      </c>
      <c r="V56" s="1">
        <v>165.1</v>
      </c>
      <c r="W56" s="1">
        <v>227.2428884</v>
      </c>
      <c r="X56" s="1">
        <v>37.4</v>
      </c>
      <c r="Y56" s="1">
        <v>20.33207979</v>
      </c>
      <c r="Z56" s="1">
        <v>4.918336</v>
      </c>
      <c r="AA56" s="1">
        <v>0.302696601</v>
      </c>
      <c r="AB56" s="1">
        <v>96.7</v>
      </c>
      <c r="AC56" s="1">
        <v>31.82963803</v>
      </c>
      <c r="AD56" s="1" t="s">
        <v>155</v>
      </c>
      <c r="AE56" s="1">
        <v>41.00993849</v>
      </c>
      <c r="AF56" s="1">
        <v>106.3</v>
      </c>
      <c r="AG56" s="1" t="s">
        <v>140</v>
      </c>
      <c r="AH56" s="1" t="s">
        <v>141</v>
      </c>
      <c r="AI56" s="1" t="s">
        <v>142</v>
      </c>
      <c r="AJ56" s="1" t="s">
        <v>167</v>
      </c>
      <c r="AK56" s="1" t="s">
        <v>170</v>
      </c>
      <c r="AL56" s="1">
        <v>126.0</v>
      </c>
      <c r="AM56" s="1">
        <v>83.0</v>
      </c>
      <c r="AN56" s="1">
        <v>2209.26</v>
      </c>
      <c r="AO56" s="1">
        <v>16.8167</v>
      </c>
      <c r="AP56" s="1">
        <v>1028.77</v>
      </c>
      <c r="AQ56" s="1">
        <v>1502.37</v>
      </c>
      <c r="AR56" s="1">
        <v>13.1221</v>
      </c>
      <c r="AS56" s="1">
        <v>1942.31</v>
      </c>
      <c r="AT56" s="1">
        <v>3049.7</v>
      </c>
      <c r="AU56" s="1">
        <v>273.611</v>
      </c>
      <c r="AV56" s="1">
        <v>10.6806</v>
      </c>
      <c r="AW56" s="1">
        <v>1.41228</v>
      </c>
      <c r="AX56" s="1">
        <v>2.86602</v>
      </c>
      <c r="AY56" s="1">
        <v>949.11</v>
      </c>
      <c r="AZ56" s="1">
        <v>1.17529</v>
      </c>
      <c r="BA56" s="1">
        <v>2.03671</v>
      </c>
      <c r="BB56" s="1">
        <v>25.4619</v>
      </c>
      <c r="BC56" s="1">
        <v>5.52909</v>
      </c>
      <c r="BD56" s="1">
        <v>1.26979</v>
      </c>
      <c r="BE56" s="1">
        <v>334.145</v>
      </c>
      <c r="BF56" s="1">
        <v>7.50891</v>
      </c>
      <c r="BG56" s="1">
        <v>221.747</v>
      </c>
      <c r="BH56" s="1">
        <v>11.34594002</v>
      </c>
      <c r="BI56" s="1">
        <v>3.004064992</v>
      </c>
      <c r="BJ56" s="1">
        <v>1.540816886</v>
      </c>
      <c r="BK56" s="1">
        <v>0.077845781</v>
      </c>
      <c r="BL56" s="1" t="s">
        <v>144</v>
      </c>
      <c r="BM56" s="1" t="s">
        <v>146</v>
      </c>
      <c r="BN56" s="1" t="s">
        <v>146</v>
      </c>
      <c r="BO56" s="1" t="s">
        <v>146</v>
      </c>
      <c r="BP56" s="1" t="s">
        <v>146</v>
      </c>
      <c r="BQ56" s="1" t="s">
        <v>145</v>
      </c>
      <c r="BR56" s="1" t="s">
        <v>145</v>
      </c>
      <c r="BS56" s="1">
        <v>5.893558652</v>
      </c>
      <c r="BT56" s="1">
        <v>0.265575985</v>
      </c>
      <c r="BU56" s="1">
        <v>0.28992077</v>
      </c>
      <c r="BV56" s="1">
        <v>0.072527344</v>
      </c>
      <c r="BW56" s="1">
        <v>0.093825579</v>
      </c>
      <c r="BX56" s="1">
        <v>-0.127441347</v>
      </c>
      <c r="BY56" s="1">
        <v>-0.057691873</v>
      </c>
      <c r="BZ56" s="1" t="str">
        <f t="shared" si="1"/>
        <v>antiinflamatoria</v>
      </c>
      <c r="CA56" s="1">
        <v>31.2060207</v>
      </c>
      <c r="CB56" s="1" t="s">
        <v>148</v>
      </c>
      <c r="CC56" s="1">
        <v>0.056407397</v>
      </c>
      <c r="CD56" s="1">
        <v>0.541864139</v>
      </c>
      <c r="CE56" s="1">
        <v>0.022581544</v>
      </c>
      <c r="CF56" s="1">
        <v>0.084316823</v>
      </c>
      <c r="CG56" s="1">
        <v>0.10915962</v>
      </c>
      <c r="CH56" s="1">
        <v>970.865</v>
      </c>
      <c r="CI56" s="2" t="str">
        <f t="shared" si="2"/>
        <v>low</v>
      </c>
      <c r="CJ56" s="1">
        <v>236.359</v>
      </c>
      <c r="CK56" s="1">
        <v>118.343</v>
      </c>
      <c r="CL56" s="1">
        <v>118.016</v>
      </c>
      <c r="CM56" s="1">
        <v>141.782</v>
      </c>
      <c r="CN56" s="1">
        <v>83.778</v>
      </c>
      <c r="CO56" s="1">
        <v>0.554</v>
      </c>
      <c r="CP56" s="1">
        <v>0.0</v>
      </c>
      <c r="CQ56" s="1">
        <v>0.554</v>
      </c>
      <c r="CR56" s="1">
        <v>0.052</v>
      </c>
      <c r="CS56" s="1">
        <v>10.187</v>
      </c>
      <c r="CT56" s="1">
        <v>10.239</v>
      </c>
      <c r="CU56" s="1">
        <v>0.005</v>
      </c>
      <c r="CV56" s="1">
        <v>0.0</v>
      </c>
      <c r="CW56" s="1">
        <v>0.0</v>
      </c>
      <c r="CX56" s="1">
        <v>0.0</v>
      </c>
      <c r="CY56" s="1">
        <v>49.217</v>
      </c>
      <c r="CZ56" s="1">
        <v>0.205</v>
      </c>
      <c r="DA56" s="1">
        <v>51.519</v>
      </c>
      <c r="DB56" s="1">
        <v>51.724</v>
      </c>
      <c r="DC56" s="1">
        <v>0.138</v>
      </c>
      <c r="DD56" s="1">
        <v>2.018</v>
      </c>
      <c r="DE56" s="1">
        <v>2.155</v>
      </c>
      <c r="DF56" s="1">
        <v>30.305</v>
      </c>
      <c r="DG56" s="1">
        <v>8.381</v>
      </c>
      <c r="DH56" s="1">
        <v>38.686</v>
      </c>
      <c r="DI56" s="1">
        <v>0.427</v>
      </c>
      <c r="DJ56" s="1">
        <v>2.069</v>
      </c>
      <c r="DK56" s="1">
        <v>2.496</v>
      </c>
      <c r="DL56" s="1">
        <v>37.418</v>
      </c>
      <c r="DM56" s="1">
        <v>43.822</v>
      </c>
      <c r="DN56" s="1">
        <v>81.24</v>
      </c>
      <c r="DO56" s="1">
        <v>0.052</v>
      </c>
      <c r="DP56" s="1">
        <v>10.187</v>
      </c>
      <c r="DQ56" s="1">
        <v>10.239</v>
      </c>
      <c r="DR56" s="1" t="s">
        <v>157</v>
      </c>
      <c r="DS56" s="1" t="s">
        <v>158</v>
      </c>
      <c r="DT56" s="1" t="s">
        <v>157</v>
      </c>
      <c r="DU56" s="1" t="s">
        <v>158</v>
      </c>
      <c r="DV56" s="1">
        <v>439.452</v>
      </c>
      <c r="DW56" s="1" t="str">
        <f t="shared" si="3"/>
        <v>low</v>
      </c>
      <c r="DX56" s="1">
        <v>106.985</v>
      </c>
      <c r="DY56" s="1">
        <v>64.176</v>
      </c>
      <c r="DZ56" s="1">
        <v>37.921</v>
      </c>
      <c r="EA56" s="1" t="s">
        <v>157</v>
      </c>
      <c r="EB56" s="1" t="s">
        <v>158</v>
      </c>
      <c r="EC56" s="1" t="s">
        <v>157</v>
      </c>
      <c r="ED56" s="1" t="s">
        <v>158</v>
      </c>
      <c r="EE56" s="1" t="s">
        <v>271</v>
      </c>
      <c r="EF56" s="1" t="s">
        <v>151</v>
      </c>
      <c r="EG56" s="1" t="s">
        <v>151</v>
      </c>
    </row>
    <row r="57" ht="14.25" customHeight="1">
      <c r="A57" s="1" t="s">
        <v>272</v>
      </c>
      <c r="B57" s="1" t="s">
        <v>153</v>
      </c>
      <c r="C57" s="1">
        <v>23.0</v>
      </c>
      <c r="D57" s="1" t="s">
        <v>137</v>
      </c>
      <c r="E57" s="1">
        <v>90.0</v>
      </c>
      <c r="F57" s="1">
        <v>34.0</v>
      </c>
      <c r="G57" s="1" t="s">
        <v>154</v>
      </c>
      <c r="H57" s="1">
        <v>27.0</v>
      </c>
      <c r="I57" s="1">
        <v>97.0</v>
      </c>
      <c r="J57" s="1">
        <v>158.0</v>
      </c>
      <c r="K57" s="1">
        <v>4.647058824</v>
      </c>
      <c r="L57" s="1">
        <v>151.8</v>
      </c>
      <c r="M57" s="1">
        <v>2.03</v>
      </c>
      <c r="N57" s="1">
        <v>76.0</v>
      </c>
      <c r="O57" s="1">
        <v>5.33</v>
      </c>
      <c r="P57" s="1">
        <v>10.63</v>
      </c>
      <c r="Q57" s="1">
        <v>5.91</v>
      </c>
      <c r="R57" s="1">
        <v>1.798646362</v>
      </c>
      <c r="S57" s="1">
        <v>136.0</v>
      </c>
      <c r="T57" s="1">
        <v>17.48</v>
      </c>
      <c r="U57" s="1">
        <v>4.218</v>
      </c>
      <c r="V57" s="1">
        <v>231.6</v>
      </c>
      <c r="W57" s="1">
        <v>486.908078</v>
      </c>
      <c r="X57" s="1">
        <v>47.0</v>
      </c>
      <c r="Y57" s="1">
        <v>30.51648542</v>
      </c>
      <c r="Z57" s="1">
        <v>3.276917333</v>
      </c>
      <c r="AA57" s="1">
        <v>0.319766155</v>
      </c>
      <c r="AB57" s="1">
        <v>70.0</v>
      </c>
      <c r="AC57" s="1">
        <v>27.37796176</v>
      </c>
      <c r="AD57" s="1" t="s">
        <v>139</v>
      </c>
      <c r="AE57" s="1">
        <v>37.11355483</v>
      </c>
      <c r="AF57" s="1">
        <v>85.3</v>
      </c>
      <c r="AG57" s="1" t="s">
        <v>140</v>
      </c>
      <c r="AH57" s="1" t="s">
        <v>154</v>
      </c>
      <c r="AI57" s="1" t="s">
        <v>142</v>
      </c>
      <c r="AJ57" s="1" t="s">
        <v>142</v>
      </c>
      <c r="AK57" s="1" t="s">
        <v>170</v>
      </c>
      <c r="AL57" s="1">
        <v>118.0</v>
      </c>
      <c r="AM57" s="1">
        <v>73.0</v>
      </c>
      <c r="AN57" s="1">
        <v>1888.08</v>
      </c>
      <c r="AO57" s="1">
        <v>12.9327</v>
      </c>
      <c r="AP57" s="1">
        <v>680.516</v>
      </c>
      <c r="AQ57" s="1">
        <v>897.042</v>
      </c>
      <c r="AR57" s="1">
        <v>11.9007</v>
      </c>
      <c r="AS57" s="1">
        <v>1339.09</v>
      </c>
      <c r="AT57" s="1">
        <v>3012.55</v>
      </c>
      <c r="AU57" s="1">
        <v>215.085</v>
      </c>
      <c r="AV57" s="1">
        <v>10.1591</v>
      </c>
      <c r="AW57" s="1">
        <v>1.09573</v>
      </c>
      <c r="AX57" s="1">
        <v>2.44028</v>
      </c>
      <c r="AY57" s="1">
        <v>693.406</v>
      </c>
      <c r="AZ57" s="1">
        <v>0.94455</v>
      </c>
      <c r="BA57" s="1">
        <v>1.88672</v>
      </c>
      <c r="BB57" s="1">
        <v>13.7909</v>
      </c>
      <c r="BC57" s="1">
        <v>4.70953</v>
      </c>
      <c r="BD57" s="1">
        <v>1.36437</v>
      </c>
      <c r="BE57" s="1">
        <v>315.409</v>
      </c>
      <c r="BF57" s="1">
        <v>7.1158</v>
      </c>
      <c r="BG57" s="1">
        <v>128.817</v>
      </c>
      <c r="BH57" s="1">
        <v>1.323442673</v>
      </c>
      <c r="BI57" s="1">
        <v>0.818174557</v>
      </c>
      <c r="BJ57" s="1">
        <v>0.831764359</v>
      </c>
      <c r="BK57" s="1">
        <v>0.078393965</v>
      </c>
      <c r="BL57" s="1" t="s">
        <v>144</v>
      </c>
      <c r="BM57" s="1" t="s">
        <v>146</v>
      </c>
      <c r="BN57" s="1" t="s">
        <v>146</v>
      </c>
      <c r="BO57" s="1" t="s">
        <v>145</v>
      </c>
      <c r="BP57" s="1" t="s">
        <v>146</v>
      </c>
      <c r="BQ57" s="1" t="s">
        <v>146</v>
      </c>
      <c r="BR57" s="1" t="s">
        <v>145</v>
      </c>
      <c r="BS57" s="1" t="s">
        <v>147</v>
      </c>
      <c r="BT57" s="1" t="s">
        <v>147</v>
      </c>
      <c r="BU57" s="1" t="s">
        <v>147</v>
      </c>
      <c r="BV57" s="1" t="s">
        <v>147</v>
      </c>
      <c r="BW57" s="1" t="s">
        <v>147</v>
      </c>
      <c r="BX57" s="1">
        <v>1.52561837</v>
      </c>
      <c r="BY57" s="1">
        <v>0.808060578</v>
      </c>
      <c r="BZ57" s="1" t="str">
        <f t="shared" si="1"/>
        <v>proinflamatoria</v>
      </c>
      <c r="CA57" s="1">
        <v>38.5087925</v>
      </c>
      <c r="CB57" s="1" t="s">
        <v>148</v>
      </c>
      <c r="CC57" s="1">
        <v>0.078608674</v>
      </c>
      <c r="CD57" s="1">
        <v>0.187873155</v>
      </c>
      <c r="CE57" s="1">
        <v>0.104065912</v>
      </c>
      <c r="CF57" s="1">
        <v>0.064241718</v>
      </c>
      <c r="CG57" s="1">
        <v>0.280565226</v>
      </c>
      <c r="CH57" s="1">
        <v>243.529</v>
      </c>
      <c r="CI57" s="2" t="str">
        <f t="shared" si="2"/>
        <v>low</v>
      </c>
      <c r="CJ57" s="1">
        <v>278.042</v>
      </c>
      <c r="CK57" s="1">
        <v>234.089</v>
      </c>
      <c r="CL57" s="1">
        <v>43.953</v>
      </c>
      <c r="CM57" s="1">
        <v>19.317</v>
      </c>
      <c r="CN57" s="1">
        <v>253.9</v>
      </c>
      <c r="CO57" s="1">
        <v>1.468</v>
      </c>
      <c r="CP57" s="1">
        <v>0.0</v>
      </c>
      <c r="CQ57" s="1">
        <v>1.468</v>
      </c>
      <c r="CR57" s="1">
        <v>0.0</v>
      </c>
      <c r="CS57" s="1">
        <v>3.357</v>
      </c>
      <c r="CT57" s="1">
        <v>3.357</v>
      </c>
      <c r="CU57" s="1">
        <v>0.0</v>
      </c>
      <c r="CV57" s="1">
        <v>1.468</v>
      </c>
      <c r="CW57" s="1">
        <v>0.0</v>
      </c>
      <c r="CX57" s="1">
        <v>0.0</v>
      </c>
      <c r="CY57" s="1">
        <v>3.778</v>
      </c>
      <c r="CZ57" s="1">
        <v>0.374</v>
      </c>
      <c r="DA57" s="1">
        <v>0.0</v>
      </c>
      <c r="DB57" s="1">
        <v>0.374</v>
      </c>
      <c r="DC57" s="1">
        <v>14.303</v>
      </c>
      <c r="DD57" s="1">
        <v>0.002</v>
      </c>
      <c r="DE57" s="1">
        <v>14.306</v>
      </c>
      <c r="DF57" s="1">
        <v>0.798</v>
      </c>
      <c r="DG57" s="1">
        <v>0.062</v>
      </c>
      <c r="DH57" s="1">
        <v>0.86</v>
      </c>
      <c r="DI57" s="1">
        <v>0.23</v>
      </c>
      <c r="DJ57" s="1">
        <v>0.968</v>
      </c>
      <c r="DK57" s="1">
        <v>1.198</v>
      </c>
      <c r="DL57" s="1">
        <v>213.117</v>
      </c>
      <c r="DM57" s="1">
        <v>39.543</v>
      </c>
      <c r="DN57" s="1">
        <v>252.66</v>
      </c>
      <c r="DO57" s="1">
        <v>0.0</v>
      </c>
      <c r="DP57" s="1">
        <v>3.357</v>
      </c>
      <c r="DQ57" s="1">
        <v>3.357</v>
      </c>
      <c r="DR57" s="1" t="s">
        <v>158</v>
      </c>
      <c r="DS57" s="1" t="s">
        <v>158</v>
      </c>
      <c r="DT57" s="1" t="s">
        <v>158</v>
      </c>
      <c r="DU57" s="1" t="s">
        <v>157</v>
      </c>
      <c r="DV57" s="1">
        <v>128.982</v>
      </c>
      <c r="DW57" s="1" t="str">
        <f t="shared" si="3"/>
        <v>low</v>
      </c>
      <c r="DX57" s="1">
        <v>147.262</v>
      </c>
      <c r="DY57" s="1">
        <v>10.231</v>
      </c>
      <c r="DZ57" s="1">
        <v>134.475</v>
      </c>
      <c r="EA57" s="1" t="s">
        <v>158</v>
      </c>
      <c r="EB57" s="1" t="s">
        <v>158</v>
      </c>
      <c r="EC57" s="1" t="s">
        <v>158</v>
      </c>
      <c r="ED57" s="1" t="s">
        <v>157</v>
      </c>
      <c r="EE57" s="1" t="s">
        <v>273</v>
      </c>
      <c r="EF57" s="1" t="s">
        <v>151</v>
      </c>
      <c r="EG57" s="1" t="s">
        <v>151</v>
      </c>
    </row>
    <row r="58" ht="14.25" customHeight="1">
      <c r="A58" s="1" t="s">
        <v>274</v>
      </c>
      <c r="B58" s="1" t="s">
        <v>136</v>
      </c>
      <c r="C58" s="1">
        <v>45.0</v>
      </c>
      <c r="D58" s="1" t="s">
        <v>161</v>
      </c>
      <c r="E58" s="1">
        <v>137.0</v>
      </c>
      <c r="F58" s="1">
        <v>41.0</v>
      </c>
      <c r="G58" s="1" t="s">
        <v>154</v>
      </c>
      <c r="H58" s="1">
        <v>28.0</v>
      </c>
      <c r="I58" s="1">
        <v>158.0</v>
      </c>
      <c r="J58" s="1">
        <v>227.0</v>
      </c>
      <c r="K58" s="1">
        <v>5.536585366</v>
      </c>
      <c r="L58" s="1">
        <v>230.6</v>
      </c>
      <c r="M58" s="1">
        <v>5.66</v>
      </c>
      <c r="N58" s="1">
        <v>84.0</v>
      </c>
      <c r="O58" s="1">
        <v>5.5</v>
      </c>
      <c r="P58" s="1">
        <v>0.74</v>
      </c>
      <c r="Q58" s="1">
        <v>18.35</v>
      </c>
      <c r="R58" s="1">
        <v>0.040326975</v>
      </c>
      <c r="S58" s="1">
        <v>140.0</v>
      </c>
      <c r="T58" s="1">
        <v>15.89</v>
      </c>
      <c r="U58" s="1">
        <v>4.662</v>
      </c>
      <c r="V58" s="1">
        <v>178.3</v>
      </c>
      <c r="W58" s="1">
        <v>273.4939759</v>
      </c>
      <c r="X58" s="1">
        <v>50.1</v>
      </c>
      <c r="Y58" s="1">
        <v>30.3729064</v>
      </c>
      <c r="Z58" s="1">
        <v>3.292408</v>
      </c>
      <c r="AA58" s="1">
        <v>0.319556866</v>
      </c>
      <c r="AB58" s="1">
        <v>79.1</v>
      </c>
      <c r="AC58" s="1">
        <v>26.7063627</v>
      </c>
      <c r="AD58" s="1" t="s">
        <v>139</v>
      </c>
      <c r="AE58" s="1">
        <v>37.72860312</v>
      </c>
      <c r="AF58" s="1">
        <v>92.4</v>
      </c>
      <c r="AG58" s="1" t="s">
        <v>140</v>
      </c>
      <c r="AH58" s="1" t="s">
        <v>141</v>
      </c>
      <c r="AI58" s="1" t="s">
        <v>142</v>
      </c>
      <c r="AJ58" s="1" t="s">
        <v>167</v>
      </c>
      <c r="AK58" s="1" t="s">
        <v>143</v>
      </c>
      <c r="AL58" s="1">
        <v>115.0</v>
      </c>
      <c r="AM58" s="1">
        <v>71.0</v>
      </c>
      <c r="AN58" s="1">
        <v>2628.75</v>
      </c>
      <c r="AO58" s="1">
        <v>21.069</v>
      </c>
      <c r="AP58" s="1">
        <v>485.875</v>
      </c>
      <c r="AQ58" s="1">
        <v>1104.99</v>
      </c>
      <c r="AR58" s="1">
        <v>14.8381</v>
      </c>
      <c r="AS58" s="1">
        <v>861.842</v>
      </c>
      <c r="AT58" s="1">
        <v>3727.28</v>
      </c>
      <c r="AU58" s="1">
        <v>319.43</v>
      </c>
      <c r="AV58" s="1">
        <v>10.9455</v>
      </c>
      <c r="AW58" s="1">
        <v>2.11632</v>
      </c>
      <c r="AX58" s="1">
        <v>3.50398</v>
      </c>
      <c r="AY58" s="1">
        <v>1025.03</v>
      </c>
      <c r="AZ58" s="1">
        <v>1.4172</v>
      </c>
      <c r="BA58" s="1">
        <v>1.70066</v>
      </c>
      <c r="BB58" s="1">
        <v>19.4411</v>
      </c>
      <c r="BC58" s="1">
        <v>5.63024</v>
      </c>
      <c r="BD58" s="1">
        <v>1.6659</v>
      </c>
      <c r="BE58" s="1">
        <v>398.478</v>
      </c>
      <c r="BF58" s="1">
        <v>7.17381</v>
      </c>
      <c r="BG58" s="1">
        <v>219.902</v>
      </c>
      <c r="BH58" s="1">
        <v>3.602323353</v>
      </c>
      <c r="BI58" s="1">
        <v>0.601333427</v>
      </c>
      <c r="BJ58" s="1">
        <v>0.730041462</v>
      </c>
      <c r="BK58" s="1">
        <v>0.074813103</v>
      </c>
      <c r="BL58" s="1" t="s">
        <v>144</v>
      </c>
      <c r="BM58" s="1" t="s">
        <v>146</v>
      </c>
      <c r="BN58" s="1" t="s">
        <v>146</v>
      </c>
      <c r="BO58" s="1" t="s">
        <v>146</v>
      </c>
      <c r="BP58" s="1" t="s">
        <v>146</v>
      </c>
      <c r="BQ58" s="1" t="s">
        <v>145</v>
      </c>
      <c r="BR58" s="1" t="s">
        <v>145</v>
      </c>
      <c r="BS58" s="1">
        <v>27.38094808</v>
      </c>
      <c r="BT58" s="1">
        <v>3.010611031</v>
      </c>
      <c r="BU58" s="1">
        <v>1.144654628</v>
      </c>
      <c r="BV58" s="1">
        <v>0.940604501</v>
      </c>
      <c r="BW58" s="1">
        <v>0.420255271</v>
      </c>
      <c r="BX58" s="1">
        <v>-0.943886463</v>
      </c>
      <c r="BY58" s="1">
        <v>-0.359028704</v>
      </c>
      <c r="BZ58" s="1" t="str">
        <f t="shared" si="1"/>
        <v>antiinflamatoria</v>
      </c>
      <c r="CA58" s="1">
        <v>26.74891775</v>
      </c>
      <c r="CB58" s="1" t="s">
        <v>148</v>
      </c>
      <c r="CC58" s="1">
        <v>0.163157055</v>
      </c>
      <c r="CD58" s="1">
        <v>0.426577331</v>
      </c>
      <c r="CE58" s="1">
        <v>0.007258515</v>
      </c>
      <c r="CF58" s="1">
        <v>0.081598469</v>
      </c>
      <c r="CG58" s="1">
        <v>0.166068437</v>
      </c>
      <c r="CH58" s="1">
        <v>1694.034</v>
      </c>
      <c r="CI58" s="2" t="str">
        <f t="shared" si="2"/>
        <v>High</v>
      </c>
      <c r="CJ58" s="1">
        <v>1655.26</v>
      </c>
      <c r="CK58" s="1">
        <v>1464.997</v>
      </c>
      <c r="CL58" s="1">
        <v>190.263</v>
      </c>
      <c r="CM58" s="1">
        <v>542.908</v>
      </c>
      <c r="CN58" s="1">
        <v>1096.426</v>
      </c>
      <c r="CO58" s="1">
        <v>12.464</v>
      </c>
      <c r="CP58" s="1">
        <v>0.0</v>
      </c>
      <c r="CQ58" s="1">
        <v>12.464</v>
      </c>
      <c r="CR58" s="1">
        <v>0.0</v>
      </c>
      <c r="CS58" s="1">
        <v>3.462</v>
      </c>
      <c r="CT58" s="1">
        <v>3.462</v>
      </c>
      <c r="CU58" s="1">
        <v>0.0</v>
      </c>
      <c r="CV58" s="1">
        <v>8.512</v>
      </c>
      <c r="CW58" s="1">
        <v>420.139</v>
      </c>
      <c r="CX58" s="1">
        <v>0.0</v>
      </c>
      <c r="CY58" s="1">
        <v>10.902</v>
      </c>
      <c r="CZ58" s="1">
        <v>0.125</v>
      </c>
      <c r="DA58" s="1">
        <v>0.0</v>
      </c>
      <c r="DB58" s="1">
        <v>0.125</v>
      </c>
      <c r="DC58" s="1">
        <v>10.804</v>
      </c>
      <c r="DD58" s="1">
        <v>0.002</v>
      </c>
      <c r="DE58" s="1">
        <v>10.806</v>
      </c>
      <c r="DF58" s="1">
        <v>98.153</v>
      </c>
      <c r="DG58" s="1">
        <v>2.737</v>
      </c>
      <c r="DH58" s="1">
        <v>100.89</v>
      </c>
      <c r="DI58" s="1">
        <v>2.993</v>
      </c>
      <c r="DJ58" s="1">
        <v>1.021</v>
      </c>
      <c r="DK58" s="1">
        <v>4.014</v>
      </c>
      <c r="DL58" s="1">
        <v>909.369</v>
      </c>
      <c r="DM58" s="1">
        <v>183.038</v>
      </c>
      <c r="DN58" s="1">
        <v>1092.407</v>
      </c>
      <c r="DO58" s="1">
        <v>0.0</v>
      </c>
      <c r="DP58" s="1">
        <v>3.462</v>
      </c>
      <c r="DQ58" s="1">
        <v>3.462</v>
      </c>
      <c r="DR58" s="1" t="s">
        <v>149</v>
      </c>
      <c r="DS58" s="1" t="s">
        <v>149</v>
      </c>
      <c r="DT58" s="1" t="s">
        <v>149</v>
      </c>
      <c r="DU58" s="1" t="s">
        <v>149</v>
      </c>
      <c r="DV58" s="1">
        <v>644.426</v>
      </c>
      <c r="DW58" s="1" t="str">
        <f t="shared" si="3"/>
        <v>high</v>
      </c>
      <c r="DX58" s="1">
        <v>629.676</v>
      </c>
      <c r="DY58" s="1">
        <v>206.527</v>
      </c>
      <c r="DZ58" s="1">
        <v>417.09</v>
      </c>
      <c r="EA58" s="1" t="s">
        <v>157</v>
      </c>
      <c r="EB58" s="1" t="s">
        <v>149</v>
      </c>
      <c r="EC58" s="1" t="s">
        <v>149</v>
      </c>
      <c r="ED58" s="1" t="s">
        <v>149</v>
      </c>
      <c r="EE58" s="1" t="s">
        <v>275</v>
      </c>
      <c r="EF58" s="1" t="s">
        <v>175</v>
      </c>
      <c r="EG58" s="1" t="s">
        <v>175</v>
      </c>
    </row>
    <row r="59" ht="14.25" customHeight="1">
      <c r="A59" s="1" t="s">
        <v>276</v>
      </c>
      <c r="B59" s="1" t="s">
        <v>153</v>
      </c>
      <c r="C59" s="1">
        <v>49.0</v>
      </c>
      <c r="D59" s="1" t="s">
        <v>161</v>
      </c>
      <c r="E59" s="1">
        <v>103.0</v>
      </c>
      <c r="F59" s="1">
        <v>74.0</v>
      </c>
      <c r="G59" s="1" t="s">
        <v>154</v>
      </c>
      <c r="H59" s="1">
        <v>26.0</v>
      </c>
      <c r="I59" s="1">
        <v>108.0</v>
      </c>
      <c r="J59" s="1">
        <v>208.0</v>
      </c>
      <c r="K59" s="1">
        <v>2.810810811</v>
      </c>
      <c r="L59" s="1">
        <v>195.6</v>
      </c>
      <c r="M59" s="1">
        <v>1.51</v>
      </c>
      <c r="N59" s="1">
        <v>104.0</v>
      </c>
      <c r="O59" s="1">
        <v>5.25</v>
      </c>
      <c r="P59" s="1">
        <v>3.91</v>
      </c>
      <c r="Q59" s="1">
        <v>7.43</v>
      </c>
      <c r="R59" s="1">
        <v>0.526244953</v>
      </c>
      <c r="S59" s="1">
        <v>132.0</v>
      </c>
      <c r="T59" s="1">
        <v>8.84</v>
      </c>
      <c r="U59" s="1">
        <v>5.772</v>
      </c>
      <c r="V59" s="1">
        <v>78.6</v>
      </c>
      <c r="W59" s="1">
        <v>77.81690141</v>
      </c>
      <c r="X59" s="1">
        <v>84.2</v>
      </c>
      <c r="Y59" s="1">
        <v>44.09648074</v>
      </c>
      <c r="Z59" s="1">
        <v>2.267754667</v>
      </c>
      <c r="AA59" s="1">
        <v>0.336993544</v>
      </c>
      <c r="AB59" s="1">
        <v>57.8</v>
      </c>
      <c r="AC59" s="1">
        <v>24.65911336</v>
      </c>
      <c r="AD59" s="1" t="s">
        <v>154</v>
      </c>
      <c r="AE59" s="1">
        <v>37.2755037</v>
      </c>
      <c r="AF59" s="1">
        <v>84.7</v>
      </c>
      <c r="AG59" s="1" t="s">
        <v>140</v>
      </c>
      <c r="AH59" s="1" t="s">
        <v>154</v>
      </c>
      <c r="AI59" s="1" t="s">
        <v>142</v>
      </c>
      <c r="AJ59" s="1" t="s">
        <v>167</v>
      </c>
      <c r="AK59" s="1" t="s">
        <v>143</v>
      </c>
      <c r="AL59" s="1">
        <v>124.0</v>
      </c>
      <c r="AM59" s="1">
        <v>69.0</v>
      </c>
      <c r="AN59" s="1">
        <v>1379.32</v>
      </c>
      <c r="AO59" s="1">
        <v>10.5475</v>
      </c>
      <c r="AP59" s="1">
        <v>726.366</v>
      </c>
      <c r="AQ59" s="1">
        <v>845.618</v>
      </c>
      <c r="AR59" s="1">
        <v>13.5178</v>
      </c>
      <c r="AS59" s="1">
        <v>997.12</v>
      </c>
      <c r="AT59" s="1">
        <v>3165.68</v>
      </c>
      <c r="AU59" s="1">
        <v>184.187</v>
      </c>
      <c r="AV59" s="1">
        <v>10.2208</v>
      </c>
      <c r="AW59" s="1">
        <v>0.979434</v>
      </c>
      <c r="AX59" s="1">
        <v>2.3594</v>
      </c>
      <c r="AY59" s="1">
        <v>1057.47</v>
      </c>
      <c r="AZ59" s="1">
        <v>1.75566</v>
      </c>
      <c r="BA59" s="1">
        <v>2.38387</v>
      </c>
      <c r="BB59" s="1">
        <v>22.8821</v>
      </c>
      <c r="BC59" s="1">
        <v>6.00965</v>
      </c>
      <c r="BD59" s="1">
        <v>1.50398</v>
      </c>
      <c r="BE59" s="1">
        <v>438.287</v>
      </c>
      <c r="BF59" s="1">
        <v>7.38107</v>
      </c>
      <c r="BG59" s="1">
        <v>168.999</v>
      </c>
      <c r="BH59" s="1">
        <v>1.222852407</v>
      </c>
      <c r="BI59" s="1">
        <v>1.790990068</v>
      </c>
      <c r="BJ59" s="1">
        <v>0.418556726</v>
      </c>
      <c r="BK59" s="1">
        <v>0.037134971</v>
      </c>
      <c r="BL59" s="1" t="s">
        <v>156</v>
      </c>
      <c r="BM59" s="1" t="s">
        <v>146</v>
      </c>
      <c r="BN59" s="1" t="s">
        <v>146</v>
      </c>
      <c r="BO59" s="1" t="s">
        <v>146</v>
      </c>
      <c r="BP59" s="1" t="s">
        <v>145</v>
      </c>
      <c r="BQ59" s="1" t="s">
        <v>146</v>
      </c>
      <c r="BR59" s="1" t="s">
        <v>146</v>
      </c>
      <c r="BS59" s="1">
        <v>17.20924247</v>
      </c>
      <c r="BT59" s="1">
        <v>1.243401448</v>
      </c>
      <c r="BU59" s="1">
        <v>0.702513861</v>
      </c>
      <c r="BV59" s="1">
        <v>0.14508529</v>
      </c>
      <c r="BW59" s="1">
        <v>0.095405018</v>
      </c>
      <c r="BX59" s="1">
        <v>-0.422415136</v>
      </c>
      <c r="BY59" s="1">
        <v>-0.306319896</v>
      </c>
      <c r="BZ59" s="1" t="str">
        <f t="shared" si="1"/>
        <v>antiinflamatoria</v>
      </c>
      <c r="CA59" s="1">
        <v>39.84887839</v>
      </c>
      <c r="CB59" s="1" t="s">
        <v>148</v>
      </c>
      <c r="CC59" s="1">
        <v>0.216634981</v>
      </c>
      <c r="CD59" s="1">
        <v>0.112991128</v>
      </c>
      <c r="CE59" s="1">
        <v>0.032541191</v>
      </c>
      <c r="CF59" s="1">
        <v>0.017427123</v>
      </c>
      <c r="CG59" s="1">
        <v>0.5002218</v>
      </c>
      <c r="CH59" s="1">
        <v>675.097</v>
      </c>
      <c r="CI59" s="2" t="str">
        <f t="shared" si="2"/>
        <v>low</v>
      </c>
      <c r="CJ59" s="1">
        <v>520.228</v>
      </c>
      <c r="CK59" s="1">
        <v>359.965</v>
      </c>
      <c r="CL59" s="1">
        <v>160.263</v>
      </c>
      <c r="CM59" s="1">
        <v>92.33</v>
      </c>
      <c r="CN59" s="1">
        <v>420.08</v>
      </c>
      <c r="CO59" s="1">
        <v>7.681</v>
      </c>
      <c r="CP59" s="1">
        <v>0.0</v>
      </c>
      <c r="CQ59" s="1">
        <v>7.681</v>
      </c>
      <c r="CR59" s="1">
        <v>0.0</v>
      </c>
      <c r="CS59" s="1">
        <v>0.138</v>
      </c>
      <c r="CT59" s="1">
        <v>0.138</v>
      </c>
      <c r="CU59" s="1">
        <v>0.0</v>
      </c>
      <c r="CV59" s="1">
        <v>1.355</v>
      </c>
      <c r="CW59" s="1">
        <v>0.0</v>
      </c>
      <c r="CX59" s="1">
        <v>0.0</v>
      </c>
      <c r="CY59" s="1">
        <v>0.0</v>
      </c>
      <c r="CZ59" s="1">
        <v>56.941</v>
      </c>
      <c r="DA59" s="1">
        <v>14.827</v>
      </c>
      <c r="DB59" s="1">
        <v>71.769</v>
      </c>
      <c r="DC59" s="1">
        <v>18.553</v>
      </c>
      <c r="DD59" s="1">
        <v>0.0</v>
      </c>
      <c r="DE59" s="1">
        <v>18.553</v>
      </c>
      <c r="DF59" s="1">
        <v>1.632</v>
      </c>
      <c r="DG59" s="1">
        <v>0.376</v>
      </c>
      <c r="DH59" s="1">
        <v>2.008</v>
      </c>
      <c r="DI59" s="1">
        <v>0.054</v>
      </c>
      <c r="DJ59" s="1">
        <v>0.547</v>
      </c>
      <c r="DK59" s="1">
        <v>0.601</v>
      </c>
      <c r="DL59" s="1">
        <v>275.102</v>
      </c>
      <c r="DM59" s="1">
        <v>144.374</v>
      </c>
      <c r="DN59" s="1">
        <v>419.476</v>
      </c>
      <c r="DO59" s="1">
        <v>0.0</v>
      </c>
      <c r="DP59" s="1">
        <v>0.138</v>
      </c>
      <c r="DQ59" s="1">
        <v>0.138</v>
      </c>
      <c r="DR59" s="1" t="s">
        <v>158</v>
      </c>
      <c r="DS59" s="1" t="s">
        <v>157</v>
      </c>
      <c r="DT59" s="1" t="s">
        <v>157</v>
      </c>
      <c r="DU59" s="1" t="s">
        <v>157</v>
      </c>
      <c r="DV59" s="1">
        <v>489.442</v>
      </c>
      <c r="DW59" s="1" t="str">
        <f t="shared" si="3"/>
        <v>low</v>
      </c>
      <c r="DX59" s="1">
        <v>377.163</v>
      </c>
      <c r="DY59" s="1">
        <v>66.939</v>
      </c>
      <c r="DZ59" s="1">
        <v>304.556</v>
      </c>
      <c r="EA59" s="1" t="s">
        <v>157</v>
      </c>
      <c r="EB59" s="1" t="s">
        <v>157</v>
      </c>
      <c r="EC59" s="1" t="s">
        <v>157</v>
      </c>
      <c r="ED59" s="1" t="s">
        <v>149</v>
      </c>
      <c r="EE59" s="1" t="s">
        <v>277</v>
      </c>
      <c r="EF59" s="1" t="s">
        <v>165</v>
      </c>
      <c r="EG59" s="1" t="s">
        <v>165</v>
      </c>
    </row>
    <row r="60" ht="14.25" customHeight="1">
      <c r="A60" s="1" t="s">
        <v>278</v>
      </c>
      <c r="B60" s="1" t="s">
        <v>136</v>
      </c>
      <c r="C60" s="1">
        <v>27.0</v>
      </c>
      <c r="D60" s="1" t="s">
        <v>137</v>
      </c>
      <c r="E60" s="1">
        <v>124.0</v>
      </c>
      <c r="F60" s="1">
        <v>72.0</v>
      </c>
      <c r="G60" s="1" t="s">
        <v>154</v>
      </c>
      <c r="H60" s="1">
        <v>21.0</v>
      </c>
      <c r="I60" s="1">
        <v>70.0</v>
      </c>
      <c r="J60" s="1">
        <v>163.0</v>
      </c>
      <c r="K60" s="1">
        <v>2.263888889</v>
      </c>
      <c r="L60" s="1">
        <v>260.5</v>
      </c>
      <c r="M60" s="1">
        <v>0.33</v>
      </c>
      <c r="N60" s="1">
        <v>80.0</v>
      </c>
      <c r="O60" s="1">
        <v>5.21</v>
      </c>
      <c r="P60" s="1">
        <v>0.44</v>
      </c>
      <c r="Q60" s="1">
        <v>3.36</v>
      </c>
      <c r="R60" s="1">
        <v>0.130952381</v>
      </c>
      <c r="S60" s="1">
        <v>106.0</v>
      </c>
      <c r="T60" s="1">
        <v>6.02</v>
      </c>
      <c r="U60" s="1">
        <v>4.44</v>
      </c>
      <c r="V60" s="1">
        <v>102.4</v>
      </c>
      <c r="W60" s="1">
        <v>128.0851064</v>
      </c>
      <c r="X60" s="1">
        <v>131.6</v>
      </c>
      <c r="Y60" s="1">
        <v>84.17886323</v>
      </c>
      <c r="Z60" s="1">
        <v>1.187946667</v>
      </c>
      <c r="AA60" s="1">
        <v>0.372215349</v>
      </c>
      <c r="AB60" s="1">
        <v>58.2</v>
      </c>
      <c r="AC60" s="1">
        <v>19.04759411</v>
      </c>
      <c r="AD60" s="1" t="s">
        <v>154</v>
      </c>
      <c r="AE60" s="1">
        <v>21.38683724</v>
      </c>
      <c r="AF60" s="1">
        <v>72.0</v>
      </c>
      <c r="AG60" s="1" t="s">
        <v>154</v>
      </c>
      <c r="AH60" s="1" t="s">
        <v>154</v>
      </c>
      <c r="AI60" s="1" t="s">
        <v>142</v>
      </c>
      <c r="AJ60" s="1" t="s">
        <v>167</v>
      </c>
      <c r="AK60" s="1" t="s">
        <v>170</v>
      </c>
      <c r="AL60" s="1">
        <v>138.0</v>
      </c>
      <c r="AM60" s="1">
        <v>94.0</v>
      </c>
      <c r="AN60" s="1">
        <v>2597.63</v>
      </c>
      <c r="AO60" s="1">
        <v>18.0852</v>
      </c>
      <c r="AP60" s="1">
        <v>423.683</v>
      </c>
      <c r="AQ60" s="1">
        <v>1035.35</v>
      </c>
      <c r="AR60" s="1">
        <v>13.2921</v>
      </c>
      <c r="AS60" s="1">
        <v>1564.65</v>
      </c>
      <c r="AT60" s="1">
        <v>3533.15</v>
      </c>
      <c r="AU60" s="1">
        <v>279.122</v>
      </c>
      <c r="AV60" s="1">
        <v>10.4832</v>
      </c>
      <c r="AW60" s="1">
        <v>2.31695</v>
      </c>
      <c r="AX60" s="1">
        <v>3.43723</v>
      </c>
      <c r="AY60" s="1">
        <v>699.557</v>
      </c>
      <c r="AZ60" s="1">
        <v>1.78274</v>
      </c>
      <c r="BA60" s="1">
        <v>1.70066</v>
      </c>
      <c r="BB60" s="1">
        <v>18.5054</v>
      </c>
      <c r="BC60" s="1">
        <v>6.51706</v>
      </c>
      <c r="BD60" s="1">
        <v>2.76465</v>
      </c>
      <c r="BE60" s="1">
        <v>330.303</v>
      </c>
      <c r="BF60" s="1">
        <v>6.91377</v>
      </c>
      <c r="BG60" s="1">
        <v>183.934</v>
      </c>
      <c r="BH60" s="1">
        <v>6.576977543</v>
      </c>
      <c r="BI60" s="1">
        <v>1.417174448</v>
      </c>
      <c r="BJ60" s="1">
        <v>0.542696123</v>
      </c>
      <c r="BK60" s="1">
        <v>0.0</v>
      </c>
      <c r="BL60" s="1" t="s">
        <v>156</v>
      </c>
      <c r="BM60" s="1" t="s">
        <v>145</v>
      </c>
      <c r="BN60" s="1" t="s">
        <v>146</v>
      </c>
      <c r="BO60" s="1" t="s">
        <v>146</v>
      </c>
      <c r="BP60" s="1" t="s">
        <v>146</v>
      </c>
      <c r="BQ60" s="1" t="s">
        <v>146</v>
      </c>
      <c r="BR60" s="1" t="s">
        <v>146</v>
      </c>
      <c r="BS60" s="1">
        <v>12.18279597</v>
      </c>
      <c r="BT60" s="1">
        <v>0.802990995</v>
      </c>
      <c r="BU60" s="1">
        <v>0.516241133</v>
      </c>
      <c r="BV60" s="1">
        <v>0.091498112</v>
      </c>
      <c r="BW60" s="1">
        <v>0.03791954</v>
      </c>
      <c r="BX60" s="1">
        <v>-0.180362445</v>
      </c>
      <c r="BY60" s="1">
        <v>-0.069423574</v>
      </c>
      <c r="BZ60" s="1" t="str">
        <f t="shared" si="1"/>
        <v>antiinflamatoria</v>
      </c>
      <c r="CA60" s="1">
        <v>15.44444444</v>
      </c>
      <c r="CB60" s="1" t="s">
        <v>154</v>
      </c>
      <c r="CC60" s="1">
        <v>0.206269654</v>
      </c>
      <c r="CD60" s="1">
        <v>0.435665618</v>
      </c>
      <c r="CE60" s="1">
        <v>0.083726415</v>
      </c>
      <c r="CF60" s="1">
        <v>0.070558176</v>
      </c>
      <c r="CG60" s="1">
        <v>0.008418501</v>
      </c>
      <c r="CH60" s="1">
        <v>939.923</v>
      </c>
      <c r="CI60" s="2" t="str">
        <f t="shared" si="2"/>
        <v>low</v>
      </c>
      <c r="CJ60" s="1">
        <v>347.005</v>
      </c>
      <c r="CK60" s="1">
        <v>296.391</v>
      </c>
      <c r="CL60" s="1">
        <v>50.614</v>
      </c>
      <c r="CM60" s="1">
        <v>207.191</v>
      </c>
      <c r="CN60" s="1">
        <v>130.841</v>
      </c>
      <c r="CO60" s="1">
        <v>0.21</v>
      </c>
      <c r="CP60" s="1">
        <v>0.0</v>
      </c>
      <c r="CQ60" s="1">
        <v>0.21</v>
      </c>
      <c r="CR60" s="1">
        <v>0.0</v>
      </c>
      <c r="CS60" s="1">
        <v>8.763</v>
      </c>
      <c r="CT60" s="1">
        <v>8.763</v>
      </c>
      <c r="CU60" s="1">
        <v>0.0</v>
      </c>
      <c r="CV60" s="1">
        <v>0.187</v>
      </c>
      <c r="CW60" s="1">
        <v>0.0</v>
      </c>
      <c r="CX60" s="1">
        <v>0.0</v>
      </c>
      <c r="CY60" s="1">
        <v>197.696</v>
      </c>
      <c r="CZ60" s="1">
        <v>0.857</v>
      </c>
      <c r="DA60" s="1">
        <v>0.0</v>
      </c>
      <c r="DB60" s="1">
        <v>0.857</v>
      </c>
      <c r="DC60" s="1">
        <v>1.812</v>
      </c>
      <c r="DD60" s="1">
        <v>0.006</v>
      </c>
      <c r="DE60" s="1">
        <v>1.818</v>
      </c>
      <c r="DF60" s="1">
        <v>5.629</v>
      </c>
      <c r="DG60" s="1">
        <v>1.065</v>
      </c>
      <c r="DH60" s="1">
        <v>6.694</v>
      </c>
      <c r="DI60" s="1">
        <v>0.434</v>
      </c>
      <c r="DJ60" s="1">
        <v>3.62</v>
      </c>
      <c r="DK60" s="1">
        <v>4.054</v>
      </c>
      <c r="DL60" s="1">
        <v>89.676</v>
      </c>
      <c r="DM60" s="1">
        <v>37.076</v>
      </c>
      <c r="DN60" s="1">
        <v>126.751</v>
      </c>
      <c r="DO60" s="1">
        <v>0.0</v>
      </c>
      <c r="DP60" s="1">
        <v>8.763</v>
      </c>
      <c r="DQ60" s="1">
        <v>8.763</v>
      </c>
      <c r="DR60" s="1" t="s">
        <v>157</v>
      </c>
      <c r="DS60" s="1" t="s">
        <v>158</v>
      </c>
      <c r="DT60" s="1" t="s">
        <v>157</v>
      </c>
      <c r="DU60" s="1" t="s">
        <v>157</v>
      </c>
      <c r="DV60" s="1">
        <v>361.839</v>
      </c>
      <c r="DW60" s="1" t="str">
        <f t="shared" si="3"/>
        <v>low</v>
      </c>
      <c r="DX60" s="1">
        <v>133.585</v>
      </c>
      <c r="DY60" s="1">
        <v>79.762</v>
      </c>
      <c r="DZ60" s="1">
        <v>50.369</v>
      </c>
      <c r="EA60" s="1" t="s">
        <v>158</v>
      </c>
      <c r="EB60" s="1" t="s">
        <v>158</v>
      </c>
      <c r="EC60" s="1" t="s">
        <v>157</v>
      </c>
      <c r="ED60" s="1" t="s">
        <v>158</v>
      </c>
      <c r="EE60" s="1" t="s">
        <v>279</v>
      </c>
      <c r="EF60" s="1" t="s">
        <v>175</v>
      </c>
      <c r="EG60" s="1" t="s">
        <v>175</v>
      </c>
    </row>
    <row r="61" ht="14.25" customHeight="1">
      <c r="A61" s="1" t="s">
        <v>280</v>
      </c>
      <c r="B61" s="1" t="s">
        <v>153</v>
      </c>
      <c r="C61" s="1">
        <v>40.0</v>
      </c>
      <c r="D61" s="1" t="s">
        <v>137</v>
      </c>
      <c r="E61" s="1">
        <v>124.0</v>
      </c>
      <c r="F61" s="1">
        <v>39.0</v>
      </c>
      <c r="G61" s="1" t="s">
        <v>154</v>
      </c>
      <c r="H61" s="1">
        <v>22.0</v>
      </c>
      <c r="I61" s="1">
        <v>79.0</v>
      </c>
      <c r="J61" s="1">
        <v>140.0</v>
      </c>
      <c r="K61" s="1">
        <v>3.58974359</v>
      </c>
      <c r="L61" s="1">
        <v>52.6</v>
      </c>
      <c r="M61" s="1">
        <v>0.39</v>
      </c>
      <c r="N61" s="1">
        <v>90.0</v>
      </c>
      <c r="O61" s="1">
        <v>4.93</v>
      </c>
      <c r="P61" s="1">
        <v>7.13</v>
      </c>
      <c r="Q61" s="1">
        <v>8.81</v>
      </c>
      <c r="R61" s="1">
        <v>0.809307605</v>
      </c>
      <c r="S61" s="1">
        <v>111.0</v>
      </c>
      <c r="T61" s="1">
        <v>6.37</v>
      </c>
      <c r="U61" s="1">
        <v>4.995</v>
      </c>
      <c r="V61" s="1">
        <v>83.9</v>
      </c>
      <c r="W61" s="1">
        <v>85.2173913</v>
      </c>
      <c r="X61" s="1">
        <v>120.6</v>
      </c>
      <c r="Y61" s="1">
        <v>70.71435643</v>
      </c>
      <c r="Z61" s="1">
        <v>1.41414</v>
      </c>
      <c r="AA61" s="1">
        <v>0.362015556</v>
      </c>
      <c r="AB61" s="1">
        <v>72.6</v>
      </c>
      <c r="AC61" s="1">
        <v>28.46602251</v>
      </c>
      <c r="AD61" s="1" t="s">
        <v>139</v>
      </c>
      <c r="AE61" s="1">
        <v>44.12648798</v>
      </c>
      <c r="AF61" s="1">
        <v>96.5</v>
      </c>
      <c r="AG61" s="1" t="s">
        <v>140</v>
      </c>
      <c r="AH61" s="1" t="s">
        <v>141</v>
      </c>
      <c r="AI61" s="1" t="s">
        <v>142</v>
      </c>
      <c r="AJ61" s="1" t="s">
        <v>142</v>
      </c>
      <c r="AK61" s="1" t="s">
        <v>143</v>
      </c>
      <c r="AL61" s="1">
        <v>149.0</v>
      </c>
      <c r="AM61" s="1">
        <v>102.0</v>
      </c>
      <c r="AN61" s="1">
        <v>1421.81</v>
      </c>
      <c r="AO61" s="1">
        <v>14.0794</v>
      </c>
      <c r="AP61" s="1">
        <v>655.171</v>
      </c>
      <c r="AQ61" s="1">
        <v>956.536</v>
      </c>
      <c r="AR61" s="1">
        <v>11.0066</v>
      </c>
      <c r="AS61" s="1">
        <v>1235.09</v>
      </c>
      <c r="AT61" s="1">
        <v>2229.35</v>
      </c>
      <c r="AU61" s="1">
        <v>186.995</v>
      </c>
      <c r="AV61" s="1">
        <v>9.77493</v>
      </c>
      <c r="AW61" s="1">
        <v>1.02358</v>
      </c>
      <c r="AX61" s="1">
        <v>2.66208</v>
      </c>
      <c r="AY61" s="1">
        <v>834.599</v>
      </c>
      <c r="AZ61" s="1">
        <v>0.865001</v>
      </c>
      <c r="BA61" s="1">
        <v>1.30931</v>
      </c>
      <c r="BB61" s="1">
        <v>19.5923</v>
      </c>
      <c r="BC61" s="1">
        <v>3.79775</v>
      </c>
      <c r="BD61" s="1">
        <v>1.31496</v>
      </c>
      <c r="BE61" s="1">
        <v>265.069</v>
      </c>
      <c r="BF61" s="1">
        <v>7.04924</v>
      </c>
      <c r="BG61" s="1">
        <v>200.841</v>
      </c>
      <c r="BH61" s="1">
        <v>1.003212182</v>
      </c>
      <c r="BI61" s="1">
        <v>1.258910059</v>
      </c>
      <c r="BJ61" s="1">
        <v>0.999080122</v>
      </c>
      <c r="BK61" s="1">
        <v>0.021985459</v>
      </c>
      <c r="BL61" s="1" t="s">
        <v>144</v>
      </c>
      <c r="BM61" s="1" t="s">
        <v>145</v>
      </c>
      <c r="BN61" s="1" t="s">
        <v>146</v>
      </c>
      <c r="BO61" s="1" t="s">
        <v>145</v>
      </c>
      <c r="BP61" s="1" t="s">
        <v>146</v>
      </c>
      <c r="BQ61" s="1" t="s">
        <v>146</v>
      </c>
      <c r="BR61" s="1" t="s">
        <v>146</v>
      </c>
      <c r="BS61" s="1">
        <v>9.670086555</v>
      </c>
      <c r="BT61" s="1">
        <v>0.666014418</v>
      </c>
      <c r="BU61" s="1">
        <v>0.452328081</v>
      </c>
      <c r="BV61" s="1">
        <v>0.069376775</v>
      </c>
      <c r="BW61" s="1">
        <v>0.043918587</v>
      </c>
      <c r="BX61" s="1">
        <v>0.640866573</v>
      </c>
      <c r="BY61" s="1">
        <v>0.450679728</v>
      </c>
      <c r="BZ61" s="1" t="str">
        <f t="shared" si="1"/>
        <v>proinflamatoria</v>
      </c>
      <c r="CA61" s="1">
        <v>42.9015544</v>
      </c>
      <c r="CB61" s="1" t="s">
        <v>148</v>
      </c>
      <c r="CC61" s="1">
        <v>0.026080299</v>
      </c>
      <c r="CD61" s="1">
        <v>0.759487008</v>
      </c>
      <c r="CE61" s="1">
        <v>0.045078241</v>
      </c>
      <c r="CF61" s="1">
        <v>0.056467436</v>
      </c>
      <c r="CG61" s="1">
        <v>0.008805092</v>
      </c>
      <c r="CH61" s="1">
        <v>661.726</v>
      </c>
      <c r="CI61" s="2" t="str">
        <f t="shared" si="2"/>
        <v>low</v>
      </c>
      <c r="CJ61" s="1">
        <v>118.384</v>
      </c>
      <c r="CK61" s="1">
        <v>63.59</v>
      </c>
      <c r="CL61" s="1">
        <v>54.794</v>
      </c>
      <c r="CM61" s="1">
        <v>24.047</v>
      </c>
      <c r="CN61" s="1">
        <v>77.722</v>
      </c>
      <c r="CO61" s="1">
        <v>5.08</v>
      </c>
      <c r="CP61" s="1">
        <v>0.0</v>
      </c>
      <c r="CQ61" s="1">
        <v>5.08</v>
      </c>
      <c r="CR61" s="1">
        <v>0.0</v>
      </c>
      <c r="CS61" s="1">
        <v>11.535</v>
      </c>
      <c r="CT61" s="1">
        <v>11.535</v>
      </c>
      <c r="CU61" s="1">
        <v>0.0</v>
      </c>
      <c r="CV61" s="1">
        <v>4.637</v>
      </c>
      <c r="CW61" s="1">
        <v>0.0</v>
      </c>
      <c r="CX61" s="1">
        <v>0.0</v>
      </c>
      <c r="CY61" s="1">
        <v>12.334</v>
      </c>
      <c r="CZ61" s="1">
        <v>0.089</v>
      </c>
      <c r="DA61" s="1">
        <v>0.635</v>
      </c>
      <c r="DB61" s="1">
        <v>0.725</v>
      </c>
      <c r="DC61" s="1">
        <v>0.135</v>
      </c>
      <c r="DD61" s="1">
        <v>0.222</v>
      </c>
      <c r="DE61" s="1">
        <v>0.357</v>
      </c>
      <c r="DF61" s="1">
        <v>8.902</v>
      </c>
      <c r="DG61" s="1">
        <v>1.729</v>
      </c>
      <c r="DH61" s="1">
        <v>10.631</v>
      </c>
      <c r="DI61" s="1">
        <v>0.119</v>
      </c>
      <c r="DJ61" s="1">
        <v>4.015</v>
      </c>
      <c r="DK61" s="1">
        <v>4.135</v>
      </c>
      <c r="DL61" s="1">
        <v>36.918</v>
      </c>
      <c r="DM61" s="1">
        <v>36.645</v>
      </c>
      <c r="DN61" s="1">
        <v>73.563</v>
      </c>
      <c r="DO61" s="1">
        <v>0.0</v>
      </c>
      <c r="DP61" s="1">
        <v>11.535</v>
      </c>
      <c r="DQ61" s="1">
        <v>11.535</v>
      </c>
      <c r="DR61" s="1" t="s">
        <v>158</v>
      </c>
      <c r="DS61" s="1" t="s">
        <v>158</v>
      </c>
      <c r="DT61" s="1" t="s">
        <v>158</v>
      </c>
      <c r="DU61" s="1" t="s">
        <v>158</v>
      </c>
      <c r="DV61" s="1">
        <v>465.411</v>
      </c>
      <c r="DW61" s="1" t="str">
        <f t="shared" si="3"/>
        <v>low</v>
      </c>
      <c r="DX61" s="1">
        <v>83.263</v>
      </c>
      <c r="DY61" s="1">
        <v>16.913</v>
      </c>
      <c r="DZ61" s="1">
        <v>54.664</v>
      </c>
      <c r="EA61" s="1" t="s">
        <v>157</v>
      </c>
      <c r="EB61" s="1" t="s">
        <v>158</v>
      </c>
      <c r="EC61" s="1" t="s">
        <v>158</v>
      </c>
      <c r="ED61" s="1" t="s">
        <v>158</v>
      </c>
      <c r="EE61" s="1" t="s">
        <v>281</v>
      </c>
      <c r="EF61" s="1" t="s">
        <v>165</v>
      </c>
      <c r="EG61" s="1" t="s">
        <v>165</v>
      </c>
    </row>
    <row r="62" ht="14.25" customHeight="1">
      <c r="A62" s="1" t="s">
        <v>282</v>
      </c>
      <c r="B62" s="1" t="s">
        <v>136</v>
      </c>
      <c r="C62" s="1">
        <v>22.0</v>
      </c>
      <c r="D62" s="1" t="s">
        <v>137</v>
      </c>
      <c r="E62" s="1">
        <v>83.0</v>
      </c>
      <c r="F62" s="1">
        <v>43.0</v>
      </c>
      <c r="G62" s="1" t="s">
        <v>154</v>
      </c>
      <c r="H62" s="1">
        <v>43.0</v>
      </c>
      <c r="I62" s="1">
        <v>77.0</v>
      </c>
      <c r="J62" s="1">
        <v>163.0</v>
      </c>
      <c r="K62" s="1">
        <v>3.790697674</v>
      </c>
      <c r="L62" s="1">
        <v>168.8</v>
      </c>
      <c r="M62" s="1">
        <v>0.44</v>
      </c>
      <c r="N62" s="1">
        <v>82.0</v>
      </c>
      <c r="O62" s="1">
        <v>5.14</v>
      </c>
      <c r="P62" s="1">
        <v>2.63</v>
      </c>
      <c r="Q62" s="1">
        <v>20.74</v>
      </c>
      <c r="R62" s="1">
        <v>0.1268081</v>
      </c>
      <c r="S62" s="1">
        <v>215.0</v>
      </c>
      <c r="T62" s="1">
        <v>14.09</v>
      </c>
      <c r="U62" s="1">
        <v>4.551</v>
      </c>
      <c r="V62" s="1">
        <v>172.4</v>
      </c>
      <c r="W62" s="1">
        <v>268.1255947</v>
      </c>
      <c r="X62" s="1">
        <v>56.7</v>
      </c>
      <c r="Y62" s="1">
        <v>35.08849084</v>
      </c>
      <c r="Z62" s="1">
        <v>2.849937333</v>
      </c>
      <c r="AA62" s="1">
        <v>0.326088182</v>
      </c>
      <c r="AB62" s="1">
        <v>70.6</v>
      </c>
      <c r="AC62" s="1">
        <v>24.11596706</v>
      </c>
      <c r="AD62" s="1" t="s">
        <v>154</v>
      </c>
      <c r="AE62" s="1">
        <v>34.3779902</v>
      </c>
      <c r="AF62" s="1">
        <v>86.7</v>
      </c>
      <c r="AG62" s="1" t="s">
        <v>140</v>
      </c>
      <c r="AH62" s="1" t="s">
        <v>154</v>
      </c>
      <c r="AI62" s="1" t="s">
        <v>167</v>
      </c>
      <c r="AJ62" s="1" t="s">
        <v>167</v>
      </c>
      <c r="AK62" s="1" t="s">
        <v>143</v>
      </c>
      <c r="AL62" s="1">
        <v>121.0</v>
      </c>
      <c r="AM62" s="1">
        <v>78.0</v>
      </c>
      <c r="AN62" s="1">
        <v>2566.59</v>
      </c>
      <c r="AO62" s="1">
        <v>15.4191</v>
      </c>
      <c r="AP62" s="1">
        <v>481.271</v>
      </c>
      <c r="AQ62" s="1">
        <v>969.765</v>
      </c>
      <c r="AR62" s="1">
        <v>12.5663</v>
      </c>
      <c r="AS62" s="1">
        <v>1720.42</v>
      </c>
      <c r="AT62" s="1">
        <v>3001.98</v>
      </c>
      <c r="AU62" s="1">
        <v>231.289</v>
      </c>
      <c r="AV62" s="1">
        <v>10.4582</v>
      </c>
      <c r="AW62" s="1">
        <v>2.42021</v>
      </c>
      <c r="AX62" s="1">
        <v>2.88885</v>
      </c>
      <c r="AY62" s="1">
        <v>563.204</v>
      </c>
      <c r="AZ62" s="1">
        <v>1.46093</v>
      </c>
      <c r="BA62" s="1">
        <v>1.43203</v>
      </c>
      <c r="BB62" s="1">
        <v>20.7395</v>
      </c>
      <c r="BC62" s="1">
        <v>5.09712</v>
      </c>
      <c r="BD62" s="1">
        <v>0.958248</v>
      </c>
      <c r="BE62" s="1">
        <v>315.144</v>
      </c>
      <c r="BF62" s="1">
        <v>7.0649</v>
      </c>
      <c r="BG62" s="1">
        <v>110.774</v>
      </c>
      <c r="BH62" s="1">
        <v>11.71636436</v>
      </c>
      <c r="BI62" s="1">
        <v>4.993929659</v>
      </c>
      <c r="BJ62" s="1">
        <v>0.777894648</v>
      </c>
      <c r="BK62" s="1">
        <v>0.054257423</v>
      </c>
      <c r="BL62" s="1" t="s">
        <v>156</v>
      </c>
      <c r="BM62" s="1" t="s">
        <v>146</v>
      </c>
      <c r="BN62" s="1" t="s">
        <v>145</v>
      </c>
      <c r="BO62" s="1" t="s">
        <v>146</v>
      </c>
      <c r="BP62" s="1" t="s">
        <v>146</v>
      </c>
      <c r="BQ62" s="1" t="s">
        <v>146</v>
      </c>
      <c r="BR62" s="1" t="s">
        <v>146</v>
      </c>
      <c r="BS62" s="1">
        <v>8.189206521</v>
      </c>
      <c r="BT62" s="1">
        <v>0.616060721</v>
      </c>
      <c r="BU62" s="1">
        <v>0.372042438</v>
      </c>
      <c r="BV62" s="1">
        <v>0.100552105</v>
      </c>
      <c r="BW62" s="1">
        <v>0.032187886</v>
      </c>
      <c r="BX62" s="1">
        <v>1.452279476</v>
      </c>
      <c r="BY62" s="1">
        <v>0.565749698</v>
      </c>
      <c r="BZ62" s="1" t="str">
        <f t="shared" si="1"/>
        <v>proinflamatoria</v>
      </c>
      <c r="CA62" s="1">
        <v>24.53056517</v>
      </c>
      <c r="CB62" s="1" t="s">
        <v>148</v>
      </c>
      <c r="CC62" s="1">
        <v>0.340289407</v>
      </c>
      <c r="CD62" s="1">
        <v>0.312035725</v>
      </c>
      <c r="CE62" s="1">
        <v>0.008845378</v>
      </c>
      <c r="CF62" s="1">
        <v>0.034952123</v>
      </c>
      <c r="CG62" s="1">
        <v>0.061273563</v>
      </c>
      <c r="CH62" s="1">
        <v>409.52</v>
      </c>
      <c r="CI62" s="2" t="str">
        <f t="shared" si="2"/>
        <v>low</v>
      </c>
      <c r="CJ62" s="1">
        <v>150.835</v>
      </c>
      <c r="CK62" s="1">
        <v>135.61</v>
      </c>
      <c r="CL62" s="1">
        <v>15.225</v>
      </c>
      <c r="CM62" s="1">
        <v>9.089</v>
      </c>
      <c r="CN62" s="1">
        <v>128.434</v>
      </c>
      <c r="CO62" s="1">
        <v>0.764</v>
      </c>
      <c r="CP62" s="1">
        <v>0.0</v>
      </c>
      <c r="CQ62" s="1">
        <v>0.764</v>
      </c>
      <c r="CR62" s="1">
        <v>0.0</v>
      </c>
      <c r="CS62" s="1">
        <v>12.547</v>
      </c>
      <c r="CT62" s="1">
        <v>12.547</v>
      </c>
      <c r="CU62" s="1">
        <v>0.0</v>
      </c>
      <c r="CV62" s="1">
        <v>0.764</v>
      </c>
      <c r="CW62" s="1">
        <v>0.0</v>
      </c>
      <c r="CX62" s="1">
        <v>0.0</v>
      </c>
      <c r="CY62" s="1">
        <v>0.0</v>
      </c>
      <c r="CZ62" s="1">
        <v>0.428</v>
      </c>
      <c r="DA62" s="1">
        <v>0.0</v>
      </c>
      <c r="DB62" s="1">
        <v>0.428</v>
      </c>
      <c r="DC62" s="1">
        <v>7.446</v>
      </c>
      <c r="DD62" s="1">
        <v>0.009</v>
      </c>
      <c r="DE62" s="1">
        <v>7.455</v>
      </c>
      <c r="DF62" s="1">
        <v>0.965</v>
      </c>
      <c r="DG62" s="1">
        <v>0.241</v>
      </c>
      <c r="DH62" s="1">
        <v>1.206</v>
      </c>
      <c r="DI62" s="1">
        <v>0.051</v>
      </c>
      <c r="DJ62" s="1">
        <v>0.279</v>
      </c>
      <c r="DK62" s="1">
        <v>0.33</v>
      </c>
      <c r="DL62" s="1">
        <v>125.955</v>
      </c>
      <c r="DM62" s="1">
        <v>2.149</v>
      </c>
      <c r="DN62" s="1">
        <v>128.104</v>
      </c>
      <c r="DO62" s="1">
        <v>0.0</v>
      </c>
      <c r="DP62" s="1">
        <v>12.547</v>
      </c>
      <c r="DQ62" s="1">
        <v>12.547</v>
      </c>
      <c r="DR62" s="1" t="s">
        <v>158</v>
      </c>
      <c r="DS62" s="1" t="s">
        <v>158</v>
      </c>
      <c r="DT62" s="1" t="s">
        <v>158</v>
      </c>
      <c r="DU62" s="1" t="s">
        <v>157</v>
      </c>
      <c r="DV62" s="1">
        <v>159.558</v>
      </c>
      <c r="DW62" s="1" t="str">
        <f t="shared" si="3"/>
        <v>low</v>
      </c>
      <c r="DX62" s="1">
        <v>58.769</v>
      </c>
      <c r="DY62" s="1">
        <v>3.541</v>
      </c>
      <c r="DZ62" s="1">
        <v>50.041</v>
      </c>
      <c r="EA62" s="1" t="s">
        <v>158</v>
      </c>
      <c r="EB62" s="1" t="s">
        <v>158</v>
      </c>
      <c r="EC62" s="1" t="s">
        <v>158</v>
      </c>
      <c r="ED62" s="1" t="s">
        <v>158</v>
      </c>
      <c r="EE62" s="1" t="s">
        <v>283</v>
      </c>
      <c r="EF62" s="1" t="s">
        <v>175</v>
      </c>
      <c r="EG62" s="1" t="s">
        <v>175</v>
      </c>
    </row>
    <row r="63" ht="14.25" customHeight="1">
      <c r="A63" s="1" t="s">
        <v>284</v>
      </c>
      <c r="B63" s="1" t="s">
        <v>153</v>
      </c>
      <c r="C63" s="1">
        <v>46.0</v>
      </c>
      <c r="D63" s="1" t="s">
        <v>161</v>
      </c>
      <c r="E63" s="1">
        <v>92.0</v>
      </c>
      <c r="F63" s="1">
        <v>54.0</v>
      </c>
      <c r="G63" s="1" t="s">
        <v>154</v>
      </c>
      <c r="H63" s="1">
        <v>28.0</v>
      </c>
      <c r="I63" s="1">
        <v>112.0</v>
      </c>
      <c r="J63" s="1">
        <v>194.0</v>
      </c>
      <c r="K63" s="1">
        <v>3.592592593</v>
      </c>
      <c r="L63" s="1">
        <v>39.6</v>
      </c>
      <c r="M63" s="1">
        <v>1.35</v>
      </c>
      <c r="N63" s="1">
        <v>67.0</v>
      </c>
      <c r="O63" s="1">
        <v>5.03</v>
      </c>
      <c r="P63" s="1">
        <v>8.65</v>
      </c>
      <c r="Q63" s="1">
        <v>7.81</v>
      </c>
      <c r="R63" s="1">
        <v>1.107554417</v>
      </c>
      <c r="S63" s="1">
        <v>142.0</v>
      </c>
      <c r="T63" s="1">
        <v>6.83</v>
      </c>
      <c r="U63" s="1">
        <v>3.7185</v>
      </c>
      <c r="V63" s="1">
        <v>159.4</v>
      </c>
      <c r="W63" s="1">
        <v>625.1716247</v>
      </c>
      <c r="X63" s="1">
        <v>122.4</v>
      </c>
      <c r="Y63" s="1">
        <v>88.59190261</v>
      </c>
      <c r="Z63" s="1">
        <v>1.128771333</v>
      </c>
      <c r="AA63" s="1">
        <v>0.375315387</v>
      </c>
      <c r="AB63" s="1">
        <v>61.3</v>
      </c>
      <c r="AC63" s="1">
        <v>22.79149316</v>
      </c>
      <c r="AD63" s="1" t="s">
        <v>154</v>
      </c>
      <c r="AE63" s="1">
        <v>38.30997828</v>
      </c>
      <c r="AF63" s="1">
        <v>75.9</v>
      </c>
      <c r="AG63" s="1" t="s">
        <v>154</v>
      </c>
      <c r="AH63" s="1" t="s">
        <v>154</v>
      </c>
      <c r="AI63" s="1" t="s">
        <v>142</v>
      </c>
      <c r="AJ63" s="1" t="s">
        <v>142</v>
      </c>
      <c r="AK63" s="1" t="s">
        <v>143</v>
      </c>
      <c r="AL63" s="1">
        <v>107.0</v>
      </c>
      <c r="AM63" s="1">
        <v>68.0</v>
      </c>
      <c r="AN63" s="1">
        <v>2291.94</v>
      </c>
      <c r="AO63" s="1">
        <v>25.5971</v>
      </c>
      <c r="AP63" s="1">
        <v>742.819</v>
      </c>
      <c r="AQ63" s="1">
        <v>1032.35</v>
      </c>
      <c r="AR63" s="1">
        <v>15.4551</v>
      </c>
      <c r="AS63" s="1">
        <v>1140.46</v>
      </c>
      <c r="AT63" s="1">
        <v>3427.26</v>
      </c>
      <c r="AU63" s="1">
        <v>265.762</v>
      </c>
      <c r="AV63" s="1">
        <v>10.4872</v>
      </c>
      <c r="AW63" s="1">
        <v>3.65502</v>
      </c>
      <c r="AX63" s="1">
        <v>3.7345</v>
      </c>
      <c r="AY63" s="1">
        <v>816.027</v>
      </c>
      <c r="AZ63" s="1">
        <v>1.82925</v>
      </c>
      <c r="BA63" s="1">
        <v>1.79838</v>
      </c>
      <c r="BB63" s="1">
        <v>14.2858</v>
      </c>
      <c r="BC63" s="1">
        <v>4.87519</v>
      </c>
      <c r="BD63" s="1">
        <v>1.40171</v>
      </c>
      <c r="BE63" s="1">
        <v>369.817</v>
      </c>
      <c r="BF63" s="1">
        <v>6.40661</v>
      </c>
      <c r="BG63" s="1">
        <v>320.175</v>
      </c>
      <c r="BH63" s="1">
        <v>0.0</v>
      </c>
      <c r="BI63" s="1">
        <v>0.0</v>
      </c>
      <c r="BJ63" s="1">
        <v>0.0</v>
      </c>
      <c r="BK63" s="1">
        <v>0.0</v>
      </c>
      <c r="BL63" s="1" t="s">
        <v>156</v>
      </c>
      <c r="BM63" s="1" t="s">
        <v>146</v>
      </c>
      <c r="BN63" s="1" t="s">
        <v>146</v>
      </c>
      <c r="BO63" s="1" t="s">
        <v>146</v>
      </c>
      <c r="BP63" s="1" t="s">
        <v>146</v>
      </c>
      <c r="BQ63" s="1" t="s">
        <v>146</v>
      </c>
      <c r="BR63" s="1" t="s">
        <v>146</v>
      </c>
      <c r="BS63" s="1">
        <v>7.070976825</v>
      </c>
      <c r="BT63" s="1">
        <v>0.472001307</v>
      </c>
      <c r="BU63" s="1">
        <v>0.403785269</v>
      </c>
      <c r="BV63" s="1">
        <v>0.075995969</v>
      </c>
      <c r="BW63" s="1">
        <v>0.070996757</v>
      </c>
      <c r="BX63" s="1">
        <v>-1.213554585</v>
      </c>
      <c r="BY63" s="1">
        <v>-0.529474077</v>
      </c>
      <c r="BZ63" s="1" t="str">
        <f t="shared" si="1"/>
        <v>antiinflamatoria</v>
      </c>
      <c r="CA63" s="1">
        <v>32.78524374</v>
      </c>
      <c r="CB63" s="1" t="s">
        <v>148</v>
      </c>
      <c r="CC63" s="1">
        <v>0.042460551</v>
      </c>
      <c r="CD63" s="1">
        <v>0.270804688</v>
      </c>
      <c r="CE63" s="1">
        <v>0.011392654</v>
      </c>
      <c r="CF63" s="1">
        <v>0.165848229</v>
      </c>
      <c r="CG63" s="1">
        <v>0.182184247</v>
      </c>
      <c r="CH63" s="1">
        <v>2470.354</v>
      </c>
      <c r="CI63" s="2" t="str">
        <f t="shared" si="2"/>
        <v>High</v>
      </c>
      <c r="CJ63" s="1">
        <v>646.071</v>
      </c>
      <c r="CK63" s="1">
        <v>558.991</v>
      </c>
      <c r="CL63" s="1">
        <v>87.081</v>
      </c>
      <c r="CM63" s="1">
        <v>527.765</v>
      </c>
      <c r="CN63" s="1">
        <v>85.558</v>
      </c>
      <c r="CO63" s="1">
        <v>0.439</v>
      </c>
      <c r="CP63" s="1">
        <v>0.0</v>
      </c>
      <c r="CQ63" s="1">
        <v>0.439</v>
      </c>
      <c r="CR63" s="1">
        <v>0.0</v>
      </c>
      <c r="CS63" s="1">
        <v>32.03</v>
      </c>
      <c r="CT63" s="1">
        <v>32.03</v>
      </c>
      <c r="CU63" s="1">
        <v>0.279</v>
      </c>
      <c r="CV63" s="1">
        <v>0.409</v>
      </c>
      <c r="CW63" s="1">
        <v>108.144</v>
      </c>
      <c r="CX63" s="1">
        <v>0.0</v>
      </c>
      <c r="CY63" s="1">
        <v>398.524</v>
      </c>
      <c r="CZ63" s="1">
        <v>0.0</v>
      </c>
      <c r="DA63" s="1">
        <v>3.419</v>
      </c>
      <c r="DB63" s="1">
        <v>3.419</v>
      </c>
      <c r="DC63" s="1">
        <v>4.122</v>
      </c>
      <c r="DD63" s="1">
        <v>0.214</v>
      </c>
      <c r="DE63" s="1">
        <v>4.336</v>
      </c>
      <c r="DF63" s="1">
        <v>8.603</v>
      </c>
      <c r="DG63" s="1">
        <v>4.739</v>
      </c>
      <c r="DH63" s="1">
        <v>13.342</v>
      </c>
      <c r="DI63" s="1">
        <v>0.507</v>
      </c>
      <c r="DJ63" s="1">
        <v>5.022</v>
      </c>
      <c r="DK63" s="1">
        <v>5.529</v>
      </c>
      <c r="DL63" s="1">
        <v>38.35</v>
      </c>
      <c r="DM63" s="1">
        <v>41.633</v>
      </c>
      <c r="DN63" s="1">
        <v>79.984</v>
      </c>
      <c r="DO63" s="1">
        <v>0.0</v>
      </c>
      <c r="DP63" s="1">
        <v>32.03</v>
      </c>
      <c r="DQ63" s="1">
        <v>32.03</v>
      </c>
      <c r="DR63" s="1" t="s">
        <v>149</v>
      </c>
      <c r="DS63" s="1" t="s">
        <v>157</v>
      </c>
      <c r="DT63" s="1" t="s">
        <v>149</v>
      </c>
      <c r="DU63" s="1" t="s">
        <v>158</v>
      </c>
      <c r="DV63" s="1">
        <v>1077.844</v>
      </c>
      <c r="DW63" s="1" t="str">
        <f t="shared" si="3"/>
        <v>high</v>
      </c>
      <c r="DX63" s="1">
        <v>281.888</v>
      </c>
      <c r="DY63" s="1">
        <v>230.27</v>
      </c>
      <c r="DZ63" s="1">
        <v>37.33</v>
      </c>
      <c r="EA63" s="1" t="s">
        <v>149</v>
      </c>
      <c r="EB63" s="1" t="s">
        <v>157</v>
      </c>
      <c r="EC63" s="1" t="s">
        <v>149</v>
      </c>
      <c r="ED63" s="1" t="s">
        <v>158</v>
      </c>
      <c r="EE63" s="1" t="s">
        <v>285</v>
      </c>
      <c r="EF63" s="1" t="s">
        <v>151</v>
      </c>
      <c r="EG63" s="1" t="s">
        <v>151</v>
      </c>
    </row>
    <row r="64" ht="14.25" customHeight="1">
      <c r="A64" s="1" t="s">
        <v>286</v>
      </c>
      <c r="B64" s="1" t="s">
        <v>136</v>
      </c>
      <c r="C64" s="1">
        <v>39.0</v>
      </c>
      <c r="D64" s="1" t="s">
        <v>137</v>
      </c>
      <c r="E64" s="1">
        <v>102.0</v>
      </c>
      <c r="F64" s="1">
        <v>46.0</v>
      </c>
      <c r="G64" s="1" t="s">
        <v>154</v>
      </c>
      <c r="H64" s="1">
        <v>17.0</v>
      </c>
      <c r="I64" s="1">
        <v>121.0</v>
      </c>
      <c r="J64" s="1">
        <v>184.0</v>
      </c>
      <c r="K64" s="1">
        <v>4.0</v>
      </c>
      <c r="L64" s="1">
        <v>321.7</v>
      </c>
      <c r="M64" s="1">
        <v>4.95</v>
      </c>
      <c r="N64" s="1">
        <v>82.0</v>
      </c>
      <c r="O64" s="1">
        <v>4.9</v>
      </c>
      <c r="P64" s="1">
        <v>0.81</v>
      </c>
      <c r="Q64" s="1">
        <v>5.18</v>
      </c>
      <c r="R64" s="1">
        <v>0.156370656</v>
      </c>
      <c r="S64" s="1">
        <v>84.0</v>
      </c>
      <c r="T64" s="1">
        <v>7.95</v>
      </c>
      <c r="U64" s="1">
        <v>4.551</v>
      </c>
      <c r="V64" s="1">
        <v>117.4</v>
      </c>
      <c r="W64" s="1">
        <v>151.284491</v>
      </c>
      <c r="X64" s="1">
        <v>99.3</v>
      </c>
      <c r="Y64" s="1">
        <v>62.18828124</v>
      </c>
      <c r="Z64" s="1">
        <v>1.60802</v>
      </c>
      <c r="AA64" s="1">
        <v>0.354847592</v>
      </c>
      <c r="AB64" s="1">
        <v>86.5</v>
      </c>
      <c r="AC64" s="1">
        <v>27.05708952</v>
      </c>
      <c r="AD64" s="1" t="s">
        <v>139</v>
      </c>
      <c r="AE64" s="1">
        <v>34.20129395</v>
      </c>
      <c r="AF64" s="1">
        <v>96.5</v>
      </c>
      <c r="AG64" s="1" t="s">
        <v>140</v>
      </c>
      <c r="AH64" s="1" t="s">
        <v>141</v>
      </c>
      <c r="AI64" s="1" t="s">
        <v>142</v>
      </c>
      <c r="AJ64" s="1" t="s">
        <v>167</v>
      </c>
      <c r="AK64" s="1" t="s">
        <v>173</v>
      </c>
      <c r="AL64" s="1">
        <v>124.0</v>
      </c>
      <c r="AM64" s="1">
        <v>78.0</v>
      </c>
      <c r="AN64" s="1">
        <v>2257.83</v>
      </c>
      <c r="AO64" s="1">
        <v>13.7526</v>
      </c>
      <c r="AP64" s="1">
        <v>1045.75</v>
      </c>
      <c r="AQ64" s="1">
        <v>1359.54</v>
      </c>
      <c r="AR64" s="1">
        <v>13.0216</v>
      </c>
      <c r="AS64" s="1">
        <v>1755.24</v>
      </c>
      <c r="AT64" s="1">
        <v>4003.36</v>
      </c>
      <c r="AU64" s="1">
        <v>254.391</v>
      </c>
      <c r="AV64" s="1">
        <v>11.097</v>
      </c>
      <c r="AW64" s="1">
        <v>1.17945</v>
      </c>
      <c r="AX64" s="1">
        <v>2.62361</v>
      </c>
      <c r="AY64" s="1">
        <v>830.801</v>
      </c>
      <c r="AZ64" s="1">
        <v>1.20685</v>
      </c>
      <c r="BA64" s="1">
        <v>2.36609</v>
      </c>
      <c r="BB64" s="1">
        <v>15.3659</v>
      </c>
      <c r="BC64" s="1">
        <v>5.74365</v>
      </c>
      <c r="BD64" s="1">
        <v>1.5187</v>
      </c>
      <c r="BE64" s="1">
        <v>311.666</v>
      </c>
      <c r="BF64" s="1">
        <v>7.48482</v>
      </c>
      <c r="BG64" s="1">
        <v>112.371</v>
      </c>
      <c r="BH64" s="1">
        <v>0.950489306</v>
      </c>
      <c r="BI64" s="1">
        <v>1.991556685</v>
      </c>
      <c r="BJ64" s="1">
        <v>0.935975317</v>
      </c>
      <c r="BK64" s="1">
        <v>0.047836955</v>
      </c>
      <c r="BL64" s="1" t="s">
        <v>144</v>
      </c>
      <c r="BM64" s="1" t="s">
        <v>145</v>
      </c>
      <c r="BN64" s="1" t="s">
        <v>146</v>
      </c>
      <c r="BO64" s="1" t="s">
        <v>146</v>
      </c>
      <c r="BP64" s="1" t="s">
        <v>146</v>
      </c>
      <c r="BQ64" s="1" t="s">
        <v>145</v>
      </c>
      <c r="BR64" s="1" t="s">
        <v>146</v>
      </c>
      <c r="BS64" s="1">
        <v>7.871860553</v>
      </c>
      <c r="BT64" s="1">
        <v>0.492365368</v>
      </c>
      <c r="BU64" s="1">
        <v>0.397534978</v>
      </c>
      <c r="BV64" s="1">
        <v>0.053159259</v>
      </c>
      <c r="BW64" s="1">
        <v>0.081616865</v>
      </c>
      <c r="BX64" s="1">
        <v>0.979375546</v>
      </c>
      <c r="BY64" s="1">
        <v>0.433735848</v>
      </c>
      <c r="BZ64" s="1" t="str">
        <f t="shared" si="1"/>
        <v>proinflamatoria</v>
      </c>
      <c r="CA64" s="1">
        <v>26.94300518</v>
      </c>
      <c r="CB64" s="1" t="s">
        <v>148</v>
      </c>
      <c r="CC64" s="1">
        <v>0.075047819</v>
      </c>
      <c r="CD64" s="1">
        <v>0.513933166</v>
      </c>
      <c r="CE64" s="1">
        <v>0.317218618</v>
      </c>
      <c r="CF64" s="1">
        <v>0.011701609</v>
      </c>
      <c r="CG64" s="1">
        <v>1.12515E-4</v>
      </c>
      <c r="CH64" s="1">
        <v>883.389</v>
      </c>
      <c r="CI64" s="2" t="str">
        <f t="shared" si="2"/>
        <v>low</v>
      </c>
      <c r="CJ64" s="1">
        <v>735.265</v>
      </c>
      <c r="CK64" s="1">
        <v>434.313</v>
      </c>
      <c r="CL64" s="1">
        <v>300.952</v>
      </c>
      <c r="CM64" s="1">
        <v>29.184</v>
      </c>
      <c r="CN64" s="1">
        <v>678.687</v>
      </c>
      <c r="CO64" s="1">
        <v>4.4</v>
      </c>
      <c r="CP64" s="1">
        <v>0.0</v>
      </c>
      <c r="CQ64" s="1">
        <v>4.4</v>
      </c>
      <c r="CR64" s="1">
        <v>0.0</v>
      </c>
      <c r="CS64" s="1">
        <v>22.994</v>
      </c>
      <c r="CT64" s="1">
        <v>22.994</v>
      </c>
      <c r="CU64" s="1">
        <v>0.0</v>
      </c>
      <c r="CV64" s="1">
        <v>0.448</v>
      </c>
      <c r="CW64" s="1">
        <v>0.0</v>
      </c>
      <c r="CX64" s="1">
        <v>0.0</v>
      </c>
      <c r="CY64" s="1">
        <v>28.332</v>
      </c>
      <c r="CZ64" s="1">
        <v>0.0</v>
      </c>
      <c r="DA64" s="1">
        <v>0.0</v>
      </c>
      <c r="DB64" s="1">
        <v>0.0</v>
      </c>
      <c r="DC64" s="1">
        <v>0.0</v>
      </c>
      <c r="DD64" s="1">
        <v>0.236</v>
      </c>
      <c r="DE64" s="1">
        <v>0.236</v>
      </c>
      <c r="DF64" s="1">
        <v>0.0</v>
      </c>
      <c r="DG64" s="1">
        <v>0.616</v>
      </c>
      <c r="DH64" s="1">
        <v>0.616</v>
      </c>
      <c r="DI64" s="1">
        <v>0.194</v>
      </c>
      <c r="DJ64" s="1">
        <v>2.455</v>
      </c>
      <c r="DK64" s="1">
        <v>2.649</v>
      </c>
      <c r="DL64" s="1">
        <v>401.327</v>
      </c>
      <c r="DM64" s="1">
        <v>274.592</v>
      </c>
      <c r="DN64" s="1">
        <v>675.919</v>
      </c>
      <c r="DO64" s="1">
        <v>0.0</v>
      </c>
      <c r="DP64" s="1">
        <v>22.994</v>
      </c>
      <c r="DQ64" s="1">
        <v>22.994</v>
      </c>
      <c r="DR64" s="1" t="s">
        <v>157</v>
      </c>
      <c r="DS64" s="1" t="s">
        <v>157</v>
      </c>
      <c r="DT64" s="1" t="s">
        <v>158</v>
      </c>
      <c r="DU64" s="1" t="s">
        <v>149</v>
      </c>
      <c r="DV64" s="1">
        <v>391.256</v>
      </c>
      <c r="DW64" s="1" t="str">
        <f t="shared" si="3"/>
        <v>low</v>
      </c>
      <c r="DX64" s="1">
        <v>325.651</v>
      </c>
      <c r="DY64" s="1">
        <v>12.926</v>
      </c>
      <c r="DZ64" s="1">
        <v>300.593</v>
      </c>
      <c r="EA64" s="1" t="s">
        <v>158</v>
      </c>
      <c r="EB64" s="1" t="s">
        <v>157</v>
      </c>
      <c r="EC64" s="1" t="s">
        <v>158</v>
      </c>
      <c r="ED64" s="1" t="s">
        <v>149</v>
      </c>
      <c r="EE64" s="1" t="s">
        <v>287</v>
      </c>
      <c r="EF64" s="1" t="s">
        <v>151</v>
      </c>
      <c r="EG64" s="1" t="s">
        <v>151</v>
      </c>
    </row>
    <row r="65" ht="14.25" customHeight="1">
      <c r="A65" s="1" t="s">
        <v>288</v>
      </c>
      <c r="B65" s="1" t="s">
        <v>136</v>
      </c>
      <c r="C65" s="1">
        <v>45.0</v>
      </c>
      <c r="D65" s="1" t="s">
        <v>161</v>
      </c>
      <c r="E65" s="1">
        <v>136.0</v>
      </c>
      <c r="F65" s="1">
        <v>46.0</v>
      </c>
      <c r="G65" s="1" t="s">
        <v>154</v>
      </c>
      <c r="H65" s="1">
        <v>37.0</v>
      </c>
      <c r="I65" s="1">
        <v>150.0</v>
      </c>
      <c r="J65" s="1">
        <v>233.0</v>
      </c>
      <c r="K65" s="1">
        <v>5.065217391</v>
      </c>
      <c r="L65" s="1">
        <v>238.0</v>
      </c>
      <c r="M65" s="1">
        <v>1.9</v>
      </c>
      <c r="N65" s="1">
        <v>90.0</v>
      </c>
      <c r="O65" s="1">
        <v>5.4</v>
      </c>
      <c r="P65" s="1">
        <v>2.72</v>
      </c>
      <c r="Q65" s="1">
        <v>3.89</v>
      </c>
      <c r="R65" s="1">
        <v>0.699228792</v>
      </c>
      <c r="S65" s="1">
        <v>184.0</v>
      </c>
      <c r="T65" s="1">
        <v>21.1</v>
      </c>
      <c r="U65" s="1">
        <v>4.995</v>
      </c>
      <c r="V65" s="1">
        <v>189.0</v>
      </c>
      <c r="W65" s="1">
        <v>282.2742475</v>
      </c>
      <c r="X65" s="1">
        <v>37.4</v>
      </c>
      <c r="Y65" s="1">
        <v>21.34836258</v>
      </c>
      <c r="Z65" s="1">
        <v>4.6842</v>
      </c>
      <c r="AA65" s="1">
        <v>0.304650002</v>
      </c>
      <c r="AB65" s="1">
        <v>90.3</v>
      </c>
      <c r="AC65" s="1">
        <v>30.03236711</v>
      </c>
      <c r="AD65" s="1" t="s">
        <v>155</v>
      </c>
      <c r="AE65" s="1">
        <v>41.24121905</v>
      </c>
      <c r="AF65" s="1">
        <v>108.1</v>
      </c>
      <c r="AG65" s="1" t="s">
        <v>140</v>
      </c>
      <c r="AH65" s="1" t="s">
        <v>141</v>
      </c>
      <c r="AI65" s="1" t="s">
        <v>142</v>
      </c>
      <c r="AJ65" s="1" t="s">
        <v>167</v>
      </c>
      <c r="AK65" s="1" t="s">
        <v>143</v>
      </c>
      <c r="AL65" s="1">
        <v>145.0</v>
      </c>
      <c r="AM65" s="1">
        <v>107.0</v>
      </c>
      <c r="AN65" s="1">
        <v>2747.16</v>
      </c>
      <c r="AO65" s="1">
        <v>23.5601</v>
      </c>
      <c r="AP65" s="1">
        <v>898.793</v>
      </c>
      <c r="AQ65" s="1">
        <v>1249.99</v>
      </c>
      <c r="AR65" s="1">
        <v>14.1474</v>
      </c>
      <c r="AS65" s="1">
        <v>1751.3</v>
      </c>
      <c r="AT65" s="1">
        <v>5299.34</v>
      </c>
      <c r="AU65" s="1">
        <v>371.674</v>
      </c>
      <c r="AV65" s="1">
        <v>10.2117</v>
      </c>
      <c r="AW65" s="1">
        <v>8.862</v>
      </c>
      <c r="AX65" s="1">
        <v>4.37804</v>
      </c>
      <c r="AY65" s="1">
        <v>926.91</v>
      </c>
      <c r="AZ65" s="1">
        <v>1.85951</v>
      </c>
      <c r="BA65" s="1">
        <v>2.01503</v>
      </c>
      <c r="BB65" s="1">
        <v>20.6485</v>
      </c>
      <c r="BC65" s="1">
        <v>6.31907</v>
      </c>
      <c r="BD65" s="1">
        <v>2.0068</v>
      </c>
      <c r="BE65" s="1">
        <v>441.938</v>
      </c>
      <c r="BF65" s="1">
        <v>7.16695</v>
      </c>
      <c r="BG65" s="1">
        <v>348.633</v>
      </c>
      <c r="BH65" s="1">
        <v>0.728777676</v>
      </c>
      <c r="BI65" s="1">
        <v>0.258987603</v>
      </c>
      <c r="BJ65" s="1">
        <v>0.089801797</v>
      </c>
      <c r="BK65" s="1">
        <v>0.013638977</v>
      </c>
      <c r="BL65" s="1" t="s">
        <v>144</v>
      </c>
      <c r="BM65" s="1" t="s">
        <v>145</v>
      </c>
      <c r="BN65" s="1" t="s">
        <v>145</v>
      </c>
      <c r="BO65" s="1" t="s">
        <v>146</v>
      </c>
      <c r="BP65" s="1" t="s">
        <v>146</v>
      </c>
      <c r="BQ65" s="1" t="s">
        <v>146</v>
      </c>
      <c r="BR65" s="1" t="s">
        <v>145</v>
      </c>
      <c r="BS65" s="1">
        <v>8.152625444</v>
      </c>
      <c r="BT65" s="1">
        <v>0.385671087</v>
      </c>
      <c r="BU65" s="1">
        <v>0.241440296</v>
      </c>
      <c r="BV65" s="1">
        <v>0.038943526</v>
      </c>
      <c r="BW65" s="1">
        <v>0.034171492</v>
      </c>
      <c r="BX65" s="1">
        <v>-1.096423581</v>
      </c>
      <c r="BY65" s="1">
        <v>-0.399134904</v>
      </c>
      <c r="BZ65" s="1" t="str">
        <f t="shared" si="1"/>
        <v>antiinflamatoria</v>
      </c>
      <c r="CA65" s="1">
        <v>31.91859389</v>
      </c>
      <c r="CB65" s="1" t="s">
        <v>148</v>
      </c>
      <c r="CC65" s="1">
        <v>0.080728555</v>
      </c>
      <c r="CD65" s="1">
        <v>0.418488053</v>
      </c>
      <c r="CE65" s="1">
        <v>0.035095966</v>
      </c>
      <c r="CF65" s="1">
        <v>0.119153937</v>
      </c>
      <c r="CG65" s="1">
        <v>0.088366627</v>
      </c>
      <c r="CH65" s="1">
        <v>3419.541</v>
      </c>
      <c r="CI65" s="2" t="str">
        <f t="shared" si="2"/>
        <v>High</v>
      </c>
      <c r="CJ65" s="1">
        <v>3762.849</v>
      </c>
      <c r="CK65" s="1">
        <v>2794.373</v>
      </c>
      <c r="CL65" s="1">
        <v>968.477</v>
      </c>
      <c r="CM65" s="1">
        <v>1162.016</v>
      </c>
      <c r="CN65" s="1">
        <v>2561.34</v>
      </c>
      <c r="CO65" s="1">
        <v>37.504</v>
      </c>
      <c r="CP65" s="1">
        <v>0.0</v>
      </c>
      <c r="CQ65" s="1">
        <v>37.504</v>
      </c>
      <c r="CR65" s="1">
        <v>0.0</v>
      </c>
      <c r="CS65" s="1">
        <v>1.982</v>
      </c>
      <c r="CT65" s="1">
        <v>1.982</v>
      </c>
      <c r="CU65" s="1">
        <v>0.007</v>
      </c>
      <c r="CV65" s="1">
        <v>9.198</v>
      </c>
      <c r="CW65" s="1">
        <v>127.609</v>
      </c>
      <c r="CX65" s="1">
        <v>0.0</v>
      </c>
      <c r="CY65" s="1">
        <v>351.653</v>
      </c>
      <c r="CZ65" s="1">
        <v>183.552</v>
      </c>
      <c r="DA65" s="1">
        <v>47.797</v>
      </c>
      <c r="DB65" s="1">
        <v>231.348</v>
      </c>
      <c r="DC65" s="1">
        <v>39.327</v>
      </c>
      <c r="DD65" s="1">
        <v>0.001</v>
      </c>
      <c r="DE65" s="1">
        <v>39.328</v>
      </c>
      <c r="DF65" s="1">
        <v>404.322</v>
      </c>
      <c r="DG65" s="1">
        <v>7.756</v>
      </c>
      <c r="DH65" s="1">
        <v>412.078</v>
      </c>
      <c r="DI65" s="1">
        <v>37.398</v>
      </c>
      <c r="DJ65" s="1">
        <v>33.531</v>
      </c>
      <c r="DK65" s="1">
        <v>70.929</v>
      </c>
      <c r="DL65" s="1">
        <v>1612.955</v>
      </c>
      <c r="DM65" s="1">
        <v>877.363</v>
      </c>
      <c r="DN65" s="1">
        <v>2490.318</v>
      </c>
      <c r="DO65" s="1">
        <v>0.0</v>
      </c>
      <c r="DP65" s="1">
        <v>1.982</v>
      </c>
      <c r="DQ65" s="1">
        <v>1.982</v>
      </c>
      <c r="DR65" s="1" t="s">
        <v>149</v>
      </c>
      <c r="DS65" s="1" t="s">
        <v>149</v>
      </c>
      <c r="DT65" s="1" t="s">
        <v>149</v>
      </c>
      <c r="DU65" s="1" t="s">
        <v>149</v>
      </c>
      <c r="DV65" s="1">
        <v>1244.755</v>
      </c>
      <c r="DW65" s="1" t="str">
        <f t="shared" si="3"/>
        <v>high</v>
      </c>
      <c r="DX65" s="1">
        <v>1369.723</v>
      </c>
      <c r="DY65" s="1">
        <v>422.988</v>
      </c>
      <c r="DZ65" s="1">
        <v>932.359</v>
      </c>
      <c r="EA65" s="1" t="s">
        <v>149</v>
      </c>
      <c r="EB65" s="1" t="s">
        <v>149</v>
      </c>
      <c r="EC65" s="1" t="s">
        <v>149</v>
      </c>
      <c r="ED65" s="1" t="s">
        <v>149</v>
      </c>
      <c r="EE65" s="1" t="s">
        <v>289</v>
      </c>
      <c r="EF65" s="1" t="s">
        <v>175</v>
      </c>
      <c r="EG65" s="1" t="s">
        <v>175</v>
      </c>
    </row>
    <row r="66" ht="14.25" customHeight="1">
      <c r="A66" s="1" t="s">
        <v>290</v>
      </c>
      <c r="B66" s="1" t="s">
        <v>136</v>
      </c>
      <c r="C66" s="1">
        <v>56.0</v>
      </c>
      <c r="D66" s="1" t="s">
        <v>161</v>
      </c>
      <c r="E66" s="1">
        <v>97.5</v>
      </c>
      <c r="F66" s="1">
        <v>36.0</v>
      </c>
      <c r="G66" s="1" t="s">
        <v>138</v>
      </c>
      <c r="H66" s="1">
        <v>42.0</v>
      </c>
      <c r="I66" s="1">
        <v>87.0</v>
      </c>
      <c r="J66" s="1">
        <v>165.0</v>
      </c>
      <c r="K66" s="1">
        <v>4.583333333</v>
      </c>
      <c r="L66" s="1">
        <v>265.1</v>
      </c>
      <c r="M66" s="1">
        <v>3.28</v>
      </c>
      <c r="N66" s="1">
        <v>99.0</v>
      </c>
      <c r="O66" s="1">
        <v>5.47</v>
      </c>
      <c r="P66" s="1">
        <v>1.81</v>
      </c>
      <c r="Q66" s="1">
        <v>8.03</v>
      </c>
      <c r="R66" s="1">
        <v>0.225404732</v>
      </c>
      <c r="S66" s="1">
        <v>209.0</v>
      </c>
      <c r="T66" s="1">
        <v>15.46</v>
      </c>
      <c r="U66" s="1">
        <v>5.4945</v>
      </c>
      <c r="V66" s="1">
        <v>127.0</v>
      </c>
      <c r="W66" s="1">
        <v>155.0263224</v>
      </c>
      <c r="X66" s="1">
        <v>49.3</v>
      </c>
      <c r="Y66" s="1">
        <v>26.48773671</v>
      </c>
      <c r="Z66" s="1">
        <v>3.775332</v>
      </c>
      <c r="AA66" s="1">
        <v>0.313600052</v>
      </c>
      <c r="AB66" s="1">
        <v>87.5</v>
      </c>
      <c r="AC66" s="1">
        <v>32.45351544</v>
      </c>
      <c r="AD66" s="1" t="s">
        <v>155</v>
      </c>
      <c r="AE66" s="1">
        <v>41.14385371</v>
      </c>
      <c r="AF66" s="1">
        <v>108.6</v>
      </c>
      <c r="AG66" s="1" t="s">
        <v>140</v>
      </c>
      <c r="AH66" s="1" t="s">
        <v>141</v>
      </c>
      <c r="AI66" s="1" t="s">
        <v>142</v>
      </c>
      <c r="AJ66" s="1" t="s">
        <v>142</v>
      </c>
      <c r="AK66" s="1" t="s">
        <v>143</v>
      </c>
      <c r="AL66" s="1">
        <v>119.0</v>
      </c>
      <c r="AM66" s="1">
        <v>68.0</v>
      </c>
      <c r="AN66" s="1">
        <v>1820.86</v>
      </c>
      <c r="AO66" s="1">
        <v>14.0068</v>
      </c>
      <c r="AP66" s="1">
        <v>681.396</v>
      </c>
      <c r="AQ66" s="1">
        <v>1094.11</v>
      </c>
      <c r="AR66" s="1">
        <v>11.7442</v>
      </c>
      <c r="AS66" s="1">
        <v>1100.43</v>
      </c>
      <c r="AT66" s="1">
        <v>3139.12</v>
      </c>
      <c r="AU66" s="1">
        <v>241.237</v>
      </c>
      <c r="AV66" s="1">
        <v>9.73954</v>
      </c>
      <c r="AW66" s="1">
        <v>1.36597</v>
      </c>
      <c r="AX66" s="1">
        <v>2.3679</v>
      </c>
      <c r="AY66" s="1">
        <v>673.268</v>
      </c>
      <c r="AZ66" s="1">
        <v>0.926039</v>
      </c>
      <c r="BA66" s="1">
        <v>2.04182</v>
      </c>
      <c r="BB66" s="1">
        <v>13.27</v>
      </c>
      <c r="BC66" s="1">
        <v>5.74466</v>
      </c>
      <c r="BD66" s="1">
        <v>0.864537</v>
      </c>
      <c r="BE66" s="1">
        <v>277.531</v>
      </c>
      <c r="BF66" s="1">
        <v>7.75543</v>
      </c>
      <c r="BG66" s="1">
        <v>177.437</v>
      </c>
      <c r="BH66" s="1">
        <v>5.016526654</v>
      </c>
      <c r="BI66" s="1">
        <v>0.824285695</v>
      </c>
      <c r="BJ66" s="1">
        <v>0.19980689</v>
      </c>
      <c r="BK66" s="1">
        <v>0.032745089</v>
      </c>
      <c r="BL66" s="1" t="s">
        <v>144</v>
      </c>
      <c r="BM66" s="1" t="s">
        <v>145</v>
      </c>
      <c r="BN66" s="1" t="s">
        <v>145</v>
      </c>
      <c r="BO66" s="1" t="s">
        <v>145</v>
      </c>
      <c r="BP66" s="1" t="s">
        <v>146</v>
      </c>
      <c r="BQ66" s="1" t="s">
        <v>145</v>
      </c>
      <c r="BR66" s="1" t="s">
        <v>145</v>
      </c>
      <c r="BS66" s="1">
        <v>7.502576017</v>
      </c>
      <c r="BT66" s="1">
        <v>0.18609632</v>
      </c>
      <c r="BU66" s="1">
        <v>0.168480715</v>
      </c>
      <c r="BV66" s="1">
        <v>0.04875387</v>
      </c>
      <c r="BW66" s="1">
        <v>0.016085282</v>
      </c>
      <c r="BX66" s="1">
        <v>1.336475983</v>
      </c>
      <c r="BY66" s="1">
        <v>0.733924208</v>
      </c>
      <c r="BZ66" s="1" t="str">
        <f t="shared" si="1"/>
        <v>proinflamatoria</v>
      </c>
      <c r="CA66" s="1">
        <v>33.76058932</v>
      </c>
      <c r="CB66" s="1" t="s">
        <v>148</v>
      </c>
      <c r="CC66" s="1">
        <v>0.146463444</v>
      </c>
      <c r="CD66" s="1">
        <v>0.209772168</v>
      </c>
      <c r="CE66" s="1">
        <v>0.010994681</v>
      </c>
      <c r="CF66" s="1">
        <v>0.351591649</v>
      </c>
      <c r="CG66" s="1">
        <v>0.127014369</v>
      </c>
      <c r="CH66" s="1">
        <v>2203.227</v>
      </c>
      <c r="CI66" s="2" t="str">
        <f t="shared" si="2"/>
        <v>High</v>
      </c>
      <c r="CJ66" s="1">
        <v>2401.975</v>
      </c>
      <c r="CK66" s="1">
        <v>1695.953</v>
      </c>
      <c r="CL66" s="1">
        <v>706.022</v>
      </c>
      <c r="CM66" s="1">
        <v>191.911</v>
      </c>
      <c r="CN66" s="1">
        <v>2188.609</v>
      </c>
      <c r="CO66" s="1">
        <v>15.918</v>
      </c>
      <c r="CP66" s="1">
        <v>0.0</v>
      </c>
      <c r="CQ66" s="1">
        <v>15.918</v>
      </c>
      <c r="CR66" s="1">
        <v>0.0</v>
      </c>
      <c r="CS66" s="1">
        <v>5.537</v>
      </c>
      <c r="CT66" s="1">
        <v>5.537</v>
      </c>
      <c r="CU66" s="1">
        <v>0.0</v>
      </c>
      <c r="CV66" s="1">
        <v>1.62</v>
      </c>
      <c r="CW66" s="1">
        <v>0.0</v>
      </c>
      <c r="CX66" s="1">
        <v>0.0</v>
      </c>
      <c r="CY66" s="1">
        <v>182.227</v>
      </c>
      <c r="CZ66" s="1">
        <v>0.049</v>
      </c>
      <c r="DA66" s="1">
        <v>4.581</v>
      </c>
      <c r="DB66" s="1">
        <v>4.631</v>
      </c>
      <c r="DC66" s="1">
        <v>0.032</v>
      </c>
      <c r="DD66" s="1">
        <v>0.191</v>
      </c>
      <c r="DE66" s="1">
        <v>0.223</v>
      </c>
      <c r="DF66" s="1">
        <v>1.122</v>
      </c>
      <c r="DG66" s="1">
        <v>0.708</v>
      </c>
      <c r="DH66" s="1">
        <v>1.83</v>
      </c>
      <c r="DI66" s="1">
        <v>0.159</v>
      </c>
      <c r="DJ66" s="1">
        <v>1.697</v>
      </c>
      <c r="DK66" s="1">
        <v>1.856</v>
      </c>
      <c r="DL66" s="1">
        <v>1493.421</v>
      </c>
      <c r="DM66" s="1">
        <v>693.284</v>
      </c>
      <c r="DN66" s="1">
        <v>2186.705</v>
      </c>
      <c r="DO66" s="1">
        <v>0.0</v>
      </c>
      <c r="DP66" s="1">
        <v>5.537</v>
      </c>
      <c r="DQ66" s="1">
        <v>5.537</v>
      </c>
      <c r="DR66" s="1" t="s">
        <v>149</v>
      </c>
      <c r="DS66" s="1" t="s">
        <v>149</v>
      </c>
      <c r="DT66" s="1" t="s">
        <v>157</v>
      </c>
      <c r="DU66" s="1" t="s">
        <v>149</v>
      </c>
      <c r="DV66" s="1">
        <v>1209.992</v>
      </c>
      <c r="DW66" s="1" t="str">
        <f t="shared" si="3"/>
        <v>high</v>
      </c>
      <c r="DX66" s="1">
        <v>1319.143</v>
      </c>
      <c r="DY66" s="1">
        <v>105.396</v>
      </c>
      <c r="DZ66" s="1">
        <v>1201.964</v>
      </c>
      <c r="EA66" s="1" t="s">
        <v>149</v>
      </c>
      <c r="EB66" s="1" t="s">
        <v>149</v>
      </c>
      <c r="EC66" s="1" t="s">
        <v>157</v>
      </c>
      <c r="ED66" s="1" t="s">
        <v>149</v>
      </c>
      <c r="EE66" s="1" t="s">
        <v>291</v>
      </c>
      <c r="EF66" s="1" t="s">
        <v>151</v>
      </c>
      <c r="EG66" s="1" t="s">
        <v>151</v>
      </c>
    </row>
    <row r="67" ht="14.25" customHeight="1">
      <c r="A67" s="1" t="s">
        <v>292</v>
      </c>
      <c r="B67" s="1" t="s">
        <v>136</v>
      </c>
      <c r="C67" s="1">
        <v>29.0</v>
      </c>
      <c r="D67" s="1" t="s">
        <v>137</v>
      </c>
      <c r="E67" s="1">
        <v>91.7</v>
      </c>
      <c r="F67" s="1">
        <v>50.0</v>
      </c>
      <c r="G67" s="1" t="s">
        <v>154</v>
      </c>
      <c r="H67" s="1">
        <v>27.0</v>
      </c>
      <c r="I67" s="1">
        <v>105.0</v>
      </c>
      <c r="J67" s="1">
        <v>182.0</v>
      </c>
      <c r="K67" s="1">
        <v>3.64</v>
      </c>
      <c r="L67" s="1">
        <v>145.5</v>
      </c>
      <c r="M67" s="1">
        <v>1.32</v>
      </c>
      <c r="N67" s="1">
        <v>84.0</v>
      </c>
      <c r="O67" s="1">
        <v>4.97</v>
      </c>
      <c r="P67" s="1">
        <v>0.53</v>
      </c>
      <c r="Q67" s="1">
        <v>1.71</v>
      </c>
      <c r="R67" s="1">
        <v>0.30994152</v>
      </c>
      <c r="S67" s="1">
        <v>136.0</v>
      </c>
      <c r="T67" s="1">
        <v>8.29</v>
      </c>
      <c r="U67" s="1">
        <v>4.662</v>
      </c>
      <c r="V67" s="1">
        <v>115.0</v>
      </c>
      <c r="W67" s="1">
        <v>142.6850258</v>
      </c>
      <c r="X67" s="1">
        <v>94.7</v>
      </c>
      <c r="Y67" s="1">
        <v>58.21779043</v>
      </c>
      <c r="Z67" s="1">
        <v>1.717688</v>
      </c>
      <c r="AA67" s="1">
        <v>0.351276032</v>
      </c>
      <c r="AB67" s="1">
        <v>81.9</v>
      </c>
      <c r="AC67" s="1">
        <v>25.93636123</v>
      </c>
      <c r="AD67" s="1" t="s">
        <v>139</v>
      </c>
      <c r="AE67" s="1">
        <v>33.09715518</v>
      </c>
      <c r="AF67" s="1">
        <v>86.7</v>
      </c>
      <c r="AG67" s="1" t="s">
        <v>140</v>
      </c>
      <c r="AH67" s="1" t="s">
        <v>154</v>
      </c>
      <c r="AI67" s="1" t="s">
        <v>142</v>
      </c>
      <c r="AJ67" s="1" t="s">
        <v>167</v>
      </c>
      <c r="AK67" s="1" t="s">
        <v>143</v>
      </c>
      <c r="AL67" s="1">
        <v>154.0</v>
      </c>
      <c r="AM67" s="1">
        <v>95.0</v>
      </c>
      <c r="AN67" s="1">
        <v>2019.21</v>
      </c>
      <c r="AO67" s="1">
        <v>15.9631</v>
      </c>
      <c r="AP67" s="1">
        <v>984.331</v>
      </c>
      <c r="AQ67" s="1">
        <v>1136.23</v>
      </c>
      <c r="AR67" s="1">
        <v>17.8766</v>
      </c>
      <c r="AS67" s="1">
        <v>1214.03</v>
      </c>
      <c r="AT67" s="1">
        <v>3658.74</v>
      </c>
      <c r="AU67" s="1">
        <v>257.994</v>
      </c>
      <c r="AV67" s="1">
        <v>10.7391</v>
      </c>
      <c r="AW67" s="1">
        <v>1.44619</v>
      </c>
      <c r="AX67" s="1">
        <v>3.11171</v>
      </c>
      <c r="AY67" s="1">
        <v>1258.27</v>
      </c>
      <c r="AZ67" s="1">
        <v>2.4582</v>
      </c>
      <c r="BA67" s="1">
        <v>3.27605</v>
      </c>
      <c r="BB67" s="1">
        <v>30.206</v>
      </c>
      <c r="BC67" s="1">
        <v>9.12823</v>
      </c>
      <c r="BD67" s="1">
        <v>2.48592</v>
      </c>
      <c r="BE67" s="1">
        <v>581.549</v>
      </c>
      <c r="BF67" s="1">
        <v>7.66204</v>
      </c>
      <c r="BG67" s="1">
        <v>230.223</v>
      </c>
      <c r="BH67" s="1">
        <v>7.095259385</v>
      </c>
      <c r="BI67" s="1">
        <v>1.928934667</v>
      </c>
      <c r="BJ67" s="1">
        <v>1.015903687</v>
      </c>
      <c r="BK67" s="1">
        <v>0.028997142</v>
      </c>
      <c r="BL67" s="1" t="s">
        <v>156</v>
      </c>
      <c r="BM67" s="1" t="s">
        <v>145</v>
      </c>
      <c r="BN67" s="1" t="s">
        <v>146</v>
      </c>
      <c r="BO67" s="1" t="s">
        <v>146</v>
      </c>
      <c r="BP67" s="1" t="s">
        <v>146</v>
      </c>
      <c r="BQ67" s="1" t="s">
        <v>146</v>
      </c>
      <c r="BR67" s="1" t="s">
        <v>146</v>
      </c>
      <c r="BS67" s="1">
        <v>38.94584947</v>
      </c>
      <c r="BT67" s="1">
        <v>31.81913377</v>
      </c>
      <c r="BU67" s="1">
        <v>19.43083486</v>
      </c>
      <c r="BV67" s="1">
        <v>9.072129725</v>
      </c>
      <c r="BW67" s="1">
        <v>9.810267822</v>
      </c>
      <c r="BX67" s="1">
        <v>-1.31936364</v>
      </c>
      <c r="BY67" s="1">
        <v>-0.653473819</v>
      </c>
      <c r="BZ67" s="1" t="str">
        <f t="shared" si="1"/>
        <v>antiinflamatoria</v>
      </c>
      <c r="CA67" s="1">
        <v>23.00807382</v>
      </c>
      <c r="CB67" s="1" t="s">
        <v>148</v>
      </c>
      <c r="CC67" s="1">
        <v>0.27723078</v>
      </c>
      <c r="CD67" s="1">
        <v>0.351881711</v>
      </c>
      <c r="CE67" s="1">
        <v>0.102610724</v>
      </c>
      <c r="CF67" s="1">
        <v>0.042814505</v>
      </c>
      <c r="CG67" s="1">
        <v>0.027719647</v>
      </c>
      <c r="CH67" s="1">
        <v>937.179</v>
      </c>
      <c r="CI67" s="2" t="str">
        <f t="shared" si="2"/>
        <v>low</v>
      </c>
      <c r="CJ67" s="1">
        <v>428.788</v>
      </c>
      <c r="CK67" s="1">
        <v>274.832</v>
      </c>
      <c r="CL67" s="1">
        <v>153.955</v>
      </c>
      <c r="CM67" s="1">
        <v>132.485</v>
      </c>
      <c r="CN67" s="1">
        <v>288.436</v>
      </c>
      <c r="CO67" s="1">
        <v>2.071</v>
      </c>
      <c r="CP67" s="1">
        <v>0.0</v>
      </c>
      <c r="CQ67" s="1">
        <v>2.071</v>
      </c>
      <c r="CR67" s="1">
        <v>0.0</v>
      </c>
      <c r="CS67" s="1">
        <v>5.795</v>
      </c>
      <c r="CT67" s="1">
        <v>5.795</v>
      </c>
      <c r="CU67" s="1">
        <v>0.0</v>
      </c>
      <c r="CV67" s="1">
        <v>0.211</v>
      </c>
      <c r="CW67" s="1">
        <v>0.0</v>
      </c>
      <c r="CX67" s="1">
        <v>0.0</v>
      </c>
      <c r="CY67" s="1">
        <v>34.409</v>
      </c>
      <c r="CZ67" s="1">
        <v>0.0</v>
      </c>
      <c r="DA67" s="1">
        <v>19.035</v>
      </c>
      <c r="DB67" s="1">
        <v>19.035</v>
      </c>
      <c r="DC67" s="1">
        <v>0.0</v>
      </c>
      <c r="DD67" s="1">
        <v>0.688</v>
      </c>
      <c r="DE67" s="1">
        <v>0.688</v>
      </c>
      <c r="DF67" s="1">
        <v>64.749</v>
      </c>
      <c r="DG67" s="1">
        <v>13.605</v>
      </c>
      <c r="DH67" s="1">
        <v>78.354</v>
      </c>
      <c r="DI67" s="1">
        <v>3.731</v>
      </c>
      <c r="DJ67" s="1">
        <v>0.774</v>
      </c>
      <c r="DK67" s="1">
        <v>4.504</v>
      </c>
      <c r="DL67" s="1">
        <v>169.856</v>
      </c>
      <c r="DM67" s="1">
        <v>114.041</v>
      </c>
      <c r="DN67" s="1">
        <v>283.897</v>
      </c>
      <c r="DO67" s="1">
        <v>0.0</v>
      </c>
      <c r="DP67" s="1">
        <v>5.795</v>
      </c>
      <c r="DQ67" s="1">
        <v>5.795</v>
      </c>
      <c r="DR67" s="1" t="s">
        <v>157</v>
      </c>
      <c r="DS67" s="1" t="s">
        <v>157</v>
      </c>
      <c r="DT67" s="1" t="s">
        <v>157</v>
      </c>
      <c r="DU67" s="1" t="s">
        <v>157</v>
      </c>
      <c r="DV67" s="1">
        <v>464.132</v>
      </c>
      <c r="DW67" s="1" t="str">
        <f t="shared" si="3"/>
        <v>low</v>
      </c>
      <c r="DX67" s="1">
        <v>212.354</v>
      </c>
      <c r="DY67" s="1">
        <v>65.612</v>
      </c>
      <c r="DZ67" s="1">
        <v>142.846</v>
      </c>
      <c r="EA67" s="1" t="s">
        <v>157</v>
      </c>
      <c r="EB67" s="1" t="s">
        <v>157</v>
      </c>
      <c r="EC67" s="1" t="s">
        <v>157</v>
      </c>
      <c r="ED67" s="1" t="s">
        <v>157</v>
      </c>
      <c r="EE67" s="1" t="s">
        <v>293</v>
      </c>
      <c r="EF67" s="1" t="s">
        <v>151</v>
      </c>
      <c r="EG67" s="1" t="s">
        <v>151</v>
      </c>
    </row>
    <row r="68" ht="14.25" customHeight="1">
      <c r="A68" s="1" t="s">
        <v>294</v>
      </c>
      <c r="B68" s="1" t="s">
        <v>136</v>
      </c>
      <c r="C68" s="1">
        <v>51.0</v>
      </c>
      <c r="D68" s="1" t="s">
        <v>161</v>
      </c>
      <c r="E68" s="1">
        <v>93.8</v>
      </c>
      <c r="F68" s="1">
        <v>32.0</v>
      </c>
      <c r="G68" s="1" t="s">
        <v>138</v>
      </c>
      <c r="H68" s="1">
        <v>32.0</v>
      </c>
      <c r="I68" s="1">
        <v>93.0</v>
      </c>
      <c r="J68" s="1">
        <v>157.0</v>
      </c>
      <c r="K68" s="1">
        <v>4.90625</v>
      </c>
      <c r="L68" s="1">
        <v>84.5</v>
      </c>
      <c r="M68" s="1">
        <v>2.18</v>
      </c>
      <c r="N68" s="1">
        <v>88.0</v>
      </c>
      <c r="O68" s="1">
        <v>5.64</v>
      </c>
      <c r="P68" s="1">
        <v>0.5</v>
      </c>
      <c r="Q68" s="1">
        <v>2.7</v>
      </c>
      <c r="R68" s="1">
        <v>0.185185185</v>
      </c>
      <c r="S68" s="1">
        <v>160.0</v>
      </c>
      <c r="T68" s="1">
        <v>4.56</v>
      </c>
      <c r="U68" s="1">
        <v>4.884</v>
      </c>
      <c r="V68" s="1">
        <v>70.1</v>
      </c>
      <c r="W68" s="1">
        <v>65.89595376</v>
      </c>
      <c r="X68" s="1">
        <v>168.8</v>
      </c>
      <c r="Y68" s="1">
        <v>101.0280616</v>
      </c>
      <c r="Z68" s="1">
        <v>0.989824</v>
      </c>
      <c r="AA68" s="1">
        <v>0.383527081</v>
      </c>
      <c r="AB68" s="1">
        <v>61.8</v>
      </c>
      <c r="AC68" s="1">
        <v>23.14644886</v>
      </c>
      <c r="AD68" s="1" t="s">
        <v>154</v>
      </c>
      <c r="AE68" s="1">
        <v>36.53363761</v>
      </c>
      <c r="AF68" s="1">
        <v>83.6</v>
      </c>
      <c r="AG68" s="1" t="s">
        <v>140</v>
      </c>
      <c r="AH68" s="1" t="s">
        <v>154</v>
      </c>
      <c r="AI68" s="1" t="s">
        <v>142</v>
      </c>
      <c r="AJ68" s="1" t="s">
        <v>167</v>
      </c>
      <c r="AK68" s="1" t="s">
        <v>170</v>
      </c>
      <c r="AL68" s="1">
        <v>114.0</v>
      </c>
      <c r="AM68" s="1">
        <v>71.0</v>
      </c>
      <c r="AN68" s="1">
        <v>1925.25</v>
      </c>
      <c r="AO68" s="1">
        <v>18.3421</v>
      </c>
      <c r="AP68" s="1">
        <v>700.668</v>
      </c>
      <c r="AQ68" s="1">
        <v>939.92</v>
      </c>
      <c r="AR68" s="1">
        <v>15.3393</v>
      </c>
      <c r="AS68" s="1">
        <v>1290.24</v>
      </c>
      <c r="AT68" s="1">
        <v>2840.44</v>
      </c>
      <c r="AU68" s="1">
        <v>238.072</v>
      </c>
      <c r="AV68" s="1">
        <v>10.2979</v>
      </c>
      <c r="AW68" s="1">
        <v>1.53037</v>
      </c>
      <c r="AX68" s="1">
        <v>3.08394</v>
      </c>
      <c r="AY68" s="1">
        <v>889.978</v>
      </c>
      <c r="AZ68" s="1">
        <v>1.04146</v>
      </c>
      <c r="BA68" s="1">
        <v>1.58078</v>
      </c>
      <c r="BB68" s="1">
        <v>13.5646</v>
      </c>
      <c r="BC68" s="1">
        <v>4.60991</v>
      </c>
      <c r="BD68" s="1">
        <v>1.30938</v>
      </c>
      <c r="BE68" s="1">
        <v>363.448</v>
      </c>
      <c r="BF68" s="1">
        <v>6.81574</v>
      </c>
      <c r="BG68" s="1">
        <v>165.894</v>
      </c>
      <c r="BH68" s="1">
        <v>1.421889196</v>
      </c>
      <c r="BI68" s="1">
        <v>0.239397923</v>
      </c>
      <c r="BJ68" s="1">
        <v>0.130109416</v>
      </c>
      <c r="BK68" s="1">
        <v>0.021020084</v>
      </c>
      <c r="BL68" s="1" t="s">
        <v>144</v>
      </c>
      <c r="BM68" s="1" t="s">
        <v>145</v>
      </c>
      <c r="BN68" s="1" t="s">
        <v>145</v>
      </c>
      <c r="BO68" s="1" t="s">
        <v>145</v>
      </c>
      <c r="BP68" s="1" t="s">
        <v>146</v>
      </c>
      <c r="BQ68" s="1" t="s">
        <v>146</v>
      </c>
      <c r="BR68" s="1" t="s">
        <v>146</v>
      </c>
      <c r="BS68" s="1">
        <v>12.85492678</v>
      </c>
      <c r="BT68" s="1">
        <v>18.95805042</v>
      </c>
      <c r="BU68" s="1">
        <v>8.210458248</v>
      </c>
      <c r="BV68" s="1">
        <v>5.268378967</v>
      </c>
      <c r="BW68" s="1">
        <v>11.51386327</v>
      </c>
      <c r="BX68" s="1">
        <v>-0.420480349</v>
      </c>
      <c r="BY68" s="1">
        <v>-0.21843135</v>
      </c>
      <c r="BZ68" s="1" t="str">
        <f t="shared" si="1"/>
        <v>antiinflamatoria</v>
      </c>
      <c r="CA68" s="1">
        <v>24.90909091</v>
      </c>
      <c r="CB68" s="1" t="s">
        <v>148</v>
      </c>
      <c r="CC68" s="1">
        <v>0.228981695</v>
      </c>
      <c r="CD68" s="1">
        <v>0.193284373</v>
      </c>
      <c r="CE68" s="1">
        <v>0.008988271</v>
      </c>
      <c r="CF68" s="1">
        <v>0.072198473</v>
      </c>
      <c r="CG68" s="1">
        <v>0.296941795</v>
      </c>
      <c r="CH68" s="1">
        <v>1060.719</v>
      </c>
      <c r="CI68" s="2" t="str">
        <f t="shared" si="2"/>
        <v>High</v>
      </c>
      <c r="CJ68" s="1">
        <v>181.53</v>
      </c>
      <c r="CK68" s="1">
        <v>60.248</v>
      </c>
      <c r="CL68" s="1">
        <v>121.282</v>
      </c>
      <c r="CM68" s="1">
        <v>68.647</v>
      </c>
      <c r="CN68" s="1">
        <v>53.214</v>
      </c>
      <c r="CO68" s="1">
        <v>0.007</v>
      </c>
      <c r="CP68" s="1">
        <v>0.0</v>
      </c>
      <c r="CQ68" s="1">
        <v>0.007</v>
      </c>
      <c r="CR68" s="1">
        <v>0.0</v>
      </c>
      <c r="CS68" s="1">
        <v>59.661</v>
      </c>
      <c r="CT68" s="1">
        <v>59.661</v>
      </c>
      <c r="CU68" s="1">
        <v>0.0</v>
      </c>
      <c r="CV68" s="1">
        <v>0.0</v>
      </c>
      <c r="CW68" s="1">
        <v>0.0</v>
      </c>
      <c r="CX68" s="1">
        <v>0.0</v>
      </c>
      <c r="CY68" s="1">
        <v>54.852</v>
      </c>
      <c r="CZ68" s="1">
        <v>0.0</v>
      </c>
      <c r="DA68" s="1">
        <v>12.514</v>
      </c>
      <c r="DB68" s="1">
        <v>12.514</v>
      </c>
      <c r="DC68" s="1">
        <v>0.0</v>
      </c>
      <c r="DD68" s="1">
        <v>0.585</v>
      </c>
      <c r="DE68" s="1">
        <v>0.585</v>
      </c>
      <c r="DF68" s="1">
        <v>0.0</v>
      </c>
      <c r="DG68" s="1">
        <v>0.697</v>
      </c>
      <c r="DH68" s="1">
        <v>0.697</v>
      </c>
      <c r="DI68" s="1">
        <v>0.197</v>
      </c>
      <c r="DJ68" s="1">
        <v>3.513</v>
      </c>
      <c r="DK68" s="1">
        <v>3.71</v>
      </c>
      <c r="DL68" s="1">
        <v>5.17</v>
      </c>
      <c r="DM68" s="1">
        <v>44.29</v>
      </c>
      <c r="DN68" s="1">
        <v>49.46</v>
      </c>
      <c r="DO68" s="1">
        <v>0.0</v>
      </c>
      <c r="DP68" s="1">
        <v>59.661</v>
      </c>
      <c r="DQ68" s="1">
        <v>59.661</v>
      </c>
      <c r="DR68" s="1" t="s">
        <v>157</v>
      </c>
      <c r="DS68" s="1" t="s">
        <v>158</v>
      </c>
      <c r="DT68" s="1" t="s">
        <v>157</v>
      </c>
      <c r="DU68" s="1" t="s">
        <v>158</v>
      </c>
      <c r="DV68" s="1">
        <v>550.952</v>
      </c>
      <c r="DW68" s="1" t="str">
        <f t="shared" si="3"/>
        <v>high</v>
      </c>
      <c r="DX68" s="1">
        <v>94.289</v>
      </c>
      <c r="DY68" s="1">
        <v>35.656</v>
      </c>
      <c r="DZ68" s="1">
        <v>27.64</v>
      </c>
      <c r="EA68" s="1" t="s">
        <v>157</v>
      </c>
      <c r="EB68" s="1" t="s">
        <v>158</v>
      </c>
      <c r="EC68" s="1" t="s">
        <v>157</v>
      </c>
      <c r="ED68" s="1" t="s">
        <v>158</v>
      </c>
      <c r="EE68" s="1" t="s">
        <v>295</v>
      </c>
      <c r="EF68" s="1" t="s">
        <v>151</v>
      </c>
      <c r="EG68" s="1" t="s">
        <v>151</v>
      </c>
    </row>
    <row r="69" ht="14.25" customHeight="1">
      <c r="A69" s="1" t="s">
        <v>296</v>
      </c>
      <c r="B69" s="1" t="s">
        <v>136</v>
      </c>
      <c r="C69" s="1">
        <v>32.0</v>
      </c>
      <c r="D69" s="1" t="s">
        <v>137</v>
      </c>
      <c r="E69" s="1">
        <v>97.5</v>
      </c>
      <c r="F69" s="1">
        <v>51.0</v>
      </c>
      <c r="G69" s="1" t="s">
        <v>154</v>
      </c>
      <c r="H69" s="1">
        <v>26.0</v>
      </c>
      <c r="I69" s="1">
        <v>104.0</v>
      </c>
      <c r="J69" s="1">
        <v>181.0</v>
      </c>
      <c r="K69" s="1">
        <v>3.549019608</v>
      </c>
      <c r="L69" s="1">
        <v>222.7</v>
      </c>
      <c r="M69" s="1">
        <v>0.62</v>
      </c>
      <c r="N69" s="1">
        <v>85.0</v>
      </c>
      <c r="O69" s="1">
        <v>5.44</v>
      </c>
      <c r="P69" s="1">
        <v>3.53</v>
      </c>
      <c r="Q69" s="1">
        <v>3.5</v>
      </c>
      <c r="R69" s="1">
        <v>1.008571429</v>
      </c>
      <c r="S69" s="1">
        <v>128.0</v>
      </c>
      <c r="T69" s="1">
        <v>13.66</v>
      </c>
      <c r="U69" s="1">
        <v>4.7175</v>
      </c>
      <c r="V69" s="1">
        <v>157.3</v>
      </c>
      <c r="W69" s="1">
        <v>224.3942505</v>
      </c>
      <c r="X69" s="1">
        <v>57.9</v>
      </c>
      <c r="Y69" s="1">
        <v>34.91563219</v>
      </c>
      <c r="Z69" s="1">
        <v>2.864046667</v>
      </c>
      <c r="AA69" s="1">
        <v>0.32586028</v>
      </c>
      <c r="AB69" s="1">
        <v>77.5</v>
      </c>
      <c r="AC69" s="1">
        <v>26.78508786</v>
      </c>
      <c r="AD69" s="1" t="s">
        <v>139</v>
      </c>
      <c r="AE69" s="1">
        <v>35.88490959</v>
      </c>
      <c r="AF69" s="1">
        <v>92.0</v>
      </c>
      <c r="AG69" s="1" t="s">
        <v>140</v>
      </c>
      <c r="AH69" s="1" t="s">
        <v>141</v>
      </c>
      <c r="AI69" s="1" t="s">
        <v>142</v>
      </c>
      <c r="AJ69" s="1" t="s">
        <v>142</v>
      </c>
      <c r="AK69" s="1" t="s">
        <v>143</v>
      </c>
      <c r="AL69" s="1">
        <v>127.0</v>
      </c>
      <c r="AM69" s="1">
        <v>82.0</v>
      </c>
      <c r="AN69" s="1">
        <v>2214.48</v>
      </c>
      <c r="AO69" s="1">
        <v>21.4934</v>
      </c>
      <c r="AP69" s="1">
        <v>926.536</v>
      </c>
      <c r="AQ69" s="1">
        <v>1161.62</v>
      </c>
      <c r="AR69" s="1">
        <v>15.7132</v>
      </c>
      <c r="AS69" s="1">
        <v>2010.39</v>
      </c>
      <c r="AT69" s="1">
        <v>3578.2</v>
      </c>
      <c r="AU69" s="1">
        <v>291.612</v>
      </c>
      <c r="AV69" s="1">
        <v>11.0987</v>
      </c>
      <c r="AW69" s="1">
        <v>2.72381</v>
      </c>
      <c r="AX69" s="1">
        <v>4.45695</v>
      </c>
      <c r="AY69" s="1">
        <v>727.074</v>
      </c>
      <c r="AZ69" s="1">
        <v>1.08054</v>
      </c>
      <c r="BA69" s="1">
        <v>1.67235</v>
      </c>
      <c r="BB69" s="1">
        <v>14.4295</v>
      </c>
      <c r="BC69" s="1">
        <v>4.72768</v>
      </c>
      <c r="BD69" s="1">
        <v>3.12409</v>
      </c>
      <c r="BE69" s="1">
        <v>381.795</v>
      </c>
      <c r="BF69" s="1">
        <v>7.25596</v>
      </c>
      <c r="BG69" s="1">
        <v>216.093</v>
      </c>
      <c r="BH69" s="1">
        <v>1.63042734</v>
      </c>
      <c r="BI69" s="1">
        <v>0.662243102</v>
      </c>
      <c r="BJ69" s="1">
        <v>0.367500914</v>
      </c>
      <c r="BK69" s="1">
        <v>0.0</v>
      </c>
      <c r="BL69" s="1" t="s">
        <v>156</v>
      </c>
      <c r="BM69" s="1" t="s">
        <v>146</v>
      </c>
      <c r="BN69" s="1" t="s">
        <v>146</v>
      </c>
      <c r="BO69" s="1" t="s">
        <v>146</v>
      </c>
      <c r="BP69" s="1" t="s">
        <v>146</v>
      </c>
      <c r="BQ69" s="1" t="s">
        <v>146</v>
      </c>
      <c r="BR69" s="1" t="s">
        <v>146</v>
      </c>
      <c r="BS69" s="1">
        <v>24.82308368</v>
      </c>
      <c r="BT69" s="1">
        <v>13.52735348</v>
      </c>
      <c r="BU69" s="1">
        <v>4.957086602</v>
      </c>
      <c r="BV69" s="1">
        <v>4.61384652</v>
      </c>
      <c r="BW69" s="1">
        <v>4.988278742</v>
      </c>
      <c r="BX69" s="1">
        <v>-0.877058261</v>
      </c>
      <c r="BY69" s="1">
        <v>-0.396141943</v>
      </c>
      <c r="BZ69" s="1" t="str">
        <f t="shared" si="1"/>
        <v>antiinflamatoria</v>
      </c>
      <c r="CA69" s="1">
        <v>27.02173913</v>
      </c>
      <c r="CB69" s="1" t="s">
        <v>148</v>
      </c>
      <c r="CC69" s="1">
        <v>0.121182829</v>
      </c>
      <c r="CD69" s="1">
        <v>0.62278659</v>
      </c>
      <c r="CE69" s="1">
        <v>0.064062569</v>
      </c>
      <c r="CF69" s="1">
        <v>0.037523617</v>
      </c>
      <c r="CG69" s="1">
        <v>0.021442067</v>
      </c>
      <c r="CH69" s="1">
        <v>2533.004</v>
      </c>
      <c r="CI69" s="2" t="str">
        <f t="shared" si="2"/>
        <v>High</v>
      </c>
      <c r="CJ69" s="1">
        <v>1657.296</v>
      </c>
      <c r="CK69" s="1">
        <v>1271.328</v>
      </c>
      <c r="CL69" s="1">
        <v>385.968</v>
      </c>
      <c r="CM69" s="1">
        <v>554.741</v>
      </c>
      <c r="CN69" s="1">
        <v>1048.937</v>
      </c>
      <c r="CO69" s="1">
        <v>30.327</v>
      </c>
      <c r="CP69" s="1">
        <v>0.0</v>
      </c>
      <c r="CQ69" s="1">
        <v>30.327</v>
      </c>
      <c r="CR69" s="1">
        <v>0.0</v>
      </c>
      <c r="CS69" s="1">
        <v>23.186</v>
      </c>
      <c r="CT69" s="1">
        <v>23.186</v>
      </c>
      <c r="CU69" s="1">
        <v>0.105</v>
      </c>
      <c r="CV69" s="1">
        <v>23.344</v>
      </c>
      <c r="CW69" s="1">
        <v>24.31</v>
      </c>
      <c r="CX69" s="1">
        <v>0.0</v>
      </c>
      <c r="CY69" s="1">
        <v>471.698</v>
      </c>
      <c r="CZ69" s="1">
        <v>0.0</v>
      </c>
      <c r="DA69" s="1">
        <v>8.46</v>
      </c>
      <c r="DB69" s="1">
        <v>8.46</v>
      </c>
      <c r="DC69" s="1">
        <v>8.04</v>
      </c>
      <c r="DD69" s="1">
        <v>0.839</v>
      </c>
      <c r="DE69" s="1">
        <v>8.879</v>
      </c>
      <c r="DF69" s="1">
        <v>19.14</v>
      </c>
      <c r="DG69" s="1">
        <v>8.297</v>
      </c>
      <c r="DH69" s="1">
        <v>27.438</v>
      </c>
      <c r="DI69" s="1">
        <v>4.676</v>
      </c>
      <c r="DJ69" s="1">
        <v>18.498</v>
      </c>
      <c r="DK69" s="1">
        <v>23.174</v>
      </c>
      <c r="DL69" s="1">
        <v>699.069</v>
      </c>
      <c r="DM69" s="1">
        <v>326.681</v>
      </c>
      <c r="DN69" s="1">
        <v>1025.75</v>
      </c>
      <c r="DO69" s="1">
        <v>0.0</v>
      </c>
      <c r="DP69" s="1">
        <v>23.186</v>
      </c>
      <c r="DQ69" s="1">
        <v>23.186</v>
      </c>
      <c r="DR69" s="1" t="s">
        <v>149</v>
      </c>
      <c r="DS69" s="1" t="s">
        <v>149</v>
      </c>
      <c r="DT69" s="1" t="s">
        <v>149</v>
      </c>
      <c r="DU69" s="1" t="s">
        <v>149</v>
      </c>
      <c r="DV69" s="1">
        <v>1143.837</v>
      </c>
      <c r="DW69" s="1" t="str">
        <f t="shared" si="3"/>
        <v>high</v>
      </c>
      <c r="DX69" s="1">
        <v>748.391</v>
      </c>
      <c r="DY69" s="1">
        <v>250.506</v>
      </c>
      <c r="DZ69" s="1">
        <v>473.672</v>
      </c>
      <c r="EA69" s="1" t="s">
        <v>149</v>
      </c>
      <c r="EB69" s="1" t="s">
        <v>149</v>
      </c>
      <c r="EC69" s="1" t="s">
        <v>149</v>
      </c>
      <c r="ED69" s="1" t="s">
        <v>149</v>
      </c>
      <c r="EE69" s="1" t="s">
        <v>297</v>
      </c>
      <c r="EF69" s="1" t="s">
        <v>151</v>
      </c>
      <c r="EG69" s="1" t="s">
        <v>151</v>
      </c>
    </row>
    <row r="70" ht="14.25" customHeight="1">
      <c r="A70" s="1" t="s">
        <v>298</v>
      </c>
      <c r="B70" s="1" t="s">
        <v>136</v>
      </c>
      <c r="C70" s="1">
        <v>42.0</v>
      </c>
      <c r="D70" s="1" t="s">
        <v>161</v>
      </c>
      <c r="E70" s="1">
        <v>106.0</v>
      </c>
      <c r="F70" s="1">
        <v>50.0</v>
      </c>
      <c r="G70" s="1" t="s">
        <v>154</v>
      </c>
      <c r="H70" s="1">
        <v>22.0</v>
      </c>
      <c r="I70" s="1">
        <v>126.0</v>
      </c>
      <c r="J70" s="1">
        <v>198.0</v>
      </c>
      <c r="K70" s="1">
        <v>3.96</v>
      </c>
      <c r="L70" s="1">
        <v>218.3</v>
      </c>
      <c r="M70" s="1">
        <v>0.93</v>
      </c>
      <c r="N70" s="1">
        <v>84.0</v>
      </c>
      <c r="O70" s="1">
        <v>5.3</v>
      </c>
      <c r="P70" s="1">
        <v>0.59</v>
      </c>
      <c r="Q70" s="1">
        <v>6.14</v>
      </c>
      <c r="R70" s="1">
        <v>0.096091205</v>
      </c>
      <c r="S70" s="1">
        <v>112.0</v>
      </c>
      <c r="T70" s="1">
        <v>7.03</v>
      </c>
      <c r="U70" s="1">
        <v>4.662</v>
      </c>
      <c r="V70" s="1">
        <v>103.0</v>
      </c>
      <c r="W70" s="1">
        <v>120.9982788</v>
      </c>
      <c r="X70" s="1">
        <v>111.4</v>
      </c>
      <c r="Y70" s="1">
        <v>68.65227349</v>
      </c>
      <c r="Z70" s="1">
        <v>1.456616</v>
      </c>
      <c r="AA70" s="1">
        <v>0.360338947</v>
      </c>
      <c r="AB70" s="1">
        <v>82.4</v>
      </c>
      <c r="AC70" s="1">
        <v>28.37840816</v>
      </c>
      <c r="AD70" s="1" t="s">
        <v>139</v>
      </c>
      <c r="AE70" s="1">
        <v>37.2755037</v>
      </c>
      <c r="AF70" s="1">
        <v>92.3</v>
      </c>
      <c r="AG70" s="1" t="s">
        <v>140</v>
      </c>
      <c r="AH70" s="1" t="s">
        <v>141</v>
      </c>
      <c r="AI70" s="1" t="s">
        <v>142</v>
      </c>
      <c r="AJ70" s="1" t="s">
        <v>167</v>
      </c>
      <c r="AK70" s="1" t="s">
        <v>143</v>
      </c>
      <c r="AL70" s="1">
        <v>159.0</v>
      </c>
      <c r="AM70" s="1">
        <v>104.0</v>
      </c>
      <c r="AN70" s="1">
        <v>2198.37</v>
      </c>
      <c r="AO70" s="1">
        <v>15.0594</v>
      </c>
      <c r="AP70" s="1">
        <v>804.607</v>
      </c>
      <c r="AQ70" s="1">
        <v>1016.18</v>
      </c>
      <c r="AR70" s="1">
        <v>13.4316</v>
      </c>
      <c r="AS70" s="1">
        <v>1106.87</v>
      </c>
      <c r="AT70" s="1">
        <v>3240.93</v>
      </c>
      <c r="AU70" s="1">
        <v>224.388</v>
      </c>
      <c r="AV70" s="1">
        <v>10.293</v>
      </c>
      <c r="AW70" s="1">
        <v>1.5824</v>
      </c>
      <c r="AX70" s="1">
        <v>2.98234</v>
      </c>
      <c r="AY70" s="1">
        <v>978.125</v>
      </c>
      <c r="AZ70" s="1">
        <v>1.13674</v>
      </c>
      <c r="BA70" s="1">
        <v>1.89303</v>
      </c>
      <c r="BB70" s="1">
        <v>16.7256</v>
      </c>
      <c r="BC70" s="1">
        <v>4.73607</v>
      </c>
      <c r="BD70" s="1">
        <v>1.12587</v>
      </c>
      <c r="BE70" s="1">
        <v>306.153</v>
      </c>
      <c r="BF70" s="1">
        <v>7.09128</v>
      </c>
      <c r="BG70" s="1">
        <v>135.515</v>
      </c>
      <c r="BH70" s="1">
        <v>9.582266316</v>
      </c>
      <c r="BI70" s="1">
        <v>2.798927429</v>
      </c>
      <c r="BJ70" s="1">
        <v>1.247268534</v>
      </c>
      <c r="BK70" s="1">
        <v>0.0</v>
      </c>
      <c r="BL70" s="1" t="s">
        <v>156</v>
      </c>
      <c r="BM70" s="1" t="s">
        <v>145</v>
      </c>
      <c r="BN70" s="1" t="s">
        <v>146</v>
      </c>
      <c r="BO70" s="1" t="s">
        <v>146</v>
      </c>
      <c r="BP70" s="1" t="s">
        <v>146</v>
      </c>
      <c r="BQ70" s="1" t="s">
        <v>146</v>
      </c>
      <c r="BR70" s="1" t="s">
        <v>146</v>
      </c>
      <c r="BS70" s="1">
        <v>21.32261013</v>
      </c>
      <c r="BT70" s="1">
        <v>10.14405662</v>
      </c>
      <c r="BU70" s="1">
        <v>10.75282037</v>
      </c>
      <c r="BV70" s="1">
        <v>3.906341049</v>
      </c>
      <c r="BW70" s="1">
        <v>7.680567969</v>
      </c>
      <c r="BX70" s="1">
        <v>0.668724891</v>
      </c>
      <c r="BY70" s="1">
        <v>0.304242444</v>
      </c>
      <c r="BZ70" s="1" t="str">
        <f t="shared" si="1"/>
        <v>proinflamatoria</v>
      </c>
      <c r="CA70" s="1">
        <v>27.07692308</v>
      </c>
      <c r="CB70" s="1" t="s">
        <v>148</v>
      </c>
      <c r="CC70" s="1">
        <v>0.067033976</v>
      </c>
      <c r="CD70" s="1">
        <v>0.187620002</v>
      </c>
      <c r="CE70" s="1">
        <v>0.546748477</v>
      </c>
      <c r="CF70" s="1">
        <v>0.084982052</v>
      </c>
      <c r="CG70" s="1">
        <v>0.025043827</v>
      </c>
      <c r="CH70" s="1">
        <v>947.467</v>
      </c>
      <c r="CI70" s="2" t="str">
        <f t="shared" si="2"/>
        <v>low</v>
      </c>
      <c r="CJ70" s="1">
        <v>596.067</v>
      </c>
      <c r="CK70" s="1">
        <v>407.46</v>
      </c>
      <c r="CL70" s="1">
        <v>188.607</v>
      </c>
      <c r="CM70" s="1">
        <v>156.961</v>
      </c>
      <c r="CN70" s="1">
        <v>425.928</v>
      </c>
      <c r="CO70" s="1">
        <v>2.588</v>
      </c>
      <c r="CP70" s="1">
        <v>0.0</v>
      </c>
      <c r="CQ70" s="1">
        <v>2.588</v>
      </c>
      <c r="CR70" s="1">
        <v>0.0</v>
      </c>
      <c r="CS70" s="1">
        <v>10.59</v>
      </c>
      <c r="CT70" s="1">
        <v>10.59</v>
      </c>
      <c r="CU70" s="1">
        <v>0.0</v>
      </c>
      <c r="CV70" s="1">
        <v>0.263</v>
      </c>
      <c r="CW70" s="1">
        <v>119.633</v>
      </c>
      <c r="CX70" s="1">
        <v>0.0</v>
      </c>
      <c r="CY70" s="1">
        <v>21.093</v>
      </c>
      <c r="CZ70" s="1">
        <v>0.0</v>
      </c>
      <c r="DA70" s="1">
        <v>0.0</v>
      </c>
      <c r="DB70" s="1">
        <v>0.0</v>
      </c>
      <c r="DC70" s="1">
        <v>0.012</v>
      </c>
      <c r="DD70" s="1">
        <v>0.188</v>
      </c>
      <c r="DE70" s="1">
        <v>0.2</v>
      </c>
      <c r="DF70" s="1">
        <v>10.329</v>
      </c>
      <c r="DG70" s="1">
        <v>5.705</v>
      </c>
      <c r="DH70" s="1">
        <v>16.034</v>
      </c>
      <c r="DI70" s="1">
        <v>34.928</v>
      </c>
      <c r="DJ70" s="1">
        <v>27.153</v>
      </c>
      <c r="DK70" s="1">
        <v>62.081</v>
      </c>
      <c r="DL70" s="1">
        <v>218.854</v>
      </c>
      <c r="DM70" s="1">
        <v>144.95</v>
      </c>
      <c r="DN70" s="1">
        <v>363.805</v>
      </c>
      <c r="DO70" s="1">
        <v>0.0</v>
      </c>
      <c r="DP70" s="1">
        <v>10.59</v>
      </c>
      <c r="DQ70" s="1">
        <v>10.59</v>
      </c>
      <c r="DR70" s="1" t="s">
        <v>157</v>
      </c>
      <c r="DS70" s="1" t="s">
        <v>157</v>
      </c>
      <c r="DT70" s="1" t="s">
        <v>157</v>
      </c>
      <c r="DU70" s="1" t="s">
        <v>157</v>
      </c>
      <c r="DV70" s="1">
        <v>430.986</v>
      </c>
      <c r="DW70" s="1" t="str">
        <f t="shared" si="3"/>
        <v>low</v>
      </c>
      <c r="DX70" s="1">
        <v>271.14</v>
      </c>
      <c r="DY70" s="1">
        <v>71.399</v>
      </c>
      <c r="DZ70" s="1">
        <v>193.747</v>
      </c>
      <c r="EA70" s="1" t="s">
        <v>157</v>
      </c>
      <c r="EB70" s="1" t="s">
        <v>157</v>
      </c>
      <c r="EC70" s="1" t="s">
        <v>157</v>
      </c>
      <c r="ED70" s="1" t="s">
        <v>157</v>
      </c>
      <c r="EE70" s="1" t="s">
        <v>299</v>
      </c>
      <c r="EF70" s="1" t="s">
        <v>151</v>
      </c>
      <c r="EG70" s="1" t="s">
        <v>151</v>
      </c>
    </row>
    <row r="71" ht="14.25" customHeight="1">
      <c r="A71" s="1" t="s">
        <v>300</v>
      </c>
      <c r="B71" s="1" t="s">
        <v>153</v>
      </c>
      <c r="C71" s="1">
        <v>62.0</v>
      </c>
      <c r="D71" s="1" t="s">
        <v>161</v>
      </c>
      <c r="E71" s="1">
        <v>87.5</v>
      </c>
      <c r="F71" s="1">
        <v>44.0</v>
      </c>
      <c r="G71" s="1" t="s">
        <v>154</v>
      </c>
      <c r="H71" s="1">
        <v>30.0</v>
      </c>
      <c r="I71" s="1">
        <v>82.0</v>
      </c>
      <c r="J71" s="1">
        <v>156.0</v>
      </c>
      <c r="K71" s="1">
        <v>3.545454545</v>
      </c>
      <c r="L71" s="1">
        <v>137.3</v>
      </c>
      <c r="M71" s="1">
        <v>1.63</v>
      </c>
      <c r="N71" s="1">
        <v>105.0</v>
      </c>
      <c r="O71" s="1">
        <v>5.91</v>
      </c>
      <c r="P71" s="1">
        <v>10.7</v>
      </c>
      <c r="Q71" s="1">
        <v>3.97</v>
      </c>
      <c r="R71" s="1">
        <v>2.695214106</v>
      </c>
      <c r="S71" s="1">
        <v>152.0</v>
      </c>
      <c r="T71" s="1">
        <v>15.68</v>
      </c>
      <c r="U71" s="1">
        <v>5.8275</v>
      </c>
      <c r="V71" s="1">
        <v>114.5</v>
      </c>
      <c r="W71" s="1">
        <v>134.7368421</v>
      </c>
      <c r="X71" s="1">
        <v>48.0</v>
      </c>
      <c r="Y71" s="1">
        <v>24.62374911</v>
      </c>
      <c r="Z71" s="1">
        <v>4.06112</v>
      </c>
      <c r="AA71" s="1">
        <v>0.310514102</v>
      </c>
      <c r="AB71" s="1">
        <v>76.1</v>
      </c>
      <c r="AC71" s="1">
        <v>29.91322805</v>
      </c>
      <c r="AD71" s="1" t="s">
        <v>139</v>
      </c>
      <c r="AE71" s="1">
        <v>42.85838791</v>
      </c>
      <c r="AF71" s="1">
        <v>95.9</v>
      </c>
      <c r="AG71" s="1" t="s">
        <v>140</v>
      </c>
      <c r="AH71" s="1" t="s">
        <v>141</v>
      </c>
      <c r="AI71" s="1" t="s">
        <v>142</v>
      </c>
      <c r="AJ71" s="1" t="s">
        <v>142</v>
      </c>
      <c r="AK71" s="1" t="s">
        <v>143</v>
      </c>
      <c r="AL71" s="1">
        <v>126.0</v>
      </c>
      <c r="AM71" s="1">
        <v>83.0</v>
      </c>
      <c r="AN71" s="1">
        <v>2024.14</v>
      </c>
      <c r="AO71" s="1">
        <v>16.5743</v>
      </c>
      <c r="AP71" s="1">
        <v>873.672</v>
      </c>
      <c r="AQ71" s="1">
        <v>1231.97</v>
      </c>
      <c r="AR71" s="1">
        <v>14.4951</v>
      </c>
      <c r="AS71" s="1">
        <v>1353.14</v>
      </c>
      <c r="AT71" s="1">
        <v>4169.29</v>
      </c>
      <c r="AU71" s="1">
        <v>264.53</v>
      </c>
      <c r="AV71" s="1">
        <v>11.5093</v>
      </c>
      <c r="AW71" s="1">
        <v>1.25643</v>
      </c>
      <c r="AX71" s="1">
        <v>3.26503</v>
      </c>
      <c r="AY71" s="1">
        <v>739.511</v>
      </c>
      <c r="AZ71" s="1">
        <v>0.883688</v>
      </c>
      <c r="BA71" s="1">
        <v>2.30929</v>
      </c>
      <c r="BB71" s="1">
        <v>19.348</v>
      </c>
      <c r="BC71" s="1">
        <v>5.13946</v>
      </c>
      <c r="BD71" s="1">
        <v>1.55245</v>
      </c>
      <c r="BE71" s="1">
        <v>304.541</v>
      </c>
      <c r="BF71" s="1">
        <v>7.51046</v>
      </c>
      <c r="BG71" s="1">
        <v>188.002</v>
      </c>
      <c r="BH71" s="1">
        <v>4.266117528</v>
      </c>
      <c r="BI71" s="1">
        <v>1.219588042</v>
      </c>
      <c r="BJ71" s="1">
        <v>0.67360994</v>
      </c>
      <c r="BK71" s="1">
        <v>0.020418598</v>
      </c>
      <c r="BL71" s="1" t="s">
        <v>144</v>
      </c>
      <c r="BM71" s="1" t="s">
        <v>145</v>
      </c>
      <c r="BN71" s="1" t="s">
        <v>145</v>
      </c>
      <c r="BO71" s="1" t="s">
        <v>145</v>
      </c>
      <c r="BP71" s="1" t="s">
        <v>145</v>
      </c>
      <c r="BQ71" s="1" t="s">
        <v>146</v>
      </c>
      <c r="BR71" s="1" t="s">
        <v>145</v>
      </c>
      <c r="BS71" s="1">
        <v>17.01210167</v>
      </c>
      <c r="BT71" s="1">
        <v>5.506618327</v>
      </c>
      <c r="BU71" s="1">
        <v>5.676883915</v>
      </c>
      <c r="BV71" s="1">
        <v>2.140493684</v>
      </c>
      <c r="BW71" s="1">
        <v>4.368546568</v>
      </c>
      <c r="BX71" s="1">
        <v>-0.03522797</v>
      </c>
      <c r="BY71" s="1">
        <v>-0.017405124</v>
      </c>
      <c r="BZ71" s="1" t="str">
        <f t="shared" si="1"/>
        <v>antiinflamatoria</v>
      </c>
      <c r="CA71" s="1">
        <v>42.73618352</v>
      </c>
      <c r="CB71" s="1" t="s">
        <v>148</v>
      </c>
      <c r="CC71" s="1">
        <v>0.126325303</v>
      </c>
      <c r="CD71" s="1">
        <v>0.370042062</v>
      </c>
      <c r="CE71" s="1">
        <v>0.395348837</v>
      </c>
      <c r="CF71" s="1">
        <v>0.017137692</v>
      </c>
      <c r="CG71" s="1">
        <v>0.008308131</v>
      </c>
      <c r="CH71" s="1">
        <v>1757.517</v>
      </c>
      <c r="CI71" s="2" t="str">
        <f t="shared" si="2"/>
        <v>High</v>
      </c>
      <c r="CJ71" s="1">
        <v>1352.379</v>
      </c>
      <c r="CK71" s="1">
        <v>935.637</v>
      </c>
      <c r="CL71" s="1">
        <v>416.741</v>
      </c>
      <c r="CM71" s="1">
        <v>299.871</v>
      </c>
      <c r="CN71" s="1">
        <v>1039.169</v>
      </c>
      <c r="CO71" s="1">
        <v>6.816</v>
      </c>
      <c r="CP71" s="1">
        <v>0.0</v>
      </c>
      <c r="CQ71" s="1">
        <v>6.816</v>
      </c>
      <c r="CR71" s="1">
        <v>0.0</v>
      </c>
      <c r="CS71" s="1">
        <v>6.522</v>
      </c>
      <c r="CT71" s="1">
        <v>6.522</v>
      </c>
      <c r="CU71" s="1">
        <v>0.0</v>
      </c>
      <c r="CV71" s="1">
        <v>0.693</v>
      </c>
      <c r="CW71" s="1">
        <v>226.506</v>
      </c>
      <c r="CX71" s="1">
        <v>0.0</v>
      </c>
      <c r="CY71" s="1">
        <v>43.017</v>
      </c>
      <c r="CZ71" s="1">
        <v>0.205</v>
      </c>
      <c r="DA71" s="1">
        <v>1.464</v>
      </c>
      <c r="DB71" s="1">
        <v>1.669</v>
      </c>
      <c r="DC71" s="1">
        <v>0.048</v>
      </c>
      <c r="DD71" s="1">
        <v>0.143</v>
      </c>
      <c r="DE71" s="1">
        <v>0.191</v>
      </c>
      <c r="DF71" s="1">
        <v>17.461</v>
      </c>
      <c r="DG71" s="1">
        <v>11.029</v>
      </c>
      <c r="DH71" s="1">
        <v>28.49</v>
      </c>
      <c r="DI71" s="1">
        <v>66.817</v>
      </c>
      <c r="DJ71" s="1">
        <v>50.228</v>
      </c>
      <c r="DK71" s="1">
        <v>117.045</v>
      </c>
      <c r="DL71" s="1">
        <v>574.73</v>
      </c>
      <c r="DM71" s="1">
        <v>347.317</v>
      </c>
      <c r="DN71" s="1">
        <v>922.047</v>
      </c>
      <c r="DO71" s="1">
        <v>0.0</v>
      </c>
      <c r="DP71" s="1">
        <v>6.522</v>
      </c>
      <c r="DQ71" s="1">
        <v>6.522</v>
      </c>
      <c r="DR71" s="1" t="s">
        <v>149</v>
      </c>
      <c r="DS71" s="1" t="s">
        <v>149</v>
      </c>
      <c r="DT71" s="1" t="s">
        <v>149</v>
      </c>
      <c r="DU71" s="1" t="s">
        <v>149</v>
      </c>
      <c r="DV71" s="1">
        <v>868.278</v>
      </c>
      <c r="DW71" s="1" t="str">
        <f t="shared" si="3"/>
        <v>high</v>
      </c>
      <c r="DX71" s="1">
        <v>668.125</v>
      </c>
      <c r="DY71" s="1">
        <v>148.147</v>
      </c>
      <c r="DZ71" s="1">
        <v>513.388</v>
      </c>
      <c r="EA71" s="1" t="s">
        <v>149</v>
      </c>
      <c r="EB71" s="1" t="s">
        <v>149</v>
      </c>
      <c r="EC71" s="1" t="s">
        <v>149</v>
      </c>
      <c r="ED71" s="1" t="s">
        <v>149</v>
      </c>
      <c r="EE71" s="1" t="s">
        <v>301</v>
      </c>
      <c r="EF71" s="1" t="s">
        <v>151</v>
      </c>
      <c r="EG71" s="1" t="s">
        <v>151</v>
      </c>
    </row>
    <row r="72" ht="14.25" customHeight="1">
      <c r="A72" s="1" t="s">
        <v>302</v>
      </c>
      <c r="B72" s="1" t="s">
        <v>153</v>
      </c>
      <c r="C72" s="1">
        <v>29.0</v>
      </c>
      <c r="D72" s="1" t="s">
        <v>137</v>
      </c>
      <c r="E72" s="1">
        <v>87.3</v>
      </c>
      <c r="F72" s="1">
        <v>47.0</v>
      </c>
      <c r="G72" s="1" t="s">
        <v>154</v>
      </c>
      <c r="H72" s="1">
        <v>24.0</v>
      </c>
      <c r="I72" s="1">
        <v>120.0</v>
      </c>
      <c r="J72" s="1">
        <v>191.0</v>
      </c>
      <c r="K72" s="1">
        <v>4.063829787</v>
      </c>
      <c r="L72" s="1">
        <v>132.4</v>
      </c>
      <c r="M72" s="1">
        <v>0.77</v>
      </c>
      <c r="N72" s="1">
        <v>78.0</v>
      </c>
      <c r="O72" s="1">
        <v>4.83</v>
      </c>
      <c r="P72" s="1">
        <v>9.54</v>
      </c>
      <c r="Q72" s="1">
        <v>8.87</v>
      </c>
      <c r="R72" s="1">
        <v>1.075535513</v>
      </c>
      <c r="S72" s="1">
        <v>118.0</v>
      </c>
      <c r="T72" s="1">
        <v>7.94</v>
      </c>
      <c r="U72" s="1">
        <v>4.329</v>
      </c>
      <c r="V72" s="1">
        <v>129.6</v>
      </c>
      <c r="W72" s="1">
        <v>191.5560917</v>
      </c>
      <c r="X72" s="1">
        <v>100.9</v>
      </c>
      <c r="Y72" s="1">
        <v>65.45976319</v>
      </c>
      <c r="Z72" s="1">
        <v>1.527656</v>
      </c>
      <c r="AA72" s="1">
        <v>0.357673568</v>
      </c>
      <c r="AB72" s="1">
        <v>86.4</v>
      </c>
      <c r="AC72" s="1">
        <v>32.36008384</v>
      </c>
      <c r="AD72" s="1" t="s">
        <v>155</v>
      </c>
      <c r="AE72" s="1">
        <v>38.79510028</v>
      </c>
      <c r="AF72" s="1">
        <v>101.8</v>
      </c>
      <c r="AG72" s="1" t="s">
        <v>140</v>
      </c>
      <c r="AH72" s="1" t="s">
        <v>141</v>
      </c>
      <c r="AI72" s="1" t="s">
        <v>142</v>
      </c>
      <c r="AJ72" s="1" t="s">
        <v>167</v>
      </c>
      <c r="AK72" s="1" t="s">
        <v>143</v>
      </c>
      <c r="AL72" s="1">
        <v>114.0</v>
      </c>
      <c r="AM72" s="1">
        <v>73.0</v>
      </c>
      <c r="AN72" s="1">
        <v>1704.31</v>
      </c>
      <c r="AO72" s="1">
        <v>13.9451</v>
      </c>
      <c r="AP72" s="1">
        <v>412.292</v>
      </c>
      <c r="AQ72" s="1">
        <v>791.609</v>
      </c>
      <c r="AR72" s="1">
        <v>11.2963</v>
      </c>
      <c r="AS72" s="1">
        <v>927.249</v>
      </c>
      <c r="AT72" s="1">
        <v>2666.36</v>
      </c>
      <c r="AU72" s="1">
        <v>214.723</v>
      </c>
      <c r="AV72" s="1">
        <v>9.36969</v>
      </c>
      <c r="AW72" s="1">
        <v>0.944573</v>
      </c>
      <c r="AX72" s="1">
        <v>3.30926</v>
      </c>
      <c r="AY72" s="1">
        <v>735.141</v>
      </c>
      <c r="AZ72" s="1">
        <v>0.694333</v>
      </c>
      <c r="BA72" s="1">
        <v>1.25184</v>
      </c>
      <c r="BB72" s="1">
        <v>10.6462</v>
      </c>
      <c r="BC72" s="1">
        <v>3.89988</v>
      </c>
      <c r="BD72" s="1">
        <v>0.864905</v>
      </c>
      <c r="BE72" s="1">
        <v>315.665</v>
      </c>
      <c r="BF72" s="1">
        <v>6.99627</v>
      </c>
      <c r="BG72" s="1">
        <v>131.196</v>
      </c>
      <c r="BH72" s="1">
        <v>16.9379564</v>
      </c>
      <c r="BI72" s="1">
        <v>1.249134759</v>
      </c>
      <c r="BJ72" s="1">
        <v>0.688353768</v>
      </c>
      <c r="BK72" s="1">
        <v>0.06553405</v>
      </c>
      <c r="BL72" s="1" t="s">
        <v>156</v>
      </c>
      <c r="BM72" s="1" t="s">
        <v>146</v>
      </c>
      <c r="BN72" s="1" t="s">
        <v>146</v>
      </c>
      <c r="BO72" s="1" t="s">
        <v>145</v>
      </c>
      <c r="BP72" s="1" t="s">
        <v>146</v>
      </c>
      <c r="BQ72" s="1" t="s">
        <v>146</v>
      </c>
      <c r="BR72" s="1" t="s">
        <v>146</v>
      </c>
      <c r="BS72" s="1" t="s">
        <v>147</v>
      </c>
      <c r="BT72" s="1" t="s">
        <v>147</v>
      </c>
      <c r="BU72" s="1" t="s">
        <v>147</v>
      </c>
      <c r="BV72" s="1" t="s">
        <v>147</v>
      </c>
      <c r="BW72" s="1" t="s">
        <v>147</v>
      </c>
      <c r="BX72" s="1">
        <v>1.345383832</v>
      </c>
      <c r="BY72" s="1">
        <v>0.789544502</v>
      </c>
      <c r="BZ72" s="1" t="str">
        <f t="shared" si="1"/>
        <v>proinflamatoria</v>
      </c>
      <c r="CA72" s="1">
        <v>43.8978389</v>
      </c>
      <c r="CB72" s="1" t="s">
        <v>148</v>
      </c>
      <c r="CC72" s="1">
        <v>0.025964527</v>
      </c>
      <c r="CD72" s="1">
        <v>0.344258548</v>
      </c>
      <c r="CE72" s="1">
        <v>0.004982629</v>
      </c>
      <c r="CF72" s="1">
        <v>0.139513622</v>
      </c>
      <c r="CG72" s="1">
        <v>0.239714756</v>
      </c>
      <c r="CH72" s="1">
        <v>747.787</v>
      </c>
      <c r="CI72" s="2" t="str">
        <f t="shared" si="2"/>
        <v>low</v>
      </c>
      <c r="CJ72" s="1">
        <v>610.717</v>
      </c>
      <c r="CK72" s="1">
        <v>601.523</v>
      </c>
      <c r="CL72" s="1">
        <v>9.193</v>
      </c>
      <c r="CM72" s="1">
        <v>597.977</v>
      </c>
      <c r="CN72" s="1">
        <v>12.574</v>
      </c>
      <c r="CO72" s="1">
        <v>0.139</v>
      </c>
      <c r="CP72" s="1">
        <v>0.0</v>
      </c>
      <c r="CQ72" s="1">
        <v>0.139</v>
      </c>
      <c r="CR72" s="1">
        <v>0.0</v>
      </c>
      <c r="CS72" s="1">
        <v>0.026</v>
      </c>
      <c r="CT72" s="1">
        <v>0.026</v>
      </c>
      <c r="CU72" s="1">
        <v>0.0</v>
      </c>
      <c r="CV72" s="1">
        <v>0.105</v>
      </c>
      <c r="CW72" s="1">
        <v>0.0</v>
      </c>
      <c r="CX72" s="1">
        <v>0.0</v>
      </c>
      <c r="CY72" s="1">
        <v>318.277</v>
      </c>
      <c r="CZ72" s="1">
        <v>0.036</v>
      </c>
      <c r="DA72" s="1">
        <v>0.0</v>
      </c>
      <c r="DB72" s="1">
        <v>0.036</v>
      </c>
      <c r="DC72" s="1">
        <v>1.007</v>
      </c>
      <c r="DD72" s="1">
        <v>0.0</v>
      </c>
      <c r="DE72" s="1">
        <v>1.007</v>
      </c>
      <c r="DF72" s="1">
        <v>278.439</v>
      </c>
      <c r="DG72" s="1">
        <v>0.196</v>
      </c>
      <c r="DH72" s="1">
        <v>278.635</v>
      </c>
      <c r="DI72" s="1">
        <v>0.107</v>
      </c>
      <c r="DJ72" s="1">
        <v>4.08</v>
      </c>
      <c r="DK72" s="1">
        <v>4.188</v>
      </c>
      <c r="DL72" s="1">
        <v>3.496</v>
      </c>
      <c r="DM72" s="1">
        <v>4.891</v>
      </c>
      <c r="DN72" s="1">
        <v>8.386</v>
      </c>
      <c r="DO72" s="1">
        <v>0.0</v>
      </c>
      <c r="DP72" s="1">
        <v>0.026</v>
      </c>
      <c r="DQ72" s="1">
        <v>0.026</v>
      </c>
      <c r="DR72" s="1" t="s">
        <v>157</v>
      </c>
      <c r="DS72" s="1" t="s">
        <v>157</v>
      </c>
      <c r="DT72" s="1" t="s">
        <v>149</v>
      </c>
      <c r="DU72" s="1" t="s">
        <v>158</v>
      </c>
      <c r="DV72" s="1">
        <v>438.762</v>
      </c>
      <c r="DW72" s="1" t="str">
        <f t="shared" si="3"/>
        <v>low</v>
      </c>
      <c r="DX72" s="1">
        <v>358.337</v>
      </c>
      <c r="DY72" s="1">
        <v>350.862</v>
      </c>
      <c r="DZ72" s="1">
        <v>7.378</v>
      </c>
      <c r="EA72" s="1" t="s">
        <v>157</v>
      </c>
      <c r="EB72" s="1" t="s">
        <v>157</v>
      </c>
      <c r="EC72" s="1" t="s">
        <v>149</v>
      </c>
      <c r="ED72" s="1" t="s">
        <v>158</v>
      </c>
      <c r="EE72" s="1" t="s">
        <v>303</v>
      </c>
      <c r="EF72" s="1" t="s">
        <v>151</v>
      </c>
      <c r="EG72" s="1" t="s">
        <v>151</v>
      </c>
    </row>
    <row r="73" ht="14.25" customHeight="1">
      <c r="A73" s="1" t="s">
        <v>304</v>
      </c>
      <c r="B73" s="1" t="s">
        <v>153</v>
      </c>
      <c r="C73" s="1">
        <v>54.0</v>
      </c>
      <c r="D73" s="1" t="s">
        <v>161</v>
      </c>
      <c r="E73" s="1">
        <v>69.1</v>
      </c>
      <c r="F73" s="1">
        <v>44.0</v>
      </c>
      <c r="G73" s="1" t="s">
        <v>154</v>
      </c>
      <c r="H73" s="1">
        <v>29.0</v>
      </c>
      <c r="I73" s="1">
        <v>63.0</v>
      </c>
      <c r="J73" s="1">
        <v>136.0</v>
      </c>
      <c r="K73" s="1">
        <v>3.090909091</v>
      </c>
      <c r="L73" s="1">
        <v>142.9</v>
      </c>
      <c r="M73" s="1">
        <v>4.76</v>
      </c>
      <c r="N73" s="1">
        <v>139.0</v>
      </c>
      <c r="O73" s="1">
        <v>7.41</v>
      </c>
      <c r="P73" s="1">
        <v>10.6</v>
      </c>
      <c r="Q73" s="1">
        <v>3.01</v>
      </c>
      <c r="R73" s="1">
        <v>3.521594684</v>
      </c>
      <c r="S73" s="1">
        <v>143.0</v>
      </c>
      <c r="T73" s="1">
        <v>31.32</v>
      </c>
      <c r="U73" s="1">
        <v>7.7145</v>
      </c>
      <c r="V73" s="1">
        <v>111.9</v>
      </c>
      <c r="W73" s="1">
        <v>148.6297307</v>
      </c>
      <c r="X73" s="1">
        <v>23.2</v>
      </c>
      <c r="Y73" s="1">
        <v>9.31221472</v>
      </c>
      <c r="Z73" s="1">
        <v>10.738584</v>
      </c>
      <c r="AA73" s="1">
        <v>0.274516608</v>
      </c>
      <c r="AB73" s="1">
        <v>70.5</v>
      </c>
      <c r="AC73" s="1">
        <v>32.66972851</v>
      </c>
      <c r="AD73" s="1" t="s">
        <v>155</v>
      </c>
      <c r="AE73" s="1">
        <v>45.33197599</v>
      </c>
      <c r="AF73" s="1">
        <v>99.9</v>
      </c>
      <c r="AG73" s="1" t="s">
        <v>140</v>
      </c>
      <c r="AH73" s="1" t="s">
        <v>141</v>
      </c>
      <c r="AI73" s="1" t="s">
        <v>142</v>
      </c>
      <c r="AJ73" s="1" t="s">
        <v>167</v>
      </c>
      <c r="AK73" s="1" t="s">
        <v>170</v>
      </c>
      <c r="AL73" s="1">
        <v>138.0</v>
      </c>
      <c r="AM73" s="1">
        <v>88.0</v>
      </c>
      <c r="AN73" s="1">
        <v>1359.92</v>
      </c>
      <c r="AO73" s="1">
        <v>14.6896</v>
      </c>
      <c r="AP73" s="1">
        <v>751.322</v>
      </c>
      <c r="AQ73" s="1">
        <v>1014.05</v>
      </c>
      <c r="AR73" s="1">
        <v>11.1684</v>
      </c>
      <c r="AS73" s="1">
        <v>1113.82</v>
      </c>
      <c r="AT73" s="1">
        <v>3179.29</v>
      </c>
      <c r="AU73" s="1">
        <v>191.656</v>
      </c>
      <c r="AV73" s="1">
        <v>9.84375</v>
      </c>
      <c r="AW73" s="1">
        <v>1.44619</v>
      </c>
      <c r="AX73" s="1">
        <v>2.63337</v>
      </c>
      <c r="AY73" s="1">
        <v>770.245</v>
      </c>
      <c r="AZ73" s="1">
        <v>1.07896</v>
      </c>
      <c r="BA73" s="1">
        <v>1.60493</v>
      </c>
      <c r="BB73" s="1">
        <v>16.3551</v>
      </c>
      <c r="BC73" s="1">
        <v>4.1997</v>
      </c>
      <c r="BD73" s="1">
        <v>2.14786</v>
      </c>
      <c r="BE73" s="1">
        <v>270.499</v>
      </c>
      <c r="BF73" s="1">
        <v>7.01511</v>
      </c>
      <c r="BG73" s="1">
        <v>140.707</v>
      </c>
      <c r="BH73" s="1">
        <v>5.051173284</v>
      </c>
      <c r="BI73" s="1">
        <v>0.839889234</v>
      </c>
      <c r="BJ73" s="1">
        <v>0.279006838</v>
      </c>
      <c r="BK73" s="1">
        <v>0.026250047</v>
      </c>
      <c r="BL73" s="1" t="s">
        <v>144</v>
      </c>
      <c r="BM73" s="1" t="s">
        <v>145</v>
      </c>
      <c r="BN73" s="1" t="s">
        <v>146</v>
      </c>
      <c r="BO73" s="1" t="s">
        <v>145</v>
      </c>
      <c r="BP73" s="1" t="s">
        <v>145</v>
      </c>
      <c r="BQ73" s="1" t="s">
        <v>145</v>
      </c>
      <c r="BR73" s="1" t="s">
        <v>145</v>
      </c>
      <c r="BS73" s="1">
        <v>22.0917668</v>
      </c>
      <c r="BT73" s="1">
        <v>11.06150667</v>
      </c>
      <c r="BU73" s="1">
        <v>7.613346503</v>
      </c>
      <c r="BV73" s="1">
        <v>2.452019808</v>
      </c>
      <c r="BW73" s="1">
        <v>5.923940718</v>
      </c>
      <c r="BX73" s="1">
        <v>0.142030568</v>
      </c>
      <c r="BY73" s="1">
        <v>0.104434241</v>
      </c>
      <c r="BZ73" s="1" t="str">
        <f t="shared" si="1"/>
        <v>proinflamatoria</v>
      </c>
      <c r="CA73" s="1">
        <v>46.59059059</v>
      </c>
      <c r="CB73" s="1" t="s">
        <v>148</v>
      </c>
      <c r="CC73" s="1">
        <v>0.131210492</v>
      </c>
      <c r="CD73" s="1">
        <v>0.229928517</v>
      </c>
      <c r="CE73" s="1">
        <v>0.064187393</v>
      </c>
      <c r="CF73" s="1">
        <v>0.010663437</v>
      </c>
      <c r="CG73" s="1">
        <v>0.212559816</v>
      </c>
      <c r="CH73" s="1">
        <v>549.752</v>
      </c>
      <c r="CI73" s="2" t="str">
        <f t="shared" si="2"/>
        <v>low</v>
      </c>
      <c r="CJ73" s="1">
        <v>340.402</v>
      </c>
      <c r="CK73" s="1">
        <v>300.542</v>
      </c>
      <c r="CL73" s="1">
        <v>39.861</v>
      </c>
      <c r="CM73" s="1">
        <v>250.407</v>
      </c>
      <c r="CN73" s="1">
        <v>80.938</v>
      </c>
      <c r="CO73" s="1">
        <v>0.575</v>
      </c>
      <c r="CP73" s="1">
        <v>0.0</v>
      </c>
      <c r="CQ73" s="1">
        <v>0.575</v>
      </c>
      <c r="CR73" s="1">
        <v>0.026</v>
      </c>
      <c r="CS73" s="1">
        <v>8.457</v>
      </c>
      <c r="CT73" s="1">
        <v>8.483</v>
      </c>
      <c r="CU73" s="1">
        <v>0.0</v>
      </c>
      <c r="CV73" s="1">
        <v>0.298</v>
      </c>
      <c r="CW73" s="1">
        <v>1.606</v>
      </c>
      <c r="CX73" s="1">
        <v>0.0</v>
      </c>
      <c r="CY73" s="1">
        <v>216.833</v>
      </c>
      <c r="CZ73" s="1">
        <v>0.103</v>
      </c>
      <c r="DA73" s="1">
        <v>0.732</v>
      </c>
      <c r="DB73" s="1">
        <v>0.834</v>
      </c>
      <c r="DC73" s="1">
        <v>2.968</v>
      </c>
      <c r="DD73" s="1">
        <v>0.499</v>
      </c>
      <c r="DE73" s="1">
        <v>3.467</v>
      </c>
      <c r="DF73" s="1">
        <v>12.633</v>
      </c>
      <c r="DG73" s="1">
        <v>5.73</v>
      </c>
      <c r="DH73" s="1">
        <v>18.363</v>
      </c>
      <c r="DI73" s="1">
        <v>1.988</v>
      </c>
      <c r="DJ73" s="1">
        <v>4.179</v>
      </c>
      <c r="DK73" s="1">
        <v>6.167</v>
      </c>
      <c r="DL73" s="1">
        <v>54.502</v>
      </c>
      <c r="DM73" s="1">
        <v>20.261</v>
      </c>
      <c r="DN73" s="1">
        <v>74.763</v>
      </c>
      <c r="DO73" s="1">
        <v>0.026</v>
      </c>
      <c r="DP73" s="1">
        <v>8.457</v>
      </c>
      <c r="DQ73" s="1">
        <v>8.483</v>
      </c>
      <c r="DR73" s="1" t="s">
        <v>158</v>
      </c>
      <c r="DS73" s="1" t="s">
        <v>158</v>
      </c>
      <c r="DT73" s="1" t="s">
        <v>149</v>
      </c>
      <c r="DU73" s="1" t="s">
        <v>158</v>
      </c>
      <c r="DV73" s="1">
        <v>404.253</v>
      </c>
      <c r="DW73" s="1" t="str">
        <f t="shared" si="3"/>
        <v>low</v>
      </c>
      <c r="DX73" s="1">
        <v>250.311</v>
      </c>
      <c r="DY73" s="1">
        <v>184.134</v>
      </c>
      <c r="DZ73" s="1">
        <v>59.517</v>
      </c>
      <c r="EA73" s="1" t="s">
        <v>157</v>
      </c>
      <c r="EB73" s="1" t="s">
        <v>157</v>
      </c>
      <c r="EC73" s="1" t="s">
        <v>149</v>
      </c>
      <c r="ED73" s="1" t="s">
        <v>157</v>
      </c>
      <c r="EE73" s="1" t="s">
        <v>305</v>
      </c>
      <c r="EF73" s="1" t="s">
        <v>165</v>
      </c>
      <c r="EG73" s="1" t="s">
        <v>165</v>
      </c>
    </row>
    <row r="74" ht="14.25" customHeight="1">
      <c r="A74" s="1" t="s">
        <v>306</v>
      </c>
      <c r="B74" s="1" t="s">
        <v>136</v>
      </c>
      <c r="C74" s="1">
        <v>24.0</v>
      </c>
      <c r="D74" s="1" t="s">
        <v>137</v>
      </c>
      <c r="E74" s="1">
        <v>98.2</v>
      </c>
      <c r="F74" s="1">
        <v>50.0</v>
      </c>
      <c r="G74" s="1" t="s">
        <v>154</v>
      </c>
      <c r="H74" s="1">
        <v>24.0</v>
      </c>
      <c r="I74" s="1">
        <v>108.0</v>
      </c>
      <c r="J74" s="1">
        <v>182.0</v>
      </c>
      <c r="K74" s="1">
        <v>3.64</v>
      </c>
      <c r="L74" s="1">
        <v>146.0</v>
      </c>
      <c r="M74" s="1">
        <v>0.5</v>
      </c>
      <c r="N74" s="1">
        <v>84.0</v>
      </c>
      <c r="O74" s="1">
        <v>5.29</v>
      </c>
      <c r="P74" s="1">
        <v>0.47</v>
      </c>
      <c r="Q74" s="1">
        <v>9.24</v>
      </c>
      <c r="R74" s="1">
        <v>0.050865801</v>
      </c>
      <c r="S74" s="1">
        <v>119.0</v>
      </c>
      <c r="T74" s="1">
        <v>7.37</v>
      </c>
      <c r="U74" s="1">
        <v>4.662</v>
      </c>
      <c r="V74" s="1">
        <v>106.3</v>
      </c>
      <c r="W74" s="1">
        <v>126.8502582</v>
      </c>
      <c r="X74" s="1">
        <v>106.3</v>
      </c>
      <c r="Y74" s="1">
        <v>65.48514011</v>
      </c>
      <c r="Z74" s="1">
        <v>1.527064</v>
      </c>
      <c r="AA74" s="1">
        <v>0.357695104</v>
      </c>
      <c r="AB74" s="1">
        <v>56.1</v>
      </c>
      <c r="AC74" s="1">
        <v>20.78201885</v>
      </c>
      <c r="AD74" s="1" t="s">
        <v>154</v>
      </c>
      <c r="AE74" s="1">
        <v>26.25690783</v>
      </c>
      <c r="AF74" s="1">
        <v>71.7</v>
      </c>
      <c r="AG74" s="1" t="s">
        <v>154</v>
      </c>
      <c r="AH74" s="1" t="s">
        <v>154</v>
      </c>
      <c r="AI74" s="1" t="s">
        <v>142</v>
      </c>
      <c r="AJ74" s="1" t="s">
        <v>167</v>
      </c>
      <c r="AK74" s="1" t="s">
        <v>143</v>
      </c>
      <c r="AL74" s="1">
        <v>118.0</v>
      </c>
      <c r="AM74" s="1">
        <v>85.0</v>
      </c>
      <c r="AN74" s="1">
        <v>2302.53</v>
      </c>
      <c r="AO74" s="1">
        <v>18.5189</v>
      </c>
      <c r="AP74" s="1">
        <v>639.148</v>
      </c>
      <c r="AQ74" s="1">
        <v>1139.98</v>
      </c>
      <c r="AR74" s="1">
        <v>15.0532</v>
      </c>
      <c r="AS74" s="1">
        <v>1639.53</v>
      </c>
      <c r="AT74" s="1">
        <v>3682.73</v>
      </c>
      <c r="AU74" s="1">
        <v>290.21</v>
      </c>
      <c r="AV74" s="1">
        <v>11.0452</v>
      </c>
      <c r="AW74" s="1">
        <v>2.31695</v>
      </c>
      <c r="AX74" s="1">
        <v>3.35185</v>
      </c>
      <c r="AY74" s="1">
        <v>953.83</v>
      </c>
      <c r="AZ74" s="1">
        <v>1.5672</v>
      </c>
      <c r="BA74" s="1">
        <v>2.39257</v>
      </c>
      <c r="BB74" s="1">
        <v>21.5602</v>
      </c>
      <c r="BC74" s="1">
        <v>6.35584</v>
      </c>
      <c r="BD74" s="1">
        <v>2.42277</v>
      </c>
      <c r="BE74" s="1">
        <v>434.379</v>
      </c>
      <c r="BF74" s="1">
        <v>7.27232</v>
      </c>
      <c r="BG74" s="1">
        <v>226.718</v>
      </c>
      <c r="BH74" s="1">
        <v>6.997996697</v>
      </c>
      <c r="BI74" s="1">
        <v>1.363227489</v>
      </c>
      <c r="BJ74" s="1">
        <v>0.382748362</v>
      </c>
      <c r="BK74" s="1">
        <v>0.014579487</v>
      </c>
      <c r="BL74" s="1" t="s">
        <v>156</v>
      </c>
      <c r="BM74" s="1" t="s">
        <v>145</v>
      </c>
      <c r="BN74" s="1" t="s">
        <v>146</v>
      </c>
      <c r="BO74" s="1" t="s">
        <v>146</v>
      </c>
      <c r="BP74" s="1" t="s">
        <v>146</v>
      </c>
      <c r="BQ74" s="1" t="s">
        <v>146</v>
      </c>
      <c r="BR74" s="1" t="s">
        <v>146</v>
      </c>
      <c r="BS74" s="1">
        <v>25.42961384</v>
      </c>
      <c r="BT74" s="1">
        <v>8.073880128</v>
      </c>
      <c r="BU74" s="1">
        <v>9.469631238</v>
      </c>
      <c r="BV74" s="1">
        <v>2.760829367</v>
      </c>
      <c r="BW74" s="1">
        <v>4.488793109</v>
      </c>
      <c r="BX74" s="1">
        <v>-1.259851491</v>
      </c>
      <c r="BY74" s="1">
        <v>-0.547047977</v>
      </c>
      <c r="BZ74" s="1" t="str">
        <f t="shared" si="1"/>
        <v>antiinflamatoria</v>
      </c>
      <c r="CA74" s="1">
        <v>18.17015342</v>
      </c>
      <c r="CB74" s="1" t="s">
        <v>154</v>
      </c>
      <c r="CC74" s="1">
        <v>4.94428E-4</v>
      </c>
      <c r="CD74" s="1">
        <v>0.910584566</v>
      </c>
      <c r="CE74" s="1">
        <v>0.025862397</v>
      </c>
      <c r="CF74" s="1">
        <v>0.012360704</v>
      </c>
      <c r="CG74" s="1">
        <v>0.001863614</v>
      </c>
      <c r="CH74" s="1">
        <v>1242.365</v>
      </c>
      <c r="CI74" s="2" t="str">
        <f t="shared" si="2"/>
        <v>High</v>
      </c>
      <c r="CJ74" s="1">
        <v>276.428</v>
      </c>
      <c r="CK74" s="1">
        <v>196.244</v>
      </c>
      <c r="CL74" s="1">
        <v>80.184</v>
      </c>
      <c r="CM74" s="1">
        <v>147.759</v>
      </c>
      <c r="CN74" s="1">
        <v>96.373</v>
      </c>
      <c r="CO74" s="1">
        <v>0.009</v>
      </c>
      <c r="CP74" s="1">
        <v>0.0</v>
      </c>
      <c r="CQ74" s="1">
        <v>0.009</v>
      </c>
      <c r="CR74" s="1">
        <v>0.0</v>
      </c>
      <c r="CS74" s="1">
        <v>32.287</v>
      </c>
      <c r="CT74" s="1">
        <v>32.287</v>
      </c>
      <c r="CU74" s="1">
        <v>0.0</v>
      </c>
      <c r="CV74" s="1">
        <v>0.0</v>
      </c>
      <c r="CW74" s="1">
        <v>0.0</v>
      </c>
      <c r="CX74" s="1">
        <v>0.0</v>
      </c>
      <c r="CY74" s="1">
        <v>147.156</v>
      </c>
      <c r="CZ74" s="1">
        <v>0.0</v>
      </c>
      <c r="DA74" s="1">
        <v>0.0</v>
      </c>
      <c r="DB74" s="1">
        <v>0.0</v>
      </c>
      <c r="DC74" s="1">
        <v>0.0</v>
      </c>
      <c r="DD74" s="1">
        <v>0.102</v>
      </c>
      <c r="DE74" s="1">
        <v>0.102</v>
      </c>
      <c r="DF74" s="1">
        <v>0.0</v>
      </c>
      <c r="DG74" s="1">
        <v>0.5</v>
      </c>
      <c r="DH74" s="1">
        <v>0.5</v>
      </c>
      <c r="DI74" s="1">
        <v>3.259</v>
      </c>
      <c r="DJ74" s="1">
        <v>3.414</v>
      </c>
      <c r="DK74" s="1">
        <v>6.673</v>
      </c>
      <c r="DL74" s="1">
        <v>45.799</v>
      </c>
      <c r="DM74" s="1">
        <v>43.859</v>
      </c>
      <c r="DN74" s="1">
        <v>89.658</v>
      </c>
      <c r="DO74" s="1">
        <v>0.0</v>
      </c>
      <c r="DP74" s="1">
        <v>32.287</v>
      </c>
      <c r="DQ74" s="1">
        <v>32.287</v>
      </c>
      <c r="DR74" s="1" t="s">
        <v>157</v>
      </c>
      <c r="DS74" s="1" t="s">
        <v>158</v>
      </c>
      <c r="DT74" s="1" t="s">
        <v>157</v>
      </c>
      <c r="DU74" s="1" t="s">
        <v>158</v>
      </c>
      <c r="DV74" s="1">
        <v>539.565</v>
      </c>
      <c r="DW74" s="1" t="str">
        <f t="shared" si="3"/>
        <v>high</v>
      </c>
      <c r="DX74" s="1">
        <v>120.054</v>
      </c>
      <c r="DY74" s="1">
        <v>64.172</v>
      </c>
      <c r="DZ74" s="1">
        <v>41.855</v>
      </c>
      <c r="EA74" s="1" t="s">
        <v>157</v>
      </c>
      <c r="EB74" s="1" t="s">
        <v>158</v>
      </c>
      <c r="EC74" s="1" t="s">
        <v>157</v>
      </c>
      <c r="ED74" s="1" t="s">
        <v>158</v>
      </c>
      <c r="EE74" s="1" t="s">
        <v>307</v>
      </c>
      <c r="EF74" s="1" t="s">
        <v>151</v>
      </c>
      <c r="EG74" s="1" t="s">
        <v>151</v>
      </c>
    </row>
    <row r="75" ht="14.25" customHeight="1">
      <c r="A75" s="1" t="s">
        <v>308</v>
      </c>
      <c r="B75" s="1" t="s">
        <v>136</v>
      </c>
      <c r="C75" s="1">
        <v>38.0</v>
      </c>
      <c r="D75" s="1" t="s">
        <v>137</v>
      </c>
      <c r="E75" s="1">
        <v>91.1</v>
      </c>
      <c r="F75" s="1">
        <v>36.0</v>
      </c>
      <c r="G75" s="1" t="s">
        <v>138</v>
      </c>
      <c r="H75" s="1">
        <v>54.0</v>
      </c>
      <c r="I75" s="1">
        <v>71.0</v>
      </c>
      <c r="J75" s="1">
        <v>161.0</v>
      </c>
      <c r="K75" s="1">
        <v>4.472222222</v>
      </c>
      <c r="L75" s="1">
        <v>154.7</v>
      </c>
      <c r="M75" s="1">
        <v>3.13</v>
      </c>
      <c r="N75" s="1">
        <v>97.0</v>
      </c>
      <c r="O75" s="1">
        <v>5.65</v>
      </c>
      <c r="P75" s="1">
        <v>5.6</v>
      </c>
      <c r="Q75" s="1">
        <v>1.27</v>
      </c>
      <c r="R75" s="1">
        <v>4.409448819</v>
      </c>
      <c r="S75" s="1">
        <v>268.0</v>
      </c>
      <c r="T75" s="1">
        <v>27.66</v>
      </c>
      <c r="U75" s="1">
        <v>5.3835</v>
      </c>
      <c r="V75" s="1">
        <v>197.2</v>
      </c>
      <c r="W75" s="1">
        <v>293.7085214</v>
      </c>
      <c r="X75" s="1">
        <v>28.3</v>
      </c>
      <c r="Y75" s="1">
        <v>15.11004038</v>
      </c>
      <c r="Z75" s="1">
        <v>6.618116</v>
      </c>
      <c r="AA75" s="1">
        <v>0.291328247</v>
      </c>
      <c r="AB75" s="1">
        <v>84.2</v>
      </c>
      <c r="AC75" s="1">
        <v>33.85701803</v>
      </c>
      <c r="AD75" s="1" t="s">
        <v>155</v>
      </c>
      <c r="AE75" s="1">
        <v>39.82534354</v>
      </c>
      <c r="AF75" s="1">
        <v>109.0</v>
      </c>
      <c r="AG75" s="1" t="s">
        <v>140</v>
      </c>
      <c r="AH75" s="1" t="s">
        <v>141</v>
      </c>
      <c r="AI75" s="1" t="s">
        <v>142</v>
      </c>
      <c r="AJ75" s="1" t="s">
        <v>167</v>
      </c>
      <c r="AK75" s="1" t="s">
        <v>143</v>
      </c>
      <c r="AL75" s="1">
        <v>145.0</v>
      </c>
      <c r="AM75" s="1">
        <v>80.0</v>
      </c>
      <c r="AN75" s="1">
        <v>3004.07</v>
      </c>
      <c r="AO75" s="1">
        <v>27.3151</v>
      </c>
      <c r="AP75" s="1">
        <v>679.287</v>
      </c>
      <c r="AQ75" s="1">
        <v>1407.63</v>
      </c>
      <c r="AR75" s="1">
        <v>16.2992</v>
      </c>
      <c r="AS75" s="1">
        <v>1902.38</v>
      </c>
      <c r="AT75" s="1">
        <v>5080.34</v>
      </c>
      <c r="AU75" s="1">
        <v>379.548</v>
      </c>
      <c r="AV75" s="1">
        <v>11.0688</v>
      </c>
      <c r="AW75" s="1">
        <v>3.4737</v>
      </c>
      <c r="AX75" s="1">
        <v>3.90353</v>
      </c>
      <c r="AY75" s="1">
        <v>1022.16</v>
      </c>
      <c r="AZ75" s="1">
        <v>1.86087</v>
      </c>
      <c r="BA75" s="1">
        <v>2.77246</v>
      </c>
      <c r="BB75" s="1">
        <v>27.0194</v>
      </c>
      <c r="BC75" s="1">
        <v>7.31949</v>
      </c>
      <c r="BD75" s="1">
        <v>2.29687</v>
      </c>
      <c r="BE75" s="1">
        <v>442.339</v>
      </c>
      <c r="BF75" s="1">
        <v>7.17846</v>
      </c>
      <c r="BG75" s="1">
        <v>227.984</v>
      </c>
      <c r="BH75" s="1">
        <v>8.543267019</v>
      </c>
      <c r="BI75" s="1">
        <v>3.145128486</v>
      </c>
      <c r="BJ75" s="1">
        <v>1.238943214</v>
      </c>
      <c r="BK75" s="1">
        <v>0.064617584</v>
      </c>
      <c r="BL75" s="1" t="s">
        <v>144</v>
      </c>
      <c r="BM75" s="1" t="s">
        <v>145</v>
      </c>
      <c r="BN75" s="1" t="s">
        <v>145</v>
      </c>
      <c r="BO75" s="1" t="s">
        <v>145</v>
      </c>
      <c r="BP75" s="1" t="s">
        <v>146</v>
      </c>
      <c r="BQ75" s="1" t="s">
        <v>145</v>
      </c>
      <c r="BR75" s="1" t="s">
        <v>145</v>
      </c>
      <c r="BS75" s="1">
        <v>26.08508294</v>
      </c>
      <c r="BT75" s="1">
        <v>22.17016453</v>
      </c>
      <c r="BU75" s="1">
        <v>11.19375562</v>
      </c>
      <c r="BV75" s="1">
        <v>8.36494385</v>
      </c>
      <c r="BW75" s="1">
        <v>4.398145716</v>
      </c>
      <c r="BX75" s="1">
        <v>-1.506733624</v>
      </c>
      <c r="BY75" s="1">
        <v>-0.501575774</v>
      </c>
      <c r="BZ75" s="1" t="str">
        <f t="shared" si="1"/>
        <v>antiinflamatoria</v>
      </c>
      <c r="CA75" s="1">
        <v>35.06422018</v>
      </c>
      <c r="CB75" s="1" t="s">
        <v>148</v>
      </c>
      <c r="CC75" s="1">
        <v>0.251299827</v>
      </c>
      <c r="CD75" s="1">
        <v>0.281378779</v>
      </c>
      <c r="CE75" s="1">
        <v>0.184902754</v>
      </c>
      <c r="CF75" s="1">
        <v>0.014885423</v>
      </c>
      <c r="CG75" s="1">
        <v>0.12037358</v>
      </c>
      <c r="CH75" s="1">
        <v>1030.896</v>
      </c>
      <c r="CI75" s="2" t="str">
        <f t="shared" si="2"/>
        <v>High</v>
      </c>
      <c r="CJ75" s="1">
        <v>426.921</v>
      </c>
      <c r="CK75" s="1">
        <v>319.629</v>
      </c>
      <c r="CL75" s="1">
        <v>107.293</v>
      </c>
      <c r="CM75" s="1">
        <v>16.703</v>
      </c>
      <c r="CN75" s="1">
        <v>385.961</v>
      </c>
      <c r="CO75" s="1">
        <v>0.0</v>
      </c>
      <c r="CP75" s="1">
        <v>0.0</v>
      </c>
      <c r="CQ75" s="1">
        <v>0.0</v>
      </c>
      <c r="CR75" s="1">
        <v>0.0</v>
      </c>
      <c r="CS75" s="1">
        <v>24.257</v>
      </c>
      <c r="CT75" s="1">
        <v>24.257</v>
      </c>
      <c r="CU75" s="1">
        <v>0.0</v>
      </c>
      <c r="CV75" s="1">
        <v>0.0</v>
      </c>
      <c r="CW75" s="1">
        <v>0.0</v>
      </c>
      <c r="CX75" s="1">
        <v>0.0</v>
      </c>
      <c r="CY75" s="1">
        <v>8.945</v>
      </c>
      <c r="CZ75" s="1">
        <v>0.575</v>
      </c>
      <c r="DA75" s="1">
        <v>0.544</v>
      </c>
      <c r="DB75" s="1">
        <v>1.119</v>
      </c>
      <c r="DC75" s="1">
        <v>0.001</v>
      </c>
      <c r="DD75" s="1">
        <v>1.78</v>
      </c>
      <c r="DE75" s="1">
        <v>1.781</v>
      </c>
      <c r="DF75" s="1">
        <v>2.775</v>
      </c>
      <c r="DG75" s="1">
        <v>2.083</v>
      </c>
      <c r="DH75" s="1">
        <v>4.858</v>
      </c>
      <c r="DI75" s="1">
        <v>0.617</v>
      </c>
      <c r="DJ75" s="1">
        <v>13.081</v>
      </c>
      <c r="DK75" s="1">
        <v>13.697</v>
      </c>
      <c r="DL75" s="1">
        <v>306.695</v>
      </c>
      <c r="DM75" s="1">
        <v>65.526</v>
      </c>
      <c r="DN75" s="1">
        <v>372.221</v>
      </c>
      <c r="DO75" s="1">
        <v>0.0</v>
      </c>
      <c r="DP75" s="1">
        <v>24.257</v>
      </c>
      <c r="DQ75" s="1">
        <v>24.257</v>
      </c>
      <c r="DR75" s="1" t="s">
        <v>157</v>
      </c>
      <c r="DS75" s="1" t="s">
        <v>157</v>
      </c>
      <c r="DT75" s="1" t="s">
        <v>158</v>
      </c>
      <c r="DU75" s="1" t="s">
        <v>157</v>
      </c>
      <c r="DV75" s="1">
        <v>343.166</v>
      </c>
      <c r="DW75" s="1" t="str">
        <f t="shared" si="3"/>
        <v>low</v>
      </c>
      <c r="DX75" s="1">
        <v>142.114</v>
      </c>
      <c r="DY75" s="1">
        <v>5.56</v>
      </c>
      <c r="DZ75" s="1">
        <v>128.479</v>
      </c>
      <c r="EA75" s="1" t="s">
        <v>158</v>
      </c>
      <c r="EB75" s="1" t="s">
        <v>158</v>
      </c>
      <c r="EC75" s="1" t="s">
        <v>158</v>
      </c>
      <c r="ED75" s="1" t="s">
        <v>157</v>
      </c>
      <c r="EE75" s="1" t="s">
        <v>309</v>
      </c>
      <c r="EF75" s="1" t="s">
        <v>175</v>
      </c>
      <c r="EG75" s="1" t="s">
        <v>175</v>
      </c>
    </row>
    <row r="76" ht="14.25" customHeight="1">
      <c r="A76" s="1" t="s">
        <v>310</v>
      </c>
      <c r="B76" s="1" t="s">
        <v>153</v>
      </c>
      <c r="C76" s="1">
        <v>53.0</v>
      </c>
      <c r="D76" s="1" t="s">
        <v>161</v>
      </c>
      <c r="E76" s="1">
        <v>95.6</v>
      </c>
      <c r="F76" s="1">
        <v>54.0</v>
      </c>
      <c r="G76" s="1" t="s">
        <v>154</v>
      </c>
      <c r="H76" s="1">
        <v>32.0</v>
      </c>
      <c r="I76" s="1">
        <v>110.0</v>
      </c>
      <c r="J76" s="1">
        <v>196.0</v>
      </c>
      <c r="K76" s="1">
        <v>3.62962963</v>
      </c>
      <c r="L76" s="1">
        <v>51.7</v>
      </c>
      <c r="M76" s="1">
        <v>4.09</v>
      </c>
      <c r="N76" s="1">
        <v>91.0</v>
      </c>
      <c r="O76" s="1">
        <v>5.82</v>
      </c>
      <c r="P76" s="1">
        <v>7.88</v>
      </c>
      <c r="Q76" s="1">
        <v>7.5</v>
      </c>
      <c r="R76" s="1">
        <v>1.050666667</v>
      </c>
      <c r="S76" s="1">
        <v>161.0</v>
      </c>
      <c r="T76" s="1">
        <v>13.61</v>
      </c>
      <c r="U76" s="1">
        <v>5.0505</v>
      </c>
      <c r="V76" s="1">
        <v>137.2</v>
      </c>
      <c r="W76" s="1">
        <v>175.5562722</v>
      </c>
      <c r="X76" s="1">
        <v>57.0</v>
      </c>
      <c r="Y76" s="1">
        <v>32.73331709</v>
      </c>
      <c r="Z76" s="1">
        <v>3.054991333</v>
      </c>
      <c r="AA76" s="1">
        <v>0.322910867</v>
      </c>
      <c r="AB76" s="1">
        <v>78.5</v>
      </c>
      <c r="AC76" s="1">
        <v>28.90381987</v>
      </c>
      <c r="AD76" s="1" t="s">
        <v>139</v>
      </c>
      <c r="AE76" s="1">
        <v>42.586327</v>
      </c>
      <c r="AF76" s="1">
        <v>99.0</v>
      </c>
      <c r="AG76" s="1" t="s">
        <v>140</v>
      </c>
      <c r="AH76" s="1" t="s">
        <v>141</v>
      </c>
      <c r="AI76" s="1" t="s">
        <v>142</v>
      </c>
      <c r="AJ76" s="1" t="s">
        <v>142</v>
      </c>
      <c r="AK76" s="1" t="s">
        <v>143</v>
      </c>
      <c r="AL76" s="1">
        <v>124.0</v>
      </c>
      <c r="AM76" s="1">
        <v>88.0</v>
      </c>
      <c r="AN76" s="1">
        <v>2191.45</v>
      </c>
      <c r="AO76" s="1">
        <v>25.9715</v>
      </c>
      <c r="AP76" s="1">
        <v>675.894</v>
      </c>
      <c r="AQ76" s="1">
        <v>960.118</v>
      </c>
      <c r="AR76" s="1">
        <v>13.3916</v>
      </c>
      <c r="AS76" s="1">
        <v>1813.54</v>
      </c>
      <c r="AT76" s="1">
        <v>3749.03</v>
      </c>
      <c r="AU76" s="1">
        <v>272.105</v>
      </c>
      <c r="AV76" s="1">
        <v>10.3011</v>
      </c>
      <c r="AW76" s="1">
        <v>2.02794</v>
      </c>
      <c r="AX76" s="1">
        <v>2.92943</v>
      </c>
      <c r="AY76" s="1">
        <v>947.799</v>
      </c>
      <c r="AZ76" s="1">
        <v>1.44818</v>
      </c>
      <c r="BA76" s="1">
        <v>1.80836</v>
      </c>
      <c r="BB76" s="1">
        <v>14.7877</v>
      </c>
      <c r="BC76" s="1">
        <v>5.21493</v>
      </c>
      <c r="BD76" s="1">
        <v>2.16815</v>
      </c>
      <c r="BE76" s="1">
        <v>403.996</v>
      </c>
      <c r="BF76" s="1">
        <v>7.03943</v>
      </c>
      <c r="BG76" s="1">
        <v>249.051</v>
      </c>
      <c r="BH76" s="1">
        <v>4.837244981</v>
      </c>
      <c r="BI76" s="1">
        <v>1.28604192</v>
      </c>
      <c r="BJ76" s="1">
        <v>0.734636379</v>
      </c>
      <c r="BK76" s="1">
        <v>0.046372549</v>
      </c>
      <c r="BL76" s="1" t="s">
        <v>144</v>
      </c>
      <c r="BM76" s="1" t="s">
        <v>145</v>
      </c>
      <c r="BN76" s="1" t="s">
        <v>145</v>
      </c>
      <c r="BO76" s="1" t="s">
        <v>145</v>
      </c>
      <c r="BP76" s="1" t="s">
        <v>146</v>
      </c>
      <c r="BQ76" s="1" t="s">
        <v>145</v>
      </c>
      <c r="BR76" s="1" t="s">
        <v>145</v>
      </c>
      <c r="BS76" s="1">
        <v>23.82572388</v>
      </c>
      <c r="BT76" s="1">
        <v>9.264167679</v>
      </c>
      <c r="BU76" s="1">
        <v>2.570958223</v>
      </c>
      <c r="BV76" s="1">
        <v>5.644942862</v>
      </c>
      <c r="BW76" s="1">
        <v>6.975738242</v>
      </c>
      <c r="BX76" s="1">
        <v>-1.415227074</v>
      </c>
      <c r="BY76" s="1">
        <v>-0.645927464</v>
      </c>
      <c r="BZ76" s="1" t="str">
        <f t="shared" si="1"/>
        <v>antiinflamatoria</v>
      </c>
      <c r="CA76" s="1">
        <v>42.70707071</v>
      </c>
      <c r="CB76" s="1" t="s">
        <v>148</v>
      </c>
      <c r="CC76" s="1">
        <v>0.142629058</v>
      </c>
      <c r="CD76" s="1">
        <v>0.26853823</v>
      </c>
      <c r="CE76" s="1">
        <v>0.248403406</v>
      </c>
      <c r="CF76" s="1">
        <v>0.0262551</v>
      </c>
      <c r="CG76" s="1">
        <v>0.056723434</v>
      </c>
      <c r="CH76" s="1">
        <v>1020.057</v>
      </c>
      <c r="CI76" s="2" t="str">
        <f t="shared" si="2"/>
        <v>High</v>
      </c>
      <c r="CJ76" s="1">
        <v>504.072</v>
      </c>
      <c r="CK76" s="1">
        <v>307.846</v>
      </c>
      <c r="CL76" s="1">
        <v>196.226</v>
      </c>
      <c r="CM76" s="1">
        <v>281.214</v>
      </c>
      <c r="CN76" s="1">
        <v>167.208</v>
      </c>
      <c r="CO76" s="1">
        <v>9.511</v>
      </c>
      <c r="CP76" s="1">
        <v>0.0</v>
      </c>
      <c r="CQ76" s="1">
        <v>9.511</v>
      </c>
      <c r="CR76" s="1">
        <v>0.0</v>
      </c>
      <c r="CS76" s="1">
        <v>46.139</v>
      </c>
      <c r="CT76" s="1">
        <v>46.139</v>
      </c>
      <c r="CU76" s="1">
        <v>0.0</v>
      </c>
      <c r="CV76" s="1">
        <v>0.469</v>
      </c>
      <c r="CW76" s="1">
        <v>0.0</v>
      </c>
      <c r="CX76" s="1">
        <v>0.0</v>
      </c>
      <c r="CY76" s="1">
        <v>29.169</v>
      </c>
      <c r="CZ76" s="1">
        <v>151.922</v>
      </c>
      <c r="DA76" s="1">
        <v>56.87</v>
      </c>
      <c r="DB76" s="1">
        <v>208.792</v>
      </c>
      <c r="DC76" s="1">
        <v>27.833</v>
      </c>
      <c r="DD76" s="1">
        <v>0.949</v>
      </c>
      <c r="DE76" s="1">
        <v>28.782</v>
      </c>
      <c r="DF76" s="1">
        <v>10.149</v>
      </c>
      <c r="DG76" s="1">
        <v>4.303</v>
      </c>
      <c r="DH76" s="1">
        <v>14.452</v>
      </c>
      <c r="DI76" s="1">
        <v>1.822</v>
      </c>
      <c r="DJ76" s="1">
        <v>7.582</v>
      </c>
      <c r="DK76" s="1">
        <v>9.405</v>
      </c>
      <c r="DL76" s="1">
        <v>77.4</v>
      </c>
      <c r="DM76" s="1">
        <v>80.362</v>
      </c>
      <c r="DN76" s="1">
        <v>157.761</v>
      </c>
      <c r="DO76" s="1">
        <v>0.0</v>
      </c>
      <c r="DP76" s="1">
        <v>46.139</v>
      </c>
      <c r="DQ76" s="1">
        <v>46.139</v>
      </c>
      <c r="DR76" s="1" t="s">
        <v>157</v>
      </c>
      <c r="DS76" s="1" t="s">
        <v>157</v>
      </c>
      <c r="DT76" s="1" t="s">
        <v>149</v>
      </c>
      <c r="DU76" s="1" t="s">
        <v>157</v>
      </c>
      <c r="DV76" s="1">
        <v>465.471</v>
      </c>
      <c r="DW76" s="1" t="str">
        <f t="shared" si="3"/>
        <v>low</v>
      </c>
      <c r="DX76" s="1">
        <v>230.018</v>
      </c>
      <c r="DY76" s="1">
        <v>128.323</v>
      </c>
      <c r="DZ76" s="1">
        <v>76.3</v>
      </c>
      <c r="EA76" s="1" t="s">
        <v>157</v>
      </c>
      <c r="EB76" s="1" t="s">
        <v>157</v>
      </c>
      <c r="EC76" s="1" t="s">
        <v>157</v>
      </c>
      <c r="ED76" s="1" t="s">
        <v>157</v>
      </c>
      <c r="EE76" s="1" t="s">
        <v>311</v>
      </c>
      <c r="EF76" s="1" t="s">
        <v>151</v>
      </c>
      <c r="EG76" s="1" t="s">
        <v>151</v>
      </c>
    </row>
    <row r="77" ht="14.25" customHeight="1">
      <c r="A77" s="1" t="s">
        <v>312</v>
      </c>
      <c r="B77" s="1" t="s">
        <v>136</v>
      </c>
      <c r="C77" s="1">
        <v>40.0</v>
      </c>
      <c r="D77" s="1" t="s">
        <v>137</v>
      </c>
      <c r="E77" s="1">
        <v>98.5</v>
      </c>
      <c r="F77" s="1">
        <v>52.0</v>
      </c>
      <c r="G77" s="1" t="s">
        <v>154</v>
      </c>
      <c r="H77" s="1">
        <v>22.0</v>
      </c>
      <c r="I77" s="1">
        <v>105.0</v>
      </c>
      <c r="J77" s="1">
        <v>179.0</v>
      </c>
      <c r="K77" s="1">
        <v>3.442307692</v>
      </c>
      <c r="L77" s="1">
        <v>96.1</v>
      </c>
      <c r="M77" s="1">
        <v>1.52</v>
      </c>
      <c r="N77" s="1">
        <v>71.0</v>
      </c>
      <c r="O77" s="1">
        <v>5.91</v>
      </c>
      <c r="P77" s="1">
        <v>9.47</v>
      </c>
      <c r="Q77" s="1">
        <v>5.33</v>
      </c>
      <c r="R77" s="1">
        <v>1.77673546</v>
      </c>
      <c r="S77" s="1">
        <v>108.0</v>
      </c>
      <c r="T77" s="1">
        <v>10.9</v>
      </c>
      <c r="U77" s="1">
        <v>3.9405</v>
      </c>
      <c r="V77" s="1">
        <v>193.4</v>
      </c>
      <c r="W77" s="1">
        <v>494.892168</v>
      </c>
      <c r="X77" s="1">
        <v>76.0</v>
      </c>
      <c r="Y77" s="1">
        <v>52.38472742</v>
      </c>
      <c r="Z77" s="1">
        <v>1.908953333</v>
      </c>
      <c r="AA77" s="1">
        <v>0.345707933</v>
      </c>
      <c r="AB77" s="1">
        <v>113.1</v>
      </c>
      <c r="AC77" s="1">
        <v>39.88213788</v>
      </c>
      <c r="AD77" s="1" t="s">
        <v>155</v>
      </c>
      <c r="AE77" s="1">
        <v>45.37068585</v>
      </c>
      <c r="AF77" s="1">
        <v>125.6</v>
      </c>
      <c r="AG77" s="1" t="s">
        <v>140</v>
      </c>
      <c r="AH77" s="1" t="s">
        <v>141</v>
      </c>
      <c r="AI77" s="1" t="s">
        <v>142</v>
      </c>
      <c r="AJ77" s="1" t="s">
        <v>167</v>
      </c>
      <c r="AK77" s="1" t="s">
        <v>143</v>
      </c>
      <c r="AL77" s="1">
        <v>129.0</v>
      </c>
      <c r="AM77" s="1">
        <v>89.0</v>
      </c>
      <c r="AN77" s="1">
        <v>2149.79</v>
      </c>
      <c r="AO77" s="1">
        <v>13.1254</v>
      </c>
      <c r="AP77" s="1">
        <v>309.589</v>
      </c>
      <c r="AQ77" s="1">
        <v>1100.05</v>
      </c>
      <c r="AR77" s="1">
        <v>13.5955</v>
      </c>
      <c r="AS77" s="1">
        <v>995.633</v>
      </c>
      <c r="AT77" s="1">
        <v>2425.14</v>
      </c>
      <c r="AU77" s="1">
        <v>230.374</v>
      </c>
      <c r="AV77" s="1">
        <v>11.2373</v>
      </c>
      <c r="AW77" s="1">
        <v>1.01469</v>
      </c>
      <c r="AX77" s="1">
        <v>2.95446</v>
      </c>
      <c r="AY77" s="1">
        <v>628.769</v>
      </c>
      <c r="AZ77" s="1">
        <v>0.813361</v>
      </c>
      <c r="BA77" s="1">
        <v>1.59885</v>
      </c>
      <c r="BB77" s="1">
        <v>26.642</v>
      </c>
      <c r="BC77" s="1">
        <v>4.71488</v>
      </c>
      <c r="BD77" s="1">
        <v>1.6397</v>
      </c>
      <c r="BE77" s="1">
        <v>295.127</v>
      </c>
      <c r="BF77" s="1">
        <v>7.3836</v>
      </c>
      <c r="BG77" s="1">
        <v>92.9817</v>
      </c>
      <c r="BH77" s="1">
        <v>14.41753868</v>
      </c>
      <c r="BI77" s="1">
        <v>4.60685849</v>
      </c>
      <c r="BJ77" s="1">
        <v>1.577928861</v>
      </c>
      <c r="BK77" s="1">
        <v>0.076606061</v>
      </c>
      <c r="BL77" s="1" t="s">
        <v>156</v>
      </c>
      <c r="BM77" s="1" t="s">
        <v>145</v>
      </c>
      <c r="BN77" s="1" t="s">
        <v>146</v>
      </c>
      <c r="BO77" s="1" t="s">
        <v>146</v>
      </c>
      <c r="BP77" s="1" t="s">
        <v>146</v>
      </c>
      <c r="BQ77" s="1" t="s">
        <v>146</v>
      </c>
      <c r="BR77" s="1" t="s">
        <v>146</v>
      </c>
      <c r="BS77" s="1">
        <v>29.2098498</v>
      </c>
      <c r="BT77" s="1">
        <v>19.64006425</v>
      </c>
      <c r="BU77" s="1">
        <v>10.47224083</v>
      </c>
      <c r="BV77" s="1">
        <v>4.942071531</v>
      </c>
      <c r="BW77" s="1">
        <v>3.50873241</v>
      </c>
      <c r="BX77" s="1">
        <v>1.205864629</v>
      </c>
      <c r="BY77" s="1">
        <v>0.560867269</v>
      </c>
      <c r="BZ77" s="1" t="str">
        <f t="shared" si="1"/>
        <v>proinflamatoria</v>
      </c>
      <c r="CA77" s="1">
        <v>37.18471338</v>
      </c>
      <c r="CB77" s="1" t="s">
        <v>148</v>
      </c>
      <c r="CC77" s="1">
        <v>0.177188344</v>
      </c>
      <c r="CD77" s="1">
        <v>0.385835678</v>
      </c>
      <c r="CE77" s="1">
        <v>0.026397274</v>
      </c>
      <c r="CF77" s="1">
        <v>0.041681395</v>
      </c>
      <c r="CG77" s="1">
        <v>0.120449051</v>
      </c>
      <c r="CH77" s="1">
        <v>450.386</v>
      </c>
      <c r="CI77" s="2" t="str">
        <f t="shared" si="2"/>
        <v>low</v>
      </c>
      <c r="CJ77" s="1">
        <v>223.831</v>
      </c>
      <c r="CK77" s="1">
        <v>142.25</v>
      </c>
      <c r="CL77" s="1">
        <v>81.581</v>
      </c>
      <c r="CM77" s="1">
        <v>115.914</v>
      </c>
      <c r="CN77" s="1">
        <v>86.501</v>
      </c>
      <c r="CO77" s="1">
        <v>2.754</v>
      </c>
      <c r="CP77" s="1">
        <v>0.0</v>
      </c>
      <c r="CQ77" s="1">
        <v>2.754</v>
      </c>
      <c r="CR77" s="1">
        <v>0.0</v>
      </c>
      <c r="CS77" s="1">
        <v>18.661</v>
      </c>
      <c r="CT77" s="1">
        <v>18.661</v>
      </c>
      <c r="CU77" s="1">
        <v>0.0</v>
      </c>
      <c r="CV77" s="1">
        <v>2.753</v>
      </c>
      <c r="CW77" s="1">
        <v>79.756</v>
      </c>
      <c r="CX77" s="1">
        <v>0.0</v>
      </c>
      <c r="CY77" s="1">
        <v>22.787</v>
      </c>
      <c r="CZ77" s="1">
        <v>0.082</v>
      </c>
      <c r="DA77" s="1">
        <v>1.135</v>
      </c>
      <c r="DB77" s="1">
        <v>1.217</v>
      </c>
      <c r="DC77" s="1">
        <v>0.0</v>
      </c>
      <c r="DD77" s="1">
        <v>0.09</v>
      </c>
      <c r="DE77" s="1">
        <v>0.09</v>
      </c>
      <c r="DF77" s="1">
        <v>8.349</v>
      </c>
      <c r="DG77" s="1">
        <v>3.693</v>
      </c>
      <c r="DH77" s="1">
        <v>12.042</v>
      </c>
      <c r="DI77" s="1">
        <v>23.37</v>
      </c>
      <c r="DJ77" s="1">
        <v>18.476</v>
      </c>
      <c r="DK77" s="1">
        <v>41.846</v>
      </c>
      <c r="DL77" s="1">
        <v>5.111</v>
      </c>
      <c r="DM77" s="1">
        <v>39.509</v>
      </c>
      <c r="DN77" s="1">
        <v>44.62</v>
      </c>
      <c r="DO77" s="1">
        <v>0.0</v>
      </c>
      <c r="DP77" s="1">
        <v>18.661</v>
      </c>
      <c r="DQ77" s="1">
        <v>18.661</v>
      </c>
      <c r="DR77" s="1" t="s">
        <v>158</v>
      </c>
      <c r="DS77" s="1" t="s">
        <v>158</v>
      </c>
      <c r="DT77" s="1" t="s">
        <v>157</v>
      </c>
      <c r="DU77" s="1" t="s">
        <v>158</v>
      </c>
      <c r="DV77" s="1">
        <v>209.502</v>
      </c>
      <c r="DW77" s="1" t="str">
        <f t="shared" si="3"/>
        <v>low</v>
      </c>
      <c r="DX77" s="1">
        <v>104.118</v>
      </c>
      <c r="DY77" s="1">
        <v>53.919</v>
      </c>
      <c r="DZ77" s="1">
        <v>40.237</v>
      </c>
      <c r="EA77" s="1" t="s">
        <v>158</v>
      </c>
      <c r="EB77" s="1" t="s">
        <v>158</v>
      </c>
      <c r="EC77" s="1" t="s">
        <v>157</v>
      </c>
      <c r="ED77" s="1" t="s">
        <v>158</v>
      </c>
      <c r="EE77" s="1" t="s">
        <v>313</v>
      </c>
      <c r="EF77" s="1" t="s">
        <v>151</v>
      </c>
      <c r="EG77" s="1" t="s">
        <v>151</v>
      </c>
    </row>
    <row r="78" ht="14.25" customHeight="1">
      <c r="A78" s="1" t="s">
        <v>314</v>
      </c>
      <c r="B78" s="1" t="s">
        <v>136</v>
      </c>
      <c r="C78" s="1">
        <v>60.0</v>
      </c>
      <c r="D78" s="1" t="s">
        <v>161</v>
      </c>
      <c r="E78" s="1">
        <v>99.7</v>
      </c>
      <c r="F78" s="1">
        <v>33.0</v>
      </c>
      <c r="G78" s="1" t="s">
        <v>138</v>
      </c>
      <c r="H78" s="1">
        <v>44.0</v>
      </c>
      <c r="I78" s="1">
        <v>86.0</v>
      </c>
      <c r="J78" s="1">
        <v>163.0</v>
      </c>
      <c r="K78" s="1">
        <v>4.939393939</v>
      </c>
      <c r="L78" s="1">
        <v>150.0</v>
      </c>
      <c r="M78" s="1">
        <v>1.76</v>
      </c>
      <c r="N78" s="1">
        <v>84.0</v>
      </c>
      <c r="O78" s="1">
        <v>5.05</v>
      </c>
      <c r="P78" s="1">
        <v>5.06</v>
      </c>
      <c r="Q78" s="1">
        <v>1.52</v>
      </c>
      <c r="R78" s="1">
        <v>3.328947368</v>
      </c>
      <c r="S78" s="1">
        <v>222.0</v>
      </c>
      <c r="T78" s="1">
        <v>16.88</v>
      </c>
      <c r="U78" s="1">
        <v>4.662</v>
      </c>
      <c r="V78" s="1">
        <v>185.8</v>
      </c>
      <c r="W78" s="1">
        <v>290.5335628</v>
      </c>
      <c r="X78" s="1">
        <v>47.3</v>
      </c>
      <c r="Y78" s="1">
        <v>28.59155703</v>
      </c>
      <c r="Z78" s="1">
        <v>3.497536</v>
      </c>
      <c r="AA78" s="1">
        <v>0.316898751</v>
      </c>
      <c r="AB78" s="1">
        <v>90.7</v>
      </c>
      <c r="AC78" s="1">
        <v>27.65479137</v>
      </c>
      <c r="AD78" s="1" t="s">
        <v>139</v>
      </c>
      <c r="AE78" s="1">
        <v>38.66757749</v>
      </c>
      <c r="AF78" s="1">
        <v>103.8</v>
      </c>
      <c r="AG78" s="1" t="s">
        <v>140</v>
      </c>
      <c r="AH78" s="1" t="s">
        <v>141</v>
      </c>
      <c r="AI78" s="1" t="s">
        <v>142</v>
      </c>
      <c r="AJ78" s="1" t="s">
        <v>167</v>
      </c>
      <c r="AK78" s="1" t="s">
        <v>143</v>
      </c>
      <c r="AL78" s="1">
        <v>129.0</v>
      </c>
      <c r="AM78" s="1">
        <v>84.0</v>
      </c>
      <c r="AN78" s="1">
        <v>1914.69</v>
      </c>
      <c r="AO78" s="1">
        <v>15.8014</v>
      </c>
      <c r="AP78" s="1">
        <v>734.188</v>
      </c>
      <c r="AQ78" s="1">
        <v>1158.91</v>
      </c>
      <c r="AR78" s="1">
        <v>16.3267</v>
      </c>
      <c r="AS78" s="1">
        <v>1632.91</v>
      </c>
      <c r="AT78" s="1">
        <v>3253.88</v>
      </c>
      <c r="AU78" s="1">
        <v>235.619</v>
      </c>
      <c r="AV78" s="1">
        <v>11.329</v>
      </c>
      <c r="AW78" s="1">
        <v>1.30625</v>
      </c>
      <c r="AX78" s="1">
        <v>4.727</v>
      </c>
      <c r="AY78" s="1">
        <v>989.591</v>
      </c>
      <c r="AZ78" s="1">
        <v>1.4501</v>
      </c>
      <c r="BA78" s="1">
        <v>2.60395</v>
      </c>
      <c r="BB78" s="1">
        <v>37.3881</v>
      </c>
      <c r="BC78" s="1">
        <v>4.88677</v>
      </c>
      <c r="BD78" s="1">
        <v>3.21895</v>
      </c>
      <c r="BE78" s="1">
        <v>401.372</v>
      </c>
      <c r="BF78" s="1">
        <v>7.28185</v>
      </c>
      <c r="BG78" s="1">
        <v>166.172</v>
      </c>
      <c r="BH78" s="1">
        <v>11.20251435</v>
      </c>
      <c r="BI78" s="1">
        <v>2.837503279</v>
      </c>
      <c r="BJ78" s="1">
        <v>1.471922201</v>
      </c>
      <c r="BK78" s="1">
        <v>0.096047196</v>
      </c>
      <c r="BL78" s="1" t="s">
        <v>144</v>
      </c>
      <c r="BM78" s="1" t="s">
        <v>146</v>
      </c>
      <c r="BN78" s="1" t="s">
        <v>145</v>
      </c>
      <c r="BO78" s="1" t="s">
        <v>145</v>
      </c>
      <c r="BP78" s="1" t="s">
        <v>146</v>
      </c>
      <c r="BQ78" s="1" t="s">
        <v>146</v>
      </c>
      <c r="BR78" s="1" t="s">
        <v>145</v>
      </c>
      <c r="BS78" s="1">
        <v>37.02423143</v>
      </c>
      <c r="BT78" s="1">
        <v>19.05538963</v>
      </c>
      <c r="BU78" s="1">
        <v>13.60953922</v>
      </c>
      <c r="BV78" s="1">
        <v>5.825993951</v>
      </c>
      <c r="BW78" s="1">
        <v>5.15066296</v>
      </c>
      <c r="BX78" s="1">
        <v>-1.383665575</v>
      </c>
      <c r="BY78" s="1">
        <v>-0.72254077</v>
      </c>
      <c r="BZ78" s="1" t="str">
        <f t="shared" si="1"/>
        <v>antiinflamatoria</v>
      </c>
      <c r="CA78" s="1">
        <v>29.10597303</v>
      </c>
      <c r="CB78" s="1" t="s">
        <v>148</v>
      </c>
      <c r="CC78" s="1">
        <v>0.184826013</v>
      </c>
      <c r="CD78" s="1">
        <v>0.149539565</v>
      </c>
      <c r="CE78" s="1">
        <v>0.201980279</v>
      </c>
      <c r="CF78" s="1">
        <v>0.030274631</v>
      </c>
      <c r="CG78" s="1">
        <v>0.158177818</v>
      </c>
      <c r="CH78" s="1">
        <v>1523.736</v>
      </c>
      <c r="CI78" s="2" t="str">
        <f t="shared" si="2"/>
        <v>High</v>
      </c>
      <c r="CJ78" s="1">
        <v>484.034</v>
      </c>
      <c r="CK78" s="1">
        <v>402.334</v>
      </c>
      <c r="CL78" s="1">
        <v>81.7</v>
      </c>
      <c r="CM78" s="1">
        <v>252.037</v>
      </c>
      <c r="CN78" s="1">
        <v>207.505</v>
      </c>
      <c r="CO78" s="1">
        <v>9.902</v>
      </c>
      <c r="CP78" s="1">
        <v>0.0</v>
      </c>
      <c r="CQ78" s="1">
        <v>9.902</v>
      </c>
      <c r="CR78" s="1">
        <v>0.07</v>
      </c>
      <c r="CS78" s="1">
        <v>14.52</v>
      </c>
      <c r="CT78" s="1">
        <v>14.59</v>
      </c>
      <c r="CU78" s="1">
        <v>0.0</v>
      </c>
      <c r="CV78" s="1">
        <v>4.207</v>
      </c>
      <c r="CW78" s="1">
        <v>31.902</v>
      </c>
      <c r="CX78" s="1">
        <v>0.0</v>
      </c>
      <c r="CY78" s="1">
        <v>187.681</v>
      </c>
      <c r="CZ78" s="1">
        <v>0.0</v>
      </c>
      <c r="DA78" s="1">
        <v>8.344</v>
      </c>
      <c r="DB78" s="1">
        <v>8.344</v>
      </c>
      <c r="DC78" s="1">
        <v>7.224</v>
      </c>
      <c r="DD78" s="1">
        <v>0.585</v>
      </c>
      <c r="DE78" s="1">
        <v>7.809</v>
      </c>
      <c r="DF78" s="1">
        <v>9.493</v>
      </c>
      <c r="DG78" s="1">
        <v>3.801</v>
      </c>
      <c r="DH78" s="1">
        <v>13.294</v>
      </c>
      <c r="DI78" s="1">
        <v>9.515</v>
      </c>
      <c r="DJ78" s="1">
        <v>13.8</v>
      </c>
      <c r="DK78" s="1">
        <v>23.316</v>
      </c>
      <c r="DL78" s="1">
        <v>143.542</v>
      </c>
      <c r="DM78" s="1">
        <v>40.647</v>
      </c>
      <c r="DN78" s="1">
        <v>184.189</v>
      </c>
      <c r="DO78" s="1">
        <v>0.07</v>
      </c>
      <c r="DP78" s="1">
        <v>14.52</v>
      </c>
      <c r="DQ78" s="1">
        <v>14.59</v>
      </c>
      <c r="DR78" s="1" t="s">
        <v>149</v>
      </c>
      <c r="DS78" s="1" t="s">
        <v>157</v>
      </c>
      <c r="DT78" s="1" t="s">
        <v>149</v>
      </c>
      <c r="DU78" s="1" t="s">
        <v>157</v>
      </c>
      <c r="DV78" s="1">
        <v>795.814</v>
      </c>
      <c r="DW78" s="1" t="str">
        <f t="shared" si="3"/>
        <v>high</v>
      </c>
      <c r="DX78" s="1">
        <v>252.8</v>
      </c>
      <c r="DY78" s="1">
        <v>131.633</v>
      </c>
      <c r="DZ78" s="1">
        <v>108.375</v>
      </c>
      <c r="EA78" s="1" t="s">
        <v>149</v>
      </c>
      <c r="EB78" s="1" t="s">
        <v>157</v>
      </c>
      <c r="EC78" s="1" t="s">
        <v>157</v>
      </c>
      <c r="ED78" s="1" t="s">
        <v>157</v>
      </c>
      <c r="EE78" s="1" t="s">
        <v>315</v>
      </c>
      <c r="EF78" s="1" t="s">
        <v>151</v>
      </c>
      <c r="EG78" s="1" t="s">
        <v>151</v>
      </c>
    </row>
    <row r="79" ht="14.25" customHeight="1">
      <c r="A79" s="1" t="s">
        <v>316</v>
      </c>
      <c r="B79" s="1" t="s">
        <v>136</v>
      </c>
      <c r="C79" s="1">
        <v>28.0</v>
      </c>
      <c r="D79" s="1" t="s">
        <v>137</v>
      </c>
      <c r="E79" s="1">
        <v>139.0</v>
      </c>
      <c r="F79" s="1">
        <v>34.0</v>
      </c>
      <c r="G79" s="1" t="s">
        <v>138</v>
      </c>
      <c r="H79" s="1">
        <v>88.0</v>
      </c>
      <c r="I79" s="1" t="s">
        <v>147</v>
      </c>
      <c r="J79" s="1">
        <v>262.0</v>
      </c>
      <c r="K79" s="1">
        <v>7.705882353</v>
      </c>
      <c r="L79" s="1">
        <v>369.8</v>
      </c>
      <c r="M79" s="1">
        <v>2.15</v>
      </c>
      <c r="N79" s="1">
        <v>98.0</v>
      </c>
      <c r="O79" s="1">
        <v>5.41</v>
      </c>
      <c r="P79" s="1">
        <v>5.85</v>
      </c>
      <c r="Q79" s="1">
        <v>2.26</v>
      </c>
      <c r="R79" s="1">
        <v>2.588495575</v>
      </c>
      <c r="S79" s="1">
        <v>440.0</v>
      </c>
      <c r="T79" s="1">
        <v>55.94</v>
      </c>
      <c r="U79" s="1">
        <v>5.439</v>
      </c>
      <c r="V79" s="1">
        <v>314.7</v>
      </c>
      <c r="W79" s="1">
        <v>576.9984528</v>
      </c>
      <c r="X79" s="1">
        <v>14.7</v>
      </c>
      <c r="Y79" s="1">
        <v>7.395047998</v>
      </c>
      <c r="Z79" s="1">
        <v>13.52256267</v>
      </c>
      <c r="AA79" s="1">
        <v>0.267174024</v>
      </c>
      <c r="AB79" s="1">
        <v>96.2</v>
      </c>
      <c r="AC79" s="1">
        <v>31.5202216</v>
      </c>
      <c r="AD79" s="1" t="s">
        <v>155</v>
      </c>
      <c r="AE79" s="1">
        <v>41.92750012</v>
      </c>
      <c r="AF79" s="1">
        <v>105.1</v>
      </c>
      <c r="AG79" s="1" t="s">
        <v>140</v>
      </c>
      <c r="AH79" s="1" t="s">
        <v>141</v>
      </c>
      <c r="AI79" s="1" t="s">
        <v>167</v>
      </c>
      <c r="AJ79" s="1" t="s">
        <v>142</v>
      </c>
      <c r="AK79" s="1" t="s">
        <v>173</v>
      </c>
      <c r="AL79" s="1">
        <v>131.0</v>
      </c>
      <c r="AM79" s="1">
        <v>79.0</v>
      </c>
      <c r="AN79" s="1">
        <v>2192.06</v>
      </c>
      <c r="AO79" s="1">
        <v>13.4364</v>
      </c>
      <c r="AP79" s="1">
        <v>507.849</v>
      </c>
      <c r="AQ79" s="1">
        <v>956.733</v>
      </c>
      <c r="AR79" s="1">
        <v>13.7371</v>
      </c>
      <c r="AS79" s="1">
        <v>1186.0</v>
      </c>
      <c r="AT79" s="1">
        <v>2811.48</v>
      </c>
      <c r="AU79" s="1">
        <v>216.112</v>
      </c>
      <c r="AV79" s="1">
        <v>9.75807</v>
      </c>
      <c r="AW79" s="1">
        <v>1.30631</v>
      </c>
      <c r="AX79" s="1">
        <v>2.79842</v>
      </c>
      <c r="AY79" s="1">
        <v>810.354</v>
      </c>
      <c r="AZ79" s="1">
        <v>1.04146</v>
      </c>
      <c r="BA79" s="1">
        <v>1.73416</v>
      </c>
      <c r="BB79" s="1">
        <v>16.6256</v>
      </c>
      <c r="BC79" s="1">
        <v>5.41761</v>
      </c>
      <c r="BD79" s="1">
        <v>1.11314</v>
      </c>
      <c r="BE79" s="1">
        <v>312.694</v>
      </c>
      <c r="BF79" s="1">
        <v>7.05874</v>
      </c>
      <c r="BG79" s="1">
        <v>170.111</v>
      </c>
      <c r="BH79" s="1">
        <v>2.334783137</v>
      </c>
      <c r="BI79" s="1">
        <v>1.069768443</v>
      </c>
      <c r="BJ79" s="1">
        <v>0.328605316</v>
      </c>
      <c r="BK79" s="1">
        <v>0.024107628</v>
      </c>
      <c r="BL79" s="1" t="s">
        <v>144</v>
      </c>
      <c r="BM79" s="1" t="s">
        <v>145</v>
      </c>
      <c r="BN79" s="1" t="s">
        <v>145</v>
      </c>
      <c r="BO79" s="1" t="s">
        <v>145</v>
      </c>
      <c r="BP79" s="1" t="s">
        <v>146</v>
      </c>
      <c r="BQ79" s="1" t="s">
        <v>146</v>
      </c>
      <c r="BR79" s="1" t="s">
        <v>145</v>
      </c>
      <c r="BS79" s="1">
        <v>16.8833983</v>
      </c>
      <c r="BT79" s="1">
        <v>19.16056074</v>
      </c>
      <c r="BU79" s="1">
        <v>11.68112018</v>
      </c>
      <c r="BV79" s="1">
        <v>5.006949503</v>
      </c>
      <c r="BW79" s="1">
        <v>10.72085274</v>
      </c>
      <c r="BX79" s="1">
        <v>0.912425148</v>
      </c>
      <c r="BY79" s="1">
        <v>0.416252349</v>
      </c>
      <c r="BZ79" s="1" t="str">
        <f t="shared" si="1"/>
        <v>proinflamatoria</v>
      </c>
      <c r="CA79" s="1">
        <v>30.75547098</v>
      </c>
      <c r="CB79" s="1" t="s">
        <v>148</v>
      </c>
      <c r="CC79" s="1">
        <v>6.14817E-4</v>
      </c>
      <c r="CD79" s="1">
        <v>0.423557742</v>
      </c>
      <c r="CE79" s="1">
        <v>0.235679885</v>
      </c>
      <c r="CF79" s="1">
        <v>0.120709089</v>
      </c>
      <c r="CG79" s="1">
        <v>0.001895686</v>
      </c>
      <c r="CH79" s="1">
        <v>539.02</v>
      </c>
      <c r="CI79" s="2" t="str">
        <f t="shared" si="2"/>
        <v>low</v>
      </c>
      <c r="CJ79" s="1">
        <v>248.585</v>
      </c>
      <c r="CK79" s="1">
        <v>215.121</v>
      </c>
      <c r="CL79" s="1">
        <v>33.464</v>
      </c>
      <c r="CM79" s="1">
        <v>51.145</v>
      </c>
      <c r="CN79" s="1">
        <v>192.141</v>
      </c>
      <c r="CO79" s="1">
        <v>0.115</v>
      </c>
      <c r="CP79" s="1">
        <v>0.0</v>
      </c>
      <c r="CQ79" s="1">
        <v>0.115</v>
      </c>
      <c r="CR79" s="1">
        <v>0.0</v>
      </c>
      <c r="CS79" s="1">
        <v>5.184</v>
      </c>
      <c r="CT79" s="1">
        <v>5.184</v>
      </c>
      <c r="CU79" s="1">
        <v>0.0</v>
      </c>
      <c r="CV79" s="1">
        <v>0.0</v>
      </c>
      <c r="CW79" s="1">
        <v>0.0</v>
      </c>
      <c r="CX79" s="1">
        <v>0.0</v>
      </c>
      <c r="CY79" s="1">
        <v>8.484</v>
      </c>
      <c r="CZ79" s="1">
        <v>0.0</v>
      </c>
      <c r="DA79" s="1">
        <v>0.0</v>
      </c>
      <c r="DB79" s="1">
        <v>0.0</v>
      </c>
      <c r="DC79" s="1">
        <v>0.0</v>
      </c>
      <c r="DD79" s="1">
        <v>0.004</v>
      </c>
      <c r="DE79" s="1">
        <v>0.004</v>
      </c>
      <c r="DF79" s="1">
        <v>42.556</v>
      </c>
      <c r="DG79" s="1">
        <v>0.101</v>
      </c>
      <c r="DH79" s="1">
        <v>42.657</v>
      </c>
      <c r="DI79" s="1">
        <v>0.118</v>
      </c>
      <c r="DJ79" s="1">
        <v>0.501</v>
      </c>
      <c r="DK79" s="1">
        <v>0.619</v>
      </c>
      <c r="DL79" s="1">
        <v>163.839</v>
      </c>
      <c r="DM79" s="1">
        <v>27.665</v>
      </c>
      <c r="DN79" s="1">
        <v>191.504</v>
      </c>
      <c r="DO79" s="1">
        <v>0.0</v>
      </c>
      <c r="DP79" s="1">
        <v>5.184</v>
      </c>
      <c r="DQ79" s="1">
        <v>5.184</v>
      </c>
      <c r="DR79" s="1" t="s">
        <v>158</v>
      </c>
      <c r="DS79" s="1" t="s">
        <v>158</v>
      </c>
      <c r="DT79" s="1" t="s">
        <v>158</v>
      </c>
      <c r="DU79" s="1" t="s">
        <v>157</v>
      </c>
      <c r="DV79" s="1">
        <v>245.896</v>
      </c>
      <c r="DW79" s="1" t="str">
        <f t="shared" si="3"/>
        <v>low</v>
      </c>
      <c r="DX79" s="1">
        <v>113.402</v>
      </c>
      <c r="DY79" s="1">
        <v>23.332</v>
      </c>
      <c r="DZ79" s="1">
        <v>87.653</v>
      </c>
      <c r="EA79" s="1" t="s">
        <v>158</v>
      </c>
      <c r="EB79" s="1" t="s">
        <v>158</v>
      </c>
      <c r="EC79" s="1" t="s">
        <v>158</v>
      </c>
      <c r="ED79" s="1" t="s">
        <v>157</v>
      </c>
      <c r="EE79" s="1" t="s">
        <v>317</v>
      </c>
      <c r="EF79" s="1" t="s">
        <v>151</v>
      </c>
      <c r="EG79" s="1" t="s">
        <v>151</v>
      </c>
    </row>
    <row r="80" ht="14.25" customHeight="1">
      <c r="A80" s="1" t="s">
        <v>318</v>
      </c>
      <c r="B80" s="1" t="s">
        <v>153</v>
      </c>
      <c r="C80" s="1">
        <v>52.0</v>
      </c>
      <c r="D80" s="1" t="s">
        <v>161</v>
      </c>
      <c r="E80" s="1">
        <v>90.0</v>
      </c>
      <c r="F80" s="1">
        <v>65.0</v>
      </c>
      <c r="G80" s="1" t="s">
        <v>154</v>
      </c>
      <c r="H80" s="1">
        <v>22.0</v>
      </c>
      <c r="I80" s="1">
        <v>74.0</v>
      </c>
      <c r="J80" s="1">
        <v>161.0</v>
      </c>
      <c r="K80" s="1">
        <v>2.476923077</v>
      </c>
      <c r="L80" s="1">
        <v>144.9</v>
      </c>
      <c r="M80" s="1">
        <v>1.62</v>
      </c>
      <c r="N80" s="1">
        <v>86.0</v>
      </c>
      <c r="O80" s="1">
        <v>5.55</v>
      </c>
      <c r="P80" s="1">
        <v>20.2</v>
      </c>
      <c r="Q80" s="1">
        <v>14.35</v>
      </c>
      <c r="R80" s="1">
        <v>1.407665505</v>
      </c>
      <c r="S80" s="1">
        <v>109.0</v>
      </c>
      <c r="T80" s="1">
        <v>10.42</v>
      </c>
      <c r="U80" s="1">
        <v>4.773</v>
      </c>
      <c r="V80" s="1">
        <v>128.0</v>
      </c>
      <c r="W80" s="1">
        <v>163.7077769</v>
      </c>
      <c r="X80" s="1">
        <v>75.2</v>
      </c>
      <c r="Y80" s="1">
        <v>45.24008006</v>
      </c>
      <c r="Z80" s="1">
        <v>2.210429333</v>
      </c>
      <c r="AA80" s="1">
        <v>0.338261068</v>
      </c>
      <c r="AB80" s="1">
        <v>77.6</v>
      </c>
      <c r="AC80" s="1">
        <v>33.76473291</v>
      </c>
      <c r="AD80" s="1" t="s">
        <v>155</v>
      </c>
      <c r="AE80" s="1">
        <v>44.75162879</v>
      </c>
      <c r="AF80" s="1">
        <v>104.4</v>
      </c>
      <c r="AG80" s="1" t="s">
        <v>140</v>
      </c>
      <c r="AH80" s="1" t="s">
        <v>141</v>
      </c>
      <c r="AI80" s="1" t="s">
        <v>142</v>
      </c>
      <c r="AJ80" s="1" t="s">
        <v>142</v>
      </c>
      <c r="AK80" s="1" t="s">
        <v>143</v>
      </c>
      <c r="AL80" s="1">
        <v>176.0</v>
      </c>
      <c r="AM80" s="1">
        <v>104.0</v>
      </c>
      <c r="AN80" s="1">
        <v>2121.64</v>
      </c>
      <c r="AO80" s="1">
        <v>20.5792</v>
      </c>
      <c r="AP80" s="1">
        <v>740.635</v>
      </c>
      <c r="AQ80" s="1">
        <v>1094.27</v>
      </c>
      <c r="AR80" s="1">
        <v>13.2734</v>
      </c>
      <c r="AS80" s="1">
        <v>1363.02</v>
      </c>
      <c r="AT80" s="1">
        <v>4134.93</v>
      </c>
      <c r="AU80" s="1">
        <v>233.763</v>
      </c>
      <c r="AV80" s="1">
        <v>10.119</v>
      </c>
      <c r="AW80" s="1">
        <v>2.6833</v>
      </c>
      <c r="AX80" s="1">
        <v>3.11779</v>
      </c>
      <c r="AY80" s="1">
        <v>876.889</v>
      </c>
      <c r="AZ80" s="1">
        <v>0.896004</v>
      </c>
      <c r="BA80" s="1">
        <v>1.45434</v>
      </c>
      <c r="BB80" s="1">
        <v>14.4802</v>
      </c>
      <c r="BC80" s="1">
        <v>4.90201</v>
      </c>
      <c r="BD80" s="1">
        <v>1.06729</v>
      </c>
      <c r="BE80" s="1">
        <v>326.113</v>
      </c>
      <c r="BF80" s="1">
        <v>6.70459</v>
      </c>
      <c r="BG80" s="1">
        <v>216.435</v>
      </c>
      <c r="BH80" s="1">
        <v>6.192727879</v>
      </c>
      <c r="BI80" s="1">
        <v>1.915937614</v>
      </c>
      <c r="BJ80" s="1">
        <v>1.06251319</v>
      </c>
      <c r="BK80" s="1">
        <v>0.134223144</v>
      </c>
      <c r="BL80" s="1" t="s">
        <v>156</v>
      </c>
      <c r="BM80" s="1" t="s">
        <v>145</v>
      </c>
      <c r="BN80" s="1" t="s">
        <v>146</v>
      </c>
      <c r="BO80" s="1" t="s">
        <v>146</v>
      </c>
      <c r="BP80" s="1" t="s">
        <v>146</v>
      </c>
      <c r="BQ80" s="1" t="s">
        <v>146</v>
      </c>
      <c r="BR80" s="1" t="s">
        <v>146</v>
      </c>
      <c r="BS80" s="1">
        <v>10.62907199</v>
      </c>
      <c r="BT80" s="1">
        <v>6.88527084</v>
      </c>
      <c r="BU80" s="1">
        <v>6.813342713</v>
      </c>
      <c r="BV80" s="1">
        <v>3.188129114</v>
      </c>
      <c r="BW80" s="1">
        <v>7.102973471</v>
      </c>
      <c r="BX80" s="1">
        <v>-0.206060613</v>
      </c>
      <c r="BY80" s="1">
        <v>-0.097106792</v>
      </c>
      <c r="BZ80" s="1" t="str">
        <f t="shared" si="1"/>
        <v>antiinflamatoria</v>
      </c>
      <c r="CA80" s="1">
        <v>46.95785441</v>
      </c>
      <c r="CB80" s="1" t="s">
        <v>148</v>
      </c>
      <c r="CC80" s="1">
        <v>0.019420445</v>
      </c>
      <c r="CD80" s="1">
        <v>0.564378011</v>
      </c>
      <c r="CE80" s="1">
        <v>0.129941127</v>
      </c>
      <c r="CF80" s="1">
        <v>0.046448505</v>
      </c>
      <c r="CG80" s="1">
        <v>0.115911002</v>
      </c>
      <c r="CH80" s="1">
        <v>1379.986</v>
      </c>
      <c r="CI80" s="2" t="str">
        <f t="shared" si="2"/>
        <v>High</v>
      </c>
      <c r="CJ80" s="1">
        <v>164.948</v>
      </c>
      <c r="CK80" s="1">
        <v>130.421</v>
      </c>
      <c r="CL80" s="1">
        <v>34.527</v>
      </c>
      <c r="CM80" s="1">
        <v>49.855</v>
      </c>
      <c r="CN80" s="1">
        <v>101.091</v>
      </c>
      <c r="CO80" s="1">
        <v>3.192</v>
      </c>
      <c r="CP80" s="1">
        <v>0.0</v>
      </c>
      <c r="CQ80" s="1">
        <v>3.192</v>
      </c>
      <c r="CR80" s="1">
        <v>0.0</v>
      </c>
      <c r="CS80" s="1">
        <v>10.811</v>
      </c>
      <c r="CT80" s="1">
        <v>10.811</v>
      </c>
      <c r="CU80" s="1">
        <v>0.0</v>
      </c>
      <c r="CV80" s="1">
        <v>3.19</v>
      </c>
      <c r="CW80" s="1">
        <v>0.0</v>
      </c>
      <c r="CX80" s="1">
        <v>0.0</v>
      </c>
      <c r="CY80" s="1">
        <v>18.284</v>
      </c>
      <c r="CZ80" s="1">
        <v>0.0</v>
      </c>
      <c r="DA80" s="1">
        <v>0.0</v>
      </c>
      <c r="DB80" s="1">
        <v>0.0</v>
      </c>
      <c r="DC80" s="1">
        <v>31.073</v>
      </c>
      <c r="DD80" s="1">
        <v>0.143</v>
      </c>
      <c r="DE80" s="1">
        <v>31.217</v>
      </c>
      <c r="DF80" s="1">
        <v>0.0</v>
      </c>
      <c r="DG80" s="1">
        <v>0.354</v>
      </c>
      <c r="DH80" s="1">
        <v>0.354</v>
      </c>
      <c r="DI80" s="1">
        <v>0.262</v>
      </c>
      <c r="DJ80" s="1">
        <v>4.927</v>
      </c>
      <c r="DK80" s="1">
        <v>5.189</v>
      </c>
      <c r="DL80" s="1">
        <v>77.61</v>
      </c>
      <c r="DM80" s="1">
        <v>18.292</v>
      </c>
      <c r="DN80" s="1">
        <v>95.902</v>
      </c>
      <c r="DO80" s="1">
        <v>0.0</v>
      </c>
      <c r="DP80" s="1">
        <v>10.811</v>
      </c>
      <c r="DQ80" s="1">
        <v>10.811</v>
      </c>
      <c r="DR80" s="1" t="s">
        <v>149</v>
      </c>
      <c r="DS80" s="1" t="s">
        <v>158</v>
      </c>
      <c r="DT80" s="1" t="s">
        <v>158</v>
      </c>
      <c r="DU80" s="1" t="s">
        <v>158</v>
      </c>
      <c r="DV80" s="1">
        <v>650.433</v>
      </c>
      <c r="DW80" s="1" t="str">
        <f t="shared" si="3"/>
        <v>high</v>
      </c>
      <c r="DX80" s="1">
        <v>77.746</v>
      </c>
      <c r="DY80" s="1">
        <v>23.498</v>
      </c>
      <c r="DZ80" s="1">
        <v>47.647</v>
      </c>
      <c r="EA80" s="1" t="s">
        <v>157</v>
      </c>
      <c r="EB80" s="1" t="s">
        <v>158</v>
      </c>
      <c r="EC80" s="1" t="s">
        <v>158</v>
      </c>
      <c r="ED80" s="1" t="s">
        <v>158</v>
      </c>
      <c r="EE80" s="1" t="s">
        <v>319</v>
      </c>
      <c r="EF80" s="1" t="s">
        <v>151</v>
      </c>
      <c r="EG80" s="1" t="s">
        <v>151</v>
      </c>
    </row>
    <row r="81" ht="14.25" customHeight="1">
      <c r="A81" s="1" t="s">
        <v>320</v>
      </c>
      <c r="B81" s="1" t="s">
        <v>153</v>
      </c>
      <c r="C81" s="1">
        <v>43.0</v>
      </c>
      <c r="D81" s="1" t="s">
        <v>161</v>
      </c>
      <c r="E81" s="1">
        <v>127.0</v>
      </c>
      <c r="F81" s="1">
        <v>40.0</v>
      </c>
      <c r="G81" s="1" t="s">
        <v>154</v>
      </c>
      <c r="H81" s="1">
        <v>38.0</v>
      </c>
      <c r="I81" s="1">
        <v>168.0</v>
      </c>
      <c r="J81" s="1">
        <v>246.0</v>
      </c>
      <c r="K81" s="1">
        <v>6.15</v>
      </c>
      <c r="L81" s="1">
        <v>190.3</v>
      </c>
      <c r="M81" s="1">
        <v>3.13</v>
      </c>
      <c r="N81" s="1">
        <v>77.0</v>
      </c>
      <c r="O81" s="1">
        <v>5.63</v>
      </c>
      <c r="P81" s="1">
        <v>10.1</v>
      </c>
      <c r="Q81" s="1">
        <v>6.01</v>
      </c>
      <c r="R81" s="1">
        <v>1.680532446</v>
      </c>
      <c r="S81" s="1">
        <v>192.0</v>
      </c>
      <c r="T81" s="1">
        <v>12.11</v>
      </c>
      <c r="U81" s="1">
        <v>4.2735</v>
      </c>
      <c r="V81" s="1">
        <v>176.5</v>
      </c>
      <c r="W81" s="1">
        <v>313.1221719</v>
      </c>
      <c r="X81" s="1">
        <v>66.9</v>
      </c>
      <c r="Y81" s="1">
        <v>43.4765092</v>
      </c>
      <c r="Z81" s="1">
        <v>2.300092667</v>
      </c>
      <c r="AA81" s="1">
        <v>0.336296649</v>
      </c>
      <c r="AB81" s="1">
        <v>61.0</v>
      </c>
      <c r="AC81" s="1">
        <v>26.96709484</v>
      </c>
      <c r="AD81" s="1" t="s">
        <v>139</v>
      </c>
      <c r="AE81" s="1">
        <v>41.35540904</v>
      </c>
      <c r="AF81" s="1">
        <v>86.8</v>
      </c>
      <c r="AG81" s="1" t="s">
        <v>140</v>
      </c>
      <c r="AH81" s="1" t="s">
        <v>141</v>
      </c>
      <c r="AI81" s="1" t="s">
        <v>142</v>
      </c>
      <c r="AJ81" s="1" t="s">
        <v>167</v>
      </c>
      <c r="AK81" s="1" t="s">
        <v>143</v>
      </c>
      <c r="AL81" s="1">
        <v>126.0</v>
      </c>
      <c r="AM81" s="1">
        <v>84.0</v>
      </c>
      <c r="AN81" s="1">
        <v>1983.77</v>
      </c>
      <c r="AO81" s="1">
        <v>17.8208</v>
      </c>
      <c r="AP81" s="1">
        <v>556.687</v>
      </c>
      <c r="AQ81" s="1">
        <v>921.115</v>
      </c>
      <c r="AR81" s="1">
        <v>13.9138</v>
      </c>
      <c r="AS81" s="1">
        <v>1164.41</v>
      </c>
      <c r="AT81" s="1">
        <v>3342.14</v>
      </c>
      <c r="AU81" s="1">
        <v>247.853</v>
      </c>
      <c r="AV81" s="1">
        <v>10.4427</v>
      </c>
      <c r="AW81" s="1">
        <v>1.40122</v>
      </c>
      <c r="AX81" s="1">
        <v>3.04899</v>
      </c>
      <c r="AY81" s="1">
        <v>913.108</v>
      </c>
      <c r="AZ81" s="1">
        <v>0.920387</v>
      </c>
      <c r="BA81" s="1">
        <v>1.41535</v>
      </c>
      <c r="BB81" s="1">
        <v>12.1311</v>
      </c>
      <c r="BC81" s="1">
        <v>4.24308</v>
      </c>
      <c r="BD81" s="1">
        <v>1.6998</v>
      </c>
      <c r="BE81" s="1">
        <v>326.233</v>
      </c>
      <c r="BF81" s="1">
        <v>7.06945</v>
      </c>
      <c r="BG81" s="1">
        <v>137.561</v>
      </c>
      <c r="BH81" s="1">
        <v>1.62371313</v>
      </c>
      <c r="BI81" s="1">
        <v>0.303673454</v>
      </c>
      <c r="BJ81" s="1">
        <v>0.089292865</v>
      </c>
      <c r="BK81" s="1">
        <v>0.03686521</v>
      </c>
      <c r="BL81" s="1" t="s">
        <v>144</v>
      </c>
      <c r="BM81" s="1" t="s">
        <v>146</v>
      </c>
      <c r="BN81" s="1" t="s">
        <v>145</v>
      </c>
      <c r="BO81" s="1" t="s">
        <v>145</v>
      </c>
      <c r="BP81" s="1" t="s">
        <v>146</v>
      </c>
      <c r="BQ81" s="1" t="s">
        <v>145</v>
      </c>
      <c r="BR81" s="1" t="s">
        <v>146</v>
      </c>
      <c r="BS81" s="1">
        <v>14.07473763</v>
      </c>
      <c r="BT81" s="1">
        <v>5.553769506</v>
      </c>
      <c r="BU81" s="1">
        <v>5.982395596</v>
      </c>
      <c r="BV81" s="1">
        <v>3.35615667</v>
      </c>
      <c r="BW81" s="1">
        <v>3.861455598</v>
      </c>
      <c r="BX81" s="1">
        <v>0.224835853</v>
      </c>
      <c r="BY81" s="1">
        <v>0.113324523</v>
      </c>
      <c r="BZ81" s="1" t="str">
        <f t="shared" si="1"/>
        <v>proinflamatoria</v>
      </c>
      <c r="CA81" s="1">
        <v>41.34562212</v>
      </c>
      <c r="CB81" s="1" t="s">
        <v>148</v>
      </c>
      <c r="CC81" s="1">
        <v>0.094730313</v>
      </c>
      <c r="CD81" s="1">
        <v>0.107904531</v>
      </c>
      <c r="CE81" s="1">
        <v>0.084303184</v>
      </c>
      <c r="CF81" s="1">
        <v>0.356796833</v>
      </c>
      <c r="CG81" s="1">
        <v>0.193920955</v>
      </c>
      <c r="CH81" s="1">
        <v>1197.333</v>
      </c>
      <c r="CI81" s="2" t="str">
        <f t="shared" si="2"/>
        <v>High</v>
      </c>
      <c r="CJ81" s="1">
        <v>548.077</v>
      </c>
      <c r="CK81" s="1">
        <v>483.239</v>
      </c>
      <c r="CL81" s="1">
        <v>64.837</v>
      </c>
      <c r="CM81" s="1">
        <v>482.244</v>
      </c>
      <c r="CN81" s="1">
        <v>44.971</v>
      </c>
      <c r="CO81" s="1">
        <v>1.768</v>
      </c>
      <c r="CP81" s="1">
        <v>0.0</v>
      </c>
      <c r="CQ81" s="1">
        <v>1.768</v>
      </c>
      <c r="CR81" s="1">
        <v>0.093</v>
      </c>
      <c r="CS81" s="1">
        <v>18.999</v>
      </c>
      <c r="CT81" s="1">
        <v>19.092</v>
      </c>
      <c r="CU81" s="1">
        <v>0.0</v>
      </c>
      <c r="CV81" s="1">
        <v>0.727</v>
      </c>
      <c r="CW81" s="1">
        <v>0.0</v>
      </c>
      <c r="CX81" s="1">
        <v>0.0</v>
      </c>
      <c r="CY81" s="1">
        <v>438.833</v>
      </c>
      <c r="CZ81" s="1">
        <v>0.066</v>
      </c>
      <c r="DA81" s="1">
        <v>4.639</v>
      </c>
      <c r="DB81" s="1">
        <v>4.704</v>
      </c>
      <c r="DC81" s="1">
        <v>7.061</v>
      </c>
      <c r="DD81" s="1">
        <v>0.218</v>
      </c>
      <c r="DE81" s="1">
        <v>7.278</v>
      </c>
      <c r="DF81" s="1">
        <v>25.472</v>
      </c>
      <c r="DG81" s="1">
        <v>5.886</v>
      </c>
      <c r="DH81" s="1">
        <v>31.357</v>
      </c>
      <c r="DI81" s="1">
        <v>0.391</v>
      </c>
      <c r="DJ81" s="1">
        <v>6.3</v>
      </c>
      <c r="DK81" s="1">
        <v>6.691</v>
      </c>
      <c r="DL81" s="1">
        <v>9.474</v>
      </c>
      <c r="DM81" s="1">
        <v>28.785</v>
      </c>
      <c r="DN81" s="1">
        <v>38.259</v>
      </c>
      <c r="DO81" s="1">
        <v>0.093</v>
      </c>
      <c r="DP81" s="1">
        <v>18.999</v>
      </c>
      <c r="DQ81" s="1">
        <v>19.092</v>
      </c>
      <c r="DR81" s="1" t="s">
        <v>157</v>
      </c>
      <c r="DS81" s="1" t="s">
        <v>157</v>
      </c>
      <c r="DT81" s="1" t="s">
        <v>149</v>
      </c>
      <c r="DU81" s="1" t="s">
        <v>158</v>
      </c>
      <c r="DV81" s="1">
        <v>603.564</v>
      </c>
      <c r="DW81" s="1" t="str">
        <f t="shared" si="3"/>
        <v>high</v>
      </c>
      <c r="DX81" s="1">
        <v>276.28</v>
      </c>
      <c r="DY81" s="1">
        <v>243.095</v>
      </c>
      <c r="DZ81" s="1">
        <v>22.67</v>
      </c>
      <c r="EA81" s="1" t="s">
        <v>157</v>
      </c>
      <c r="EB81" s="1" t="s">
        <v>157</v>
      </c>
      <c r="EC81" s="1" t="s">
        <v>149</v>
      </c>
      <c r="ED81" s="1" t="s">
        <v>158</v>
      </c>
      <c r="EE81" s="1" t="s">
        <v>321</v>
      </c>
      <c r="EF81" s="1" t="s">
        <v>151</v>
      </c>
      <c r="EG81" s="1" t="s">
        <v>151</v>
      </c>
    </row>
    <row r="82" ht="14.25" customHeight="1">
      <c r="A82" s="1" t="s">
        <v>322</v>
      </c>
      <c r="B82" s="1" t="s">
        <v>153</v>
      </c>
      <c r="C82" s="1">
        <v>57.0</v>
      </c>
      <c r="D82" s="1" t="s">
        <v>161</v>
      </c>
      <c r="E82" s="1">
        <v>76.1</v>
      </c>
      <c r="F82" s="1">
        <v>69.0</v>
      </c>
      <c r="G82" s="1" t="s">
        <v>154</v>
      </c>
      <c r="H82" s="1">
        <v>14.0</v>
      </c>
      <c r="I82" s="1">
        <v>100.0</v>
      </c>
      <c r="J82" s="1">
        <v>183.0</v>
      </c>
      <c r="K82" s="1">
        <v>2.652173913</v>
      </c>
      <c r="L82" s="1">
        <v>101.4</v>
      </c>
      <c r="M82" s="1">
        <v>0.12</v>
      </c>
      <c r="N82" s="1">
        <v>79.0</v>
      </c>
      <c r="O82" s="1">
        <v>5.23</v>
      </c>
      <c r="P82" s="1">
        <v>0.61</v>
      </c>
      <c r="Q82" s="1">
        <v>5.21</v>
      </c>
      <c r="R82" s="1">
        <v>0.117082534</v>
      </c>
      <c r="S82" s="1">
        <v>68.0</v>
      </c>
      <c r="T82" s="1">
        <v>9.19</v>
      </c>
      <c r="U82" s="1">
        <v>4.3845</v>
      </c>
      <c r="V82" s="1">
        <v>139.4</v>
      </c>
      <c r="W82" s="1">
        <v>207.8010175</v>
      </c>
      <c r="X82" s="1">
        <v>87.0</v>
      </c>
      <c r="Y82" s="1">
        <v>55.84019577</v>
      </c>
      <c r="Z82" s="1">
        <v>1.790824667</v>
      </c>
      <c r="AA82" s="1">
        <v>0.349055625</v>
      </c>
      <c r="AB82" s="1">
        <v>49.9</v>
      </c>
      <c r="AC82" s="1">
        <v>18.96700881</v>
      </c>
      <c r="AD82" s="1" t="s">
        <v>154</v>
      </c>
      <c r="AE82" s="1">
        <v>29.6493232</v>
      </c>
      <c r="AF82" s="1">
        <v>65.2</v>
      </c>
      <c r="AG82" s="1" t="s">
        <v>154</v>
      </c>
      <c r="AH82" s="1" t="s">
        <v>154</v>
      </c>
      <c r="AI82" s="1" t="s">
        <v>142</v>
      </c>
      <c r="AJ82" s="1" t="s">
        <v>167</v>
      </c>
      <c r="AK82" s="1" t="s">
        <v>143</v>
      </c>
      <c r="AL82" s="1">
        <v>90.0</v>
      </c>
      <c r="AM82" s="1">
        <v>63.0</v>
      </c>
      <c r="AN82" s="1">
        <v>2234.5</v>
      </c>
      <c r="AO82" s="1">
        <v>12.8133</v>
      </c>
      <c r="AP82" s="1">
        <v>1351.14</v>
      </c>
      <c r="AQ82" s="1">
        <v>1365.86</v>
      </c>
      <c r="AR82" s="1">
        <v>12.5719</v>
      </c>
      <c r="AS82" s="1">
        <v>2026.41</v>
      </c>
      <c r="AT82" s="1">
        <v>5119.24</v>
      </c>
      <c r="AU82" s="1">
        <v>300.25</v>
      </c>
      <c r="AV82" s="1">
        <v>9.93784</v>
      </c>
      <c r="AW82" s="1">
        <v>1.76083</v>
      </c>
      <c r="AX82" s="1">
        <v>3.02413</v>
      </c>
      <c r="AY82" s="1">
        <v>1024.35</v>
      </c>
      <c r="AZ82" s="1">
        <v>1.37919</v>
      </c>
      <c r="BA82" s="1">
        <v>2.47813</v>
      </c>
      <c r="BB82" s="1">
        <v>12.3378</v>
      </c>
      <c r="BC82" s="1">
        <v>5.86636</v>
      </c>
      <c r="BD82" s="1">
        <v>2.5829</v>
      </c>
      <c r="BE82" s="1">
        <v>344.752</v>
      </c>
      <c r="BF82" s="1">
        <v>7.48587</v>
      </c>
      <c r="BG82" s="1">
        <v>163.752</v>
      </c>
      <c r="BH82" s="1">
        <v>0.0</v>
      </c>
      <c r="BI82" s="1">
        <v>0.0</v>
      </c>
      <c r="BJ82" s="1">
        <v>0.0</v>
      </c>
      <c r="BK82" s="1">
        <v>0.0</v>
      </c>
      <c r="BL82" s="1" t="s">
        <v>144</v>
      </c>
      <c r="BM82" s="1" t="s">
        <v>145</v>
      </c>
      <c r="BN82" s="1" t="s">
        <v>146</v>
      </c>
      <c r="BO82" s="1" t="s">
        <v>145</v>
      </c>
      <c r="BP82" s="1" t="s">
        <v>146</v>
      </c>
      <c r="BQ82" s="1" t="s">
        <v>146</v>
      </c>
      <c r="BR82" s="1" t="s">
        <v>146</v>
      </c>
      <c r="BS82" s="1">
        <v>13.78914035</v>
      </c>
      <c r="BT82" s="1">
        <v>4.279648758</v>
      </c>
      <c r="BU82" s="1">
        <v>6.328325387</v>
      </c>
      <c r="BV82" s="1">
        <v>2.549736261</v>
      </c>
      <c r="BW82" s="1">
        <v>4.539358321</v>
      </c>
      <c r="BX82" s="1">
        <v>0.810119061</v>
      </c>
      <c r="BY82" s="1">
        <v>0.362469379</v>
      </c>
      <c r="BZ82" s="1" t="str">
        <f t="shared" si="1"/>
        <v>proinflamatoria</v>
      </c>
      <c r="CA82" s="1">
        <v>26.24539877</v>
      </c>
      <c r="CB82" s="1" t="s">
        <v>154</v>
      </c>
      <c r="CC82" s="1">
        <v>0.174774828</v>
      </c>
      <c r="CD82" s="1">
        <v>0.091164968</v>
      </c>
      <c r="CE82" s="1">
        <v>0.030338943</v>
      </c>
      <c r="CF82" s="1">
        <v>0.198388244</v>
      </c>
      <c r="CG82" s="1">
        <v>0.158538753</v>
      </c>
      <c r="CH82" s="1">
        <v>1663.052</v>
      </c>
      <c r="CI82" s="2" t="str">
        <f t="shared" si="2"/>
        <v>High</v>
      </c>
      <c r="CJ82" s="1">
        <v>437.343</v>
      </c>
      <c r="CK82" s="1">
        <v>434.903</v>
      </c>
      <c r="CL82" s="1">
        <v>2.44</v>
      </c>
      <c r="CM82" s="1">
        <v>426.348</v>
      </c>
      <c r="CN82" s="1">
        <v>5.519</v>
      </c>
      <c r="CO82" s="1">
        <v>5.372</v>
      </c>
      <c r="CP82" s="1">
        <v>0.0</v>
      </c>
      <c r="CQ82" s="1">
        <v>5.372</v>
      </c>
      <c r="CR82" s="1">
        <v>0.0</v>
      </c>
      <c r="CS82" s="1">
        <v>0.104</v>
      </c>
      <c r="CT82" s="1">
        <v>0.104</v>
      </c>
      <c r="CU82" s="1">
        <v>0.0</v>
      </c>
      <c r="CV82" s="1">
        <v>5.372</v>
      </c>
      <c r="CW82" s="1">
        <v>0.0</v>
      </c>
      <c r="CX82" s="1">
        <v>0.0</v>
      </c>
      <c r="CY82" s="1">
        <v>35.733</v>
      </c>
      <c r="CZ82" s="1">
        <v>0.0</v>
      </c>
      <c r="DA82" s="1">
        <v>0.0</v>
      </c>
      <c r="DB82" s="1">
        <v>0.0</v>
      </c>
      <c r="DC82" s="1">
        <v>7.164</v>
      </c>
      <c r="DD82" s="1">
        <v>0.0</v>
      </c>
      <c r="DE82" s="1">
        <v>7.164</v>
      </c>
      <c r="DF82" s="1">
        <v>383.45</v>
      </c>
      <c r="DG82" s="1">
        <v>0.0</v>
      </c>
      <c r="DH82" s="1">
        <v>383.45</v>
      </c>
      <c r="DI82" s="1">
        <v>0.035</v>
      </c>
      <c r="DJ82" s="1">
        <v>0.269</v>
      </c>
      <c r="DK82" s="1">
        <v>0.304</v>
      </c>
      <c r="DL82" s="1">
        <v>3.147</v>
      </c>
      <c r="DM82" s="1">
        <v>2.068</v>
      </c>
      <c r="DN82" s="1">
        <v>5.215</v>
      </c>
      <c r="DO82" s="1">
        <v>0.0</v>
      </c>
      <c r="DP82" s="1">
        <v>0.104</v>
      </c>
      <c r="DQ82" s="1">
        <v>0.104</v>
      </c>
      <c r="DR82" s="1" t="s">
        <v>149</v>
      </c>
      <c r="DS82" s="1" t="s">
        <v>157</v>
      </c>
      <c r="DT82" s="1" t="s">
        <v>149</v>
      </c>
      <c r="DU82" s="1" t="s">
        <v>158</v>
      </c>
      <c r="DV82" s="1">
        <v>744.261</v>
      </c>
      <c r="DW82" s="1" t="str">
        <f t="shared" si="3"/>
        <v>high</v>
      </c>
      <c r="DX82" s="1">
        <v>195.723</v>
      </c>
      <c r="DY82" s="1">
        <v>190.802</v>
      </c>
      <c r="DZ82" s="1">
        <v>2.47</v>
      </c>
      <c r="EA82" s="1" t="s">
        <v>149</v>
      </c>
      <c r="EB82" s="1" t="s">
        <v>157</v>
      </c>
      <c r="EC82" s="1" t="s">
        <v>149</v>
      </c>
      <c r="ED82" s="1" t="s">
        <v>158</v>
      </c>
      <c r="EE82" s="1" t="s">
        <v>323</v>
      </c>
      <c r="EF82" s="1" t="s">
        <v>151</v>
      </c>
      <c r="EG82" s="1" t="s">
        <v>151</v>
      </c>
    </row>
    <row r="83" ht="14.25" customHeight="1">
      <c r="A83" s="1" t="s">
        <v>324</v>
      </c>
      <c r="B83" s="1" t="s">
        <v>153</v>
      </c>
      <c r="C83" s="1">
        <v>55.0</v>
      </c>
      <c r="D83" s="1" t="s">
        <v>161</v>
      </c>
      <c r="E83" s="1">
        <v>96.1</v>
      </c>
      <c r="F83" s="1">
        <v>45.0</v>
      </c>
      <c r="G83" s="1" t="s">
        <v>154</v>
      </c>
      <c r="H83" s="1">
        <v>40.0</v>
      </c>
      <c r="I83" s="1">
        <v>123.0</v>
      </c>
      <c r="J83" s="1">
        <v>208.0</v>
      </c>
      <c r="K83" s="1">
        <v>4.622222222</v>
      </c>
      <c r="L83" s="1">
        <v>107.3</v>
      </c>
      <c r="M83" s="1">
        <v>2.56</v>
      </c>
      <c r="N83" s="1">
        <v>101.0</v>
      </c>
      <c r="O83" s="1">
        <v>5.67</v>
      </c>
      <c r="P83" s="1">
        <v>9.88</v>
      </c>
      <c r="Q83" s="1">
        <v>3.04</v>
      </c>
      <c r="R83" s="1">
        <v>3.25</v>
      </c>
      <c r="S83" s="1">
        <v>202.0</v>
      </c>
      <c r="T83" s="1">
        <v>19.56</v>
      </c>
      <c r="U83" s="1">
        <v>5.6055</v>
      </c>
      <c r="V83" s="1">
        <v>143.8</v>
      </c>
      <c r="W83" s="1">
        <v>185.7990976</v>
      </c>
      <c r="X83" s="1">
        <v>39.1</v>
      </c>
      <c r="Y83" s="1">
        <v>20.52103735</v>
      </c>
      <c r="Z83" s="1">
        <v>4.873048</v>
      </c>
      <c r="AA83" s="1">
        <v>0.303065154</v>
      </c>
      <c r="AB83" s="1">
        <v>60.9</v>
      </c>
      <c r="AC83" s="1">
        <v>25.34859521</v>
      </c>
      <c r="AD83" s="1" t="s">
        <v>139</v>
      </c>
      <c r="AE83" s="1">
        <v>43.38772157</v>
      </c>
      <c r="AF83" s="1">
        <v>84.1</v>
      </c>
      <c r="AG83" s="1" t="s">
        <v>140</v>
      </c>
      <c r="AH83" s="1" t="s">
        <v>154</v>
      </c>
      <c r="AI83" s="1" t="s">
        <v>142</v>
      </c>
      <c r="AJ83" s="1" t="s">
        <v>142</v>
      </c>
      <c r="AK83" s="1" t="s">
        <v>143</v>
      </c>
      <c r="AL83" s="1">
        <v>112.0</v>
      </c>
      <c r="AM83" s="1">
        <v>73.0</v>
      </c>
      <c r="AN83" s="1">
        <v>1627.37</v>
      </c>
      <c r="AO83" s="1">
        <v>14.2949</v>
      </c>
      <c r="AP83" s="1">
        <v>522.573</v>
      </c>
      <c r="AQ83" s="1">
        <v>707.17</v>
      </c>
      <c r="AR83" s="1">
        <v>11.2553</v>
      </c>
      <c r="AS83" s="1">
        <v>1359.48</v>
      </c>
      <c r="AT83" s="1">
        <v>2213.17</v>
      </c>
      <c r="AU83" s="1">
        <v>173.019</v>
      </c>
      <c r="AV83" s="1">
        <v>9.47054</v>
      </c>
      <c r="AW83" s="1">
        <v>1.1049</v>
      </c>
      <c r="AX83" s="1">
        <v>2.70814</v>
      </c>
      <c r="AY83" s="1">
        <v>928.357</v>
      </c>
      <c r="AZ83" s="1">
        <v>0.833102</v>
      </c>
      <c r="BA83" s="1">
        <v>1.33184</v>
      </c>
      <c r="BB83" s="1">
        <v>10.1411</v>
      </c>
      <c r="BC83" s="1">
        <v>3.85878</v>
      </c>
      <c r="BD83" s="1">
        <v>1.70396</v>
      </c>
      <c r="BE83" s="1">
        <v>308.868</v>
      </c>
      <c r="BF83" s="1">
        <v>6.77161</v>
      </c>
      <c r="BG83" s="1">
        <v>142.413</v>
      </c>
      <c r="BH83" s="1">
        <v>2.087149395</v>
      </c>
      <c r="BI83" s="1">
        <v>0.725320248</v>
      </c>
      <c r="BJ83" s="1">
        <v>0.620302107</v>
      </c>
      <c r="BK83" s="1">
        <v>0.064478064</v>
      </c>
      <c r="BL83" s="1" t="s">
        <v>144</v>
      </c>
      <c r="BM83" s="1" t="s">
        <v>145</v>
      </c>
      <c r="BN83" s="1" t="s">
        <v>145</v>
      </c>
      <c r="BO83" s="1" t="s">
        <v>145</v>
      </c>
      <c r="BP83" s="1" t="s">
        <v>145</v>
      </c>
      <c r="BQ83" s="1" t="s">
        <v>146</v>
      </c>
      <c r="BR83" s="1" t="s">
        <v>145</v>
      </c>
      <c r="BS83" s="1">
        <v>8.815816525</v>
      </c>
      <c r="BT83" s="1">
        <v>57.8363528</v>
      </c>
      <c r="BU83" s="1">
        <v>9.838717223</v>
      </c>
      <c r="BV83" s="1">
        <v>1.96348456</v>
      </c>
      <c r="BW83" s="1">
        <v>7.160074925</v>
      </c>
      <c r="BX83" s="1">
        <v>0.57592513</v>
      </c>
      <c r="BY83" s="1">
        <v>0.353979797</v>
      </c>
      <c r="BZ83" s="1" t="str">
        <f t="shared" si="1"/>
        <v>proinflamatoria</v>
      </c>
      <c r="CA83" s="1">
        <v>39.1391201</v>
      </c>
      <c r="CB83" s="1" t="s">
        <v>148</v>
      </c>
      <c r="CC83" s="1">
        <v>0.03301015</v>
      </c>
      <c r="CD83" s="1">
        <v>0.694179864</v>
      </c>
      <c r="CE83" s="1">
        <v>0.02814819</v>
      </c>
      <c r="CF83" s="1">
        <v>0.077165847</v>
      </c>
      <c r="CG83" s="1">
        <v>0.019817463</v>
      </c>
      <c r="CH83" s="1">
        <v>695.009</v>
      </c>
      <c r="CI83" s="2" t="str">
        <f t="shared" si="2"/>
        <v>low</v>
      </c>
      <c r="CJ83" s="1">
        <v>1078.827</v>
      </c>
      <c r="CK83" s="1">
        <v>836.843</v>
      </c>
      <c r="CL83" s="1">
        <v>241.984</v>
      </c>
      <c r="CM83" s="1">
        <v>240.5</v>
      </c>
      <c r="CN83" s="1">
        <v>829.004</v>
      </c>
      <c r="CO83" s="1">
        <v>6.683</v>
      </c>
      <c r="CP83" s="1">
        <v>0.0</v>
      </c>
      <c r="CQ83" s="1">
        <v>6.683</v>
      </c>
      <c r="CR83" s="1">
        <v>0.05</v>
      </c>
      <c r="CS83" s="1">
        <v>2.591</v>
      </c>
      <c r="CT83" s="1">
        <v>2.64</v>
      </c>
      <c r="CU83" s="1">
        <v>0.0</v>
      </c>
      <c r="CV83" s="1">
        <v>1.48</v>
      </c>
      <c r="CW83" s="1">
        <v>184.999</v>
      </c>
      <c r="CX83" s="1">
        <v>0.0</v>
      </c>
      <c r="CY83" s="1">
        <v>2.52</v>
      </c>
      <c r="CZ83" s="1">
        <v>0.097</v>
      </c>
      <c r="DA83" s="1">
        <v>0.689</v>
      </c>
      <c r="DB83" s="1">
        <v>0.786</v>
      </c>
      <c r="DC83" s="1">
        <v>9.462</v>
      </c>
      <c r="DD83" s="1">
        <v>0.066</v>
      </c>
      <c r="DE83" s="1">
        <v>9.528</v>
      </c>
      <c r="DF83" s="1">
        <v>40.803</v>
      </c>
      <c r="DG83" s="1">
        <v>1.819</v>
      </c>
      <c r="DH83" s="1">
        <v>42.622</v>
      </c>
      <c r="DI83" s="1">
        <v>0.957</v>
      </c>
      <c r="DJ83" s="1">
        <v>1.077</v>
      </c>
      <c r="DK83" s="1">
        <v>2.034</v>
      </c>
      <c r="DL83" s="1">
        <v>591.211</v>
      </c>
      <c r="DM83" s="1">
        <v>235.724</v>
      </c>
      <c r="DN83" s="1">
        <v>826.935</v>
      </c>
      <c r="DO83" s="1">
        <v>0.05</v>
      </c>
      <c r="DP83" s="1">
        <v>2.591</v>
      </c>
      <c r="DQ83" s="1">
        <v>2.64</v>
      </c>
      <c r="DR83" s="1" t="s">
        <v>158</v>
      </c>
      <c r="DS83" s="1" t="s">
        <v>149</v>
      </c>
      <c r="DT83" s="1" t="s">
        <v>157</v>
      </c>
      <c r="DU83" s="1" t="s">
        <v>149</v>
      </c>
      <c r="DV83" s="1">
        <v>427.075</v>
      </c>
      <c r="DW83" s="1" t="str">
        <f t="shared" si="3"/>
        <v>low</v>
      </c>
      <c r="DX83" s="1">
        <v>662.927</v>
      </c>
      <c r="DY83" s="1">
        <v>147.784</v>
      </c>
      <c r="DZ83" s="1">
        <v>509.413</v>
      </c>
      <c r="EA83" s="1" t="s">
        <v>157</v>
      </c>
      <c r="EB83" s="1" t="s">
        <v>149</v>
      </c>
      <c r="EC83" s="1" t="s">
        <v>149</v>
      </c>
      <c r="ED83" s="1" t="s">
        <v>149</v>
      </c>
      <c r="EE83" s="1" t="s">
        <v>325</v>
      </c>
      <c r="EF83" s="1" t="s">
        <v>165</v>
      </c>
      <c r="EG83" s="1" t="s">
        <v>151</v>
      </c>
    </row>
    <row r="84" ht="14.25" customHeight="1">
      <c r="A84" s="1" t="s">
        <v>326</v>
      </c>
      <c r="B84" s="1" t="s">
        <v>153</v>
      </c>
      <c r="C84" s="1">
        <v>33.0</v>
      </c>
      <c r="D84" s="1" t="s">
        <v>137</v>
      </c>
      <c r="E84" s="1">
        <v>87.6</v>
      </c>
      <c r="F84" s="1">
        <v>56.0</v>
      </c>
      <c r="G84" s="1" t="s">
        <v>154</v>
      </c>
      <c r="H84" s="1">
        <v>25.0</v>
      </c>
      <c r="I84" s="1">
        <v>101.0</v>
      </c>
      <c r="J84" s="1">
        <v>182.0</v>
      </c>
      <c r="K84" s="1">
        <v>3.25</v>
      </c>
      <c r="L84" s="1">
        <v>156.9</v>
      </c>
      <c r="M84" s="1">
        <v>4.57</v>
      </c>
      <c r="N84" s="1">
        <v>88.0</v>
      </c>
      <c r="O84" s="1">
        <v>4.69</v>
      </c>
      <c r="P84" s="1">
        <v>7.38</v>
      </c>
      <c r="Q84" s="1">
        <v>3.47</v>
      </c>
      <c r="R84" s="1">
        <v>2.126801153</v>
      </c>
      <c r="S84" s="1">
        <v>125.0</v>
      </c>
      <c r="T84" s="1">
        <v>13.2</v>
      </c>
      <c r="U84" s="1">
        <v>4.884</v>
      </c>
      <c r="V84" s="1">
        <v>143.6</v>
      </c>
      <c r="W84" s="1">
        <v>190.7514451</v>
      </c>
      <c r="X84" s="1">
        <v>59.3</v>
      </c>
      <c r="Y84" s="1">
        <v>34.90060308</v>
      </c>
      <c r="Z84" s="1">
        <v>2.86528</v>
      </c>
      <c r="AA84" s="1">
        <v>0.325840427</v>
      </c>
      <c r="AB84" s="1">
        <v>55.9</v>
      </c>
      <c r="AC84" s="1">
        <v>23.7863332</v>
      </c>
      <c r="AD84" s="1" t="s">
        <v>154</v>
      </c>
      <c r="AE84" s="1">
        <v>38.79510028</v>
      </c>
      <c r="AF84" s="1">
        <v>79.9</v>
      </c>
      <c r="AG84" s="1" t="s">
        <v>154</v>
      </c>
      <c r="AH84" s="1" t="s">
        <v>154</v>
      </c>
      <c r="AI84" s="1" t="s">
        <v>142</v>
      </c>
      <c r="AJ84" s="1" t="s">
        <v>167</v>
      </c>
      <c r="AK84" s="1" t="s">
        <v>173</v>
      </c>
      <c r="AL84" s="1">
        <v>122.0</v>
      </c>
      <c r="AM84" s="1">
        <v>77.0</v>
      </c>
      <c r="AN84" s="1">
        <v>1444.06</v>
      </c>
      <c r="AO84" s="1">
        <v>17.8898</v>
      </c>
      <c r="AP84" s="1">
        <v>574.976</v>
      </c>
      <c r="AQ84" s="1">
        <v>887.141</v>
      </c>
      <c r="AR84" s="1">
        <v>12.0465</v>
      </c>
      <c r="AS84" s="1">
        <v>960.678</v>
      </c>
      <c r="AT84" s="1">
        <v>3253.58</v>
      </c>
      <c r="AU84" s="1">
        <v>245.279</v>
      </c>
      <c r="AV84" s="1">
        <v>9.46472</v>
      </c>
      <c r="AW84" s="1">
        <v>1.14983</v>
      </c>
      <c r="AX84" s="1">
        <v>3.25077</v>
      </c>
      <c r="AY84" s="1">
        <v>871.923</v>
      </c>
      <c r="AZ84" s="1">
        <v>1.04185</v>
      </c>
      <c r="BA84" s="1">
        <v>1.47423</v>
      </c>
      <c r="BB84" s="1">
        <v>13.9528</v>
      </c>
      <c r="BC84" s="1">
        <v>4.27542</v>
      </c>
      <c r="BD84" s="1">
        <v>1.09711</v>
      </c>
      <c r="BE84" s="1">
        <v>271.58</v>
      </c>
      <c r="BF84" s="1">
        <v>6.71174</v>
      </c>
      <c r="BG84" s="1">
        <v>229.588</v>
      </c>
      <c r="BH84" s="1">
        <v>5.52643948</v>
      </c>
      <c r="BI84" s="1">
        <v>1.303384945</v>
      </c>
      <c r="BJ84" s="1">
        <v>0.802498993</v>
      </c>
      <c r="BK84" s="1">
        <v>0.048288779</v>
      </c>
      <c r="BL84" s="1" t="s">
        <v>144</v>
      </c>
      <c r="BM84" s="1" t="s">
        <v>146</v>
      </c>
      <c r="BN84" s="1" t="s">
        <v>146</v>
      </c>
      <c r="BO84" s="1" t="s">
        <v>146</v>
      </c>
      <c r="BP84" s="1" t="s">
        <v>145</v>
      </c>
      <c r="BQ84" s="1" t="s">
        <v>145</v>
      </c>
      <c r="BR84" s="1" t="s">
        <v>146</v>
      </c>
      <c r="BS84" s="1">
        <v>20.89955977</v>
      </c>
      <c r="BT84" s="1">
        <v>25.90905345</v>
      </c>
      <c r="BU84" s="1">
        <v>12.09971864</v>
      </c>
      <c r="BV84" s="1">
        <v>5.759677799</v>
      </c>
      <c r="BW84" s="1">
        <v>2.764896751</v>
      </c>
      <c r="BX84" s="1">
        <v>-0.444082969</v>
      </c>
      <c r="BY84" s="1">
        <v>-0.307536682</v>
      </c>
      <c r="BZ84" s="1" t="str">
        <f t="shared" si="1"/>
        <v>antiinflamatoria</v>
      </c>
      <c r="CA84" s="1">
        <v>37.62703379</v>
      </c>
      <c r="CB84" s="1" t="s">
        <v>148</v>
      </c>
      <c r="CC84" s="1">
        <v>0.016776234</v>
      </c>
      <c r="CD84" s="1">
        <v>0.321260233</v>
      </c>
      <c r="CE84" s="1">
        <v>0.324578268</v>
      </c>
      <c r="CF84" s="1">
        <v>0.144753163</v>
      </c>
      <c r="CG84" s="1">
        <v>0.023536343</v>
      </c>
      <c r="CH84" s="1">
        <v>2015.612</v>
      </c>
      <c r="CI84" s="2" t="str">
        <f t="shared" si="2"/>
        <v>High</v>
      </c>
      <c r="CJ84" s="1">
        <v>256.307</v>
      </c>
      <c r="CK84" s="1">
        <v>167.363</v>
      </c>
      <c r="CL84" s="1">
        <v>88.944</v>
      </c>
      <c r="CM84" s="1">
        <v>161.112</v>
      </c>
      <c r="CN84" s="1">
        <v>84.026</v>
      </c>
      <c r="CO84" s="1">
        <v>1.735</v>
      </c>
      <c r="CP84" s="1">
        <v>0.0</v>
      </c>
      <c r="CQ84" s="1">
        <v>1.735</v>
      </c>
      <c r="CR84" s="1">
        <v>0.052</v>
      </c>
      <c r="CS84" s="1">
        <v>9.382</v>
      </c>
      <c r="CT84" s="1">
        <v>9.434</v>
      </c>
      <c r="CU84" s="1">
        <v>0.0</v>
      </c>
      <c r="CV84" s="1">
        <v>0.38</v>
      </c>
      <c r="CW84" s="1">
        <v>50.246</v>
      </c>
      <c r="CX84" s="1">
        <v>0.0</v>
      </c>
      <c r="CY84" s="1">
        <v>16.173</v>
      </c>
      <c r="CZ84" s="1">
        <v>0.099</v>
      </c>
      <c r="DA84" s="1">
        <v>25.73</v>
      </c>
      <c r="DB84" s="1">
        <v>25.829</v>
      </c>
      <c r="DC84" s="1">
        <v>3.702</v>
      </c>
      <c r="DD84" s="1">
        <v>1.117</v>
      </c>
      <c r="DE84" s="1">
        <v>4.82</v>
      </c>
      <c r="DF84" s="1">
        <v>49.543</v>
      </c>
      <c r="DG84" s="1">
        <v>14.501</v>
      </c>
      <c r="DH84" s="1">
        <v>64.044</v>
      </c>
      <c r="DI84" s="1">
        <v>15.444</v>
      </c>
      <c r="DJ84" s="1">
        <v>14.661</v>
      </c>
      <c r="DK84" s="1">
        <v>30.105</v>
      </c>
      <c r="DL84" s="1">
        <v>30.363</v>
      </c>
      <c r="DM84" s="1">
        <v>23.546</v>
      </c>
      <c r="DN84" s="1">
        <v>53.909</v>
      </c>
      <c r="DO84" s="1">
        <v>0.052</v>
      </c>
      <c r="DP84" s="1">
        <v>9.382</v>
      </c>
      <c r="DQ84" s="1">
        <v>9.434</v>
      </c>
      <c r="DR84" s="1" t="s">
        <v>149</v>
      </c>
      <c r="DS84" s="1" t="s">
        <v>158</v>
      </c>
      <c r="DT84" s="1" t="s">
        <v>157</v>
      </c>
      <c r="DU84" s="1" t="s">
        <v>158</v>
      </c>
      <c r="DV84" s="1">
        <v>1395.795</v>
      </c>
      <c r="DW84" s="1" t="str">
        <f t="shared" si="3"/>
        <v>high</v>
      </c>
      <c r="DX84" s="1">
        <v>177.491</v>
      </c>
      <c r="DY84" s="1">
        <v>111.569</v>
      </c>
      <c r="DZ84" s="1">
        <v>58.188</v>
      </c>
      <c r="EA84" s="1" t="s">
        <v>149</v>
      </c>
      <c r="EB84" s="1" t="s">
        <v>158</v>
      </c>
      <c r="EC84" s="1" t="s">
        <v>157</v>
      </c>
      <c r="ED84" s="1" t="s">
        <v>157</v>
      </c>
      <c r="EE84" s="1" t="s">
        <v>327</v>
      </c>
      <c r="EF84" s="1" t="s">
        <v>165</v>
      </c>
      <c r="EG84" s="1" t="s">
        <v>165</v>
      </c>
    </row>
    <row r="85" ht="14.25" customHeight="1">
      <c r="A85" s="1" t="s">
        <v>328</v>
      </c>
      <c r="B85" s="1" t="s">
        <v>136</v>
      </c>
      <c r="C85" s="1">
        <v>41.0</v>
      </c>
      <c r="D85" s="1" t="s">
        <v>161</v>
      </c>
      <c r="E85" s="1">
        <v>74.7</v>
      </c>
      <c r="F85" s="1">
        <v>51.0</v>
      </c>
      <c r="G85" s="1" t="s">
        <v>154</v>
      </c>
      <c r="H85" s="1">
        <v>19.0</v>
      </c>
      <c r="I85" s="1">
        <v>93.0</v>
      </c>
      <c r="J85" s="1">
        <v>163.0</v>
      </c>
      <c r="K85" s="1">
        <v>3.196078431</v>
      </c>
      <c r="L85" s="1">
        <v>214.3</v>
      </c>
      <c r="M85" s="1">
        <v>0.38</v>
      </c>
      <c r="N85" s="1">
        <v>87.0</v>
      </c>
      <c r="O85" s="1">
        <v>5.38</v>
      </c>
      <c r="P85" s="1">
        <v>0.77</v>
      </c>
      <c r="Q85" s="1">
        <v>4.53</v>
      </c>
      <c r="R85" s="1">
        <v>0.169977925</v>
      </c>
      <c r="S85" s="1">
        <v>94.0</v>
      </c>
      <c r="T85" s="1">
        <v>7.45</v>
      </c>
      <c r="U85" s="1">
        <v>4.8285</v>
      </c>
      <c r="V85" s="1">
        <v>99.8</v>
      </c>
      <c r="W85" s="1">
        <v>112.1565676</v>
      </c>
      <c r="X85" s="1">
        <v>104.2</v>
      </c>
      <c r="Y85" s="1">
        <v>62.54808384</v>
      </c>
      <c r="Z85" s="1">
        <v>1.59877</v>
      </c>
      <c r="AA85" s="1">
        <v>0.355163352</v>
      </c>
      <c r="AB85" s="1">
        <v>57.3</v>
      </c>
      <c r="AC85" s="1">
        <v>20.37457211</v>
      </c>
      <c r="AD85" s="1" t="s">
        <v>154</v>
      </c>
      <c r="AE85" s="1">
        <v>25.7936625</v>
      </c>
      <c r="AF85" s="1">
        <v>82.4</v>
      </c>
      <c r="AG85" s="1" t="s">
        <v>140</v>
      </c>
      <c r="AH85" s="1" t="s">
        <v>154</v>
      </c>
      <c r="AI85" s="1" t="s">
        <v>142</v>
      </c>
      <c r="AJ85" s="1" t="s">
        <v>167</v>
      </c>
      <c r="AK85" s="1" t="s">
        <v>143</v>
      </c>
      <c r="AL85" s="1">
        <v>122.0</v>
      </c>
      <c r="AM85" s="1">
        <v>80.0</v>
      </c>
      <c r="AN85" s="1">
        <v>1928.73</v>
      </c>
      <c r="AO85" s="1">
        <v>21.4552</v>
      </c>
      <c r="AP85" s="1">
        <v>650.324</v>
      </c>
      <c r="AQ85" s="1">
        <v>1042.31</v>
      </c>
      <c r="AR85" s="1">
        <v>12.5911</v>
      </c>
      <c r="AS85" s="1">
        <v>1129.22</v>
      </c>
      <c r="AT85" s="1">
        <v>3829.97</v>
      </c>
      <c r="AU85" s="1">
        <v>226.384</v>
      </c>
      <c r="AV85" s="1">
        <v>10.4441</v>
      </c>
      <c r="AW85" s="1">
        <v>2.65914</v>
      </c>
      <c r="AX85" s="1">
        <v>3.09637</v>
      </c>
      <c r="AY85" s="1">
        <v>925.034</v>
      </c>
      <c r="AZ85" s="1">
        <v>1.07264</v>
      </c>
      <c r="BA85" s="1">
        <v>1.89303</v>
      </c>
      <c r="BB85" s="1">
        <v>17.6595</v>
      </c>
      <c r="BC85" s="1">
        <v>5.30066</v>
      </c>
      <c r="BD85" s="1">
        <v>1.16326</v>
      </c>
      <c r="BE85" s="1">
        <v>301.642</v>
      </c>
      <c r="BF85" s="1">
        <v>7.10646</v>
      </c>
      <c r="BG85" s="1">
        <v>235.895</v>
      </c>
      <c r="BH85" s="1">
        <v>1.727723622</v>
      </c>
      <c r="BI85" s="1">
        <v>0.432248393</v>
      </c>
      <c r="BJ85" s="1">
        <v>0.331487614</v>
      </c>
      <c r="BK85" s="1">
        <v>0.0</v>
      </c>
      <c r="BL85" s="1" t="s">
        <v>156</v>
      </c>
      <c r="BM85" s="1" t="s">
        <v>146</v>
      </c>
      <c r="BN85" s="1" t="s">
        <v>146</v>
      </c>
      <c r="BO85" s="1" t="s">
        <v>146</v>
      </c>
      <c r="BP85" s="1" t="s">
        <v>146</v>
      </c>
      <c r="BQ85" s="1" t="s">
        <v>146</v>
      </c>
      <c r="BR85" s="1" t="s">
        <v>146</v>
      </c>
      <c r="BS85" s="1">
        <v>14.08364126</v>
      </c>
      <c r="BT85" s="1">
        <v>37.30876095</v>
      </c>
      <c r="BU85" s="1">
        <v>14.16017625</v>
      </c>
      <c r="BV85" s="1">
        <v>5.747656946</v>
      </c>
      <c r="BW85" s="1">
        <v>4.181316409</v>
      </c>
      <c r="BX85" s="1">
        <v>-0.53728821</v>
      </c>
      <c r="BY85" s="1">
        <v>-0.27853199</v>
      </c>
      <c r="BZ85" s="1" t="str">
        <f t="shared" si="1"/>
        <v>antiinflamatoria</v>
      </c>
      <c r="CA85" s="1">
        <v>23.2961165</v>
      </c>
      <c r="CB85" s="1" t="s">
        <v>148</v>
      </c>
      <c r="CC85" s="1">
        <v>0.072634235</v>
      </c>
      <c r="CD85" s="1">
        <v>0.369780747</v>
      </c>
      <c r="CE85" s="1">
        <v>0.269357876</v>
      </c>
      <c r="CF85" s="1">
        <v>0.033083401</v>
      </c>
      <c r="CG85" s="1">
        <v>0.095305782</v>
      </c>
      <c r="CH85" s="1">
        <v>983.025</v>
      </c>
      <c r="CI85" s="2" t="str">
        <f t="shared" si="2"/>
        <v>low</v>
      </c>
      <c r="CJ85" s="1">
        <v>374.732</v>
      </c>
      <c r="CK85" s="1">
        <v>321.679</v>
      </c>
      <c r="CL85" s="1">
        <v>53.053</v>
      </c>
      <c r="CM85" s="1">
        <v>244.175</v>
      </c>
      <c r="CN85" s="1">
        <v>119.432</v>
      </c>
      <c r="CO85" s="1">
        <v>1.837</v>
      </c>
      <c r="CP85" s="1">
        <v>0.0</v>
      </c>
      <c r="CQ85" s="1">
        <v>1.837</v>
      </c>
      <c r="CR85" s="1">
        <v>0.0</v>
      </c>
      <c r="CS85" s="1">
        <v>9.288</v>
      </c>
      <c r="CT85" s="1">
        <v>9.288</v>
      </c>
      <c r="CU85" s="1">
        <v>0.0</v>
      </c>
      <c r="CV85" s="1">
        <v>0.0</v>
      </c>
      <c r="CW85" s="1">
        <v>1.432</v>
      </c>
      <c r="CX85" s="1">
        <v>0.0</v>
      </c>
      <c r="CY85" s="1">
        <v>216.134</v>
      </c>
      <c r="CZ85" s="1">
        <v>0.0</v>
      </c>
      <c r="DA85" s="1">
        <v>0.0</v>
      </c>
      <c r="DB85" s="1">
        <v>0.0</v>
      </c>
      <c r="DC85" s="1">
        <v>0.045</v>
      </c>
      <c r="DD85" s="1">
        <v>0.424</v>
      </c>
      <c r="DE85" s="1">
        <v>0.469</v>
      </c>
      <c r="DF85" s="1">
        <v>13.287</v>
      </c>
      <c r="DG85" s="1">
        <v>4.534</v>
      </c>
      <c r="DH85" s="1">
        <v>17.821</v>
      </c>
      <c r="DI85" s="1">
        <v>1.909</v>
      </c>
      <c r="DJ85" s="1">
        <v>5.198</v>
      </c>
      <c r="DK85" s="1">
        <v>7.107</v>
      </c>
      <c r="DL85" s="1">
        <v>78.706</v>
      </c>
      <c r="DM85" s="1">
        <v>33.599</v>
      </c>
      <c r="DN85" s="1">
        <v>112.304</v>
      </c>
      <c r="DO85" s="1">
        <v>0.0</v>
      </c>
      <c r="DP85" s="1">
        <v>9.288</v>
      </c>
      <c r="DQ85" s="1">
        <v>9.288</v>
      </c>
      <c r="DR85" s="1" t="s">
        <v>157</v>
      </c>
      <c r="DS85" s="1" t="s">
        <v>157</v>
      </c>
      <c r="DT85" s="1" t="s">
        <v>157</v>
      </c>
      <c r="DU85" s="1" t="s">
        <v>157</v>
      </c>
      <c r="DV85" s="1">
        <v>509.675</v>
      </c>
      <c r="DW85" s="1" t="str">
        <f t="shared" si="3"/>
        <v>low</v>
      </c>
      <c r="DX85" s="1">
        <v>194.289</v>
      </c>
      <c r="DY85" s="1">
        <v>126.599</v>
      </c>
      <c r="DZ85" s="1">
        <v>61.923</v>
      </c>
      <c r="EA85" s="1" t="s">
        <v>157</v>
      </c>
      <c r="EB85" s="1" t="s">
        <v>157</v>
      </c>
      <c r="EC85" s="1" t="s">
        <v>157</v>
      </c>
      <c r="ED85" s="1" t="s">
        <v>157</v>
      </c>
      <c r="EE85" s="1" t="s">
        <v>329</v>
      </c>
      <c r="EF85" s="1" t="s">
        <v>151</v>
      </c>
      <c r="EG85" s="1" t="s">
        <v>151</v>
      </c>
    </row>
    <row r="86" ht="14.25" customHeight="1">
      <c r="A86" s="1" t="s">
        <v>330</v>
      </c>
      <c r="B86" s="1" t="s">
        <v>136</v>
      </c>
      <c r="C86" s="1">
        <v>22.0</v>
      </c>
      <c r="D86" s="1" t="s">
        <v>137</v>
      </c>
      <c r="E86" s="1">
        <v>71.1</v>
      </c>
      <c r="F86" s="1">
        <v>61.0</v>
      </c>
      <c r="G86" s="1" t="s">
        <v>154</v>
      </c>
      <c r="H86" s="1">
        <v>16.0</v>
      </c>
      <c r="I86" s="1">
        <v>98.0</v>
      </c>
      <c r="J86" s="1">
        <v>175.0</v>
      </c>
      <c r="K86" s="1">
        <v>2.868852459</v>
      </c>
      <c r="L86" s="1">
        <v>148.8</v>
      </c>
      <c r="M86" s="1">
        <v>0.5</v>
      </c>
      <c r="N86" s="1">
        <v>84.0</v>
      </c>
      <c r="O86" s="1">
        <v>5.34</v>
      </c>
      <c r="P86" s="1">
        <v>2.53</v>
      </c>
      <c r="Q86" s="1">
        <v>4.43</v>
      </c>
      <c r="R86" s="1">
        <v>0.571106095</v>
      </c>
      <c r="S86" s="1">
        <v>80.0</v>
      </c>
      <c r="T86" s="1">
        <v>9.06</v>
      </c>
      <c r="U86" s="1">
        <v>4.662</v>
      </c>
      <c r="V86" s="1">
        <v>122.1</v>
      </c>
      <c r="W86" s="1">
        <v>155.9380379</v>
      </c>
      <c r="X86" s="1">
        <v>86.8</v>
      </c>
      <c r="Y86" s="1">
        <v>53.26992082</v>
      </c>
      <c r="Z86" s="1">
        <v>1.877232</v>
      </c>
      <c r="AA86" s="1">
        <v>0.346579873</v>
      </c>
      <c r="AB86" s="1">
        <v>72.2</v>
      </c>
      <c r="AC86" s="1">
        <v>24.06807866</v>
      </c>
      <c r="AD86" s="1" t="s">
        <v>154</v>
      </c>
      <c r="AE86" s="1">
        <v>32.51441563</v>
      </c>
      <c r="AF86" s="1">
        <v>77.2</v>
      </c>
      <c r="AG86" s="1" t="s">
        <v>154</v>
      </c>
      <c r="AH86" s="1" t="s">
        <v>154</v>
      </c>
      <c r="AI86" s="1" t="s">
        <v>142</v>
      </c>
      <c r="AJ86" s="1" t="s">
        <v>142</v>
      </c>
      <c r="AK86" s="1" t="s">
        <v>143</v>
      </c>
      <c r="AL86" s="1">
        <v>115.0</v>
      </c>
      <c r="AM86" s="1">
        <v>72.0</v>
      </c>
      <c r="AN86" s="1">
        <v>2408.92</v>
      </c>
      <c r="AO86" s="1">
        <v>7.58171</v>
      </c>
      <c r="AP86" s="1">
        <v>1144.04</v>
      </c>
      <c r="AQ86" s="1">
        <v>1455.05</v>
      </c>
      <c r="AR86" s="1">
        <v>16.2681</v>
      </c>
      <c r="AS86" s="1">
        <v>2178.67</v>
      </c>
      <c r="AT86" s="1">
        <v>4356.62</v>
      </c>
      <c r="AU86" s="1">
        <v>253.263</v>
      </c>
      <c r="AV86" s="1">
        <v>11.2836</v>
      </c>
      <c r="AW86" s="1">
        <v>1.1593</v>
      </c>
      <c r="AX86" s="1">
        <v>2.29852</v>
      </c>
      <c r="AY86" s="1">
        <v>709.815</v>
      </c>
      <c r="AZ86" s="1">
        <v>1.63676</v>
      </c>
      <c r="BA86" s="1">
        <v>2.68106</v>
      </c>
      <c r="BB86" s="1">
        <v>23.0327</v>
      </c>
      <c r="BC86" s="1">
        <v>7.51146</v>
      </c>
      <c r="BD86" s="1">
        <v>1.51368</v>
      </c>
      <c r="BE86" s="1">
        <v>367.724</v>
      </c>
      <c r="BF86" s="1">
        <v>7.75854</v>
      </c>
      <c r="BG86" s="1">
        <v>58.0274</v>
      </c>
      <c r="BH86" s="1">
        <v>0.0</v>
      </c>
      <c r="BI86" s="1">
        <v>0.0</v>
      </c>
      <c r="BJ86" s="1">
        <v>0.0</v>
      </c>
      <c r="BK86" s="1">
        <v>0.0</v>
      </c>
      <c r="BL86" s="1" t="s">
        <v>156</v>
      </c>
      <c r="BM86" s="1" t="s">
        <v>146</v>
      </c>
      <c r="BN86" s="1" t="s">
        <v>146</v>
      </c>
      <c r="BO86" s="1" t="s">
        <v>146</v>
      </c>
      <c r="BP86" s="1" t="s">
        <v>146</v>
      </c>
      <c r="BQ86" s="1" t="s">
        <v>146</v>
      </c>
      <c r="BR86" s="1" t="s">
        <v>146</v>
      </c>
      <c r="BS86" s="1">
        <v>13.99940921</v>
      </c>
      <c r="BT86" s="1">
        <v>9.887611162</v>
      </c>
      <c r="BU86" s="1">
        <v>9.073550984</v>
      </c>
      <c r="BV86" s="1">
        <v>3.902456008</v>
      </c>
      <c r="BW86" s="1">
        <v>2.501800009</v>
      </c>
      <c r="BX86" s="1">
        <v>1.253786633</v>
      </c>
      <c r="BY86" s="1">
        <v>0.520459374</v>
      </c>
      <c r="BZ86" s="1" t="str">
        <f t="shared" si="1"/>
        <v>proinflamatoria</v>
      </c>
      <c r="CA86" s="1">
        <v>19.12953368</v>
      </c>
      <c r="CB86" s="1" t="s">
        <v>154</v>
      </c>
      <c r="CC86" s="1">
        <v>0.495705943</v>
      </c>
      <c r="CD86" s="1">
        <v>0.23938377</v>
      </c>
      <c r="CE86" s="1">
        <v>0.043997569</v>
      </c>
      <c r="CF86" s="1">
        <v>0.091958883</v>
      </c>
      <c r="CG86" s="1">
        <v>0.011996935</v>
      </c>
      <c r="CH86" s="1">
        <v>104.379</v>
      </c>
      <c r="CI86" s="2" t="str">
        <f t="shared" si="2"/>
        <v>low</v>
      </c>
      <c r="CJ86" s="1">
        <v>63.232</v>
      </c>
      <c r="CK86" s="1">
        <v>27.442</v>
      </c>
      <c r="CL86" s="1">
        <v>35.791</v>
      </c>
      <c r="CM86" s="1">
        <v>14.081</v>
      </c>
      <c r="CN86" s="1">
        <v>46.982</v>
      </c>
      <c r="CO86" s="1">
        <v>1.444</v>
      </c>
      <c r="CP86" s="1">
        <v>0.0</v>
      </c>
      <c r="CQ86" s="1">
        <v>1.444</v>
      </c>
      <c r="CR86" s="1">
        <v>0.0</v>
      </c>
      <c r="CS86" s="1">
        <v>0.726</v>
      </c>
      <c r="CT86" s="1">
        <v>0.726</v>
      </c>
      <c r="CU86" s="1">
        <v>0.0</v>
      </c>
      <c r="CV86" s="1">
        <v>1.444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14.069</v>
      </c>
      <c r="DD86" s="1">
        <v>0.0</v>
      </c>
      <c r="DE86" s="1">
        <v>14.07</v>
      </c>
      <c r="DF86" s="1">
        <v>0.0</v>
      </c>
      <c r="DG86" s="1">
        <v>0.011</v>
      </c>
      <c r="DH86" s="1">
        <v>0.011</v>
      </c>
      <c r="DI86" s="1">
        <v>0.144</v>
      </c>
      <c r="DJ86" s="1">
        <v>0.935</v>
      </c>
      <c r="DK86" s="1">
        <v>1.08</v>
      </c>
      <c r="DL86" s="1">
        <v>11.766</v>
      </c>
      <c r="DM86" s="1">
        <v>34.101</v>
      </c>
      <c r="DN86" s="1">
        <v>45.867</v>
      </c>
      <c r="DO86" s="1">
        <v>0.0</v>
      </c>
      <c r="DP86" s="1">
        <v>0.726</v>
      </c>
      <c r="DQ86" s="1">
        <v>0.726</v>
      </c>
      <c r="DR86" s="1" t="s">
        <v>158</v>
      </c>
      <c r="DS86" s="1" t="s">
        <v>158</v>
      </c>
      <c r="DT86" s="1" t="s">
        <v>158</v>
      </c>
      <c r="DU86" s="1" t="s">
        <v>158</v>
      </c>
      <c r="DV86" s="1">
        <v>43.33</v>
      </c>
      <c r="DW86" s="1" t="str">
        <f t="shared" si="3"/>
        <v>low</v>
      </c>
      <c r="DX86" s="1">
        <v>26.249</v>
      </c>
      <c r="DY86" s="1">
        <v>5.845</v>
      </c>
      <c r="DZ86" s="1">
        <v>19.503</v>
      </c>
      <c r="EA86" s="1" t="s">
        <v>158</v>
      </c>
      <c r="EB86" s="1" t="s">
        <v>158</v>
      </c>
      <c r="EC86" s="1" t="s">
        <v>158</v>
      </c>
      <c r="ED86" s="1" t="s">
        <v>158</v>
      </c>
      <c r="EE86" s="1" t="s">
        <v>331</v>
      </c>
      <c r="EF86" s="1" t="s">
        <v>175</v>
      </c>
      <c r="EG86" s="1" t="s">
        <v>151</v>
      </c>
    </row>
    <row r="87" ht="14.25" customHeight="1">
      <c r="A87" s="1" t="s">
        <v>332</v>
      </c>
      <c r="B87" s="1" t="s">
        <v>136</v>
      </c>
      <c r="C87" s="1">
        <v>56.0</v>
      </c>
      <c r="D87" s="1" t="s">
        <v>161</v>
      </c>
      <c r="E87" s="1">
        <v>98.8</v>
      </c>
      <c r="F87" s="1">
        <v>36.0</v>
      </c>
      <c r="G87" s="1" t="s">
        <v>138</v>
      </c>
      <c r="H87" s="1">
        <v>38.0</v>
      </c>
      <c r="I87" s="1">
        <v>108.0</v>
      </c>
      <c r="J87" s="1">
        <v>182.0</v>
      </c>
      <c r="K87" s="1">
        <v>5.055555556</v>
      </c>
      <c r="L87" s="1">
        <v>223.0</v>
      </c>
      <c r="M87" s="1">
        <v>2.45</v>
      </c>
      <c r="N87" s="1">
        <v>71.0</v>
      </c>
      <c r="O87" s="1">
        <v>6.04</v>
      </c>
      <c r="P87" s="1">
        <v>3.92</v>
      </c>
      <c r="Q87" s="1">
        <v>4.93</v>
      </c>
      <c r="R87" s="1">
        <v>0.795131846</v>
      </c>
      <c r="S87" s="1">
        <v>188.0</v>
      </c>
      <c r="T87" s="1">
        <v>12.65</v>
      </c>
      <c r="U87" s="1">
        <v>3.9405</v>
      </c>
      <c r="V87" s="1">
        <v>213.6</v>
      </c>
      <c r="W87" s="1">
        <v>574.3473326</v>
      </c>
      <c r="X87" s="1">
        <v>65.7</v>
      </c>
      <c r="Y87" s="1">
        <v>45.13782835</v>
      </c>
      <c r="Z87" s="1">
        <v>2.215436667</v>
      </c>
      <c r="AA87" s="1">
        <v>0.338148664</v>
      </c>
      <c r="AB87" s="1">
        <v>83.0</v>
      </c>
      <c r="AC87" s="1">
        <v>29.47773969</v>
      </c>
      <c r="AD87" s="1" t="s">
        <v>139</v>
      </c>
      <c r="AE87" s="1">
        <v>44.51291008</v>
      </c>
      <c r="AF87" s="1">
        <v>107.6</v>
      </c>
      <c r="AG87" s="1" t="s">
        <v>140</v>
      </c>
      <c r="AH87" s="1" t="s">
        <v>141</v>
      </c>
      <c r="AI87" s="1" t="s">
        <v>167</v>
      </c>
      <c r="AJ87" s="1" t="s">
        <v>167</v>
      </c>
      <c r="AK87" s="1" t="s">
        <v>143</v>
      </c>
      <c r="AL87" s="1">
        <v>160.0</v>
      </c>
      <c r="AM87" s="1">
        <v>90.0</v>
      </c>
      <c r="AN87" s="1">
        <v>2467.46</v>
      </c>
      <c r="AO87" s="1">
        <v>22.6761</v>
      </c>
      <c r="AP87" s="1">
        <v>1029.73</v>
      </c>
      <c r="AQ87" s="1">
        <v>1309.37</v>
      </c>
      <c r="AR87" s="1">
        <v>14.5707</v>
      </c>
      <c r="AS87" s="1">
        <v>2011.62</v>
      </c>
      <c r="AT87" s="1">
        <v>3870.29</v>
      </c>
      <c r="AU87" s="1">
        <v>246.575</v>
      </c>
      <c r="AV87" s="1">
        <v>10.8876</v>
      </c>
      <c r="AW87" s="1">
        <v>1.25643</v>
      </c>
      <c r="AX87" s="1">
        <v>2.63821</v>
      </c>
      <c r="AY87" s="1">
        <v>823.103</v>
      </c>
      <c r="AZ87" s="1">
        <v>1.07896</v>
      </c>
      <c r="BA87" s="1">
        <v>2.2315</v>
      </c>
      <c r="BB87" s="1">
        <v>13.6145</v>
      </c>
      <c r="BC87" s="1">
        <v>5.17714</v>
      </c>
      <c r="BD87" s="1">
        <v>1.51381</v>
      </c>
      <c r="BE87" s="1">
        <v>309.736</v>
      </c>
      <c r="BF87" s="1">
        <v>7.28432</v>
      </c>
      <c r="BG87" s="1">
        <v>263.145</v>
      </c>
      <c r="BH87" s="1">
        <v>1.263241287</v>
      </c>
      <c r="BI87" s="1">
        <v>0.957847262</v>
      </c>
      <c r="BJ87" s="1">
        <v>0.264899554</v>
      </c>
      <c r="BK87" s="1">
        <v>0.0</v>
      </c>
      <c r="BL87" s="1" t="s">
        <v>144</v>
      </c>
      <c r="BM87" s="1" t="s">
        <v>145</v>
      </c>
      <c r="BN87" s="1" t="s">
        <v>145</v>
      </c>
      <c r="BO87" s="1" t="s">
        <v>145</v>
      </c>
      <c r="BP87" s="1" t="s">
        <v>146</v>
      </c>
      <c r="BQ87" s="1" t="s">
        <v>146</v>
      </c>
      <c r="BR87" s="1" t="s">
        <v>146</v>
      </c>
      <c r="BS87" s="1">
        <v>12.08788006</v>
      </c>
      <c r="BT87" s="1">
        <v>12.04704567</v>
      </c>
      <c r="BU87" s="1">
        <v>6.933968622</v>
      </c>
      <c r="BV87" s="1">
        <v>2.286122684</v>
      </c>
      <c r="BW87" s="1">
        <v>2.199502364</v>
      </c>
      <c r="BX87" s="1">
        <v>-0.296572052</v>
      </c>
      <c r="BY87" s="1">
        <v>-0.120215668</v>
      </c>
      <c r="BZ87" s="1" t="str">
        <f t="shared" si="1"/>
        <v>antiinflamatoria</v>
      </c>
      <c r="CA87" s="1">
        <v>32.81040892</v>
      </c>
      <c r="CB87" s="1" t="s">
        <v>148</v>
      </c>
      <c r="CC87" s="1">
        <v>0.076089192</v>
      </c>
      <c r="CD87" s="1">
        <v>0.702899615</v>
      </c>
      <c r="CE87" s="1">
        <v>0.073004495</v>
      </c>
      <c r="CF87" s="1">
        <v>0.004994271</v>
      </c>
      <c r="CG87" s="1">
        <v>0.038632157</v>
      </c>
      <c r="CH87" s="1">
        <v>1295.209</v>
      </c>
      <c r="CI87" s="2" t="str">
        <f t="shared" si="2"/>
        <v>High</v>
      </c>
      <c r="CJ87" s="1">
        <v>404.698</v>
      </c>
      <c r="CK87" s="1">
        <v>203.201</v>
      </c>
      <c r="CL87" s="1">
        <v>201.497</v>
      </c>
      <c r="CM87" s="1">
        <v>247.82</v>
      </c>
      <c r="CN87" s="1">
        <v>153.831</v>
      </c>
      <c r="CO87" s="1">
        <v>0.018</v>
      </c>
      <c r="CP87" s="1">
        <v>0.0</v>
      </c>
      <c r="CQ87" s="1">
        <v>0.018</v>
      </c>
      <c r="CR87" s="1">
        <v>0.0</v>
      </c>
      <c r="CS87" s="1">
        <v>3.029</v>
      </c>
      <c r="CT87" s="1">
        <v>3.029</v>
      </c>
      <c r="CU87" s="1">
        <v>0.0</v>
      </c>
      <c r="CV87" s="1">
        <v>0.001</v>
      </c>
      <c r="CW87" s="1">
        <v>0.0</v>
      </c>
      <c r="CX87" s="1">
        <v>0.0</v>
      </c>
      <c r="CY87" s="1">
        <v>154.756</v>
      </c>
      <c r="CZ87" s="1">
        <v>0.049</v>
      </c>
      <c r="DA87" s="1">
        <v>62.038</v>
      </c>
      <c r="DB87" s="1">
        <v>62.087</v>
      </c>
      <c r="DC87" s="1">
        <v>0.0</v>
      </c>
      <c r="DD87" s="1">
        <v>2.257</v>
      </c>
      <c r="DE87" s="1">
        <v>2.257</v>
      </c>
      <c r="DF87" s="1">
        <v>0.056</v>
      </c>
      <c r="DG87" s="1">
        <v>1.119</v>
      </c>
      <c r="DH87" s="1">
        <v>1.175</v>
      </c>
      <c r="DI87" s="1">
        <v>0.848</v>
      </c>
      <c r="DJ87" s="1">
        <v>4.695</v>
      </c>
      <c r="DK87" s="1">
        <v>5.543</v>
      </c>
      <c r="DL87" s="1">
        <v>19.86</v>
      </c>
      <c r="DM87" s="1">
        <v>128.291</v>
      </c>
      <c r="DN87" s="1">
        <v>148.151</v>
      </c>
      <c r="DO87" s="1">
        <v>0.0</v>
      </c>
      <c r="DP87" s="1">
        <v>3.029</v>
      </c>
      <c r="DQ87" s="1">
        <v>3.029</v>
      </c>
      <c r="DR87" s="1" t="s">
        <v>149</v>
      </c>
      <c r="DS87" s="1" t="s">
        <v>157</v>
      </c>
      <c r="DT87" s="1" t="s">
        <v>157</v>
      </c>
      <c r="DU87" s="1" t="s">
        <v>157</v>
      </c>
      <c r="DV87" s="1">
        <v>524.916</v>
      </c>
      <c r="DW87" s="1" t="str">
        <f t="shared" si="3"/>
        <v>high</v>
      </c>
      <c r="DX87" s="1">
        <v>164.014</v>
      </c>
      <c r="DY87" s="1">
        <v>100.435</v>
      </c>
      <c r="DZ87" s="1">
        <v>62.344</v>
      </c>
      <c r="EA87" s="1" t="s">
        <v>157</v>
      </c>
      <c r="EB87" s="1" t="s">
        <v>158</v>
      </c>
      <c r="EC87" s="1" t="s">
        <v>157</v>
      </c>
      <c r="ED87" s="1" t="s">
        <v>157</v>
      </c>
      <c r="EE87" s="1" t="s">
        <v>333</v>
      </c>
      <c r="EF87" s="1" t="s">
        <v>175</v>
      </c>
      <c r="EG87" s="1" t="s">
        <v>175</v>
      </c>
    </row>
    <row r="88" ht="14.25" customHeight="1">
      <c r="A88" s="1" t="s">
        <v>334</v>
      </c>
      <c r="B88" s="1" t="s">
        <v>136</v>
      </c>
      <c r="C88" s="1">
        <v>45.0</v>
      </c>
      <c r="D88" s="1" t="s">
        <v>161</v>
      </c>
      <c r="E88" s="1">
        <v>105.0</v>
      </c>
      <c r="F88" s="1">
        <v>46.0</v>
      </c>
      <c r="G88" s="1" t="s">
        <v>154</v>
      </c>
      <c r="H88" s="1">
        <v>27.0</v>
      </c>
      <c r="I88" s="1">
        <v>109.0</v>
      </c>
      <c r="J88" s="1">
        <v>182.0</v>
      </c>
      <c r="K88" s="1">
        <v>3.956521739</v>
      </c>
      <c r="L88" s="1">
        <v>126.4</v>
      </c>
      <c r="M88" s="1">
        <v>0.33</v>
      </c>
      <c r="N88" s="1">
        <v>78.0</v>
      </c>
      <c r="O88" s="1">
        <v>5.41</v>
      </c>
      <c r="P88" s="1">
        <v>0.72</v>
      </c>
      <c r="Q88" s="1">
        <v>4.96</v>
      </c>
      <c r="R88" s="1">
        <v>0.14516129</v>
      </c>
      <c r="S88" s="1">
        <v>135.0</v>
      </c>
      <c r="T88" s="1">
        <v>5.36</v>
      </c>
      <c r="U88" s="1">
        <v>4.329</v>
      </c>
      <c r="V88" s="1">
        <v>99.7</v>
      </c>
      <c r="W88" s="1">
        <v>129.3124246</v>
      </c>
      <c r="X88" s="1">
        <v>148.7</v>
      </c>
      <c r="Y88" s="1">
        <v>96.96838055</v>
      </c>
      <c r="Z88" s="1">
        <v>1.031264</v>
      </c>
      <c r="AA88" s="1">
        <v>0.380924855</v>
      </c>
      <c r="AB88" s="1">
        <v>68.2</v>
      </c>
      <c r="AC88" s="1">
        <v>23.90699967</v>
      </c>
      <c r="AD88" s="1" t="s">
        <v>154</v>
      </c>
      <c r="AE88" s="1">
        <v>36.96473283</v>
      </c>
      <c r="AF88" s="1">
        <v>94.8</v>
      </c>
      <c r="AG88" s="1" t="s">
        <v>140</v>
      </c>
      <c r="AH88" s="1" t="s">
        <v>141</v>
      </c>
      <c r="AI88" s="1" t="s">
        <v>142</v>
      </c>
      <c r="AJ88" s="1" t="s">
        <v>167</v>
      </c>
      <c r="AK88" s="1" t="s">
        <v>170</v>
      </c>
      <c r="AL88" s="1">
        <v>100.0</v>
      </c>
      <c r="AM88" s="1">
        <v>69.0</v>
      </c>
      <c r="AN88" s="1">
        <v>1801.09</v>
      </c>
      <c r="AO88" s="1">
        <v>10.3593</v>
      </c>
      <c r="AP88" s="1">
        <v>646.871</v>
      </c>
      <c r="AQ88" s="1">
        <v>964.003</v>
      </c>
      <c r="AR88" s="1">
        <v>12.2062</v>
      </c>
      <c r="AS88" s="1">
        <v>1042.95</v>
      </c>
      <c r="AT88" s="1">
        <v>2915.03</v>
      </c>
      <c r="AU88" s="1">
        <v>193.675</v>
      </c>
      <c r="AV88" s="1">
        <v>10.5716</v>
      </c>
      <c r="AW88" s="1">
        <v>1.19844</v>
      </c>
      <c r="AX88" s="1">
        <v>2.66208</v>
      </c>
      <c r="AY88" s="1">
        <v>661.303</v>
      </c>
      <c r="AZ88" s="1">
        <v>0.94455</v>
      </c>
      <c r="BA88" s="1">
        <v>1.45434</v>
      </c>
      <c r="BB88" s="1">
        <v>11.5064</v>
      </c>
      <c r="BC88" s="1">
        <v>4.55186</v>
      </c>
      <c r="BD88" s="1">
        <v>1.01881</v>
      </c>
      <c r="BE88" s="1">
        <v>256.677</v>
      </c>
      <c r="BF88" s="1">
        <v>7.24846</v>
      </c>
      <c r="BG88" s="1">
        <v>149.625</v>
      </c>
      <c r="BH88" s="1">
        <v>1.269139266</v>
      </c>
      <c r="BI88" s="1">
        <v>0.122636434</v>
      </c>
      <c r="BJ88" s="1">
        <v>0.149925902</v>
      </c>
      <c r="BK88" s="1">
        <v>0.021325066</v>
      </c>
      <c r="BL88" s="1" t="s">
        <v>156</v>
      </c>
      <c r="BM88" s="1" t="s">
        <v>146</v>
      </c>
      <c r="BN88" s="1" t="s">
        <v>146</v>
      </c>
      <c r="BO88" s="1" t="s">
        <v>146</v>
      </c>
      <c r="BP88" s="1" t="s">
        <v>146</v>
      </c>
      <c r="BQ88" s="1" t="s">
        <v>146</v>
      </c>
      <c r="BR88" s="1" t="s">
        <v>146</v>
      </c>
      <c r="BS88" s="1">
        <v>8.434405416</v>
      </c>
      <c r="BT88" s="1">
        <v>28.71643502</v>
      </c>
      <c r="BU88" s="1">
        <v>15.43901653</v>
      </c>
      <c r="BV88" s="1">
        <v>4.153361852</v>
      </c>
      <c r="BW88" s="1">
        <v>5.522480534</v>
      </c>
      <c r="BX88" s="1">
        <v>1.265004367</v>
      </c>
      <c r="BY88" s="1">
        <v>0.702389987</v>
      </c>
      <c r="BZ88" s="1" t="str">
        <f t="shared" si="1"/>
        <v>proinflamatoria</v>
      </c>
      <c r="CA88" s="1">
        <v>28.36708861</v>
      </c>
      <c r="CB88" s="1" t="s">
        <v>148</v>
      </c>
      <c r="CC88" s="1">
        <v>0.009070084</v>
      </c>
      <c r="CD88" s="1">
        <v>0.270492818</v>
      </c>
      <c r="CE88" s="1">
        <v>0.061354631</v>
      </c>
      <c r="CF88" s="1">
        <v>0.305658742</v>
      </c>
      <c r="CG88" s="1">
        <v>0.133017583</v>
      </c>
      <c r="CH88" s="1">
        <v>566.507</v>
      </c>
      <c r="CI88" s="2" t="str">
        <f t="shared" si="2"/>
        <v>low</v>
      </c>
      <c r="CJ88" s="1">
        <v>62.537</v>
      </c>
      <c r="CK88" s="1">
        <v>55.62</v>
      </c>
      <c r="CL88" s="1">
        <v>6.918</v>
      </c>
      <c r="CM88" s="1">
        <v>34.435</v>
      </c>
      <c r="CN88" s="1">
        <v>25.836</v>
      </c>
      <c r="CO88" s="1">
        <v>0.0</v>
      </c>
      <c r="CP88" s="1">
        <v>0.0</v>
      </c>
      <c r="CQ88" s="1">
        <v>0.0</v>
      </c>
      <c r="CR88" s="1">
        <v>0.0</v>
      </c>
      <c r="CS88" s="1">
        <v>2.267</v>
      </c>
      <c r="CT88" s="1">
        <v>2.267</v>
      </c>
      <c r="CU88" s="1">
        <v>0.0</v>
      </c>
      <c r="CV88" s="1">
        <v>0.0</v>
      </c>
      <c r="CW88" s="1">
        <v>0.0</v>
      </c>
      <c r="CX88" s="1">
        <v>0.0</v>
      </c>
      <c r="CY88" s="1">
        <v>34.392</v>
      </c>
      <c r="CZ88" s="1">
        <v>0.0</v>
      </c>
      <c r="DA88" s="1">
        <v>0.0</v>
      </c>
      <c r="DB88" s="1">
        <v>0.0</v>
      </c>
      <c r="DC88" s="1">
        <v>0.0</v>
      </c>
      <c r="DD88" s="1">
        <v>0.001</v>
      </c>
      <c r="DE88" s="1">
        <v>0.001</v>
      </c>
      <c r="DF88" s="1">
        <v>0.0</v>
      </c>
      <c r="DG88" s="1">
        <v>0.041</v>
      </c>
      <c r="DH88" s="1">
        <v>0.041</v>
      </c>
      <c r="DI88" s="1">
        <v>0.168</v>
      </c>
      <c r="DJ88" s="1">
        <v>0.384</v>
      </c>
      <c r="DK88" s="1">
        <v>0.552</v>
      </c>
      <c r="DL88" s="1">
        <v>21.059</v>
      </c>
      <c r="DM88" s="1">
        <v>4.224</v>
      </c>
      <c r="DN88" s="1">
        <v>25.283</v>
      </c>
      <c r="DO88" s="1">
        <v>0.0</v>
      </c>
      <c r="DP88" s="1">
        <v>2.267</v>
      </c>
      <c r="DQ88" s="1">
        <v>2.267</v>
      </c>
      <c r="DR88" s="1" t="s">
        <v>158</v>
      </c>
      <c r="DS88" s="1" t="s">
        <v>158</v>
      </c>
      <c r="DT88" s="1" t="s">
        <v>158</v>
      </c>
      <c r="DU88" s="1" t="s">
        <v>158</v>
      </c>
      <c r="DV88" s="1">
        <v>314.536</v>
      </c>
      <c r="DW88" s="1" t="str">
        <f t="shared" si="3"/>
        <v>low</v>
      </c>
      <c r="DX88" s="1">
        <v>34.722</v>
      </c>
      <c r="DY88" s="1">
        <v>19.119</v>
      </c>
      <c r="DZ88" s="1">
        <v>14.344</v>
      </c>
      <c r="EA88" s="1" t="s">
        <v>158</v>
      </c>
      <c r="EB88" s="1" t="s">
        <v>158</v>
      </c>
      <c r="EC88" s="1" t="s">
        <v>158</v>
      </c>
      <c r="ED88" s="1" t="s">
        <v>158</v>
      </c>
      <c r="EE88" s="1" t="s">
        <v>335</v>
      </c>
      <c r="EF88" s="1" t="s">
        <v>151</v>
      </c>
      <c r="EG88" s="1" t="s">
        <v>151</v>
      </c>
    </row>
    <row r="89" ht="14.25" customHeight="1">
      <c r="A89" s="1" t="s">
        <v>336</v>
      </c>
      <c r="B89" s="1" t="s">
        <v>136</v>
      </c>
      <c r="C89" s="1">
        <v>53.0</v>
      </c>
      <c r="D89" s="1" t="s">
        <v>161</v>
      </c>
      <c r="E89" s="1">
        <v>73.3</v>
      </c>
      <c r="F89" s="1">
        <v>32.0</v>
      </c>
      <c r="G89" s="1" t="s">
        <v>138</v>
      </c>
      <c r="H89" s="1">
        <v>22.0</v>
      </c>
      <c r="I89" s="1">
        <v>81.0</v>
      </c>
      <c r="J89" s="1">
        <v>135.0</v>
      </c>
      <c r="K89" s="1">
        <v>4.21875</v>
      </c>
      <c r="L89" s="1">
        <v>172.4</v>
      </c>
      <c r="M89" s="1">
        <v>1.5</v>
      </c>
      <c r="N89" s="1">
        <v>91.0</v>
      </c>
      <c r="O89" s="1">
        <v>5.73</v>
      </c>
      <c r="P89" s="1">
        <v>6.26</v>
      </c>
      <c r="Q89" s="1">
        <v>4.37</v>
      </c>
      <c r="R89" s="1">
        <v>1.432494279</v>
      </c>
      <c r="S89" s="1">
        <v>109.0</v>
      </c>
      <c r="T89" s="1">
        <v>16.73</v>
      </c>
      <c r="U89" s="1">
        <v>5.0505</v>
      </c>
      <c r="V89" s="1">
        <v>157.9</v>
      </c>
      <c r="W89" s="1">
        <v>215.8013544</v>
      </c>
      <c r="X89" s="1">
        <v>46.7</v>
      </c>
      <c r="Y89" s="1">
        <v>26.62883715</v>
      </c>
      <c r="Z89" s="1">
        <v>3.755327333</v>
      </c>
      <c r="AA89" s="1">
        <v>0.313827133</v>
      </c>
      <c r="AB89" s="1">
        <v>98.2</v>
      </c>
      <c r="AC89" s="1">
        <v>31.38020829</v>
      </c>
      <c r="AD89" s="1" t="s">
        <v>155</v>
      </c>
      <c r="AE89" s="1">
        <v>45.10258049</v>
      </c>
      <c r="AF89" s="1">
        <v>114.5</v>
      </c>
      <c r="AG89" s="1" t="s">
        <v>140</v>
      </c>
      <c r="AH89" s="1" t="s">
        <v>141</v>
      </c>
      <c r="AI89" s="1" t="s">
        <v>167</v>
      </c>
      <c r="AJ89" s="1" t="s">
        <v>167</v>
      </c>
      <c r="AK89" s="1" t="s">
        <v>143</v>
      </c>
      <c r="AL89" s="1">
        <v>123.0</v>
      </c>
      <c r="AM89" s="1">
        <v>80.0</v>
      </c>
      <c r="AN89" s="1">
        <v>1562.5</v>
      </c>
      <c r="AO89" s="1">
        <v>17.8879</v>
      </c>
      <c r="AP89" s="1">
        <v>623.048</v>
      </c>
      <c r="AQ89" s="1">
        <v>1064.83</v>
      </c>
      <c r="AR89" s="1">
        <v>12.8438</v>
      </c>
      <c r="AS89" s="1">
        <v>1384.59</v>
      </c>
      <c r="AT89" s="1">
        <v>2292.63</v>
      </c>
      <c r="AU89" s="1">
        <v>213.958</v>
      </c>
      <c r="AV89" s="1">
        <v>10.9311</v>
      </c>
      <c r="AW89" s="1">
        <v>1.5055</v>
      </c>
      <c r="AX89" s="1">
        <v>2.7943</v>
      </c>
      <c r="AY89" s="1">
        <v>818.746</v>
      </c>
      <c r="AZ89" s="1">
        <v>1.00482</v>
      </c>
      <c r="BA89" s="1">
        <v>1.86111</v>
      </c>
      <c r="BB89" s="1">
        <v>13.755</v>
      </c>
      <c r="BC89" s="1">
        <v>4.58691</v>
      </c>
      <c r="BD89" s="1">
        <v>1.12587</v>
      </c>
      <c r="BE89" s="1">
        <v>357.638</v>
      </c>
      <c r="BF89" s="1">
        <v>7.33376</v>
      </c>
      <c r="BG89" s="1">
        <v>146.747</v>
      </c>
      <c r="BH89" s="1">
        <v>2.336521833</v>
      </c>
      <c r="BI89" s="1">
        <v>0.589986655</v>
      </c>
      <c r="BJ89" s="1">
        <v>0.30927898</v>
      </c>
      <c r="BK89" s="1">
        <v>0.101339471</v>
      </c>
      <c r="BL89" s="1" t="s">
        <v>144</v>
      </c>
      <c r="BM89" s="1" t="s">
        <v>146</v>
      </c>
      <c r="BN89" s="1" t="s">
        <v>146</v>
      </c>
      <c r="BO89" s="1" t="s">
        <v>145</v>
      </c>
      <c r="BP89" s="1" t="s">
        <v>146</v>
      </c>
      <c r="BQ89" s="1" t="s">
        <v>146</v>
      </c>
      <c r="BR89" s="1" t="s">
        <v>145</v>
      </c>
      <c r="BS89" s="1">
        <v>15.15390094</v>
      </c>
      <c r="BT89" s="1">
        <v>16.51417634</v>
      </c>
      <c r="BU89" s="1">
        <v>9.27836827</v>
      </c>
      <c r="BV89" s="1">
        <v>3.279021572</v>
      </c>
      <c r="BW89" s="1">
        <v>2.407666818</v>
      </c>
      <c r="BX89" s="1">
        <v>0.19072127</v>
      </c>
      <c r="BY89" s="1">
        <v>0.122022566</v>
      </c>
      <c r="BZ89" s="1" t="str">
        <f t="shared" si="1"/>
        <v>proinflamatoria</v>
      </c>
      <c r="CA89" s="1">
        <v>33.10043668</v>
      </c>
      <c r="CB89" s="1" t="s">
        <v>148</v>
      </c>
      <c r="CC89" s="1">
        <v>0.01376</v>
      </c>
      <c r="CD89" s="1">
        <v>0.072343704</v>
      </c>
      <c r="CE89" s="1">
        <v>0.008462222</v>
      </c>
      <c r="CF89" s="1">
        <v>0.389333333</v>
      </c>
      <c r="CG89" s="1">
        <v>0.336201481</v>
      </c>
      <c r="CH89" s="1">
        <v>272.094</v>
      </c>
      <c r="CI89" s="2" t="str">
        <f t="shared" si="2"/>
        <v>low</v>
      </c>
      <c r="CJ89" s="1">
        <v>183.726</v>
      </c>
      <c r="CK89" s="1">
        <v>133.197</v>
      </c>
      <c r="CL89" s="1">
        <v>50.528</v>
      </c>
      <c r="CM89" s="1">
        <v>55.333</v>
      </c>
      <c r="CN89" s="1">
        <v>124.915</v>
      </c>
      <c r="CO89" s="1">
        <v>0.0</v>
      </c>
      <c r="CP89" s="1">
        <v>0.0</v>
      </c>
      <c r="CQ89" s="1">
        <v>0.0</v>
      </c>
      <c r="CR89" s="1">
        <v>0.0</v>
      </c>
      <c r="CS89" s="1">
        <v>3.478</v>
      </c>
      <c r="CT89" s="1">
        <v>3.478</v>
      </c>
      <c r="CU89" s="1">
        <v>0.0</v>
      </c>
      <c r="CV89" s="1">
        <v>0.0</v>
      </c>
      <c r="CW89" s="1">
        <v>0.0</v>
      </c>
      <c r="CX89" s="1">
        <v>0.0</v>
      </c>
      <c r="CY89" s="1">
        <v>35.114</v>
      </c>
      <c r="CZ89" s="1">
        <v>0.17</v>
      </c>
      <c r="DA89" s="1">
        <v>13.043</v>
      </c>
      <c r="DB89" s="1">
        <v>13.213</v>
      </c>
      <c r="DC89" s="1">
        <v>0.078</v>
      </c>
      <c r="DD89" s="1">
        <v>0.55</v>
      </c>
      <c r="DE89" s="1">
        <v>0.628</v>
      </c>
      <c r="DF89" s="1">
        <v>5.041</v>
      </c>
      <c r="DG89" s="1">
        <v>1.325</v>
      </c>
      <c r="DH89" s="1">
        <v>6.366</v>
      </c>
      <c r="DI89" s="1">
        <v>0.118</v>
      </c>
      <c r="DJ89" s="1">
        <v>1.517</v>
      </c>
      <c r="DK89" s="1">
        <v>1.635</v>
      </c>
      <c r="DL89" s="1">
        <v>92.65</v>
      </c>
      <c r="DM89" s="1">
        <v>30.601</v>
      </c>
      <c r="DN89" s="1">
        <v>123.251</v>
      </c>
      <c r="DO89" s="1">
        <v>0.0</v>
      </c>
      <c r="DP89" s="1">
        <v>3.478</v>
      </c>
      <c r="DQ89" s="1">
        <v>3.478</v>
      </c>
      <c r="DR89" s="1" t="s">
        <v>158</v>
      </c>
      <c r="DS89" s="1" t="s">
        <v>158</v>
      </c>
      <c r="DT89" s="1" t="s">
        <v>157</v>
      </c>
      <c r="DU89" s="1" t="s">
        <v>157</v>
      </c>
      <c r="DV89" s="1">
        <v>174.14</v>
      </c>
      <c r="DW89" s="1" t="str">
        <f t="shared" si="3"/>
        <v>low</v>
      </c>
      <c r="DX89" s="1">
        <v>117.584</v>
      </c>
      <c r="DY89" s="1">
        <v>35.413</v>
      </c>
      <c r="DZ89" s="1">
        <v>79.945</v>
      </c>
      <c r="EA89" s="1" t="s">
        <v>158</v>
      </c>
      <c r="EB89" s="1" t="s">
        <v>158</v>
      </c>
      <c r="EC89" s="1" t="s">
        <v>157</v>
      </c>
      <c r="ED89" s="1" t="s">
        <v>157</v>
      </c>
      <c r="EE89" s="1" t="s">
        <v>337</v>
      </c>
      <c r="EF89" s="1" t="s">
        <v>165</v>
      </c>
      <c r="EG89" s="1" t="s">
        <v>165</v>
      </c>
    </row>
    <row r="90" ht="14.25" customHeight="1">
      <c r="A90" s="1" t="s">
        <v>338</v>
      </c>
      <c r="B90" s="1" t="s">
        <v>153</v>
      </c>
      <c r="C90" s="1">
        <v>44.0</v>
      </c>
      <c r="D90" s="1" t="s">
        <v>161</v>
      </c>
      <c r="E90" s="1">
        <v>80.8</v>
      </c>
      <c r="F90" s="1">
        <v>49.0</v>
      </c>
      <c r="G90" s="1" t="s">
        <v>154</v>
      </c>
      <c r="H90" s="1">
        <v>22.0</v>
      </c>
      <c r="I90" s="1">
        <v>107.0</v>
      </c>
      <c r="J90" s="1">
        <v>178.0</v>
      </c>
      <c r="K90" s="1">
        <v>3.632653061</v>
      </c>
      <c r="L90" s="1">
        <v>194.3</v>
      </c>
      <c r="M90" s="1">
        <v>3.24</v>
      </c>
      <c r="N90" s="1">
        <v>77.0</v>
      </c>
      <c r="O90" s="1">
        <v>5.22</v>
      </c>
      <c r="P90" s="1">
        <v>9.32</v>
      </c>
      <c r="Q90" s="1">
        <v>6.73</v>
      </c>
      <c r="R90" s="1">
        <v>1.384843982</v>
      </c>
      <c r="S90" s="1">
        <v>108.0</v>
      </c>
      <c r="T90" s="1">
        <v>7.53</v>
      </c>
      <c r="U90" s="1">
        <v>4.2735</v>
      </c>
      <c r="V90" s="1">
        <v>128.4</v>
      </c>
      <c r="W90" s="1">
        <v>194.6994182</v>
      </c>
      <c r="X90" s="1">
        <v>106.7</v>
      </c>
      <c r="Y90" s="1">
        <v>69.92038865</v>
      </c>
      <c r="Z90" s="1">
        <v>1.430198</v>
      </c>
      <c r="AA90" s="1">
        <v>0.361374031</v>
      </c>
      <c r="AB90" s="1">
        <v>75.5</v>
      </c>
      <c r="AC90" s="1">
        <v>27.90070306</v>
      </c>
      <c r="AD90" s="1" t="s">
        <v>139</v>
      </c>
      <c r="AE90" s="1">
        <v>38.73015727</v>
      </c>
      <c r="AF90" s="1">
        <v>88.8</v>
      </c>
      <c r="AG90" s="1" t="s">
        <v>140</v>
      </c>
      <c r="AH90" s="1" t="s">
        <v>141</v>
      </c>
      <c r="AI90" s="1" t="s">
        <v>142</v>
      </c>
      <c r="AJ90" s="1" t="s">
        <v>167</v>
      </c>
      <c r="AK90" s="1" t="s">
        <v>143</v>
      </c>
      <c r="AL90" s="1">
        <v>101.0</v>
      </c>
      <c r="AM90" s="1">
        <v>59.0</v>
      </c>
      <c r="AN90" s="1">
        <v>1386.8</v>
      </c>
      <c r="AO90" s="1">
        <v>18.5098</v>
      </c>
      <c r="AP90" s="1">
        <v>308.836</v>
      </c>
      <c r="AQ90" s="1">
        <v>541.817</v>
      </c>
      <c r="AR90" s="1">
        <v>10.2837</v>
      </c>
      <c r="AS90" s="1">
        <v>973.66</v>
      </c>
      <c r="AT90" s="1">
        <v>2506.69</v>
      </c>
      <c r="AU90" s="1">
        <v>175.822</v>
      </c>
      <c r="AV90" s="1">
        <v>9.04043</v>
      </c>
      <c r="AW90" s="1">
        <v>0.979434</v>
      </c>
      <c r="AX90" s="1">
        <v>2.36589</v>
      </c>
      <c r="AY90" s="1">
        <v>628.783</v>
      </c>
      <c r="AZ90" s="1">
        <v>0.858705</v>
      </c>
      <c r="BA90" s="1">
        <v>1.47678</v>
      </c>
      <c r="BB90" s="1">
        <v>10.456</v>
      </c>
      <c r="BC90" s="1">
        <v>4.163</v>
      </c>
      <c r="BD90" s="1">
        <v>1.4841</v>
      </c>
      <c r="BE90" s="1">
        <v>312.721</v>
      </c>
      <c r="BF90" s="1">
        <v>6.4018</v>
      </c>
      <c r="BG90" s="1">
        <v>226.694</v>
      </c>
      <c r="BH90" s="1">
        <v>0.0</v>
      </c>
      <c r="BI90" s="1">
        <v>0.0</v>
      </c>
      <c r="BJ90" s="1">
        <v>0.0</v>
      </c>
      <c r="BK90" s="1">
        <v>0.0</v>
      </c>
      <c r="BL90" s="1" t="s">
        <v>144</v>
      </c>
      <c r="BM90" s="1" t="s">
        <v>146</v>
      </c>
      <c r="BN90" s="1" t="s">
        <v>146</v>
      </c>
      <c r="BO90" s="1" t="s">
        <v>145</v>
      </c>
      <c r="BP90" s="1" t="s">
        <v>146</v>
      </c>
      <c r="BQ90" s="1" t="s">
        <v>145</v>
      </c>
      <c r="BR90" s="1" t="s">
        <v>146</v>
      </c>
      <c r="BS90" s="1">
        <v>19.54970073</v>
      </c>
      <c r="BT90" s="1">
        <v>23.12115596</v>
      </c>
      <c r="BU90" s="1">
        <v>17.64585553</v>
      </c>
      <c r="BV90" s="1">
        <v>15.25442319</v>
      </c>
      <c r="BW90" s="1">
        <v>4.765078248</v>
      </c>
      <c r="BX90" s="1">
        <v>-0.271161572</v>
      </c>
      <c r="BY90" s="1">
        <v>-0.195502215</v>
      </c>
      <c r="BZ90" s="1" t="str">
        <f t="shared" si="1"/>
        <v>antiinflamatoria</v>
      </c>
      <c r="CA90" s="1">
        <v>38.95045045</v>
      </c>
      <c r="CB90" s="1" t="s">
        <v>148</v>
      </c>
      <c r="CC90" s="1">
        <v>0.102178998</v>
      </c>
      <c r="CD90" s="1">
        <v>0.163609504</v>
      </c>
      <c r="CE90" s="1">
        <v>0.05917354</v>
      </c>
      <c r="CF90" s="1">
        <v>0.258361032</v>
      </c>
      <c r="CG90" s="1">
        <v>0.255652673</v>
      </c>
      <c r="CH90" s="1">
        <v>1804.475</v>
      </c>
      <c r="CI90" s="2" t="str">
        <f t="shared" si="2"/>
        <v>High</v>
      </c>
      <c r="CJ90" s="1">
        <v>469.054</v>
      </c>
      <c r="CK90" s="1">
        <v>151.52</v>
      </c>
      <c r="CL90" s="1">
        <v>317.534</v>
      </c>
      <c r="CM90" s="1">
        <v>345.303</v>
      </c>
      <c r="CN90" s="1">
        <v>92.238</v>
      </c>
      <c r="CO90" s="1">
        <v>0.009</v>
      </c>
      <c r="CP90" s="1">
        <v>0.0</v>
      </c>
      <c r="CQ90" s="1">
        <v>0.009</v>
      </c>
      <c r="CR90" s="1">
        <v>0.0</v>
      </c>
      <c r="CS90" s="1">
        <v>31.504</v>
      </c>
      <c r="CT90" s="1">
        <v>31.504</v>
      </c>
      <c r="CU90" s="1">
        <v>0.0</v>
      </c>
      <c r="CV90" s="1">
        <v>0.0</v>
      </c>
      <c r="CW90" s="1">
        <v>0.277</v>
      </c>
      <c r="CX90" s="1">
        <v>0.0</v>
      </c>
      <c r="CY90" s="1">
        <v>125.303</v>
      </c>
      <c r="CZ90" s="1">
        <v>0.0</v>
      </c>
      <c r="DA90" s="1">
        <v>217.312</v>
      </c>
      <c r="DB90" s="1">
        <v>217.312</v>
      </c>
      <c r="DC90" s="1">
        <v>0.0</v>
      </c>
      <c r="DD90" s="1">
        <v>0.001</v>
      </c>
      <c r="DE90" s="1">
        <v>0.001</v>
      </c>
      <c r="DF90" s="1">
        <v>1.432</v>
      </c>
      <c r="DG90" s="1">
        <v>0.979</v>
      </c>
      <c r="DH90" s="1">
        <v>2.411</v>
      </c>
      <c r="DI90" s="1">
        <v>0.785</v>
      </c>
      <c r="DJ90" s="1">
        <v>1.76</v>
      </c>
      <c r="DK90" s="1">
        <v>2.545</v>
      </c>
      <c r="DL90" s="1">
        <v>23.675</v>
      </c>
      <c r="DM90" s="1">
        <v>65.94</v>
      </c>
      <c r="DN90" s="1">
        <v>89.615</v>
      </c>
      <c r="DO90" s="1">
        <v>0.0</v>
      </c>
      <c r="DP90" s="1">
        <v>31.504</v>
      </c>
      <c r="DQ90" s="1">
        <v>31.504</v>
      </c>
      <c r="DR90" s="1" t="s">
        <v>149</v>
      </c>
      <c r="DS90" s="1" t="s">
        <v>157</v>
      </c>
      <c r="DT90" s="1" t="s">
        <v>149</v>
      </c>
      <c r="DU90" s="1" t="s">
        <v>158</v>
      </c>
      <c r="DV90" s="1">
        <v>1301.179</v>
      </c>
      <c r="DW90" s="1" t="str">
        <f t="shared" si="3"/>
        <v>high</v>
      </c>
      <c r="DX90" s="1">
        <v>338.228</v>
      </c>
      <c r="DY90" s="1">
        <v>248.993</v>
      </c>
      <c r="DZ90" s="1">
        <v>66.511</v>
      </c>
      <c r="EA90" s="1" t="s">
        <v>149</v>
      </c>
      <c r="EB90" s="1" t="s">
        <v>157</v>
      </c>
      <c r="EC90" s="1" t="s">
        <v>149</v>
      </c>
      <c r="ED90" s="1" t="s">
        <v>157</v>
      </c>
      <c r="EE90" s="1" t="s">
        <v>339</v>
      </c>
      <c r="EF90" s="1" t="s">
        <v>165</v>
      </c>
      <c r="EG90" s="1" t="s">
        <v>165</v>
      </c>
    </row>
    <row r="91" ht="14.25" customHeight="1">
      <c r="A91" s="1" t="s">
        <v>340</v>
      </c>
      <c r="B91" s="1" t="s">
        <v>153</v>
      </c>
      <c r="C91" s="1">
        <v>34.0</v>
      </c>
      <c r="D91" s="1" t="s">
        <v>137</v>
      </c>
      <c r="E91" s="1">
        <v>66.8</v>
      </c>
      <c r="F91" s="1">
        <v>54.0</v>
      </c>
      <c r="G91" s="1" t="s">
        <v>154</v>
      </c>
      <c r="H91" s="1">
        <v>8.0</v>
      </c>
      <c r="I91" s="1">
        <v>73.0</v>
      </c>
      <c r="J91" s="1">
        <v>135.0</v>
      </c>
      <c r="K91" s="1">
        <v>2.5</v>
      </c>
      <c r="L91" s="1">
        <v>178.3</v>
      </c>
      <c r="M91" s="1">
        <v>0.82</v>
      </c>
      <c r="N91" s="1">
        <v>74.0</v>
      </c>
      <c r="O91" s="1">
        <v>4.78</v>
      </c>
      <c r="P91" s="1">
        <v>8.33</v>
      </c>
      <c r="Q91" s="1">
        <v>5.61</v>
      </c>
      <c r="R91" s="1">
        <v>1.484848485</v>
      </c>
      <c r="S91" s="1">
        <v>42.0</v>
      </c>
      <c r="T91" s="1">
        <v>13.5</v>
      </c>
      <c r="U91" s="1">
        <v>4.107</v>
      </c>
      <c r="V91" s="1">
        <v>205.4</v>
      </c>
      <c r="W91" s="1">
        <v>444.8105437</v>
      </c>
      <c r="X91" s="1">
        <v>60.9</v>
      </c>
      <c r="Y91" s="1">
        <v>40.58112166</v>
      </c>
      <c r="Z91" s="1">
        <v>2.4642</v>
      </c>
      <c r="AA91" s="1">
        <v>0.332945365</v>
      </c>
      <c r="AB91" s="1">
        <v>53.0</v>
      </c>
      <c r="AC91" s="1">
        <v>22.0603538</v>
      </c>
      <c r="AD91" s="1" t="s">
        <v>154</v>
      </c>
      <c r="AE91" s="1">
        <v>34.7255341</v>
      </c>
      <c r="AF91" s="1">
        <v>73.4</v>
      </c>
      <c r="AG91" s="1" t="s">
        <v>154</v>
      </c>
      <c r="AH91" s="1" t="s">
        <v>154</v>
      </c>
      <c r="AI91" s="1" t="s">
        <v>142</v>
      </c>
      <c r="AJ91" s="1" t="s">
        <v>167</v>
      </c>
      <c r="AK91" s="1" t="s">
        <v>143</v>
      </c>
      <c r="AL91" s="1">
        <v>108.0</v>
      </c>
      <c r="AM91" s="1">
        <v>69.0</v>
      </c>
      <c r="AN91" s="1">
        <v>2201.95</v>
      </c>
      <c r="AO91" s="1">
        <v>13.0193</v>
      </c>
      <c r="AP91" s="1">
        <v>561.176</v>
      </c>
      <c r="AQ91" s="1">
        <v>946.956</v>
      </c>
      <c r="AR91" s="1">
        <v>11.7368</v>
      </c>
      <c r="AS91" s="1">
        <v>1478.84</v>
      </c>
      <c r="AT91" s="1">
        <v>2622.23</v>
      </c>
      <c r="AU91" s="1">
        <v>220.864</v>
      </c>
      <c r="AV91" s="1">
        <v>10.4035</v>
      </c>
      <c r="AW91" s="1">
        <v>1.15123</v>
      </c>
      <c r="AX91" s="1">
        <v>2.76498</v>
      </c>
      <c r="AY91" s="1">
        <v>589.086</v>
      </c>
      <c r="AZ91" s="1">
        <v>1.00482</v>
      </c>
      <c r="BA91" s="1">
        <v>1.53378</v>
      </c>
      <c r="BB91" s="1">
        <v>15.4146</v>
      </c>
      <c r="BC91" s="1">
        <v>4.98845</v>
      </c>
      <c r="BD91" s="1">
        <v>1.56193</v>
      </c>
      <c r="BE91" s="1">
        <v>271.15</v>
      </c>
      <c r="BF91" s="1">
        <v>7.08703</v>
      </c>
      <c r="BG91" s="1">
        <v>107.211</v>
      </c>
      <c r="BH91" s="1">
        <v>5.43838612</v>
      </c>
      <c r="BI91" s="1">
        <v>1.200144401</v>
      </c>
      <c r="BJ91" s="1">
        <v>0.495567515</v>
      </c>
      <c r="BK91" s="1">
        <v>0.075420928</v>
      </c>
      <c r="BL91" s="1" t="s">
        <v>156</v>
      </c>
      <c r="BM91" s="1" t="s">
        <v>146</v>
      </c>
      <c r="BN91" s="1" t="s">
        <v>146</v>
      </c>
      <c r="BO91" s="1" t="s">
        <v>146</v>
      </c>
      <c r="BP91" s="1" t="s">
        <v>146</v>
      </c>
      <c r="BQ91" s="1" t="s">
        <v>146</v>
      </c>
      <c r="BR91" s="1" t="s">
        <v>146</v>
      </c>
      <c r="BS91" s="1">
        <v>14.55349091</v>
      </c>
      <c r="BT91" s="1">
        <v>24.96534419</v>
      </c>
      <c r="BU91" s="1">
        <v>12.34665168</v>
      </c>
      <c r="BV91" s="1">
        <v>9.253189101</v>
      </c>
      <c r="BW91" s="1">
        <v>3.149762895</v>
      </c>
      <c r="BX91" s="1">
        <v>1.564921397</v>
      </c>
      <c r="BY91" s="1">
        <v>0.710681834</v>
      </c>
      <c r="BZ91" s="1" t="str">
        <f t="shared" si="1"/>
        <v>proinflamatoria</v>
      </c>
      <c r="CA91" s="1">
        <v>33.76566757</v>
      </c>
      <c r="CB91" s="1" t="s">
        <v>148</v>
      </c>
      <c r="CC91" s="1">
        <v>0.081958326</v>
      </c>
      <c r="CD91" s="1">
        <v>0.110079621</v>
      </c>
      <c r="CE91" s="1">
        <v>0.062849399</v>
      </c>
      <c r="CF91" s="1">
        <v>0.105268508</v>
      </c>
      <c r="CG91" s="1">
        <v>0.445874979</v>
      </c>
      <c r="CH91" s="1">
        <v>858.821</v>
      </c>
      <c r="CI91" s="2" t="str">
        <f t="shared" si="2"/>
        <v>low</v>
      </c>
      <c r="CJ91" s="1">
        <v>750.906</v>
      </c>
      <c r="CK91" s="1">
        <v>490.786</v>
      </c>
      <c r="CL91" s="1">
        <v>260.12</v>
      </c>
      <c r="CM91" s="1">
        <v>4.906</v>
      </c>
      <c r="CN91" s="1">
        <v>730.634</v>
      </c>
      <c r="CO91" s="1">
        <v>10.307</v>
      </c>
      <c r="CP91" s="1">
        <v>0.0</v>
      </c>
      <c r="CQ91" s="1">
        <v>10.307</v>
      </c>
      <c r="CR91" s="1">
        <v>0.0</v>
      </c>
      <c r="CS91" s="1">
        <v>5.06</v>
      </c>
      <c r="CT91" s="1">
        <v>5.06</v>
      </c>
      <c r="CU91" s="1">
        <v>0.0</v>
      </c>
      <c r="CV91" s="1">
        <v>5.657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4.806</v>
      </c>
      <c r="DD91" s="1">
        <v>0.003</v>
      </c>
      <c r="DE91" s="1">
        <v>4.809</v>
      </c>
      <c r="DF91" s="1">
        <v>0.0</v>
      </c>
      <c r="DG91" s="1">
        <v>0.096</v>
      </c>
      <c r="DH91" s="1">
        <v>0.096</v>
      </c>
      <c r="DI91" s="1">
        <v>0.237</v>
      </c>
      <c r="DJ91" s="1">
        <v>1.258</v>
      </c>
      <c r="DK91" s="1">
        <v>1.495</v>
      </c>
      <c r="DL91" s="1">
        <v>475.409</v>
      </c>
      <c r="DM91" s="1">
        <v>253.674</v>
      </c>
      <c r="DN91" s="1">
        <v>729.083</v>
      </c>
      <c r="DO91" s="1">
        <v>0.0</v>
      </c>
      <c r="DP91" s="1">
        <v>5.06</v>
      </c>
      <c r="DQ91" s="1">
        <v>5.06</v>
      </c>
      <c r="DR91" s="1" t="s">
        <v>157</v>
      </c>
      <c r="DS91" s="1" t="s">
        <v>149</v>
      </c>
      <c r="DT91" s="1" t="s">
        <v>158</v>
      </c>
      <c r="DU91" s="1" t="s">
        <v>149</v>
      </c>
      <c r="DV91" s="1">
        <v>390.028</v>
      </c>
      <c r="DW91" s="1" t="str">
        <f t="shared" si="3"/>
        <v>low</v>
      </c>
      <c r="DX91" s="1">
        <v>341.019</v>
      </c>
      <c r="DY91" s="1">
        <v>2.228</v>
      </c>
      <c r="DZ91" s="1">
        <v>331.812</v>
      </c>
      <c r="EA91" s="1" t="s">
        <v>158</v>
      </c>
      <c r="EB91" s="1" t="s">
        <v>157</v>
      </c>
      <c r="EC91" s="1" t="s">
        <v>158</v>
      </c>
      <c r="ED91" s="1" t="s">
        <v>149</v>
      </c>
      <c r="EE91" s="1" t="s">
        <v>341</v>
      </c>
      <c r="EF91" s="1" t="s">
        <v>151</v>
      </c>
      <c r="EG91" s="1" t="s">
        <v>151</v>
      </c>
    </row>
    <row r="92" ht="14.25" customHeight="1">
      <c r="A92" s="1" t="s">
        <v>342</v>
      </c>
      <c r="B92" s="1" t="s">
        <v>153</v>
      </c>
      <c r="C92" s="1">
        <v>57.0</v>
      </c>
      <c r="D92" s="1" t="s">
        <v>161</v>
      </c>
      <c r="E92" s="1">
        <v>98.2</v>
      </c>
      <c r="F92" s="1">
        <v>39.0</v>
      </c>
      <c r="G92" s="1" t="s">
        <v>154</v>
      </c>
      <c r="H92" s="1">
        <v>20.0</v>
      </c>
      <c r="I92" s="1">
        <v>135.0</v>
      </c>
      <c r="J92" s="1">
        <v>194.0</v>
      </c>
      <c r="K92" s="1">
        <v>4.974358974</v>
      </c>
      <c r="L92" s="1">
        <v>116.3</v>
      </c>
      <c r="M92" s="1">
        <v>6.9</v>
      </c>
      <c r="N92" s="1">
        <v>101.0</v>
      </c>
      <c r="O92" s="1">
        <v>6.06</v>
      </c>
      <c r="P92" s="1">
        <v>23.1</v>
      </c>
      <c r="Q92" s="1">
        <v>4.43</v>
      </c>
      <c r="R92" s="1">
        <v>5.214446953</v>
      </c>
      <c r="S92" s="1">
        <v>98.0</v>
      </c>
      <c r="T92" s="1">
        <v>36.65</v>
      </c>
      <c r="U92" s="1">
        <v>5.6055</v>
      </c>
      <c r="V92" s="1">
        <v>222.3</v>
      </c>
      <c r="W92" s="1">
        <v>348.1358347</v>
      </c>
      <c r="X92" s="1">
        <v>21.5</v>
      </c>
      <c r="Y92" s="1">
        <v>10.95201884</v>
      </c>
      <c r="Z92" s="1">
        <v>9.130736667</v>
      </c>
      <c r="AA92" s="1">
        <v>0.279929687</v>
      </c>
      <c r="AB92" s="1">
        <v>94.8</v>
      </c>
      <c r="AC92" s="1">
        <v>38.02279844</v>
      </c>
      <c r="AD92" s="1" t="s">
        <v>155</v>
      </c>
      <c r="AE92" s="1">
        <v>48.49574994</v>
      </c>
      <c r="AF92" s="1">
        <v>120.6</v>
      </c>
      <c r="AG92" s="1" t="s">
        <v>140</v>
      </c>
      <c r="AH92" s="1" t="s">
        <v>141</v>
      </c>
      <c r="AI92" s="1" t="s">
        <v>142</v>
      </c>
      <c r="AJ92" s="1" t="s">
        <v>167</v>
      </c>
      <c r="AK92" s="1" t="s">
        <v>143</v>
      </c>
      <c r="AL92" s="1">
        <v>140.0</v>
      </c>
      <c r="AM92" s="1">
        <v>81.0</v>
      </c>
      <c r="AN92" s="1">
        <v>1457.1</v>
      </c>
      <c r="AO92" s="1">
        <v>10.126</v>
      </c>
      <c r="AP92" s="1">
        <v>822.412</v>
      </c>
      <c r="AQ92" s="1">
        <v>980.085</v>
      </c>
      <c r="AR92" s="1">
        <v>11.4682</v>
      </c>
      <c r="AS92" s="1">
        <v>1101.53</v>
      </c>
      <c r="AT92" s="1">
        <v>1834.29</v>
      </c>
      <c r="AU92" s="1">
        <v>178.874</v>
      </c>
      <c r="AV92" s="1">
        <v>10.0836</v>
      </c>
      <c r="AW92" s="1">
        <v>1.5824</v>
      </c>
      <c r="AX92" s="1">
        <v>2.29884</v>
      </c>
      <c r="AY92" s="1">
        <v>682.47</v>
      </c>
      <c r="AZ92" s="1">
        <v>0.611954</v>
      </c>
      <c r="BA92" s="1">
        <v>1.55709</v>
      </c>
      <c r="BB92" s="1">
        <v>10.2103</v>
      </c>
      <c r="BC92" s="1">
        <v>3.55251</v>
      </c>
      <c r="BD92" s="1">
        <v>1.05375</v>
      </c>
      <c r="BE92" s="1">
        <v>208.488</v>
      </c>
      <c r="BF92" s="1">
        <v>6.95206</v>
      </c>
      <c r="BG92" s="1">
        <v>99.417</v>
      </c>
      <c r="BH92" s="1">
        <v>3.731000757</v>
      </c>
      <c r="BI92" s="1">
        <v>0.772082145</v>
      </c>
      <c r="BJ92" s="1">
        <v>0.428326616</v>
      </c>
      <c r="BK92" s="1">
        <v>0.043121313</v>
      </c>
      <c r="BL92" s="1" t="s">
        <v>144</v>
      </c>
      <c r="BM92" s="1" t="s">
        <v>145</v>
      </c>
      <c r="BN92" s="1" t="s">
        <v>146</v>
      </c>
      <c r="BO92" s="1" t="s">
        <v>145</v>
      </c>
      <c r="BP92" s="1" t="s">
        <v>145</v>
      </c>
      <c r="BQ92" s="1" t="s">
        <v>145</v>
      </c>
      <c r="BR92" s="1" t="s">
        <v>145</v>
      </c>
      <c r="BS92" s="1">
        <v>15.19696233</v>
      </c>
      <c r="BT92" s="1">
        <v>21.3718004</v>
      </c>
      <c r="BU92" s="1">
        <v>11.16824401</v>
      </c>
      <c r="BV92" s="1">
        <v>9.922074932</v>
      </c>
      <c r="BW92" s="1">
        <v>2.743553091</v>
      </c>
      <c r="BX92" s="1">
        <v>1.695737991</v>
      </c>
      <c r="BY92" s="1">
        <v>1.163855862</v>
      </c>
      <c r="BZ92" s="1" t="str">
        <f t="shared" si="1"/>
        <v>proinflamatoria</v>
      </c>
      <c r="CA92" s="1">
        <v>49.81426202</v>
      </c>
      <c r="CB92" s="1" t="s">
        <v>148</v>
      </c>
      <c r="CC92" s="1">
        <v>0.103756027</v>
      </c>
      <c r="CD92" s="1">
        <v>0.136325184</v>
      </c>
      <c r="CE92" s="1">
        <v>0.13091109</v>
      </c>
      <c r="CF92" s="1">
        <v>0.081169106</v>
      </c>
      <c r="CG92" s="1">
        <v>0.272396582</v>
      </c>
      <c r="CH92" s="1">
        <v>1641.952</v>
      </c>
      <c r="CI92" s="2" t="str">
        <f t="shared" si="2"/>
        <v>High</v>
      </c>
      <c r="CJ92" s="1">
        <v>1524.57</v>
      </c>
      <c r="CK92" s="1">
        <v>1076.735</v>
      </c>
      <c r="CL92" s="1">
        <v>447.835</v>
      </c>
      <c r="CM92" s="1">
        <v>255.979</v>
      </c>
      <c r="CN92" s="1">
        <v>1258.454</v>
      </c>
      <c r="CO92" s="1">
        <v>9.867</v>
      </c>
      <c r="CP92" s="1">
        <v>0.0</v>
      </c>
      <c r="CQ92" s="1">
        <v>9.867</v>
      </c>
      <c r="CR92" s="1">
        <v>0.0</v>
      </c>
      <c r="CS92" s="1">
        <v>0.27</v>
      </c>
      <c r="CT92" s="1">
        <v>0.27</v>
      </c>
      <c r="CU92" s="1">
        <v>0.0</v>
      </c>
      <c r="CV92" s="1">
        <v>1.002</v>
      </c>
      <c r="CW92" s="1">
        <v>0.0</v>
      </c>
      <c r="CX92" s="1">
        <v>0.0</v>
      </c>
      <c r="CY92" s="1">
        <v>255.975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0.004</v>
      </c>
      <c r="DH92" s="1">
        <v>0.004</v>
      </c>
      <c r="DI92" s="1">
        <v>0.07</v>
      </c>
      <c r="DJ92" s="1">
        <v>4.46</v>
      </c>
      <c r="DK92" s="1">
        <v>4.529</v>
      </c>
      <c r="DL92" s="1">
        <v>810.802</v>
      </c>
      <c r="DM92" s="1">
        <v>443.08</v>
      </c>
      <c r="DN92" s="1">
        <v>1253.883</v>
      </c>
      <c r="DO92" s="1">
        <v>0.0</v>
      </c>
      <c r="DP92" s="1">
        <v>0.27</v>
      </c>
      <c r="DQ92" s="1">
        <v>0.27</v>
      </c>
      <c r="DR92" s="1" t="s">
        <v>149</v>
      </c>
      <c r="DS92" s="1" t="s">
        <v>149</v>
      </c>
      <c r="DT92" s="1" t="s">
        <v>149</v>
      </c>
      <c r="DU92" s="1" t="s">
        <v>149</v>
      </c>
      <c r="DV92" s="1">
        <v>1126.863</v>
      </c>
      <c r="DW92" s="1" t="str">
        <f t="shared" si="3"/>
        <v>high</v>
      </c>
      <c r="DX92" s="1">
        <v>1046.304</v>
      </c>
      <c r="DY92" s="1">
        <v>175.677</v>
      </c>
      <c r="DZ92" s="1">
        <v>863.67</v>
      </c>
      <c r="EA92" s="1" t="s">
        <v>149</v>
      </c>
      <c r="EB92" s="1" t="s">
        <v>149</v>
      </c>
      <c r="EC92" s="1" t="s">
        <v>149</v>
      </c>
      <c r="ED92" s="1" t="s">
        <v>149</v>
      </c>
      <c r="EE92" s="1" t="s">
        <v>343</v>
      </c>
      <c r="EF92" s="1" t="s">
        <v>165</v>
      </c>
      <c r="EG92" s="1" t="s">
        <v>165</v>
      </c>
    </row>
    <row r="93" ht="14.25" customHeight="1">
      <c r="A93" s="1" t="s">
        <v>344</v>
      </c>
      <c r="B93" s="1" t="s">
        <v>153</v>
      </c>
      <c r="C93" s="1">
        <v>35.0</v>
      </c>
      <c r="D93" s="1" t="s">
        <v>137</v>
      </c>
      <c r="E93" s="1">
        <v>72.9</v>
      </c>
      <c r="F93" s="1">
        <v>48.0</v>
      </c>
      <c r="G93" s="1" t="s">
        <v>154</v>
      </c>
      <c r="H93" s="1">
        <v>16.0</v>
      </c>
      <c r="I93" s="1">
        <v>116.0</v>
      </c>
      <c r="J93" s="1">
        <v>180.0</v>
      </c>
      <c r="K93" s="1">
        <v>3.75</v>
      </c>
      <c r="L93" s="1">
        <v>67.3</v>
      </c>
      <c r="M93" s="1">
        <v>2.56</v>
      </c>
      <c r="N93" s="1">
        <v>80.0</v>
      </c>
      <c r="O93" s="1">
        <v>4.81</v>
      </c>
      <c r="P93" s="1">
        <v>18.0</v>
      </c>
      <c r="Q93" s="1">
        <v>13.42</v>
      </c>
      <c r="R93" s="1">
        <v>1.341281669</v>
      </c>
      <c r="S93" s="1">
        <v>79.0</v>
      </c>
      <c r="T93" s="1">
        <v>11.47</v>
      </c>
      <c r="U93" s="1">
        <v>4.44</v>
      </c>
      <c r="V93" s="1">
        <v>157.7</v>
      </c>
      <c r="W93" s="1">
        <v>244.0425532</v>
      </c>
      <c r="X93" s="1">
        <v>69.8</v>
      </c>
      <c r="Y93" s="1">
        <v>44.18105988</v>
      </c>
      <c r="Z93" s="1">
        <v>2.263413333</v>
      </c>
      <c r="AA93" s="1">
        <v>0.337088079</v>
      </c>
      <c r="AB93" s="1">
        <v>78.1</v>
      </c>
      <c r="AC93" s="1">
        <v>33.31966701</v>
      </c>
      <c r="AD93" s="1" t="s">
        <v>155</v>
      </c>
      <c r="AE93" s="1">
        <v>40.07290332</v>
      </c>
      <c r="AF93" s="1">
        <v>91.6</v>
      </c>
      <c r="AG93" s="1" t="s">
        <v>140</v>
      </c>
      <c r="AH93" s="1" t="s">
        <v>141</v>
      </c>
      <c r="AI93" s="1" t="s">
        <v>142</v>
      </c>
      <c r="AJ93" s="1" t="s">
        <v>167</v>
      </c>
      <c r="AK93" s="1" t="s">
        <v>173</v>
      </c>
      <c r="AL93" s="1">
        <v>100.0</v>
      </c>
      <c r="AM93" s="1">
        <v>72.0</v>
      </c>
      <c r="AN93" s="1">
        <v>2283.69</v>
      </c>
      <c r="AO93" s="1">
        <v>26.9071</v>
      </c>
      <c r="AP93" s="1">
        <v>751.165</v>
      </c>
      <c r="AQ93" s="1">
        <v>1113.82</v>
      </c>
      <c r="AR93" s="1">
        <v>13.9528</v>
      </c>
      <c r="AS93" s="1">
        <v>1515.69</v>
      </c>
      <c r="AT93" s="1">
        <v>3302.44</v>
      </c>
      <c r="AU93" s="1">
        <v>299.529</v>
      </c>
      <c r="AV93" s="1">
        <v>10.243</v>
      </c>
      <c r="AW93" s="1">
        <v>1.83651</v>
      </c>
      <c r="AX93" s="1">
        <v>3.36652</v>
      </c>
      <c r="AY93" s="1">
        <v>774.079</v>
      </c>
      <c r="AZ93" s="1">
        <v>1.36967</v>
      </c>
      <c r="BA93" s="1">
        <v>1.82834</v>
      </c>
      <c r="BB93" s="1">
        <v>21.3883</v>
      </c>
      <c r="BC93" s="1">
        <v>4.90201</v>
      </c>
      <c r="BD93" s="1">
        <v>1.98279</v>
      </c>
      <c r="BE93" s="1">
        <v>413.931</v>
      </c>
      <c r="BF93" s="1">
        <v>6.77484</v>
      </c>
      <c r="BG93" s="1">
        <v>228.789</v>
      </c>
      <c r="BH93" s="1">
        <v>4.349255152</v>
      </c>
      <c r="BI93" s="1">
        <v>1.159534475</v>
      </c>
      <c r="BJ93" s="1">
        <v>0.693688051</v>
      </c>
      <c r="BK93" s="1">
        <v>0.057765226</v>
      </c>
      <c r="BL93" s="1" t="s">
        <v>156</v>
      </c>
      <c r="BM93" s="1" t="s">
        <v>146</v>
      </c>
      <c r="BN93" s="1" t="s">
        <v>146</v>
      </c>
      <c r="BO93" s="1" t="s">
        <v>145</v>
      </c>
      <c r="BP93" s="1" t="s">
        <v>146</v>
      </c>
      <c r="BQ93" s="1" t="s">
        <v>146</v>
      </c>
      <c r="BR93" s="1" t="s">
        <v>146</v>
      </c>
      <c r="BS93" s="1">
        <v>14.51333529</v>
      </c>
      <c r="BT93" s="1">
        <v>15.71005223</v>
      </c>
      <c r="BU93" s="1">
        <v>11.21285956</v>
      </c>
      <c r="BV93" s="1">
        <v>7.437176052</v>
      </c>
      <c r="BW93" s="1">
        <v>2.750951093</v>
      </c>
      <c r="BX93" s="1">
        <v>-0.835239282</v>
      </c>
      <c r="BY93" s="1">
        <v>-0.365691454</v>
      </c>
      <c r="BZ93" s="1" t="str">
        <f t="shared" si="1"/>
        <v>antiinflamatoria</v>
      </c>
      <c r="CA93" s="1">
        <v>42.5720524</v>
      </c>
      <c r="CB93" s="1" t="s">
        <v>148</v>
      </c>
      <c r="CC93" s="1">
        <v>0.087410926</v>
      </c>
      <c r="CD93" s="1">
        <v>0.417284853</v>
      </c>
      <c r="CE93" s="1">
        <v>0.041512881</v>
      </c>
      <c r="CF93" s="1">
        <v>0.042243742</v>
      </c>
      <c r="CG93" s="1">
        <v>0.222912479</v>
      </c>
      <c r="CH93" s="1">
        <v>947.86</v>
      </c>
      <c r="CI93" s="2" t="str">
        <f t="shared" si="2"/>
        <v>low</v>
      </c>
      <c r="CJ93" s="1">
        <v>367.779</v>
      </c>
      <c r="CK93" s="1">
        <v>255.104</v>
      </c>
      <c r="CL93" s="1">
        <v>112.675</v>
      </c>
      <c r="CM93" s="1">
        <v>235.493</v>
      </c>
      <c r="CN93" s="1">
        <v>126.989</v>
      </c>
      <c r="CO93" s="1">
        <v>0.228</v>
      </c>
      <c r="CP93" s="1">
        <v>0.0</v>
      </c>
      <c r="CQ93" s="1">
        <v>0.228</v>
      </c>
      <c r="CR93" s="1">
        <v>0.0</v>
      </c>
      <c r="CS93" s="1">
        <v>5.017</v>
      </c>
      <c r="CT93" s="1">
        <v>5.017</v>
      </c>
      <c r="CU93" s="1">
        <v>0.052</v>
      </c>
      <c r="CV93" s="1">
        <v>0.223</v>
      </c>
      <c r="CW93" s="1">
        <v>67.792</v>
      </c>
      <c r="CX93" s="1">
        <v>0.0</v>
      </c>
      <c r="CY93" s="1">
        <v>140.47</v>
      </c>
      <c r="CZ93" s="1">
        <v>0.081</v>
      </c>
      <c r="DA93" s="1">
        <v>4.808</v>
      </c>
      <c r="DB93" s="1">
        <v>4.889</v>
      </c>
      <c r="DC93" s="1">
        <v>2.377</v>
      </c>
      <c r="DD93" s="1">
        <v>0.221</v>
      </c>
      <c r="DE93" s="1">
        <v>2.598</v>
      </c>
      <c r="DF93" s="1">
        <v>14.829</v>
      </c>
      <c r="DG93" s="1">
        <v>4.894</v>
      </c>
      <c r="DH93" s="1">
        <v>19.723</v>
      </c>
      <c r="DI93" s="1">
        <v>19.853</v>
      </c>
      <c r="DJ93" s="1">
        <v>16.106</v>
      </c>
      <c r="DK93" s="1">
        <v>35.958</v>
      </c>
      <c r="DL93" s="1">
        <v>9.356</v>
      </c>
      <c r="DM93" s="1">
        <v>81.587</v>
      </c>
      <c r="DN93" s="1">
        <v>90.943</v>
      </c>
      <c r="DO93" s="1">
        <v>0.0</v>
      </c>
      <c r="DP93" s="1">
        <v>5.017</v>
      </c>
      <c r="DQ93" s="1">
        <v>5.017</v>
      </c>
      <c r="DR93" s="1" t="s">
        <v>157</v>
      </c>
      <c r="DS93" s="1" t="s">
        <v>157</v>
      </c>
      <c r="DT93" s="1" t="s">
        <v>157</v>
      </c>
      <c r="DU93" s="1" t="s">
        <v>157</v>
      </c>
      <c r="DV93" s="1">
        <v>415.056</v>
      </c>
      <c r="DW93" s="1" t="str">
        <f t="shared" si="3"/>
        <v>low</v>
      </c>
      <c r="DX93" s="1">
        <v>161.046</v>
      </c>
      <c r="DY93" s="1">
        <v>103.12</v>
      </c>
      <c r="DZ93" s="1">
        <v>55.607</v>
      </c>
      <c r="EA93" s="1" t="s">
        <v>157</v>
      </c>
      <c r="EB93" s="1" t="s">
        <v>158</v>
      </c>
      <c r="EC93" s="1" t="s">
        <v>157</v>
      </c>
      <c r="ED93" s="1" t="s">
        <v>158</v>
      </c>
      <c r="EE93" s="1" t="s">
        <v>345</v>
      </c>
      <c r="EF93" s="1" t="s">
        <v>151</v>
      </c>
      <c r="EG93" s="1" t="s">
        <v>151</v>
      </c>
    </row>
    <row r="94" ht="14.25" customHeight="1">
      <c r="A94" s="1" t="s">
        <v>346</v>
      </c>
      <c r="B94" s="1" t="s">
        <v>153</v>
      </c>
      <c r="C94" s="1">
        <v>56.0</v>
      </c>
      <c r="D94" s="1" t="s">
        <v>161</v>
      </c>
      <c r="E94" s="1">
        <v>77.9</v>
      </c>
      <c r="F94" s="1">
        <v>64.0</v>
      </c>
      <c r="G94" s="1" t="s">
        <v>154</v>
      </c>
      <c r="H94" s="1">
        <v>23.0</v>
      </c>
      <c r="I94" s="1">
        <v>106.0</v>
      </c>
      <c r="J94" s="1">
        <v>193.0</v>
      </c>
      <c r="K94" s="1">
        <v>3.015625</v>
      </c>
      <c r="L94" s="1">
        <v>104.0</v>
      </c>
      <c r="M94" s="1">
        <v>0.54</v>
      </c>
      <c r="N94" s="1">
        <v>76.0</v>
      </c>
      <c r="O94" s="1">
        <v>5.42</v>
      </c>
      <c r="P94" s="1">
        <v>5.97</v>
      </c>
      <c r="Q94" s="1">
        <v>17.39</v>
      </c>
      <c r="R94" s="1">
        <v>0.343300748</v>
      </c>
      <c r="S94" s="1">
        <v>113.0</v>
      </c>
      <c r="T94" s="1">
        <v>5.68</v>
      </c>
      <c r="U94" s="1">
        <v>4.218</v>
      </c>
      <c r="V94" s="1">
        <v>109.3</v>
      </c>
      <c r="W94" s="1">
        <v>158.2172702</v>
      </c>
      <c r="X94" s="1">
        <v>141.5</v>
      </c>
      <c r="Y94" s="1">
        <v>93.9134093</v>
      </c>
      <c r="Z94" s="1">
        <v>1.064810667</v>
      </c>
      <c r="AA94" s="1">
        <v>0.378918172</v>
      </c>
      <c r="AB94" s="1">
        <v>62.5</v>
      </c>
      <c r="AC94" s="1">
        <v>24.35314159</v>
      </c>
      <c r="AD94" s="1" t="s">
        <v>154</v>
      </c>
      <c r="AE94" s="1">
        <v>41.44406548</v>
      </c>
      <c r="AF94" s="1">
        <v>80.0</v>
      </c>
      <c r="AG94" s="1" t="s">
        <v>140</v>
      </c>
      <c r="AH94" s="1" t="s">
        <v>154</v>
      </c>
      <c r="AI94" s="1" t="s">
        <v>142</v>
      </c>
      <c r="AJ94" s="1" t="s">
        <v>142</v>
      </c>
      <c r="AK94" s="1" t="s">
        <v>143</v>
      </c>
      <c r="AL94" s="1">
        <v>112.0</v>
      </c>
      <c r="AM94" s="1">
        <v>71.0</v>
      </c>
      <c r="AN94" s="1">
        <v>1850.67</v>
      </c>
      <c r="AO94" s="1">
        <v>19.9435</v>
      </c>
      <c r="AP94" s="1">
        <v>871.408</v>
      </c>
      <c r="AQ94" s="1">
        <v>1099.21</v>
      </c>
      <c r="AR94" s="1">
        <v>13.4677</v>
      </c>
      <c r="AS94" s="1">
        <v>1076.93</v>
      </c>
      <c r="AT94" s="1">
        <v>3063.96</v>
      </c>
      <c r="AU94" s="1">
        <v>255.4</v>
      </c>
      <c r="AV94" s="1">
        <v>9.87668</v>
      </c>
      <c r="AW94" s="1">
        <v>1.65261</v>
      </c>
      <c r="AX94" s="1">
        <v>3.62748</v>
      </c>
      <c r="AY94" s="1">
        <v>956.727</v>
      </c>
      <c r="AZ94" s="1">
        <v>1.27884</v>
      </c>
      <c r="BA94" s="1">
        <v>1.91171</v>
      </c>
      <c r="BB94" s="1">
        <v>16.2698</v>
      </c>
      <c r="BC94" s="1">
        <v>4.29942</v>
      </c>
      <c r="BD94" s="1">
        <v>1.08062</v>
      </c>
      <c r="BE94" s="1">
        <v>369.151</v>
      </c>
      <c r="BF94" s="1">
        <v>7.00207</v>
      </c>
      <c r="BG94" s="1">
        <v>293.62</v>
      </c>
      <c r="BH94" s="1">
        <v>11.44415223</v>
      </c>
      <c r="BI94" s="1">
        <v>1.451035952</v>
      </c>
      <c r="BJ94" s="1">
        <v>0.75723174</v>
      </c>
      <c r="BK94" s="1">
        <v>0.299635497</v>
      </c>
      <c r="BL94" s="1" t="s">
        <v>144</v>
      </c>
      <c r="BM94" s="1" t="s">
        <v>145</v>
      </c>
      <c r="BN94" s="1" t="s">
        <v>146</v>
      </c>
      <c r="BO94" s="1" t="s">
        <v>145</v>
      </c>
      <c r="BP94" s="1" t="s">
        <v>146</v>
      </c>
      <c r="BQ94" s="1" t="s">
        <v>146</v>
      </c>
      <c r="BR94" s="1" t="s">
        <v>146</v>
      </c>
      <c r="BS94" s="1" t="s">
        <v>147</v>
      </c>
      <c r="BT94" s="1" t="s">
        <v>147</v>
      </c>
      <c r="BU94" s="1" t="s">
        <v>147</v>
      </c>
      <c r="BV94" s="1" t="s">
        <v>147</v>
      </c>
      <c r="BW94" s="1" t="s">
        <v>147</v>
      </c>
      <c r="BX94" s="1">
        <v>-0.909655283</v>
      </c>
      <c r="BY94" s="1">
        <v>-0.491439915</v>
      </c>
      <c r="BZ94" s="1" t="str">
        <f t="shared" si="1"/>
        <v>antiinflamatoria</v>
      </c>
      <c r="CA94" s="1">
        <v>35.95</v>
      </c>
      <c r="CB94" s="1" t="s">
        <v>148</v>
      </c>
      <c r="CC94" s="1">
        <v>0.166984686</v>
      </c>
      <c r="CD94" s="1">
        <v>0.109887959</v>
      </c>
      <c r="CE94" s="1">
        <v>0.049904594</v>
      </c>
      <c r="CF94" s="1">
        <v>0.127256715</v>
      </c>
      <c r="CG94" s="1">
        <v>0.204706688</v>
      </c>
      <c r="CH94" s="1">
        <v>1231.789</v>
      </c>
      <c r="CI94" s="2" t="str">
        <f t="shared" si="2"/>
        <v>High</v>
      </c>
      <c r="CJ94" s="1">
        <v>80.62</v>
      </c>
      <c r="CK94" s="1">
        <v>66.501</v>
      </c>
      <c r="CL94" s="1">
        <v>14.119</v>
      </c>
      <c r="CM94" s="1">
        <v>49.795</v>
      </c>
      <c r="CN94" s="1">
        <v>18.791</v>
      </c>
      <c r="CO94" s="1">
        <v>2.097</v>
      </c>
      <c r="CP94" s="1">
        <v>0.0</v>
      </c>
      <c r="CQ94" s="1">
        <v>2.097</v>
      </c>
      <c r="CR94" s="1">
        <v>0.0</v>
      </c>
      <c r="CS94" s="1">
        <v>9.937</v>
      </c>
      <c r="CT94" s="1">
        <v>9.937</v>
      </c>
      <c r="CU94" s="1">
        <v>0.0</v>
      </c>
      <c r="CV94" s="1">
        <v>0.0</v>
      </c>
      <c r="CW94" s="1">
        <v>0.0</v>
      </c>
      <c r="CX94" s="1">
        <v>0.0</v>
      </c>
      <c r="CY94" s="1">
        <v>48.56</v>
      </c>
      <c r="CZ94" s="1">
        <v>0.0</v>
      </c>
      <c r="DA94" s="1">
        <v>0.0</v>
      </c>
      <c r="DB94" s="1">
        <v>0.0</v>
      </c>
      <c r="DC94" s="1">
        <v>0.0</v>
      </c>
      <c r="DD94" s="1">
        <v>1.22</v>
      </c>
      <c r="DE94" s="1">
        <v>1.22</v>
      </c>
      <c r="DF94" s="1">
        <v>0.0</v>
      </c>
      <c r="DG94" s="1">
        <v>0.016</v>
      </c>
      <c r="DH94" s="1">
        <v>0.016</v>
      </c>
      <c r="DI94" s="1">
        <v>0.129</v>
      </c>
      <c r="DJ94" s="1">
        <v>0.344</v>
      </c>
      <c r="DK94" s="1">
        <v>0.473</v>
      </c>
      <c r="DL94" s="1">
        <v>15.707</v>
      </c>
      <c r="DM94" s="1">
        <v>2.594</v>
      </c>
      <c r="DN94" s="1">
        <v>18.301</v>
      </c>
      <c r="DO94" s="1">
        <v>0.0</v>
      </c>
      <c r="DP94" s="1">
        <v>9.937</v>
      </c>
      <c r="DQ94" s="1">
        <v>9.937</v>
      </c>
      <c r="DR94" s="1" t="s">
        <v>157</v>
      </c>
      <c r="DS94" s="1" t="s">
        <v>158</v>
      </c>
      <c r="DT94" s="1" t="s">
        <v>158</v>
      </c>
      <c r="DU94" s="1" t="s">
        <v>158</v>
      </c>
      <c r="DV94" s="1">
        <v>665.591</v>
      </c>
      <c r="DW94" s="1" t="str">
        <f t="shared" si="3"/>
        <v>high</v>
      </c>
      <c r="DX94" s="1">
        <v>43.563</v>
      </c>
      <c r="DY94" s="1">
        <v>26.907</v>
      </c>
      <c r="DZ94" s="1">
        <v>10.153</v>
      </c>
      <c r="EA94" s="1" t="s">
        <v>149</v>
      </c>
      <c r="EB94" s="1" t="s">
        <v>158</v>
      </c>
      <c r="EC94" s="1" t="s">
        <v>158</v>
      </c>
      <c r="ED94" s="1" t="s">
        <v>158</v>
      </c>
      <c r="EE94" s="1" t="s">
        <v>347</v>
      </c>
      <c r="EF94" s="1" t="s">
        <v>151</v>
      </c>
      <c r="EG94" s="1" t="s">
        <v>151</v>
      </c>
    </row>
    <row r="95" ht="14.25" customHeight="1">
      <c r="A95" s="1" t="s">
        <v>348</v>
      </c>
      <c r="B95" s="1" t="s">
        <v>153</v>
      </c>
      <c r="C95" s="1">
        <v>21.0</v>
      </c>
      <c r="D95" s="1" t="s">
        <v>137</v>
      </c>
      <c r="E95" s="1">
        <v>79.7</v>
      </c>
      <c r="F95" s="1">
        <v>47.0</v>
      </c>
      <c r="G95" s="1" t="s">
        <v>154</v>
      </c>
      <c r="H95" s="1">
        <v>10.0</v>
      </c>
      <c r="I95" s="1">
        <v>91.0</v>
      </c>
      <c r="J95" s="1">
        <v>148.0</v>
      </c>
      <c r="K95" s="1">
        <v>3.14893617</v>
      </c>
      <c r="L95" s="1">
        <v>21.1</v>
      </c>
      <c r="M95" s="1">
        <v>0.58</v>
      </c>
      <c r="N95" s="1">
        <v>76.0</v>
      </c>
      <c r="O95" s="1">
        <v>4.96</v>
      </c>
      <c r="P95" s="1">
        <v>11.2</v>
      </c>
      <c r="Q95" s="1">
        <v>3.94</v>
      </c>
      <c r="R95" s="1">
        <v>2.842639594</v>
      </c>
      <c r="S95" s="1">
        <v>52.0</v>
      </c>
      <c r="T95" s="1">
        <v>9.63</v>
      </c>
      <c r="U95" s="1">
        <v>4.218</v>
      </c>
      <c r="V95" s="1">
        <v>155.4</v>
      </c>
      <c r="W95" s="1">
        <v>268.2451253</v>
      </c>
      <c r="X95" s="1">
        <v>84.1</v>
      </c>
      <c r="Y95" s="1">
        <v>55.39233281</v>
      </c>
      <c r="Z95" s="1">
        <v>1.805304</v>
      </c>
      <c r="AA95" s="1">
        <v>0.348630037</v>
      </c>
      <c r="AB95" s="1">
        <v>58.1</v>
      </c>
      <c r="AC95" s="1">
        <v>21.16075289</v>
      </c>
      <c r="AD95" s="1" t="s">
        <v>154</v>
      </c>
      <c r="AE95" s="1">
        <v>33.28666944</v>
      </c>
      <c r="AF95" s="1">
        <v>74.0</v>
      </c>
      <c r="AG95" s="1" t="s">
        <v>154</v>
      </c>
      <c r="AH95" s="1" t="s">
        <v>154</v>
      </c>
      <c r="AI95" s="1" t="s">
        <v>142</v>
      </c>
      <c r="AJ95" s="1" t="s">
        <v>167</v>
      </c>
      <c r="AK95" s="1" t="s">
        <v>173</v>
      </c>
      <c r="AL95" s="1">
        <v>113.0</v>
      </c>
      <c r="AM95" s="1">
        <v>71.0</v>
      </c>
      <c r="AN95" s="1">
        <v>2260.91</v>
      </c>
      <c r="AO95" s="1">
        <v>18.3331</v>
      </c>
      <c r="AP95" s="1">
        <v>896.2</v>
      </c>
      <c r="AQ95" s="1">
        <v>1234.98</v>
      </c>
      <c r="AR95" s="1">
        <v>13.318</v>
      </c>
      <c r="AS95" s="1">
        <v>1546.02</v>
      </c>
      <c r="AT95" s="1">
        <v>3578.26</v>
      </c>
      <c r="AU95" s="1">
        <v>256.061</v>
      </c>
      <c r="AV95" s="1">
        <v>10.33</v>
      </c>
      <c r="AW95" s="1">
        <v>1.65261</v>
      </c>
      <c r="AX95" s="1">
        <v>2.9615</v>
      </c>
      <c r="AY95" s="1">
        <v>1013.88</v>
      </c>
      <c r="AZ95" s="1">
        <v>1.59403</v>
      </c>
      <c r="BA95" s="1">
        <v>1.9538</v>
      </c>
      <c r="BB95" s="1">
        <v>24.7482</v>
      </c>
      <c r="BC95" s="1">
        <v>5.97477</v>
      </c>
      <c r="BD95" s="1">
        <v>2.34781</v>
      </c>
      <c r="BE95" s="1">
        <v>350.336</v>
      </c>
      <c r="BF95" s="1">
        <v>7.17264</v>
      </c>
      <c r="BG95" s="1">
        <v>215.255</v>
      </c>
      <c r="BH95" s="1">
        <v>14.2702376</v>
      </c>
      <c r="BI95" s="1">
        <v>2.759319795</v>
      </c>
      <c r="BJ95" s="1">
        <v>1.879922442</v>
      </c>
      <c r="BK95" s="1">
        <v>0.036087236</v>
      </c>
      <c r="BL95" s="1" t="s">
        <v>144</v>
      </c>
      <c r="BM95" s="1" t="s">
        <v>145</v>
      </c>
      <c r="BN95" s="1" t="s">
        <v>146</v>
      </c>
      <c r="BO95" s="1" t="s">
        <v>145</v>
      </c>
      <c r="BP95" s="1" t="s">
        <v>146</v>
      </c>
      <c r="BQ95" s="1" t="s">
        <v>146</v>
      </c>
      <c r="BR95" s="1" t="s">
        <v>146</v>
      </c>
      <c r="BS95" s="1">
        <v>2.402088407</v>
      </c>
      <c r="BT95" s="1">
        <v>11.11186069</v>
      </c>
      <c r="BU95" s="1">
        <v>3.620978198</v>
      </c>
      <c r="BV95" s="1">
        <v>0.824567663</v>
      </c>
      <c r="BW95" s="1">
        <v>4.227915314</v>
      </c>
      <c r="BX95" s="1">
        <v>-0.757030568</v>
      </c>
      <c r="BY95" s="1">
        <v>-0.334821127</v>
      </c>
      <c r="BZ95" s="1" t="str">
        <f t="shared" si="1"/>
        <v>antiinflamatoria</v>
      </c>
      <c r="CA95" s="1">
        <v>31.21621622</v>
      </c>
      <c r="CB95" s="1" t="s">
        <v>148</v>
      </c>
      <c r="CC95" s="1">
        <v>0.10044601</v>
      </c>
      <c r="CD95" s="1">
        <v>0.389003411</v>
      </c>
      <c r="CE95" s="1">
        <v>0.256624564</v>
      </c>
      <c r="CF95" s="1">
        <v>0.006184176</v>
      </c>
      <c r="CG95" s="1">
        <v>0.01296803</v>
      </c>
      <c r="CH95" s="1">
        <v>1257.628</v>
      </c>
      <c r="CI95" s="2" t="str">
        <f t="shared" si="2"/>
        <v>High</v>
      </c>
      <c r="CJ95" s="1">
        <v>864.687</v>
      </c>
      <c r="CK95" s="1">
        <v>745.988</v>
      </c>
      <c r="CL95" s="1">
        <v>118.699</v>
      </c>
      <c r="CM95" s="1">
        <v>576.333</v>
      </c>
      <c r="CN95" s="1">
        <v>239.318</v>
      </c>
      <c r="CO95" s="1">
        <v>1.456</v>
      </c>
      <c r="CP95" s="1">
        <v>0.0</v>
      </c>
      <c r="CQ95" s="1">
        <v>1.456</v>
      </c>
      <c r="CR95" s="1">
        <v>0.0</v>
      </c>
      <c r="CS95" s="1">
        <v>47.247</v>
      </c>
      <c r="CT95" s="1">
        <v>47.247</v>
      </c>
      <c r="CU95" s="1">
        <v>0.333</v>
      </c>
      <c r="CV95" s="1">
        <v>1.443</v>
      </c>
      <c r="CW95" s="1">
        <v>162.38</v>
      </c>
      <c r="CX95" s="1">
        <v>0.0</v>
      </c>
      <c r="CY95" s="1">
        <v>348.98</v>
      </c>
      <c r="CZ95" s="1">
        <v>0.23</v>
      </c>
      <c r="DA95" s="1">
        <v>1.64</v>
      </c>
      <c r="DB95" s="1">
        <v>1.87</v>
      </c>
      <c r="DC95" s="1">
        <v>14.049</v>
      </c>
      <c r="DD95" s="1">
        <v>0.183</v>
      </c>
      <c r="DE95" s="1">
        <v>14.232</v>
      </c>
      <c r="DF95" s="1">
        <v>37.95</v>
      </c>
      <c r="DG95" s="1">
        <v>10.921</v>
      </c>
      <c r="DH95" s="1">
        <v>48.871</v>
      </c>
      <c r="DI95" s="1">
        <v>6.162</v>
      </c>
      <c r="DJ95" s="1">
        <v>44.94</v>
      </c>
      <c r="DK95" s="1">
        <v>51.102</v>
      </c>
      <c r="DL95" s="1">
        <v>174.449</v>
      </c>
      <c r="DM95" s="1">
        <v>13.768</v>
      </c>
      <c r="DN95" s="1">
        <v>188.216</v>
      </c>
      <c r="DO95" s="1">
        <v>0.0</v>
      </c>
      <c r="DP95" s="1">
        <v>47.247</v>
      </c>
      <c r="DQ95" s="1">
        <v>47.247</v>
      </c>
      <c r="DR95" s="1" t="s">
        <v>157</v>
      </c>
      <c r="DS95" s="1" t="s">
        <v>149</v>
      </c>
      <c r="DT95" s="1" t="s">
        <v>149</v>
      </c>
      <c r="DU95" s="1" t="s">
        <v>157</v>
      </c>
      <c r="DV95" s="1">
        <v>556.249</v>
      </c>
      <c r="DW95" s="1" t="str">
        <f t="shared" si="3"/>
        <v>high</v>
      </c>
      <c r="DX95" s="1">
        <v>382.451</v>
      </c>
      <c r="DY95" s="1">
        <v>254.912</v>
      </c>
      <c r="DZ95" s="1">
        <v>105.85</v>
      </c>
      <c r="EA95" s="1" t="s">
        <v>157</v>
      </c>
      <c r="EB95" s="1" t="s">
        <v>157</v>
      </c>
      <c r="EC95" s="1" t="s">
        <v>149</v>
      </c>
      <c r="ED95" s="1" t="s">
        <v>157</v>
      </c>
      <c r="EE95" s="1" t="s">
        <v>349</v>
      </c>
      <c r="EF95" s="1" t="s">
        <v>151</v>
      </c>
      <c r="EG95" s="1" t="s">
        <v>151</v>
      </c>
    </row>
    <row r="96" ht="14.25" customHeight="1">
      <c r="A96" s="1" t="s">
        <v>350</v>
      </c>
      <c r="B96" s="1" t="s">
        <v>136</v>
      </c>
      <c r="C96" s="1">
        <v>43.0</v>
      </c>
      <c r="D96" s="1" t="s">
        <v>161</v>
      </c>
      <c r="E96" s="1">
        <v>78.5</v>
      </c>
      <c r="F96" s="1">
        <v>52.0</v>
      </c>
      <c r="G96" s="1" t="s">
        <v>154</v>
      </c>
      <c r="H96" s="1">
        <v>17.0</v>
      </c>
      <c r="I96" s="1">
        <v>116.0</v>
      </c>
      <c r="J96" s="1">
        <v>185.0</v>
      </c>
      <c r="K96" s="1">
        <v>3.557692308</v>
      </c>
      <c r="L96" s="1">
        <v>121.9</v>
      </c>
      <c r="M96" s="1">
        <v>0.5</v>
      </c>
      <c r="N96" s="1">
        <v>77.0</v>
      </c>
      <c r="O96" s="1">
        <v>5.33</v>
      </c>
      <c r="P96" s="1">
        <v>0.47</v>
      </c>
      <c r="Q96" s="1">
        <v>6.85</v>
      </c>
      <c r="R96" s="1">
        <v>0.068613139</v>
      </c>
      <c r="S96" s="1">
        <v>86.0</v>
      </c>
      <c r="T96" s="1">
        <v>3.42</v>
      </c>
      <c r="U96" s="1">
        <v>4.2735</v>
      </c>
      <c r="V96" s="1">
        <v>75.9</v>
      </c>
      <c r="W96" s="1">
        <v>88.42921784</v>
      </c>
      <c r="X96" s="1">
        <v>233.0</v>
      </c>
      <c r="Y96" s="1">
        <v>153.9475224</v>
      </c>
      <c r="Z96" s="1">
        <v>0.649572</v>
      </c>
      <c r="AA96" s="1">
        <v>0.412465172</v>
      </c>
      <c r="AB96" s="1">
        <v>63.2</v>
      </c>
      <c r="AC96" s="1">
        <v>22.39229025</v>
      </c>
      <c r="AD96" s="1" t="s">
        <v>154</v>
      </c>
      <c r="AE96" s="1">
        <v>34.17874897</v>
      </c>
      <c r="AF96" s="1">
        <v>79.4</v>
      </c>
      <c r="AG96" s="1" t="s">
        <v>154</v>
      </c>
      <c r="AH96" s="1" t="s">
        <v>154</v>
      </c>
      <c r="AI96" s="1" t="s">
        <v>142</v>
      </c>
      <c r="AJ96" s="1" t="s">
        <v>167</v>
      </c>
      <c r="AK96" s="1" t="s">
        <v>170</v>
      </c>
      <c r="AL96" s="1">
        <v>101.0</v>
      </c>
      <c r="AM96" s="1">
        <v>66.0</v>
      </c>
      <c r="AN96" s="1">
        <v>2301.17</v>
      </c>
      <c r="AO96" s="1">
        <v>18.6648</v>
      </c>
      <c r="AP96" s="1">
        <v>708.51</v>
      </c>
      <c r="AQ96" s="1">
        <v>1158.06</v>
      </c>
      <c r="AR96" s="1">
        <v>14.5652</v>
      </c>
      <c r="AS96" s="1">
        <v>1325.11</v>
      </c>
      <c r="AT96" s="1">
        <v>3219.5</v>
      </c>
      <c r="AU96" s="1">
        <v>239.729</v>
      </c>
      <c r="AV96" s="1">
        <v>10.8342</v>
      </c>
      <c r="AW96" s="1">
        <v>1.48132</v>
      </c>
      <c r="AX96" s="1">
        <v>3.20229</v>
      </c>
      <c r="AY96" s="1">
        <v>912.068</v>
      </c>
      <c r="AZ96" s="1">
        <v>1.60375</v>
      </c>
      <c r="BA96" s="1">
        <v>2.12407</v>
      </c>
      <c r="BB96" s="1">
        <v>17.6443</v>
      </c>
      <c r="BC96" s="1">
        <v>5.23388</v>
      </c>
      <c r="BD96" s="1">
        <v>1.08062</v>
      </c>
      <c r="BE96" s="1">
        <v>449.809</v>
      </c>
      <c r="BF96" s="1">
        <v>7.22778</v>
      </c>
      <c r="BG96" s="1">
        <v>111.797</v>
      </c>
      <c r="BH96" s="1">
        <v>1.180958515</v>
      </c>
      <c r="BI96" s="1">
        <v>0.396817973</v>
      </c>
      <c r="BJ96" s="1">
        <v>0.231880909</v>
      </c>
      <c r="BK96" s="1">
        <v>0.033732093</v>
      </c>
      <c r="BL96" s="1" t="s">
        <v>156</v>
      </c>
      <c r="BM96" s="1" t="s">
        <v>146</v>
      </c>
      <c r="BN96" s="1" t="s">
        <v>146</v>
      </c>
      <c r="BO96" s="1" t="s">
        <v>146</v>
      </c>
      <c r="BP96" s="1" t="s">
        <v>146</v>
      </c>
      <c r="BQ96" s="1" t="s">
        <v>146</v>
      </c>
      <c r="BR96" s="1" t="s">
        <v>146</v>
      </c>
      <c r="BS96" s="1">
        <v>13.29473113</v>
      </c>
      <c r="BT96" s="1">
        <v>14.6968802</v>
      </c>
      <c r="BU96" s="1">
        <v>7.117823265</v>
      </c>
      <c r="BV96" s="1">
        <v>3.922922885</v>
      </c>
      <c r="BW96" s="1">
        <v>3.471618476</v>
      </c>
      <c r="BX96" s="1">
        <v>0.119681223</v>
      </c>
      <c r="BY96" s="1">
        <v>0.0520127</v>
      </c>
      <c r="BZ96" s="1" t="str">
        <f t="shared" si="1"/>
        <v>antiinflamatoria</v>
      </c>
      <c r="CA96" s="1">
        <v>21.68261965</v>
      </c>
      <c r="CB96" s="1" t="s">
        <v>148</v>
      </c>
      <c r="CC96" s="1">
        <v>0.232793598</v>
      </c>
      <c r="CD96" s="1">
        <v>0.196538247</v>
      </c>
      <c r="CE96" s="1">
        <v>0.011650847</v>
      </c>
      <c r="CF96" s="1">
        <v>0.320677461</v>
      </c>
      <c r="CG96" s="1">
        <v>0.12242695</v>
      </c>
      <c r="CH96" s="1">
        <v>1128.882</v>
      </c>
      <c r="CI96" s="2" t="str">
        <f t="shared" si="2"/>
        <v>High</v>
      </c>
      <c r="CJ96" s="1">
        <v>818.159</v>
      </c>
      <c r="CK96" s="1">
        <v>693.578</v>
      </c>
      <c r="CL96" s="1">
        <v>124.581</v>
      </c>
      <c r="CM96" s="1">
        <v>497.706</v>
      </c>
      <c r="CN96" s="1">
        <v>312.301</v>
      </c>
      <c r="CO96" s="1">
        <v>2.071</v>
      </c>
      <c r="CP96" s="1">
        <v>0.0</v>
      </c>
      <c r="CQ96" s="1">
        <v>2.071</v>
      </c>
      <c r="CR96" s="1">
        <v>0.0</v>
      </c>
      <c r="CS96" s="1">
        <v>6.082</v>
      </c>
      <c r="CT96" s="1">
        <v>6.082</v>
      </c>
      <c r="CU96" s="1">
        <v>0.0</v>
      </c>
      <c r="CV96" s="1">
        <v>0.211</v>
      </c>
      <c r="CW96" s="1">
        <v>1.432</v>
      </c>
      <c r="CX96" s="1">
        <v>0.0</v>
      </c>
      <c r="CY96" s="1">
        <v>229.458</v>
      </c>
      <c r="CZ96" s="1">
        <v>0.059</v>
      </c>
      <c r="DA96" s="1">
        <v>7.826</v>
      </c>
      <c r="DB96" s="1">
        <v>7.886</v>
      </c>
      <c r="DC96" s="1">
        <v>0.311</v>
      </c>
      <c r="DD96" s="1">
        <v>0.677</v>
      </c>
      <c r="DE96" s="1">
        <v>0.988</v>
      </c>
      <c r="DF96" s="1">
        <v>243.745</v>
      </c>
      <c r="DG96" s="1">
        <v>5.9</v>
      </c>
      <c r="DH96" s="1">
        <v>249.645</v>
      </c>
      <c r="DI96" s="1">
        <v>1.765</v>
      </c>
      <c r="DJ96" s="1">
        <v>3.099</v>
      </c>
      <c r="DK96" s="1">
        <v>4.863</v>
      </c>
      <c r="DL96" s="1">
        <v>206.434</v>
      </c>
      <c r="DM96" s="1">
        <v>100.99</v>
      </c>
      <c r="DN96" s="1">
        <v>307.424</v>
      </c>
      <c r="DO96" s="1">
        <v>0.0</v>
      </c>
      <c r="DP96" s="1">
        <v>6.082</v>
      </c>
      <c r="DQ96" s="1">
        <v>6.082</v>
      </c>
      <c r="DR96" s="1" t="s">
        <v>157</v>
      </c>
      <c r="DS96" s="1" t="s">
        <v>149</v>
      </c>
      <c r="DT96" s="1" t="s">
        <v>149</v>
      </c>
      <c r="DU96" s="1" t="s">
        <v>157</v>
      </c>
      <c r="DV96" s="1">
        <v>490.569</v>
      </c>
      <c r="DW96" s="1" t="str">
        <f t="shared" si="3"/>
        <v>low</v>
      </c>
      <c r="DX96" s="1">
        <v>355.541</v>
      </c>
      <c r="DY96" s="1">
        <v>216.284</v>
      </c>
      <c r="DZ96" s="1">
        <v>135.714</v>
      </c>
      <c r="EA96" s="1" t="s">
        <v>157</v>
      </c>
      <c r="EB96" s="1" t="s">
        <v>157</v>
      </c>
      <c r="EC96" s="1" t="s">
        <v>149</v>
      </c>
      <c r="ED96" s="1" t="s">
        <v>157</v>
      </c>
      <c r="EE96" s="1" t="s">
        <v>351</v>
      </c>
      <c r="EF96" s="1" t="s">
        <v>151</v>
      </c>
      <c r="EG96" s="1" t="s">
        <v>151</v>
      </c>
    </row>
    <row r="97" ht="14.25" customHeight="1">
      <c r="A97" s="1" t="s">
        <v>352</v>
      </c>
      <c r="B97" s="1" t="s">
        <v>153</v>
      </c>
      <c r="C97" s="1">
        <v>40.0</v>
      </c>
      <c r="D97" s="1" t="s">
        <v>137</v>
      </c>
      <c r="E97" s="1">
        <v>81.6</v>
      </c>
      <c r="F97" s="1">
        <v>87.0</v>
      </c>
      <c r="G97" s="1" t="s">
        <v>154</v>
      </c>
      <c r="H97" s="1">
        <v>32.0</v>
      </c>
      <c r="I97" s="1">
        <v>71.0</v>
      </c>
      <c r="J97" s="1">
        <v>190.0</v>
      </c>
      <c r="K97" s="1">
        <v>2.183908046</v>
      </c>
      <c r="L97" s="1">
        <v>60.4</v>
      </c>
      <c r="M97" s="1">
        <v>12.45</v>
      </c>
      <c r="N97" s="1">
        <v>65.0</v>
      </c>
      <c r="O97" s="1">
        <v>6.06</v>
      </c>
      <c r="P97" s="1">
        <v>12.5</v>
      </c>
      <c r="Q97" s="1">
        <v>6.36</v>
      </c>
      <c r="R97" s="1">
        <v>1.965408805</v>
      </c>
      <c r="S97" s="1">
        <v>160.0</v>
      </c>
      <c r="T97" s="1">
        <v>14.25</v>
      </c>
      <c r="U97" s="1">
        <v>3.6075</v>
      </c>
      <c r="V97" s="1">
        <v>275.8</v>
      </c>
      <c r="W97" s="1">
        <v>2651.162791</v>
      </c>
      <c r="X97" s="1">
        <v>60.1</v>
      </c>
      <c r="Y97" s="1">
        <v>43.76846482</v>
      </c>
      <c r="Z97" s="1">
        <v>2.28475</v>
      </c>
      <c r="AA97" s="1">
        <v>0.336625699</v>
      </c>
      <c r="AB97" s="1">
        <v>81.7</v>
      </c>
      <c r="AC97" s="1">
        <v>31.16939402</v>
      </c>
      <c r="AD97" s="1" t="s">
        <v>155</v>
      </c>
      <c r="AE97" s="1">
        <v>42.12914723</v>
      </c>
      <c r="AF97" s="1">
        <v>99.8</v>
      </c>
      <c r="AG97" s="1" t="s">
        <v>140</v>
      </c>
      <c r="AH97" s="1" t="s">
        <v>141</v>
      </c>
      <c r="AI97" s="1" t="s">
        <v>142</v>
      </c>
      <c r="AJ97" s="1" t="s">
        <v>142</v>
      </c>
      <c r="AK97" s="1" t="s">
        <v>143</v>
      </c>
      <c r="AL97" s="1">
        <v>112.0</v>
      </c>
      <c r="AM97" s="1">
        <v>69.0</v>
      </c>
      <c r="AN97" s="1">
        <v>1701.86</v>
      </c>
      <c r="AO97" s="1">
        <v>18.4683</v>
      </c>
      <c r="AP97" s="1">
        <v>778.38</v>
      </c>
      <c r="AQ97" s="1">
        <v>1092.62</v>
      </c>
      <c r="AR97" s="1">
        <v>13.4183</v>
      </c>
      <c r="AS97" s="1">
        <v>1187.43</v>
      </c>
      <c r="AT97" s="1">
        <v>2825.92</v>
      </c>
      <c r="AU97" s="1">
        <v>235.764</v>
      </c>
      <c r="AV97" s="1">
        <v>9.7653</v>
      </c>
      <c r="AW97" s="1">
        <v>2.12676</v>
      </c>
      <c r="AX97" s="1">
        <v>3.3792</v>
      </c>
      <c r="AY97" s="1">
        <v>1037.53</v>
      </c>
      <c r="AZ97" s="1">
        <v>1.13663</v>
      </c>
      <c r="BA97" s="1">
        <v>2.07499</v>
      </c>
      <c r="BB97" s="1">
        <v>16.0679</v>
      </c>
      <c r="BC97" s="1">
        <v>5.43926</v>
      </c>
      <c r="BD97" s="1">
        <v>1.74529</v>
      </c>
      <c r="BE97" s="1">
        <v>294.267</v>
      </c>
      <c r="BF97" s="1">
        <v>6.93402</v>
      </c>
      <c r="BG97" s="1">
        <v>318.446</v>
      </c>
      <c r="BH97" s="1">
        <v>5.670666623</v>
      </c>
      <c r="BI97" s="1">
        <v>0.512414603</v>
      </c>
      <c r="BJ97" s="1">
        <v>0.495592908</v>
      </c>
      <c r="BK97" s="1">
        <v>0.01532807</v>
      </c>
      <c r="BL97" s="1" t="s">
        <v>144</v>
      </c>
      <c r="BM97" s="1" t="s">
        <v>146</v>
      </c>
      <c r="BN97" s="1" t="s">
        <v>145</v>
      </c>
      <c r="BO97" s="1" t="s">
        <v>146</v>
      </c>
      <c r="BP97" s="1" t="s">
        <v>146</v>
      </c>
      <c r="BQ97" s="1" t="s">
        <v>145</v>
      </c>
      <c r="BR97" s="1" t="s">
        <v>146</v>
      </c>
      <c r="BS97" s="1">
        <v>7.856391301</v>
      </c>
      <c r="BT97" s="1">
        <v>14.70068569</v>
      </c>
      <c r="BU97" s="1">
        <v>5.327165945</v>
      </c>
      <c r="BV97" s="1">
        <v>2.664347431</v>
      </c>
      <c r="BW97" s="1">
        <v>6.063299951</v>
      </c>
      <c r="BX97" s="1">
        <v>-1.335610346</v>
      </c>
      <c r="BY97" s="1">
        <v>-0.784729933</v>
      </c>
      <c r="BZ97" s="1" t="str">
        <f t="shared" si="1"/>
        <v>antiinflamatoria</v>
      </c>
      <c r="CA97" s="1">
        <v>43.55511022</v>
      </c>
      <c r="CB97" s="1" t="s">
        <v>148</v>
      </c>
      <c r="CC97" s="1">
        <v>0.027923807</v>
      </c>
      <c r="CD97" s="1">
        <v>0.395302792</v>
      </c>
      <c r="CE97" s="1">
        <v>0.032907763</v>
      </c>
      <c r="CF97" s="1">
        <v>0.192803987</v>
      </c>
      <c r="CG97" s="1">
        <v>0.203113266</v>
      </c>
      <c r="CH97" s="1">
        <v>3045.23</v>
      </c>
      <c r="CI97" s="2" t="str">
        <f t="shared" si="2"/>
        <v>High</v>
      </c>
      <c r="CJ97" s="1">
        <v>682.29</v>
      </c>
      <c r="CK97" s="1">
        <v>595.994</v>
      </c>
      <c r="CL97" s="1">
        <v>86.296</v>
      </c>
      <c r="CM97" s="1">
        <v>107.844</v>
      </c>
      <c r="CN97" s="1">
        <v>561.322</v>
      </c>
      <c r="CO97" s="1">
        <v>0.225</v>
      </c>
      <c r="CP97" s="1">
        <v>0.0</v>
      </c>
      <c r="CQ97" s="1">
        <v>0.225</v>
      </c>
      <c r="CR97" s="1">
        <v>0.0</v>
      </c>
      <c r="CS97" s="1">
        <v>12.898</v>
      </c>
      <c r="CT97" s="1">
        <v>12.898</v>
      </c>
      <c r="CU97" s="1">
        <v>0.0</v>
      </c>
      <c r="CV97" s="1">
        <v>0.223</v>
      </c>
      <c r="CW97" s="1">
        <v>0.0</v>
      </c>
      <c r="CX97" s="1">
        <v>0.0</v>
      </c>
      <c r="CY97" s="1">
        <v>63.577</v>
      </c>
      <c r="CZ97" s="1">
        <v>0.3</v>
      </c>
      <c r="DA97" s="1">
        <v>4.933</v>
      </c>
      <c r="DB97" s="1">
        <v>5.232</v>
      </c>
      <c r="DC97" s="1">
        <v>2.248</v>
      </c>
      <c r="DD97" s="1">
        <v>0.384</v>
      </c>
      <c r="DE97" s="1">
        <v>2.632</v>
      </c>
      <c r="DF97" s="1">
        <v>33.046</v>
      </c>
      <c r="DG97" s="1">
        <v>3.357</v>
      </c>
      <c r="DH97" s="1">
        <v>36.403</v>
      </c>
      <c r="DI97" s="1">
        <v>0.46</v>
      </c>
      <c r="DJ97" s="1">
        <v>3.434</v>
      </c>
      <c r="DK97" s="1">
        <v>3.894</v>
      </c>
      <c r="DL97" s="1">
        <v>496.109</v>
      </c>
      <c r="DM97" s="1">
        <v>61.261</v>
      </c>
      <c r="DN97" s="1">
        <v>557.369</v>
      </c>
      <c r="DO97" s="1">
        <v>0.0</v>
      </c>
      <c r="DP97" s="1">
        <v>12.898</v>
      </c>
      <c r="DQ97" s="1">
        <v>12.898</v>
      </c>
      <c r="DR97" s="1" t="s">
        <v>149</v>
      </c>
      <c r="DS97" s="1" t="s">
        <v>157</v>
      </c>
      <c r="DT97" s="1" t="s">
        <v>157</v>
      </c>
      <c r="DU97" s="1" t="s">
        <v>149</v>
      </c>
      <c r="DV97" s="1">
        <v>1789.354</v>
      </c>
      <c r="DW97" s="1" t="str">
        <f t="shared" si="3"/>
        <v>high</v>
      </c>
      <c r="DX97" s="1">
        <v>400.908</v>
      </c>
      <c r="DY97" s="1">
        <v>63.369</v>
      </c>
      <c r="DZ97" s="1">
        <v>329.828</v>
      </c>
      <c r="EA97" s="1" t="s">
        <v>149</v>
      </c>
      <c r="EB97" s="1" t="s">
        <v>157</v>
      </c>
      <c r="EC97" s="1" t="s">
        <v>157</v>
      </c>
      <c r="ED97" s="1" t="s">
        <v>149</v>
      </c>
      <c r="EE97" s="1" t="s">
        <v>353</v>
      </c>
      <c r="EF97" s="1" t="s">
        <v>151</v>
      </c>
      <c r="EG97" s="1" t="s">
        <v>151</v>
      </c>
    </row>
    <row r="98" ht="14.25" customHeight="1">
      <c r="A98" s="1" t="s">
        <v>354</v>
      </c>
      <c r="B98" s="1" t="s">
        <v>153</v>
      </c>
      <c r="C98" s="1">
        <v>54.0</v>
      </c>
      <c r="D98" s="1" t="s">
        <v>161</v>
      </c>
      <c r="E98" s="1">
        <v>101.0</v>
      </c>
      <c r="F98" s="1">
        <v>64.0</v>
      </c>
      <c r="G98" s="1" t="s">
        <v>154</v>
      </c>
      <c r="H98" s="1">
        <v>17.0</v>
      </c>
      <c r="I98" s="1">
        <v>110.0</v>
      </c>
      <c r="J98" s="1">
        <v>191.0</v>
      </c>
      <c r="K98" s="1">
        <v>2.984375</v>
      </c>
      <c r="L98" s="1">
        <v>77.0</v>
      </c>
      <c r="M98" s="1">
        <v>3.79</v>
      </c>
      <c r="N98" s="1">
        <v>98.0</v>
      </c>
      <c r="O98" s="1">
        <v>5.45</v>
      </c>
      <c r="P98" s="1">
        <v>7.31</v>
      </c>
      <c r="Q98" s="1">
        <v>14.85</v>
      </c>
      <c r="R98" s="1">
        <v>0.492255892</v>
      </c>
      <c r="S98" s="1">
        <v>87.0</v>
      </c>
      <c r="T98" s="1">
        <v>3.5</v>
      </c>
      <c r="U98" s="1">
        <v>5.439</v>
      </c>
      <c r="V98" s="1">
        <v>47.2</v>
      </c>
      <c r="W98" s="1">
        <v>36.10108303</v>
      </c>
      <c r="X98" s="1">
        <v>213.6</v>
      </c>
      <c r="Y98" s="1">
        <v>118.1939957</v>
      </c>
      <c r="Z98" s="1">
        <v>0.846066667</v>
      </c>
      <c r="AA98" s="1">
        <v>0.39382104</v>
      </c>
      <c r="AB98" s="1">
        <v>71.0</v>
      </c>
      <c r="AC98" s="1">
        <v>28.54926699</v>
      </c>
      <c r="AD98" s="1" t="s">
        <v>139</v>
      </c>
      <c r="AE98" s="1">
        <v>41.29473851</v>
      </c>
      <c r="AF98" s="1">
        <v>84.4</v>
      </c>
      <c r="AG98" s="1" t="s">
        <v>140</v>
      </c>
      <c r="AH98" s="1" t="s">
        <v>154</v>
      </c>
      <c r="AI98" s="1" t="s">
        <v>142</v>
      </c>
      <c r="AJ98" s="1" t="s">
        <v>167</v>
      </c>
      <c r="AK98" s="1" t="s">
        <v>143</v>
      </c>
      <c r="AL98" s="1">
        <v>116.0</v>
      </c>
      <c r="AM98" s="1">
        <v>69.0</v>
      </c>
      <c r="AN98" s="1">
        <v>1776.18</v>
      </c>
      <c r="AO98" s="1">
        <v>18.0313</v>
      </c>
      <c r="AP98" s="1">
        <v>998.527</v>
      </c>
      <c r="AQ98" s="1">
        <v>1303.74</v>
      </c>
      <c r="AR98" s="1">
        <v>12.15</v>
      </c>
      <c r="AS98" s="1">
        <v>1741.44</v>
      </c>
      <c r="AT98" s="1">
        <v>2761.54</v>
      </c>
      <c r="AU98" s="1">
        <v>238.932</v>
      </c>
      <c r="AV98" s="1">
        <v>10.6383</v>
      </c>
      <c r="AW98" s="1">
        <v>1.26627</v>
      </c>
      <c r="AX98" s="1">
        <v>3.32447</v>
      </c>
      <c r="AY98" s="1">
        <v>1031.75</v>
      </c>
      <c r="AZ98" s="1">
        <v>1.21925</v>
      </c>
      <c r="BA98" s="1">
        <v>1.61105</v>
      </c>
      <c r="BB98" s="1">
        <v>17.1295</v>
      </c>
      <c r="BC98" s="1">
        <v>4.56946</v>
      </c>
      <c r="BD98" s="1">
        <v>1.35351</v>
      </c>
      <c r="BE98" s="1">
        <v>308.2</v>
      </c>
      <c r="BF98" s="1">
        <v>7.11843</v>
      </c>
      <c r="BG98" s="1">
        <v>181.398</v>
      </c>
      <c r="BH98" s="1">
        <v>9.19398274</v>
      </c>
      <c r="BI98" s="1">
        <v>1.88531426</v>
      </c>
      <c r="BJ98" s="1">
        <v>1.420383656</v>
      </c>
      <c r="BK98" s="1">
        <v>0.081685806</v>
      </c>
      <c r="BL98" s="1" t="s">
        <v>156</v>
      </c>
      <c r="BM98" s="1" t="s">
        <v>146</v>
      </c>
      <c r="BN98" s="1" t="s">
        <v>146</v>
      </c>
      <c r="BO98" s="1" t="s">
        <v>146</v>
      </c>
      <c r="BP98" s="1" t="s">
        <v>146</v>
      </c>
      <c r="BQ98" s="1" t="s">
        <v>145</v>
      </c>
      <c r="BR98" s="1" t="s">
        <v>146</v>
      </c>
      <c r="BS98" s="1">
        <v>12.30390354</v>
      </c>
      <c r="BT98" s="1">
        <v>4.402335965</v>
      </c>
      <c r="BU98" s="1">
        <v>7.647269877</v>
      </c>
      <c r="BV98" s="1">
        <v>1.866885614</v>
      </c>
      <c r="BW98" s="1">
        <v>4.088203632</v>
      </c>
      <c r="BX98" s="1">
        <v>-0.582091703</v>
      </c>
      <c r="BY98" s="1">
        <v>-0.327754337</v>
      </c>
      <c r="BZ98" s="1" t="str">
        <f t="shared" si="1"/>
        <v>antiinflamatoria</v>
      </c>
      <c r="CA98" s="1">
        <v>38.63033175</v>
      </c>
      <c r="CB98" s="1" t="s">
        <v>148</v>
      </c>
      <c r="CC98" s="3">
        <v>8.16E-5</v>
      </c>
      <c r="CD98" s="1">
        <v>0.500183636</v>
      </c>
      <c r="CE98" s="1">
        <v>0.165966129</v>
      </c>
      <c r="CF98" s="1">
        <v>0.096143644</v>
      </c>
      <c r="CG98" s="1">
        <v>0.106468068</v>
      </c>
      <c r="CH98" s="1">
        <v>1070.452</v>
      </c>
      <c r="CI98" s="2" t="str">
        <f t="shared" si="2"/>
        <v>High</v>
      </c>
      <c r="CJ98" s="1">
        <v>193.021</v>
      </c>
      <c r="CK98" s="1">
        <v>64.343</v>
      </c>
      <c r="CL98" s="1">
        <v>128.678</v>
      </c>
      <c r="CM98" s="1">
        <v>25.046</v>
      </c>
      <c r="CN98" s="1">
        <v>137.783</v>
      </c>
      <c r="CO98" s="1">
        <v>4.236</v>
      </c>
      <c r="CP98" s="1">
        <v>0.0</v>
      </c>
      <c r="CQ98" s="1">
        <v>4.236</v>
      </c>
      <c r="CR98" s="1">
        <v>0.0</v>
      </c>
      <c r="CS98" s="1">
        <v>25.957</v>
      </c>
      <c r="CT98" s="1">
        <v>25.957</v>
      </c>
      <c r="CU98" s="1">
        <v>0.0</v>
      </c>
      <c r="CV98" s="1">
        <v>4.236</v>
      </c>
      <c r="CW98" s="1">
        <v>0.0</v>
      </c>
      <c r="CX98" s="1">
        <v>0.0</v>
      </c>
      <c r="CY98" s="1">
        <v>0.006</v>
      </c>
      <c r="CZ98" s="1">
        <v>0.276</v>
      </c>
      <c r="DA98" s="1">
        <v>14.479</v>
      </c>
      <c r="DB98" s="1">
        <v>14.755</v>
      </c>
      <c r="DC98" s="1">
        <v>0.301</v>
      </c>
      <c r="DD98" s="1">
        <v>1.155</v>
      </c>
      <c r="DE98" s="1">
        <v>1.456</v>
      </c>
      <c r="DF98" s="1">
        <v>3.861</v>
      </c>
      <c r="DG98" s="1">
        <v>4.968</v>
      </c>
      <c r="DH98" s="1">
        <v>8.829</v>
      </c>
      <c r="DI98" s="1">
        <v>0.23</v>
      </c>
      <c r="DJ98" s="1">
        <v>12.574</v>
      </c>
      <c r="DK98" s="1">
        <v>12.804</v>
      </c>
      <c r="DL98" s="1">
        <v>55.413</v>
      </c>
      <c r="DM98" s="1">
        <v>69.524</v>
      </c>
      <c r="DN98" s="1">
        <v>124.937</v>
      </c>
      <c r="DO98" s="1">
        <v>0.0</v>
      </c>
      <c r="DP98" s="1">
        <v>25.957</v>
      </c>
      <c r="DQ98" s="1">
        <v>25.957</v>
      </c>
      <c r="DR98" s="1" t="s">
        <v>157</v>
      </c>
      <c r="DS98" s="1" t="s">
        <v>158</v>
      </c>
      <c r="DT98" s="1" t="s">
        <v>158</v>
      </c>
      <c r="DU98" s="1" t="s">
        <v>157</v>
      </c>
      <c r="DV98" s="1">
        <v>602.671</v>
      </c>
      <c r="DW98" s="1" t="str">
        <f t="shared" si="3"/>
        <v>high</v>
      </c>
      <c r="DX98" s="1">
        <v>108.672</v>
      </c>
      <c r="DY98" s="1">
        <v>14.101</v>
      </c>
      <c r="DZ98" s="1">
        <v>77.573</v>
      </c>
      <c r="EA98" s="1" t="s">
        <v>157</v>
      </c>
      <c r="EB98" s="1" t="s">
        <v>158</v>
      </c>
      <c r="EC98" s="1" t="s">
        <v>158</v>
      </c>
      <c r="ED98" s="1" t="s">
        <v>157</v>
      </c>
      <c r="EE98" s="1" t="s">
        <v>355</v>
      </c>
      <c r="EF98" s="1" t="s">
        <v>151</v>
      </c>
      <c r="EG98" s="1" t="s">
        <v>151</v>
      </c>
    </row>
    <row r="99" ht="14.25" customHeight="1">
      <c r="A99" s="1" t="s">
        <v>356</v>
      </c>
      <c r="B99" s="1" t="s">
        <v>136</v>
      </c>
      <c r="C99" s="1">
        <v>48.0</v>
      </c>
      <c r="D99" s="1" t="s">
        <v>161</v>
      </c>
      <c r="E99" s="1">
        <v>85.6</v>
      </c>
      <c r="F99" s="1">
        <v>48.0</v>
      </c>
      <c r="G99" s="1" t="s">
        <v>154</v>
      </c>
      <c r="H99" s="1">
        <v>24.0</v>
      </c>
      <c r="I99" s="1">
        <v>94.0</v>
      </c>
      <c r="J99" s="1">
        <v>166.0</v>
      </c>
      <c r="K99" s="1">
        <v>3.458333333</v>
      </c>
      <c r="L99" s="1">
        <v>216.5</v>
      </c>
      <c r="M99" s="1">
        <v>4.61</v>
      </c>
      <c r="N99" s="1">
        <v>86.0</v>
      </c>
      <c r="O99" s="1">
        <v>5.4</v>
      </c>
      <c r="P99" s="1">
        <v>0.68</v>
      </c>
      <c r="Q99" s="1">
        <v>5.3</v>
      </c>
      <c r="R99" s="1">
        <v>0.128301887</v>
      </c>
      <c r="S99" s="1">
        <v>120.0</v>
      </c>
      <c r="T99" s="1">
        <v>5.4</v>
      </c>
      <c r="U99" s="1">
        <v>4.773</v>
      </c>
      <c r="V99" s="1">
        <v>82.3</v>
      </c>
      <c r="W99" s="1">
        <v>84.83896308</v>
      </c>
      <c r="X99" s="1">
        <v>143.7</v>
      </c>
      <c r="Y99" s="1">
        <v>87.29659892</v>
      </c>
      <c r="Z99" s="1">
        <v>1.14552</v>
      </c>
      <c r="AA99" s="1">
        <v>0.374416495</v>
      </c>
      <c r="AB99" s="1">
        <v>66.8</v>
      </c>
      <c r="AC99" s="1">
        <v>22.8179405</v>
      </c>
      <c r="AD99" s="1" t="s">
        <v>154</v>
      </c>
      <c r="AE99" s="1">
        <v>35.46962386</v>
      </c>
      <c r="AF99" s="1">
        <v>88.1</v>
      </c>
      <c r="AG99" s="1" t="s">
        <v>140</v>
      </c>
      <c r="AH99" s="1" t="s">
        <v>154</v>
      </c>
      <c r="AI99" s="1" t="s">
        <v>142</v>
      </c>
      <c r="AJ99" s="1" t="s">
        <v>142</v>
      </c>
      <c r="AK99" s="1" t="s">
        <v>170</v>
      </c>
      <c r="AL99" s="1">
        <v>103.0</v>
      </c>
      <c r="AM99" s="1">
        <v>72.0</v>
      </c>
      <c r="AN99" s="1">
        <v>1963.55</v>
      </c>
      <c r="AO99" s="1">
        <v>14.4707</v>
      </c>
      <c r="AP99" s="1">
        <v>344.654</v>
      </c>
      <c r="AQ99" s="1">
        <v>794.02</v>
      </c>
      <c r="AR99" s="1">
        <v>12.587</v>
      </c>
      <c r="AS99" s="1">
        <v>993.356</v>
      </c>
      <c r="AT99" s="1">
        <v>2332.96</v>
      </c>
      <c r="AU99" s="1">
        <v>195.902</v>
      </c>
      <c r="AV99" s="1">
        <v>9.94956</v>
      </c>
      <c r="AW99" s="1">
        <v>0.935912</v>
      </c>
      <c r="AX99" s="1">
        <v>2.94737</v>
      </c>
      <c r="AY99" s="1">
        <v>730.804</v>
      </c>
      <c r="AZ99" s="1">
        <v>1.07896</v>
      </c>
      <c r="BA99" s="1">
        <v>1.3987</v>
      </c>
      <c r="BB99" s="1">
        <v>13.903</v>
      </c>
      <c r="BC99" s="1">
        <v>4.15089</v>
      </c>
      <c r="BD99" s="1">
        <v>1.67448</v>
      </c>
      <c r="BE99" s="1">
        <v>308.429</v>
      </c>
      <c r="BF99" s="1">
        <v>6.67276</v>
      </c>
      <c r="BG99" s="1">
        <v>81.6232</v>
      </c>
      <c r="BH99" s="1">
        <v>0.599217335</v>
      </c>
      <c r="BI99" s="1">
        <v>0.0</v>
      </c>
      <c r="BJ99" s="1">
        <v>0.171288054</v>
      </c>
      <c r="BK99" s="1">
        <v>0.0</v>
      </c>
      <c r="BL99" s="1" t="s">
        <v>156</v>
      </c>
      <c r="BM99" s="1" t="s">
        <v>146</v>
      </c>
      <c r="BN99" s="1" t="s">
        <v>146</v>
      </c>
      <c r="BO99" s="1" t="s">
        <v>146</v>
      </c>
      <c r="BP99" s="1" t="s">
        <v>146</v>
      </c>
      <c r="BQ99" s="1" t="s">
        <v>145</v>
      </c>
      <c r="BR99" s="1" t="s">
        <v>146</v>
      </c>
      <c r="BS99" s="1">
        <v>15.57147042</v>
      </c>
      <c r="BT99" s="1">
        <v>6.316218576</v>
      </c>
      <c r="BU99" s="1">
        <v>9.53535799</v>
      </c>
      <c r="BV99" s="1">
        <v>4.48258526</v>
      </c>
      <c r="BW99" s="1">
        <v>3.822477809</v>
      </c>
      <c r="BX99" s="1">
        <v>0.979825328</v>
      </c>
      <c r="BY99" s="1">
        <v>0.498892733</v>
      </c>
      <c r="BZ99" s="1" t="str">
        <f t="shared" si="1"/>
        <v>proinflamatoria</v>
      </c>
      <c r="CA99" s="1">
        <v>25.15777526</v>
      </c>
      <c r="CB99" s="1" t="s">
        <v>148</v>
      </c>
      <c r="CC99" s="1">
        <v>0.139099762</v>
      </c>
      <c r="CD99" s="1">
        <v>0.101449275</v>
      </c>
      <c r="CE99" s="1">
        <v>0.005942796</v>
      </c>
      <c r="CF99" s="1">
        <v>0.127712599</v>
      </c>
      <c r="CG99" s="1">
        <v>0.276819262</v>
      </c>
      <c r="CH99" s="1">
        <v>350.26</v>
      </c>
      <c r="CI99" s="2" t="str">
        <f t="shared" si="2"/>
        <v>low</v>
      </c>
      <c r="CJ99" s="1">
        <v>60.043</v>
      </c>
      <c r="CK99" s="1">
        <v>14.71</v>
      </c>
      <c r="CL99" s="1">
        <v>45.333</v>
      </c>
      <c r="CM99" s="1">
        <v>14.851</v>
      </c>
      <c r="CN99" s="1">
        <v>45.16</v>
      </c>
      <c r="CO99" s="1">
        <v>0.0</v>
      </c>
      <c r="CP99" s="1">
        <v>0.0</v>
      </c>
      <c r="CQ99" s="1">
        <v>0.0</v>
      </c>
      <c r="CR99" s="1">
        <v>0.0</v>
      </c>
      <c r="CS99" s="1">
        <v>0.032</v>
      </c>
      <c r="CT99" s="1">
        <v>0.032</v>
      </c>
      <c r="CU99" s="1">
        <v>0.0</v>
      </c>
      <c r="CV99" s="1">
        <v>0.0</v>
      </c>
      <c r="CW99" s="1">
        <v>0.0</v>
      </c>
      <c r="CX99" s="1">
        <v>0.0</v>
      </c>
      <c r="CY99" s="1">
        <v>3.327</v>
      </c>
      <c r="CZ99" s="1">
        <v>0.0</v>
      </c>
      <c r="DA99" s="1">
        <v>0.0</v>
      </c>
      <c r="DB99" s="1">
        <v>0.0</v>
      </c>
      <c r="DC99" s="1">
        <v>0.0</v>
      </c>
      <c r="DD99" s="1">
        <v>0.0</v>
      </c>
      <c r="DE99" s="1">
        <v>0.0</v>
      </c>
      <c r="DF99" s="1">
        <v>10.977</v>
      </c>
      <c r="DG99" s="1">
        <v>0.49</v>
      </c>
      <c r="DH99" s="1">
        <v>11.467</v>
      </c>
      <c r="DI99" s="1">
        <v>0.192</v>
      </c>
      <c r="DJ99" s="1">
        <v>0.72</v>
      </c>
      <c r="DK99" s="1">
        <v>0.911</v>
      </c>
      <c r="DL99" s="1">
        <v>0.137</v>
      </c>
      <c r="DM99" s="1">
        <v>44.07</v>
      </c>
      <c r="DN99" s="1">
        <v>44.206</v>
      </c>
      <c r="DO99" s="1">
        <v>0.0</v>
      </c>
      <c r="DP99" s="1">
        <v>0.032</v>
      </c>
      <c r="DQ99" s="1">
        <v>0.032</v>
      </c>
      <c r="DR99" s="1" t="s">
        <v>158</v>
      </c>
      <c r="DS99" s="1" t="s">
        <v>158</v>
      </c>
      <c r="DT99" s="1" t="s">
        <v>158</v>
      </c>
      <c r="DU99" s="1" t="s">
        <v>158</v>
      </c>
      <c r="DV99" s="1">
        <v>178.381</v>
      </c>
      <c r="DW99" s="1" t="str">
        <f t="shared" si="3"/>
        <v>low</v>
      </c>
      <c r="DX99" s="1">
        <v>30.579</v>
      </c>
      <c r="DY99" s="1">
        <v>7.563</v>
      </c>
      <c r="DZ99" s="1">
        <v>22.999</v>
      </c>
      <c r="EA99" s="1" t="s">
        <v>158</v>
      </c>
      <c r="EB99" s="1" t="s">
        <v>158</v>
      </c>
      <c r="EC99" s="1" t="s">
        <v>158</v>
      </c>
      <c r="ED99" s="1" t="s">
        <v>158</v>
      </c>
      <c r="EE99" s="1" t="s">
        <v>357</v>
      </c>
      <c r="EF99" s="1" t="s">
        <v>151</v>
      </c>
      <c r="EG99" s="1" t="s">
        <v>151</v>
      </c>
    </row>
    <row r="100" ht="14.25" customHeight="1">
      <c r="A100" s="1" t="s">
        <v>358</v>
      </c>
      <c r="B100" s="1" t="s">
        <v>136</v>
      </c>
      <c r="C100" s="1">
        <v>45.0</v>
      </c>
      <c r="D100" s="1" t="s">
        <v>161</v>
      </c>
      <c r="E100" s="1">
        <v>121.0</v>
      </c>
      <c r="F100" s="1">
        <v>43.0</v>
      </c>
      <c r="G100" s="1" t="s">
        <v>154</v>
      </c>
      <c r="H100" s="1">
        <v>50.0</v>
      </c>
      <c r="I100" s="1">
        <v>119.0</v>
      </c>
      <c r="J100" s="1">
        <v>212.0</v>
      </c>
      <c r="K100" s="1">
        <v>4.930232558</v>
      </c>
      <c r="L100" s="1">
        <v>191.7</v>
      </c>
      <c r="M100" s="1">
        <v>1.4</v>
      </c>
      <c r="N100" s="1">
        <v>85.0</v>
      </c>
      <c r="O100" s="1">
        <v>5.64</v>
      </c>
      <c r="P100" s="1">
        <v>1.77</v>
      </c>
      <c r="Q100" s="1">
        <v>2.54</v>
      </c>
      <c r="R100" s="1">
        <v>0.696850394</v>
      </c>
      <c r="S100" s="1">
        <v>249.0</v>
      </c>
      <c r="T100" s="1">
        <v>10.35</v>
      </c>
      <c r="U100" s="1">
        <v>4.7175</v>
      </c>
      <c r="V100" s="1">
        <v>130.4</v>
      </c>
      <c r="W100" s="1">
        <v>170.0205339</v>
      </c>
      <c r="X100" s="1">
        <v>75.9</v>
      </c>
      <c r="Y100" s="1">
        <v>46.08188751</v>
      </c>
      <c r="Z100" s="1">
        <v>2.17005</v>
      </c>
      <c r="AA100" s="1">
        <v>0.33917971</v>
      </c>
      <c r="AB100" s="1">
        <v>87.4</v>
      </c>
      <c r="AC100" s="1">
        <v>28.02399418</v>
      </c>
      <c r="AD100" s="1" t="s">
        <v>139</v>
      </c>
      <c r="AE100" s="1">
        <v>35.98676758</v>
      </c>
      <c r="AF100" s="1">
        <v>100.4</v>
      </c>
      <c r="AG100" s="1" t="s">
        <v>140</v>
      </c>
      <c r="AH100" s="1" t="s">
        <v>141</v>
      </c>
      <c r="AI100" s="1" t="s">
        <v>167</v>
      </c>
      <c r="AJ100" s="1" t="s">
        <v>142</v>
      </c>
      <c r="AK100" s="1" t="s">
        <v>143</v>
      </c>
      <c r="AL100" s="1">
        <v>115.0</v>
      </c>
      <c r="AM100" s="1">
        <v>68.0</v>
      </c>
      <c r="AN100" s="1">
        <v>1960.49</v>
      </c>
      <c r="AO100" s="1">
        <v>12.9254</v>
      </c>
      <c r="AP100" s="1">
        <v>823.564</v>
      </c>
      <c r="AQ100" s="1">
        <v>1054.95</v>
      </c>
      <c r="AR100" s="1">
        <v>12.7551</v>
      </c>
      <c r="AS100" s="1">
        <v>1684.05</v>
      </c>
      <c r="AT100" s="1">
        <v>2737.65</v>
      </c>
      <c r="AU100" s="1">
        <v>216.235</v>
      </c>
      <c r="AV100" s="1">
        <v>10.3856</v>
      </c>
      <c r="AW100" s="1">
        <v>1.34756</v>
      </c>
      <c r="AX100" s="1">
        <v>3.63918</v>
      </c>
      <c r="AY100" s="1">
        <v>759.533</v>
      </c>
      <c r="AZ100" s="1">
        <v>1.08531</v>
      </c>
      <c r="BA100" s="1">
        <v>1.78146</v>
      </c>
      <c r="BB100" s="1">
        <v>11.595</v>
      </c>
      <c r="BC100" s="1">
        <v>4.38726</v>
      </c>
      <c r="BD100" s="1">
        <v>1.29253</v>
      </c>
      <c r="BE100" s="1">
        <v>307.925</v>
      </c>
      <c r="BF100" s="1">
        <v>7.12364</v>
      </c>
      <c r="BG100" s="1">
        <v>186.518</v>
      </c>
      <c r="BH100" s="1">
        <v>1.588086029</v>
      </c>
      <c r="BI100" s="1">
        <v>0.673373428</v>
      </c>
      <c r="BJ100" s="1">
        <v>0.857115879</v>
      </c>
      <c r="BK100" s="1">
        <v>0.086753357</v>
      </c>
      <c r="BL100" s="1" t="s">
        <v>156</v>
      </c>
      <c r="BM100" s="1" t="s">
        <v>146</v>
      </c>
      <c r="BN100" s="1" t="s">
        <v>145</v>
      </c>
      <c r="BO100" s="1" t="s">
        <v>146</v>
      </c>
      <c r="BP100" s="1" t="s">
        <v>146</v>
      </c>
      <c r="BQ100" s="1" t="s">
        <v>146</v>
      </c>
      <c r="BR100" s="1" t="s">
        <v>146</v>
      </c>
      <c r="BS100" s="1">
        <v>14.29580241</v>
      </c>
      <c r="BT100" s="1">
        <v>6.331388508</v>
      </c>
      <c r="BU100" s="1">
        <v>5.690905767</v>
      </c>
      <c r="BV100" s="1">
        <v>4.661751652</v>
      </c>
      <c r="BW100" s="1">
        <v>3.925277938</v>
      </c>
      <c r="BX100" s="1">
        <v>1.138455725</v>
      </c>
      <c r="BY100" s="1">
        <v>0.580844758</v>
      </c>
      <c r="BZ100" s="1" t="str">
        <f t="shared" si="1"/>
        <v>proinflamatoria</v>
      </c>
      <c r="CA100" s="1">
        <v>28.82071713</v>
      </c>
      <c r="CB100" s="1" t="s">
        <v>148</v>
      </c>
      <c r="CC100" s="1">
        <v>0.016630445</v>
      </c>
      <c r="CD100" s="1">
        <v>0.161674383</v>
      </c>
      <c r="CE100" s="1">
        <v>0.640587105</v>
      </c>
      <c r="CF100" s="1">
        <v>0.032064002</v>
      </c>
      <c r="CG100" s="1">
        <v>0.095436077</v>
      </c>
      <c r="CH100" s="1">
        <v>591.122</v>
      </c>
      <c r="CI100" s="2" t="str">
        <f t="shared" si="2"/>
        <v>low</v>
      </c>
      <c r="CJ100" s="1">
        <v>1134.368</v>
      </c>
      <c r="CK100" s="1">
        <v>909.743</v>
      </c>
      <c r="CL100" s="1">
        <v>224.625</v>
      </c>
      <c r="CM100" s="1">
        <v>729.201</v>
      </c>
      <c r="CN100" s="1">
        <v>363.982</v>
      </c>
      <c r="CO100" s="1">
        <v>2.485</v>
      </c>
      <c r="CP100" s="1">
        <v>0.0</v>
      </c>
      <c r="CQ100" s="1">
        <v>2.485</v>
      </c>
      <c r="CR100" s="1">
        <v>0.0</v>
      </c>
      <c r="CS100" s="1">
        <v>38.684</v>
      </c>
      <c r="CT100" s="1">
        <v>38.684</v>
      </c>
      <c r="CU100" s="1">
        <v>0.017</v>
      </c>
      <c r="CV100" s="1">
        <v>0.253</v>
      </c>
      <c r="CW100" s="1">
        <v>0.0</v>
      </c>
      <c r="CX100" s="1">
        <v>0.0</v>
      </c>
      <c r="CY100" s="1">
        <v>59.317</v>
      </c>
      <c r="CZ100" s="1">
        <v>0.0</v>
      </c>
      <c r="DA100" s="1">
        <v>31.284</v>
      </c>
      <c r="DB100" s="1">
        <v>31.284</v>
      </c>
      <c r="DC100" s="1">
        <v>0.0</v>
      </c>
      <c r="DD100" s="1">
        <v>1.218</v>
      </c>
      <c r="DE100" s="1">
        <v>1.218</v>
      </c>
      <c r="DF100" s="1">
        <v>636.527</v>
      </c>
      <c r="DG100" s="1">
        <v>0.854</v>
      </c>
      <c r="DH100" s="1">
        <v>637.381</v>
      </c>
      <c r="DI100" s="1">
        <v>0.143</v>
      </c>
      <c r="DJ100" s="1">
        <v>1.859</v>
      </c>
      <c r="DK100" s="1">
        <v>2.002</v>
      </c>
      <c r="DL100" s="1">
        <v>211.224</v>
      </c>
      <c r="DM100" s="1">
        <v>150.696</v>
      </c>
      <c r="DN100" s="1">
        <v>361.92</v>
      </c>
      <c r="DO100" s="1">
        <v>0.0</v>
      </c>
      <c r="DP100" s="1">
        <v>38.684</v>
      </c>
      <c r="DQ100" s="1">
        <v>38.684</v>
      </c>
      <c r="DR100" s="1" t="s">
        <v>158</v>
      </c>
      <c r="DS100" s="1" t="s">
        <v>149</v>
      </c>
      <c r="DT100" s="1" t="s">
        <v>149</v>
      </c>
      <c r="DU100" s="1" t="s">
        <v>157</v>
      </c>
      <c r="DV100" s="1">
        <v>301.518</v>
      </c>
      <c r="DW100" s="1" t="str">
        <f t="shared" si="3"/>
        <v>low</v>
      </c>
      <c r="DX100" s="1">
        <v>578.614</v>
      </c>
      <c r="DY100" s="1">
        <v>371.948</v>
      </c>
      <c r="DZ100" s="1">
        <v>185.659</v>
      </c>
      <c r="EA100" s="1" t="s">
        <v>158</v>
      </c>
      <c r="EB100" s="1" t="s">
        <v>149</v>
      </c>
      <c r="EC100" s="1" t="s">
        <v>149</v>
      </c>
      <c r="ED100" s="1" t="s">
        <v>157</v>
      </c>
      <c r="EE100" s="1" t="s">
        <v>359</v>
      </c>
      <c r="EF100" s="1" t="s">
        <v>151</v>
      </c>
      <c r="EG100" s="1" t="s">
        <v>151</v>
      </c>
    </row>
    <row r="101" ht="14.25" customHeight="1">
      <c r="A101" s="1" t="s">
        <v>360</v>
      </c>
      <c r="B101" s="1" t="s">
        <v>153</v>
      </c>
      <c r="C101" s="1">
        <v>44.0</v>
      </c>
      <c r="D101" s="1" t="s">
        <v>161</v>
      </c>
      <c r="E101" s="1">
        <v>125.0</v>
      </c>
      <c r="F101" s="1">
        <v>58.0</v>
      </c>
      <c r="G101" s="1" t="s">
        <v>154</v>
      </c>
      <c r="H101" s="1">
        <v>20.0</v>
      </c>
      <c r="I101" s="1">
        <v>182.0</v>
      </c>
      <c r="J101" s="1">
        <v>255.0</v>
      </c>
      <c r="K101" s="1">
        <v>4.396551724</v>
      </c>
      <c r="L101" s="1">
        <v>227.1</v>
      </c>
      <c r="M101" s="1">
        <v>1.2</v>
      </c>
      <c r="N101" s="1">
        <v>82.0</v>
      </c>
      <c r="O101" s="1">
        <v>5.5</v>
      </c>
      <c r="P101" s="1">
        <v>2.99</v>
      </c>
      <c r="Q101" s="1">
        <v>9.42</v>
      </c>
      <c r="R101" s="1">
        <v>0.317409766</v>
      </c>
      <c r="S101" s="1">
        <v>101.0</v>
      </c>
      <c r="T101" s="1">
        <v>5.25</v>
      </c>
      <c r="U101" s="1">
        <v>4.551</v>
      </c>
      <c r="V101" s="1">
        <v>88.9</v>
      </c>
      <c r="W101" s="1">
        <v>99.90485252</v>
      </c>
      <c r="X101" s="1">
        <v>149.6</v>
      </c>
      <c r="Y101" s="1">
        <v>94.17082588</v>
      </c>
      <c r="Z101" s="1">
        <v>1.0619</v>
      </c>
      <c r="AA101" s="1">
        <v>0.379088931</v>
      </c>
      <c r="AB101" s="1">
        <v>68.4</v>
      </c>
      <c r="AC101" s="1">
        <v>25.77590563</v>
      </c>
      <c r="AD101" s="1" t="s">
        <v>139</v>
      </c>
      <c r="AE101" s="1">
        <v>40.16813835</v>
      </c>
      <c r="AF101" s="1">
        <v>87.6</v>
      </c>
      <c r="AG101" s="1" t="s">
        <v>140</v>
      </c>
      <c r="AH101" s="1" t="s">
        <v>141</v>
      </c>
      <c r="AI101" s="1" t="s">
        <v>167</v>
      </c>
      <c r="AJ101" s="1" t="s">
        <v>167</v>
      </c>
      <c r="AK101" s="1" t="s">
        <v>143</v>
      </c>
      <c r="AL101" s="1">
        <v>105.0</v>
      </c>
      <c r="AM101" s="1">
        <v>79.0</v>
      </c>
      <c r="AN101" s="1">
        <v>1688.14</v>
      </c>
      <c r="AO101" s="1">
        <v>12.3128</v>
      </c>
      <c r="AP101" s="1">
        <v>422.418</v>
      </c>
      <c r="AQ101" s="1">
        <v>870.024</v>
      </c>
      <c r="AR101" s="1">
        <v>13.9398</v>
      </c>
      <c r="AS101" s="1">
        <v>870.016</v>
      </c>
      <c r="AT101" s="1">
        <v>2637.88</v>
      </c>
      <c r="AU101" s="1">
        <v>209.659</v>
      </c>
      <c r="AV101" s="1">
        <v>10.6946</v>
      </c>
      <c r="AW101" s="1">
        <v>1.1049</v>
      </c>
      <c r="AX101" s="1">
        <v>2.37232</v>
      </c>
      <c r="AY101" s="1">
        <v>610.23</v>
      </c>
      <c r="AZ101" s="1">
        <v>0.779078</v>
      </c>
      <c r="BA101" s="1">
        <v>1.28082</v>
      </c>
      <c r="BB101" s="1">
        <v>15.9853</v>
      </c>
      <c r="BC101" s="1">
        <v>5.04057</v>
      </c>
      <c r="BD101" s="1">
        <v>1.683</v>
      </c>
      <c r="BE101" s="1">
        <v>324.143</v>
      </c>
      <c r="BF101" s="1">
        <v>7.14137</v>
      </c>
      <c r="BG101" s="1">
        <v>136.095</v>
      </c>
      <c r="BH101" s="1">
        <v>0.0</v>
      </c>
      <c r="BI101" s="1">
        <v>0.0</v>
      </c>
      <c r="BJ101" s="1">
        <v>0.0</v>
      </c>
      <c r="BK101" s="1">
        <v>0.0</v>
      </c>
      <c r="BL101" s="1" t="s">
        <v>156</v>
      </c>
      <c r="BM101" s="1" t="s">
        <v>146</v>
      </c>
      <c r="BN101" s="1" t="s">
        <v>146</v>
      </c>
      <c r="BO101" s="1" t="s">
        <v>146</v>
      </c>
      <c r="BP101" s="1" t="s">
        <v>146</v>
      </c>
      <c r="BQ101" s="1" t="s">
        <v>146</v>
      </c>
      <c r="BR101" s="1" t="s">
        <v>146</v>
      </c>
      <c r="BS101" s="1">
        <v>12.27825977</v>
      </c>
      <c r="BT101" s="1">
        <v>7.294149981</v>
      </c>
      <c r="BU101" s="1">
        <v>4.837676215</v>
      </c>
      <c r="BV101" s="1">
        <v>3.975952447</v>
      </c>
      <c r="BW101" s="1">
        <v>4.048005476</v>
      </c>
      <c r="BX101" s="1">
        <v>0.610945732</v>
      </c>
      <c r="BY101" s="1">
        <v>0.361934675</v>
      </c>
      <c r="BZ101" s="1" t="str">
        <f t="shared" si="1"/>
        <v>proinflamatoria</v>
      </c>
      <c r="CA101" s="1">
        <v>38.80821918</v>
      </c>
      <c r="CB101" s="1" t="s">
        <v>148</v>
      </c>
      <c r="CC101" s="1">
        <v>0.099674222</v>
      </c>
      <c r="CD101" s="1">
        <v>0.185901435</v>
      </c>
      <c r="CE101" s="1">
        <v>0.029851436</v>
      </c>
      <c r="CF101" s="1">
        <v>0.188766433</v>
      </c>
      <c r="CG101" s="1">
        <v>0.244818743</v>
      </c>
      <c r="CH101" s="1">
        <v>1556.996</v>
      </c>
      <c r="CI101" s="2" t="str">
        <f t="shared" si="2"/>
        <v>High</v>
      </c>
      <c r="CJ101" s="1">
        <v>1682.628</v>
      </c>
      <c r="CK101" s="1">
        <v>1014.05</v>
      </c>
      <c r="CL101" s="1">
        <v>668.578</v>
      </c>
      <c r="CM101" s="1">
        <v>180.154</v>
      </c>
      <c r="CN101" s="1">
        <v>1469.34</v>
      </c>
      <c r="CO101" s="1">
        <v>11.045</v>
      </c>
      <c r="CP101" s="1">
        <v>0.0</v>
      </c>
      <c r="CQ101" s="1">
        <v>11.045</v>
      </c>
      <c r="CR101" s="1">
        <v>0.05</v>
      </c>
      <c r="CS101" s="1">
        <v>22.018</v>
      </c>
      <c r="CT101" s="1">
        <v>22.068</v>
      </c>
      <c r="CU101" s="1">
        <v>0.021</v>
      </c>
      <c r="CV101" s="1">
        <v>1.021</v>
      </c>
      <c r="CW101" s="1">
        <v>4.38</v>
      </c>
      <c r="CX101" s="1">
        <v>0.0</v>
      </c>
      <c r="CY101" s="1">
        <v>155.268</v>
      </c>
      <c r="CZ101" s="1">
        <v>0.119</v>
      </c>
      <c r="DA101" s="1">
        <v>0.847</v>
      </c>
      <c r="DB101" s="1">
        <v>0.966</v>
      </c>
      <c r="DC101" s="1">
        <v>0.07</v>
      </c>
      <c r="DD101" s="1">
        <v>1.283</v>
      </c>
      <c r="DE101" s="1">
        <v>1.353</v>
      </c>
      <c r="DF101" s="1">
        <v>13.332</v>
      </c>
      <c r="DG101" s="1">
        <v>4.855</v>
      </c>
      <c r="DH101" s="1">
        <v>18.187</v>
      </c>
      <c r="DI101" s="1">
        <v>0.978</v>
      </c>
      <c r="DJ101" s="1">
        <v>7.977</v>
      </c>
      <c r="DK101" s="1">
        <v>8.956</v>
      </c>
      <c r="DL101" s="1">
        <v>828.646</v>
      </c>
      <c r="DM101" s="1">
        <v>631.458</v>
      </c>
      <c r="DN101" s="1">
        <v>1460.104</v>
      </c>
      <c r="DO101" s="1">
        <v>0.05</v>
      </c>
      <c r="DP101" s="1">
        <v>22.018</v>
      </c>
      <c r="DQ101" s="1">
        <v>22.068</v>
      </c>
      <c r="DR101" s="1" t="s">
        <v>149</v>
      </c>
      <c r="DS101" s="1" t="s">
        <v>149</v>
      </c>
      <c r="DT101" s="1" t="s">
        <v>157</v>
      </c>
      <c r="DU101" s="1" t="s">
        <v>149</v>
      </c>
      <c r="DV101" s="1">
        <v>922.315</v>
      </c>
      <c r="DW101" s="1" t="str">
        <f t="shared" si="3"/>
        <v>high</v>
      </c>
      <c r="DX101" s="1">
        <v>996.735</v>
      </c>
      <c r="DY101" s="1">
        <v>106.717</v>
      </c>
      <c r="DZ101" s="1">
        <v>870.39</v>
      </c>
      <c r="EA101" s="1" t="s">
        <v>149</v>
      </c>
      <c r="EB101" s="1" t="s">
        <v>149</v>
      </c>
      <c r="EC101" s="1" t="s">
        <v>157</v>
      </c>
      <c r="ED101" s="1" t="s">
        <v>149</v>
      </c>
      <c r="EE101" s="1" t="s">
        <v>361</v>
      </c>
      <c r="EF101" s="1" t="s">
        <v>151</v>
      </c>
      <c r="EG101" s="1" t="s">
        <v>151</v>
      </c>
    </row>
    <row r="102" ht="14.25" customHeight="1">
      <c r="A102" s="1" t="s">
        <v>362</v>
      </c>
      <c r="B102" s="1" t="s">
        <v>153</v>
      </c>
      <c r="C102" s="1">
        <v>26.0</v>
      </c>
      <c r="D102" s="1" t="s">
        <v>137</v>
      </c>
      <c r="E102" s="1">
        <v>78.0</v>
      </c>
      <c r="F102" s="1">
        <v>55.0</v>
      </c>
      <c r="G102" s="1" t="s">
        <v>154</v>
      </c>
      <c r="H102" s="1">
        <v>14.0</v>
      </c>
      <c r="I102" s="1">
        <v>111.0</v>
      </c>
      <c r="J102" s="1">
        <v>175.0</v>
      </c>
      <c r="K102" s="1">
        <v>3.181818182</v>
      </c>
      <c r="L102" s="1">
        <v>83.1</v>
      </c>
      <c r="M102" s="1">
        <v>0.6</v>
      </c>
      <c r="N102" s="1">
        <v>78.0</v>
      </c>
      <c r="O102" s="1">
        <v>5.6</v>
      </c>
      <c r="P102" s="1">
        <v>5.73</v>
      </c>
      <c r="Q102" s="1">
        <v>9.64</v>
      </c>
      <c r="R102" s="1">
        <v>0.59439834</v>
      </c>
      <c r="S102" s="1">
        <v>70.0</v>
      </c>
      <c r="T102" s="1">
        <v>10.87</v>
      </c>
      <c r="U102" s="1">
        <v>4.329</v>
      </c>
      <c r="V102" s="1">
        <v>160.0</v>
      </c>
      <c r="W102" s="1">
        <v>262.2436671</v>
      </c>
      <c r="X102" s="1">
        <v>74.1</v>
      </c>
      <c r="Y102" s="1">
        <v>47.81513521</v>
      </c>
      <c r="Z102" s="1">
        <v>2.091388</v>
      </c>
      <c r="AA102" s="1">
        <v>0.341034525</v>
      </c>
      <c r="AB102" s="1">
        <v>55.2</v>
      </c>
      <c r="AC102" s="1">
        <v>23.18500669</v>
      </c>
      <c r="AD102" s="1" t="s">
        <v>154</v>
      </c>
      <c r="AE102" s="1">
        <v>33.47391535</v>
      </c>
      <c r="AF102" s="1">
        <v>77.7</v>
      </c>
      <c r="AG102" s="1" t="s">
        <v>154</v>
      </c>
      <c r="AH102" s="1" t="s">
        <v>154</v>
      </c>
      <c r="AI102" s="1" t="s">
        <v>142</v>
      </c>
      <c r="AJ102" s="1" t="s">
        <v>167</v>
      </c>
      <c r="AK102" s="1" t="s">
        <v>143</v>
      </c>
      <c r="AL102" s="1">
        <v>106.0</v>
      </c>
      <c r="AM102" s="1">
        <v>73.0</v>
      </c>
      <c r="AN102" s="1">
        <v>2040.41</v>
      </c>
      <c r="AO102" s="1">
        <v>15.0191</v>
      </c>
      <c r="AP102" s="1">
        <v>774.931</v>
      </c>
      <c r="AQ102" s="1">
        <v>1184.52</v>
      </c>
      <c r="AR102" s="1">
        <v>15.5201</v>
      </c>
      <c r="AS102" s="1">
        <v>1538.63</v>
      </c>
      <c r="AT102" s="1">
        <v>3235.69</v>
      </c>
      <c r="AU102" s="1">
        <v>258.334</v>
      </c>
      <c r="AV102" s="1">
        <v>10.7589</v>
      </c>
      <c r="AW102" s="1">
        <v>1.5824</v>
      </c>
      <c r="AX102" s="1">
        <v>2.92943</v>
      </c>
      <c r="AY102" s="1">
        <v>799.774</v>
      </c>
      <c r="AZ102" s="1">
        <v>1.64695</v>
      </c>
      <c r="BA102" s="1">
        <v>2.47334</v>
      </c>
      <c r="BB102" s="1">
        <v>19.8992</v>
      </c>
      <c r="BC102" s="1">
        <v>4.58111</v>
      </c>
      <c r="BD102" s="1">
        <v>1.15092</v>
      </c>
      <c r="BE102" s="1">
        <v>318.957</v>
      </c>
      <c r="BF102" s="1">
        <v>7.25929</v>
      </c>
      <c r="BG102" s="1">
        <v>98.9586</v>
      </c>
      <c r="BH102" s="1">
        <v>0.749423263</v>
      </c>
      <c r="BI102" s="1">
        <v>0.223702738</v>
      </c>
      <c r="BJ102" s="1">
        <v>0.112864394</v>
      </c>
      <c r="BK102" s="1">
        <v>0.0</v>
      </c>
      <c r="BL102" s="1" t="s">
        <v>156</v>
      </c>
      <c r="BM102" s="1" t="s">
        <v>146</v>
      </c>
      <c r="BN102" s="1" t="s">
        <v>146</v>
      </c>
      <c r="BO102" s="1" t="s">
        <v>146</v>
      </c>
      <c r="BP102" s="1" t="s">
        <v>146</v>
      </c>
      <c r="BQ102" s="1" t="s">
        <v>146</v>
      </c>
      <c r="BR102" s="1" t="s">
        <v>146</v>
      </c>
      <c r="BS102" s="1">
        <v>13.85993069</v>
      </c>
      <c r="BT102" s="1">
        <v>6.602095349</v>
      </c>
      <c r="BU102" s="1">
        <v>6.8835899</v>
      </c>
      <c r="BV102" s="1">
        <v>2.882039604</v>
      </c>
      <c r="BW102" s="1">
        <v>6.219882245</v>
      </c>
      <c r="BX102" s="1">
        <v>0.926371179</v>
      </c>
      <c r="BY102" s="1">
        <v>0.454103519</v>
      </c>
      <c r="BZ102" s="1" t="str">
        <f t="shared" si="1"/>
        <v>proinflamatoria</v>
      </c>
      <c r="CA102" s="1">
        <v>36.28314028</v>
      </c>
      <c r="CB102" s="1" t="s">
        <v>148</v>
      </c>
      <c r="CC102" s="1">
        <v>0.116908323</v>
      </c>
      <c r="CD102" s="1">
        <v>0.162918141</v>
      </c>
      <c r="CE102" s="1">
        <v>0.005365909</v>
      </c>
      <c r="CF102" s="1">
        <v>0.21155383</v>
      </c>
      <c r="CG102" s="1">
        <v>0.182897591</v>
      </c>
      <c r="CH102" s="1">
        <v>3545.23</v>
      </c>
      <c r="CI102" s="2" t="str">
        <f t="shared" si="2"/>
        <v>High</v>
      </c>
      <c r="CJ102" s="1">
        <v>2510.632</v>
      </c>
      <c r="CK102" s="1">
        <v>2267.345</v>
      </c>
      <c r="CL102" s="1">
        <v>243.287</v>
      </c>
      <c r="CM102" s="1">
        <v>1994.623</v>
      </c>
      <c r="CN102" s="1">
        <v>484.495</v>
      </c>
      <c r="CO102" s="1">
        <v>3.795</v>
      </c>
      <c r="CP102" s="1">
        <v>0.0</v>
      </c>
      <c r="CQ102" s="1">
        <v>3.795</v>
      </c>
      <c r="CR102" s="1">
        <v>0.0</v>
      </c>
      <c r="CS102" s="1">
        <v>27.719</v>
      </c>
      <c r="CT102" s="1">
        <v>27.719</v>
      </c>
      <c r="CU102" s="1">
        <v>0.0</v>
      </c>
      <c r="CV102" s="1">
        <v>0.949</v>
      </c>
      <c r="CW102" s="1">
        <v>0.0</v>
      </c>
      <c r="CX102" s="1">
        <v>0.0</v>
      </c>
      <c r="CY102" s="1">
        <v>1976.773</v>
      </c>
      <c r="CZ102" s="1">
        <v>0.986</v>
      </c>
      <c r="DA102" s="1">
        <v>0.0</v>
      </c>
      <c r="DB102" s="1">
        <v>0.986</v>
      </c>
      <c r="DC102" s="1">
        <v>6.248</v>
      </c>
      <c r="DD102" s="1">
        <v>0.171</v>
      </c>
      <c r="DE102" s="1">
        <v>6.419</v>
      </c>
      <c r="DF102" s="1">
        <v>7.022</v>
      </c>
      <c r="DG102" s="1">
        <v>3.422</v>
      </c>
      <c r="DH102" s="1">
        <v>10.444</v>
      </c>
      <c r="DI102" s="1">
        <v>0.422</v>
      </c>
      <c r="DJ102" s="1">
        <v>31.149</v>
      </c>
      <c r="DK102" s="1">
        <v>31.57</v>
      </c>
      <c r="DL102" s="1">
        <v>272.067</v>
      </c>
      <c r="DM102" s="1">
        <v>180.794</v>
      </c>
      <c r="DN102" s="1">
        <v>452.861</v>
      </c>
      <c r="DO102" s="1">
        <v>0.0</v>
      </c>
      <c r="DP102" s="1">
        <v>27.719</v>
      </c>
      <c r="DQ102" s="1">
        <v>27.719</v>
      </c>
      <c r="DR102" s="1" t="s">
        <v>149</v>
      </c>
      <c r="DS102" s="1" t="s">
        <v>149</v>
      </c>
      <c r="DT102" s="1" t="s">
        <v>149</v>
      </c>
      <c r="DU102" s="1" t="s">
        <v>149</v>
      </c>
      <c r="DV102" s="1">
        <v>1737.509</v>
      </c>
      <c r="DW102" s="1" t="str">
        <f t="shared" si="3"/>
        <v>high</v>
      </c>
      <c r="DX102" s="1">
        <v>1230.455</v>
      </c>
      <c r="DY102" s="1">
        <v>977.56</v>
      </c>
      <c r="DZ102" s="1">
        <v>237.45</v>
      </c>
      <c r="EA102" s="1" t="s">
        <v>149</v>
      </c>
      <c r="EB102" s="1" t="s">
        <v>149</v>
      </c>
      <c r="EC102" s="1" t="s">
        <v>149</v>
      </c>
      <c r="ED102" s="1" t="s">
        <v>149</v>
      </c>
      <c r="EE102" s="1" t="s">
        <v>363</v>
      </c>
      <c r="EF102" s="1" t="s">
        <v>151</v>
      </c>
      <c r="EG102" s="1" t="s">
        <v>151</v>
      </c>
    </row>
    <row r="103" ht="14.25" customHeight="1">
      <c r="A103" s="1" t="s">
        <v>364</v>
      </c>
      <c r="B103" s="1" t="s">
        <v>153</v>
      </c>
      <c r="C103" s="1">
        <v>29.0</v>
      </c>
      <c r="D103" s="1" t="s">
        <v>137</v>
      </c>
      <c r="E103" s="1">
        <v>88.6</v>
      </c>
      <c r="F103" s="1">
        <v>43.0</v>
      </c>
      <c r="G103" s="1" t="s">
        <v>154</v>
      </c>
      <c r="H103" s="1">
        <v>13.0</v>
      </c>
      <c r="I103" s="1">
        <v>120.0</v>
      </c>
      <c r="J103" s="1">
        <v>169.0</v>
      </c>
      <c r="K103" s="1">
        <v>3.930232558</v>
      </c>
      <c r="L103" s="1">
        <v>176.9</v>
      </c>
      <c r="M103" s="1">
        <v>0.9</v>
      </c>
      <c r="N103" s="1">
        <v>77.0</v>
      </c>
      <c r="O103" s="1">
        <v>5.3</v>
      </c>
      <c r="P103" s="1">
        <v>7.43</v>
      </c>
      <c r="Q103" s="1">
        <v>5.15</v>
      </c>
      <c r="R103" s="1">
        <v>1.442718447</v>
      </c>
      <c r="S103" s="1">
        <v>64.0</v>
      </c>
      <c r="T103" s="1">
        <v>10.4</v>
      </c>
      <c r="U103" s="1">
        <v>4.2735</v>
      </c>
      <c r="V103" s="1">
        <v>159.4</v>
      </c>
      <c r="W103" s="1">
        <v>268.907563</v>
      </c>
      <c r="X103" s="1">
        <v>77.7</v>
      </c>
      <c r="Y103" s="1">
        <v>50.62505062</v>
      </c>
      <c r="Z103" s="1">
        <v>1.975306667</v>
      </c>
      <c r="AA103" s="1">
        <v>0.34394349</v>
      </c>
      <c r="AB103" s="1">
        <v>57.8</v>
      </c>
      <c r="AC103" s="1">
        <v>23.84243533</v>
      </c>
      <c r="AD103" s="1" t="s">
        <v>154</v>
      </c>
      <c r="AE103" s="1">
        <v>34.89646946</v>
      </c>
      <c r="AF103" s="1">
        <v>80.9</v>
      </c>
      <c r="AG103" s="1" t="s">
        <v>140</v>
      </c>
      <c r="AH103" s="1" t="s">
        <v>154</v>
      </c>
      <c r="AI103" s="1" t="s">
        <v>142</v>
      </c>
      <c r="AJ103" s="1" t="s">
        <v>142</v>
      </c>
      <c r="AK103" s="1" t="s">
        <v>143</v>
      </c>
      <c r="AL103" s="1">
        <v>140.0</v>
      </c>
      <c r="AM103" s="1">
        <v>87.0</v>
      </c>
      <c r="AN103" s="1">
        <v>1649.65</v>
      </c>
      <c r="AO103" s="1">
        <v>18.0628</v>
      </c>
      <c r="AP103" s="1">
        <v>367.198</v>
      </c>
      <c r="AQ103" s="1">
        <v>910.282</v>
      </c>
      <c r="AR103" s="1">
        <v>12.0216</v>
      </c>
      <c r="AS103" s="1">
        <v>883.45</v>
      </c>
      <c r="AT103" s="1">
        <v>2756.56</v>
      </c>
      <c r="AU103" s="1">
        <v>213.673</v>
      </c>
      <c r="AV103" s="1">
        <v>10.8401</v>
      </c>
      <c r="AW103" s="1">
        <v>1.12915</v>
      </c>
      <c r="AX103" s="1">
        <v>2.92199</v>
      </c>
      <c r="AY103" s="1">
        <v>657.446</v>
      </c>
      <c r="AZ103" s="1">
        <v>0.814706</v>
      </c>
      <c r="BA103" s="1">
        <v>1.48511</v>
      </c>
      <c r="BB103" s="1">
        <v>16.5762</v>
      </c>
      <c r="BC103" s="1">
        <v>4.8976</v>
      </c>
      <c r="BD103" s="1">
        <v>0.878617</v>
      </c>
      <c r="BE103" s="1">
        <v>290.495</v>
      </c>
      <c r="BF103" s="1">
        <v>7.59339</v>
      </c>
      <c r="BG103" s="1">
        <v>189.233</v>
      </c>
      <c r="BH103" s="1">
        <v>1.123967791</v>
      </c>
      <c r="BI103" s="1">
        <v>0.133750855</v>
      </c>
      <c r="BJ103" s="1">
        <v>0.114792463</v>
      </c>
      <c r="BK103" s="1">
        <v>0.013444748</v>
      </c>
      <c r="BL103" s="1" t="s">
        <v>144</v>
      </c>
      <c r="BM103" s="1" t="s">
        <v>145</v>
      </c>
      <c r="BN103" s="1" t="s">
        <v>146</v>
      </c>
      <c r="BO103" s="1" t="s">
        <v>145</v>
      </c>
      <c r="BP103" s="1" t="s">
        <v>146</v>
      </c>
      <c r="BQ103" s="1" t="s">
        <v>146</v>
      </c>
      <c r="BR103" s="1" t="s">
        <v>146</v>
      </c>
      <c r="BS103" s="1">
        <v>6.215104988</v>
      </c>
      <c r="BT103" s="1">
        <v>25.05755191</v>
      </c>
      <c r="BU103" s="1">
        <v>2.403631955</v>
      </c>
      <c r="BV103" s="1">
        <v>1.630071622</v>
      </c>
      <c r="BW103" s="1">
        <v>8.063009475</v>
      </c>
      <c r="BX103" s="1">
        <v>0.266073937</v>
      </c>
      <c r="BY103" s="1">
        <v>0.161256932</v>
      </c>
      <c r="BZ103" s="1" t="str">
        <f t="shared" si="1"/>
        <v>proinflamatoria</v>
      </c>
      <c r="CA103" s="1">
        <v>37.50803461</v>
      </c>
      <c r="CB103" s="1" t="s">
        <v>148</v>
      </c>
      <c r="CC103" s="1">
        <v>0.15539063</v>
      </c>
      <c r="CD103" s="1">
        <v>0.188986813</v>
      </c>
      <c r="CE103" s="1">
        <v>0.013385462</v>
      </c>
      <c r="CF103" s="1">
        <v>0.092472335</v>
      </c>
      <c r="CG103" s="1">
        <v>0.153800278</v>
      </c>
      <c r="CH103" s="1">
        <v>1129.291</v>
      </c>
      <c r="CI103" s="2" t="str">
        <f t="shared" si="2"/>
        <v>High</v>
      </c>
      <c r="CJ103" s="1">
        <v>389.23</v>
      </c>
      <c r="CK103" s="1">
        <v>283.213</v>
      </c>
      <c r="CL103" s="1">
        <v>106.017</v>
      </c>
      <c r="CM103" s="1">
        <v>337.099</v>
      </c>
      <c r="CN103" s="1">
        <v>39.379</v>
      </c>
      <c r="CO103" s="1">
        <v>2.118</v>
      </c>
      <c r="CP103" s="1">
        <v>0.0</v>
      </c>
      <c r="CQ103" s="1">
        <v>2.118</v>
      </c>
      <c r="CR103" s="1">
        <v>0.0</v>
      </c>
      <c r="CS103" s="1">
        <v>10.634</v>
      </c>
      <c r="CT103" s="1">
        <v>10.634</v>
      </c>
      <c r="CU103" s="1">
        <v>0.0</v>
      </c>
      <c r="CV103" s="1">
        <v>2.118</v>
      </c>
      <c r="CW103" s="1">
        <v>1.606</v>
      </c>
      <c r="CX103" s="1">
        <v>0.0</v>
      </c>
      <c r="CY103" s="1">
        <v>217.561</v>
      </c>
      <c r="CZ103" s="1">
        <v>0.0</v>
      </c>
      <c r="DA103" s="1">
        <v>84.208</v>
      </c>
      <c r="DB103" s="1">
        <v>84.208</v>
      </c>
      <c r="DC103" s="1">
        <v>0.0</v>
      </c>
      <c r="DD103" s="1">
        <v>0.295</v>
      </c>
      <c r="DE103" s="1">
        <v>0.295</v>
      </c>
      <c r="DF103" s="1">
        <v>19.677</v>
      </c>
      <c r="DG103" s="1">
        <v>4.448</v>
      </c>
      <c r="DH103" s="1">
        <v>24.125</v>
      </c>
      <c r="DI103" s="1">
        <v>2.022</v>
      </c>
      <c r="DJ103" s="1">
        <v>1.038</v>
      </c>
      <c r="DK103" s="1">
        <v>3.06</v>
      </c>
      <c r="DL103" s="1">
        <v>30.926</v>
      </c>
      <c r="DM103" s="1">
        <v>5.393</v>
      </c>
      <c r="DN103" s="1">
        <v>36.319</v>
      </c>
      <c r="DO103" s="1">
        <v>0.0</v>
      </c>
      <c r="DP103" s="1">
        <v>10.634</v>
      </c>
      <c r="DQ103" s="1">
        <v>10.634</v>
      </c>
      <c r="DR103" s="1" t="s">
        <v>157</v>
      </c>
      <c r="DS103" s="1" t="s">
        <v>157</v>
      </c>
      <c r="DT103" s="1" t="s">
        <v>149</v>
      </c>
      <c r="DU103" s="1" t="s">
        <v>158</v>
      </c>
      <c r="DV103" s="1">
        <v>684.564</v>
      </c>
      <c r="DW103" s="1" t="str">
        <f t="shared" si="3"/>
        <v>high</v>
      </c>
      <c r="DX103" s="1">
        <v>235.947</v>
      </c>
      <c r="DY103" s="1">
        <v>204.346</v>
      </c>
      <c r="DZ103" s="1">
        <v>23.871</v>
      </c>
      <c r="EA103" s="1" t="s">
        <v>149</v>
      </c>
      <c r="EB103" s="1" t="s">
        <v>157</v>
      </c>
      <c r="EC103" s="1" t="s">
        <v>149</v>
      </c>
      <c r="ED103" s="1" t="s">
        <v>158</v>
      </c>
      <c r="EE103" s="1" t="s">
        <v>365</v>
      </c>
      <c r="EF103" s="1" t="s">
        <v>151</v>
      </c>
      <c r="EG103" s="1" t="s">
        <v>151</v>
      </c>
    </row>
    <row r="104" ht="14.25" customHeight="1">
      <c r="A104" s="1" t="s">
        <v>366</v>
      </c>
      <c r="B104" s="1" t="s">
        <v>153</v>
      </c>
      <c r="C104" s="1">
        <v>57.0</v>
      </c>
      <c r="D104" s="1" t="s">
        <v>161</v>
      </c>
      <c r="E104" s="1">
        <v>66.3</v>
      </c>
      <c r="F104" s="1">
        <v>62.0</v>
      </c>
      <c r="G104" s="1" t="s">
        <v>154</v>
      </c>
      <c r="H104" s="1">
        <v>16.0</v>
      </c>
      <c r="I104" s="1">
        <v>83.0</v>
      </c>
      <c r="J104" s="1">
        <v>148.0</v>
      </c>
      <c r="K104" s="1">
        <v>2.387096774</v>
      </c>
      <c r="L104" s="1">
        <v>48.3</v>
      </c>
      <c r="M104" s="1">
        <v>0.7</v>
      </c>
      <c r="N104" s="1">
        <v>86.0</v>
      </c>
      <c r="O104" s="1">
        <v>5.7</v>
      </c>
      <c r="P104" s="1">
        <v>2.28</v>
      </c>
      <c r="Q104" s="1">
        <v>18.82</v>
      </c>
      <c r="R104" s="1">
        <v>0.121147715</v>
      </c>
      <c r="S104" s="1">
        <v>78.0</v>
      </c>
      <c r="T104" s="1">
        <v>6.13</v>
      </c>
      <c r="U104" s="1">
        <v>4.773</v>
      </c>
      <c r="V104" s="1">
        <v>89.6</v>
      </c>
      <c r="W104" s="1">
        <v>96.30793401</v>
      </c>
      <c r="X104" s="1">
        <v>126.7</v>
      </c>
      <c r="Y104" s="1">
        <v>76.90075601</v>
      </c>
      <c r="Z104" s="1">
        <v>1.300377333</v>
      </c>
      <c r="AA104" s="1">
        <v>0.366852766</v>
      </c>
      <c r="AB104" s="1">
        <v>52.6</v>
      </c>
      <c r="AC104" s="1">
        <v>20.64999592</v>
      </c>
      <c r="AD104" s="1" t="s">
        <v>154</v>
      </c>
      <c r="AE104" s="1">
        <v>32.98226487</v>
      </c>
      <c r="AF104" s="1">
        <v>69.9</v>
      </c>
      <c r="AG104" s="1" t="s">
        <v>154</v>
      </c>
      <c r="AH104" s="1" t="s">
        <v>154</v>
      </c>
      <c r="AI104" s="1" t="s">
        <v>142</v>
      </c>
      <c r="AJ104" s="1" t="s">
        <v>142</v>
      </c>
      <c r="AK104" s="1" t="s">
        <v>170</v>
      </c>
      <c r="AL104" s="1">
        <v>111.0</v>
      </c>
      <c r="AM104" s="1">
        <v>73.0</v>
      </c>
      <c r="AN104" s="1">
        <v>1501.72</v>
      </c>
      <c r="AO104" s="1">
        <v>25.9867</v>
      </c>
      <c r="AP104" s="1">
        <v>737.176</v>
      </c>
      <c r="AQ104" s="1">
        <v>812.1</v>
      </c>
      <c r="AR104" s="1">
        <v>12.585</v>
      </c>
      <c r="AS104" s="1">
        <v>1393.43</v>
      </c>
      <c r="AT104" s="1">
        <v>1831.43</v>
      </c>
      <c r="AU104" s="1">
        <v>185.513</v>
      </c>
      <c r="AV104" s="1">
        <v>9.18073</v>
      </c>
      <c r="AW104" s="1">
        <v>0.96746</v>
      </c>
      <c r="AX104" s="1">
        <v>3.13661</v>
      </c>
      <c r="AY104" s="1">
        <v>914.7</v>
      </c>
      <c r="AZ104" s="1">
        <v>0.863627</v>
      </c>
      <c r="BA104" s="1">
        <v>1.21999</v>
      </c>
      <c r="BB104" s="1">
        <v>10.3693</v>
      </c>
      <c r="BC104" s="1">
        <v>3.54317</v>
      </c>
      <c r="BD104" s="1">
        <v>0.756794</v>
      </c>
      <c r="BE104" s="1">
        <v>360.98</v>
      </c>
      <c r="BF104" s="1">
        <v>6.29938</v>
      </c>
      <c r="BG104" s="1">
        <v>239.694</v>
      </c>
      <c r="BH104" s="1">
        <v>5.861551562</v>
      </c>
      <c r="BI104" s="1">
        <v>0.431493729</v>
      </c>
      <c r="BJ104" s="1">
        <v>0.270798455</v>
      </c>
      <c r="BK104" s="1">
        <v>0.010277114</v>
      </c>
      <c r="BL104" s="1" t="s">
        <v>144</v>
      </c>
      <c r="BM104" s="1" t="s">
        <v>145</v>
      </c>
      <c r="BN104" s="1" t="s">
        <v>146</v>
      </c>
      <c r="BO104" s="1" t="s">
        <v>145</v>
      </c>
      <c r="BP104" s="1" t="s">
        <v>146</v>
      </c>
      <c r="BQ104" s="1" t="s">
        <v>146</v>
      </c>
      <c r="BR104" s="1" t="s">
        <v>146</v>
      </c>
      <c r="BS104" s="1" t="s">
        <v>147</v>
      </c>
      <c r="BT104" s="1" t="s">
        <v>147</v>
      </c>
      <c r="BU104" s="1" t="s">
        <v>147</v>
      </c>
      <c r="BV104" s="1" t="s">
        <v>147</v>
      </c>
      <c r="BW104" s="1" t="s">
        <v>147</v>
      </c>
      <c r="BX104" s="1">
        <v>-0.981949166</v>
      </c>
      <c r="BY104" s="1">
        <v>-0.653761096</v>
      </c>
      <c r="BZ104" s="1" t="str">
        <f t="shared" si="1"/>
        <v>antiinflamatoria</v>
      </c>
      <c r="CA104" s="1">
        <v>30.33476395</v>
      </c>
      <c r="CB104" s="1" t="s">
        <v>148</v>
      </c>
      <c r="CC104" s="1">
        <v>5.39643E-4</v>
      </c>
      <c r="CD104" s="1">
        <v>0.272312163</v>
      </c>
      <c r="CE104" s="1">
        <v>0.02117061</v>
      </c>
      <c r="CF104" s="1">
        <v>0.061768369</v>
      </c>
      <c r="CG104" s="1">
        <v>0.357202159</v>
      </c>
      <c r="CH104" s="1">
        <v>741.335</v>
      </c>
      <c r="CI104" s="2" t="str">
        <f t="shared" si="2"/>
        <v>low</v>
      </c>
      <c r="CJ104" s="1">
        <v>90.287</v>
      </c>
      <c r="CK104" s="1">
        <v>55.566</v>
      </c>
      <c r="CL104" s="1">
        <v>34.721</v>
      </c>
      <c r="CM104" s="1">
        <v>51.065</v>
      </c>
      <c r="CN104" s="1">
        <v>5.271</v>
      </c>
      <c r="CO104" s="1">
        <v>4.615</v>
      </c>
      <c r="CP104" s="1">
        <v>0.0</v>
      </c>
      <c r="CQ104" s="1">
        <v>4.615</v>
      </c>
      <c r="CR104" s="1">
        <v>0.0</v>
      </c>
      <c r="CS104" s="1">
        <v>29.335</v>
      </c>
      <c r="CT104" s="1">
        <v>29.335</v>
      </c>
      <c r="CU104" s="1">
        <v>0.0</v>
      </c>
      <c r="CV104" s="1">
        <v>4.615</v>
      </c>
      <c r="CW104" s="1">
        <v>0.0</v>
      </c>
      <c r="CX104" s="1">
        <v>0.0</v>
      </c>
      <c r="CY104" s="1">
        <v>1.263</v>
      </c>
      <c r="CZ104" s="1">
        <v>0.0</v>
      </c>
      <c r="DA104" s="1">
        <v>0.0</v>
      </c>
      <c r="DB104" s="1">
        <v>0.0</v>
      </c>
      <c r="DC104" s="1">
        <v>3.7</v>
      </c>
      <c r="DD104" s="1">
        <v>0.0</v>
      </c>
      <c r="DE104" s="1">
        <v>3.7</v>
      </c>
      <c r="DF104" s="1">
        <v>2.909</v>
      </c>
      <c r="DG104" s="1">
        <v>1.875</v>
      </c>
      <c r="DH104" s="1">
        <v>4.785</v>
      </c>
      <c r="DI104" s="1">
        <v>0.102</v>
      </c>
      <c r="DJ104" s="1">
        <v>0.331</v>
      </c>
      <c r="DK104" s="1">
        <v>0.433</v>
      </c>
      <c r="DL104" s="1">
        <v>1.658</v>
      </c>
      <c r="DM104" s="1">
        <v>3.18</v>
      </c>
      <c r="DN104" s="1">
        <v>4.838</v>
      </c>
      <c r="DO104" s="1">
        <v>0.0</v>
      </c>
      <c r="DP104" s="1">
        <v>29.335</v>
      </c>
      <c r="DQ104" s="1">
        <v>29.335</v>
      </c>
      <c r="DR104" s="1" t="s">
        <v>157</v>
      </c>
      <c r="DS104" s="1" t="s">
        <v>158</v>
      </c>
      <c r="DT104" s="1" t="s">
        <v>158</v>
      </c>
      <c r="DU104" s="1" t="s">
        <v>158</v>
      </c>
      <c r="DV104" s="1">
        <v>493.657</v>
      </c>
      <c r="DW104" s="1" t="str">
        <f t="shared" si="3"/>
        <v>low</v>
      </c>
      <c r="DX104" s="1">
        <v>60.122</v>
      </c>
      <c r="DY104" s="1">
        <v>34.005</v>
      </c>
      <c r="DZ104" s="1">
        <v>3.51</v>
      </c>
      <c r="EA104" s="1" t="s">
        <v>157</v>
      </c>
      <c r="EB104" s="1" t="s">
        <v>158</v>
      </c>
      <c r="EC104" s="1" t="s">
        <v>157</v>
      </c>
      <c r="ED104" s="1" t="s">
        <v>158</v>
      </c>
      <c r="EE104" s="1" t="s">
        <v>367</v>
      </c>
      <c r="EF104" s="1" t="s">
        <v>165</v>
      </c>
      <c r="EG104" s="1" t="s">
        <v>165</v>
      </c>
    </row>
    <row r="105" ht="14.25" customHeight="1">
      <c r="A105" s="1" t="s">
        <v>368</v>
      </c>
      <c r="B105" s="1" t="s">
        <v>153</v>
      </c>
      <c r="C105" s="1">
        <v>33.0</v>
      </c>
      <c r="D105" s="1" t="s">
        <v>137</v>
      </c>
      <c r="E105" s="1">
        <v>83.8</v>
      </c>
      <c r="F105" s="1">
        <v>48.0</v>
      </c>
      <c r="G105" s="1" t="s">
        <v>154</v>
      </c>
      <c r="H105" s="1">
        <v>10.0</v>
      </c>
      <c r="I105" s="1">
        <v>134.0</v>
      </c>
      <c r="J105" s="1">
        <v>189.0</v>
      </c>
      <c r="K105" s="1">
        <v>3.9375</v>
      </c>
      <c r="L105" s="1">
        <v>168.6</v>
      </c>
      <c r="M105" s="1">
        <v>1.9</v>
      </c>
      <c r="N105" s="1">
        <v>82.0</v>
      </c>
      <c r="O105" s="1">
        <v>5.6</v>
      </c>
      <c r="P105" s="1">
        <v>5.86</v>
      </c>
      <c r="Q105" s="1">
        <v>10.2</v>
      </c>
      <c r="R105" s="1">
        <v>0.574509804</v>
      </c>
      <c r="S105" s="1">
        <v>51.0</v>
      </c>
      <c r="T105" s="1">
        <v>6.26</v>
      </c>
      <c r="U105" s="1">
        <v>4.551</v>
      </c>
      <c r="V105" s="1">
        <v>100.0</v>
      </c>
      <c r="W105" s="1">
        <v>119.1246432</v>
      </c>
      <c r="X105" s="1">
        <v>125.8</v>
      </c>
      <c r="Y105" s="1">
        <v>78.97713035</v>
      </c>
      <c r="Z105" s="1">
        <v>1.266189333</v>
      </c>
      <c r="AA105" s="1">
        <v>0.368416605</v>
      </c>
      <c r="AB105" s="1">
        <v>67.2</v>
      </c>
      <c r="AC105" s="1">
        <v>26.05422691</v>
      </c>
      <c r="AD105" s="1" t="s">
        <v>139</v>
      </c>
      <c r="AE105" s="1">
        <v>35.56225647</v>
      </c>
      <c r="AF105" s="1">
        <v>87.0</v>
      </c>
      <c r="AG105" s="1" t="s">
        <v>140</v>
      </c>
      <c r="AH105" s="1" t="s">
        <v>141</v>
      </c>
      <c r="AI105" s="1" t="s">
        <v>142</v>
      </c>
      <c r="AJ105" s="1" t="s">
        <v>167</v>
      </c>
      <c r="AK105" s="1" t="s">
        <v>143</v>
      </c>
      <c r="AL105" s="1">
        <v>109.0</v>
      </c>
      <c r="AM105" s="1">
        <v>72.0</v>
      </c>
      <c r="AN105" s="1">
        <v>2306.75</v>
      </c>
      <c r="AO105" s="1">
        <v>18.0824</v>
      </c>
      <c r="AP105" s="1">
        <v>489.407</v>
      </c>
      <c r="AQ105" s="1">
        <v>902.797</v>
      </c>
      <c r="AR105" s="1">
        <v>11.7063</v>
      </c>
      <c r="AS105" s="1">
        <v>1061.04</v>
      </c>
      <c r="AT105" s="1">
        <v>2761.87</v>
      </c>
      <c r="AU105" s="1">
        <v>250.559</v>
      </c>
      <c r="AV105" s="1">
        <v>9.65375</v>
      </c>
      <c r="AW105" s="1">
        <v>1.28665</v>
      </c>
      <c r="AX105" s="1">
        <v>2.6924</v>
      </c>
      <c r="AY105" s="1">
        <v>686.011</v>
      </c>
      <c r="AZ105" s="1">
        <v>0.738964</v>
      </c>
      <c r="BA105" s="1">
        <v>1.46584</v>
      </c>
      <c r="BB105" s="1">
        <v>14.167</v>
      </c>
      <c r="BC105" s="1">
        <v>4.97298</v>
      </c>
      <c r="BD105" s="1">
        <v>1.32474</v>
      </c>
      <c r="BE105" s="1">
        <v>306.937</v>
      </c>
      <c r="BF105" s="1">
        <v>7.4378</v>
      </c>
      <c r="BG105" s="1">
        <v>197.854</v>
      </c>
      <c r="BH105" s="1">
        <v>1.950016119</v>
      </c>
      <c r="BI105" s="1">
        <v>0.532582074</v>
      </c>
      <c r="BJ105" s="1">
        <v>0.197518115</v>
      </c>
      <c r="BK105" s="1">
        <v>0.0</v>
      </c>
      <c r="BL105" s="1" t="s">
        <v>156</v>
      </c>
      <c r="BM105" s="1" t="s">
        <v>146</v>
      </c>
      <c r="BN105" s="1" t="s">
        <v>146</v>
      </c>
      <c r="BO105" s="1" t="s">
        <v>145</v>
      </c>
      <c r="BP105" s="1" t="s">
        <v>146</v>
      </c>
      <c r="BQ105" s="1" t="s">
        <v>146</v>
      </c>
      <c r="BR105" s="1" t="s">
        <v>146</v>
      </c>
      <c r="BS105" s="1">
        <v>17.25733121</v>
      </c>
      <c r="BT105" s="1">
        <v>7.509351336</v>
      </c>
      <c r="BU105" s="1">
        <v>9.13467113</v>
      </c>
      <c r="BV105" s="1">
        <v>2.84417339</v>
      </c>
      <c r="BW105" s="1">
        <v>4.606921868</v>
      </c>
      <c r="BX105" s="1">
        <v>0.890646288</v>
      </c>
      <c r="BY105" s="1">
        <v>0.386062544</v>
      </c>
      <c r="BZ105" s="1" t="str">
        <f t="shared" si="1"/>
        <v>proinflamatoria</v>
      </c>
      <c r="CA105" s="1">
        <v>39.08045977</v>
      </c>
      <c r="CB105" s="1" t="s">
        <v>148</v>
      </c>
      <c r="CC105" s="1">
        <v>0.076831667</v>
      </c>
      <c r="CD105" s="1">
        <v>0.148787084</v>
      </c>
      <c r="CE105" s="1">
        <v>0.008400262</v>
      </c>
      <c r="CF105" s="1">
        <v>0.201647271</v>
      </c>
      <c r="CG105" s="1">
        <v>0.286756269</v>
      </c>
      <c r="CH105" s="1">
        <v>1479.95</v>
      </c>
      <c r="CI105" s="2" t="str">
        <f t="shared" si="2"/>
        <v>High</v>
      </c>
      <c r="CJ105" s="1">
        <v>485.618</v>
      </c>
      <c r="CK105" s="1">
        <v>460.426</v>
      </c>
      <c r="CL105" s="1">
        <v>25.192</v>
      </c>
      <c r="CM105" s="1">
        <v>320.678</v>
      </c>
      <c r="CN105" s="1">
        <v>161.032</v>
      </c>
      <c r="CO105" s="1">
        <v>2.692</v>
      </c>
      <c r="CP105" s="1">
        <v>0.0</v>
      </c>
      <c r="CQ105" s="1">
        <v>2.692</v>
      </c>
      <c r="CR105" s="1">
        <v>0.013</v>
      </c>
      <c r="CS105" s="1">
        <v>1.204</v>
      </c>
      <c r="CT105" s="1">
        <v>1.217</v>
      </c>
      <c r="CU105" s="1">
        <v>0.0</v>
      </c>
      <c r="CV105" s="1">
        <v>2.553</v>
      </c>
      <c r="CW105" s="1">
        <v>1.606</v>
      </c>
      <c r="CX105" s="1">
        <v>0.0</v>
      </c>
      <c r="CY105" s="1">
        <v>262.342</v>
      </c>
      <c r="CZ105" s="1">
        <v>0.064</v>
      </c>
      <c r="DA105" s="1">
        <v>0.0</v>
      </c>
      <c r="DB105" s="1">
        <v>0.064</v>
      </c>
      <c r="DC105" s="1">
        <v>24.886</v>
      </c>
      <c r="DD105" s="1">
        <v>0.92</v>
      </c>
      <c r="DE105" s="1">
        <v>25.807</v>
      </c>
      <c r="DF105" s="1">
        <v>16.579</v>
      </c>
      <c r="DG105" s="1">
        <v>4.975</v>
      </c>
      <c r="DH105" s="1">
        <v>21.555</v>
      </c>
      <c r="DI105" s="1">
        <v>2.819</v>
      </c>
      <c r="DJ105" s="1">
        <v>3.646</v>
      </c>
      <c r="DK105" s="1">
        <v>6.465</v>
      </c>
      <c r="DL105" s="1">
        <v>140.115</v>
      </c>
      <c r="DM105" s="1">
        <v>14.442</v>
      </c>
      <c r="DN105" s="1">
        <v>154.557</v>
      </c>
      <c r="DO105" s="1">
        <v>0.013</v>
      </c>
      <c r="DP105" s="1">
        <v>1.204</v>
      </c>
      <c r="DQ105" s="1">
        <v>1.217</v>
      </c>
      <c r="DR105" s="1" t="s">
        <v>149</v>
      </c>
      <c r="DS105" s="1" t="s">
        <v>157</v>
      </c>
      <c r="DT105" s="1" t="s">
        <v>149</v>
      </c>
      <c r="DU105" s="1" t="s">
        <v>157</v>
      </c>
      <c r="DV105" s="1">
        <v>641.574</v>
      </c>
      <c r="DW105" s="1" t="str">
        <f t="shared" si="3"/>
        <v>high</v>
      </c>
      <c r="DX105" s="1">
        <v>210.52</v>
      </c>
      <c r="DY105" s="1">
        <v>139.017</v>
      </c>
      <c r="DZ105" s="1">
        <v>69.809</v>
      </c>
      <c r="EA105" s="1" t="s">
        <v>157</v>
      </c>
      <c r="EB105" s="1" t="s">
        <v>157</v>
      </c>
      <c r="EC105" s="1" t="s">
        <v>149</v>
      </c>
      <c r="ED105" s="1" t="s">
        <v>157</v>
      </c>
      <c r="EE105" s="1" t="s">
        <v>369</v>
      </c>
      <c r="EF105" s="1" t="s">
        <v>151</v>
      </c>
      <c r="EG105" s="1" t="s">
        <v>151</v>
      </c>
    </row>
    <row r="106" ht="14.25" customHeight="1">
      <c r="A106" s="1" t="s">
        <v>370</v>
      </c>
      <c r="B106" s="1" t="s">
        <v>153</v>
      </c>
      <c r="C106" s="1">
        <v>43.0</v>
      </c>
      <c r="D106" s="1" t="s">
        <v>161</v>
      </c>
      <c r="E106" s="1">
        <v>80.8</v>
      </c>
      <c r="F106" s="1">
        <v>57.0</v>
      </c>
      <c r="G106" s="1" t="s">
        <v>154</v>
      </c>
      <c r="H106" s="1">
        <v>22.0</v>
      </c>
      <c r="I106" s="1">
        <v>116.0</v>
      </c>
      <c r="J106" s="1">
        <v>188.0</v>
      </c>
      <c r="K106" s="1">
        <v>3.298245614</v>
      </c>
      <c r="L106" s="1">
        <v>217.0</v>
      </c>
      <c r="M106" s="1">
        <v>1.5</v>
      </c>
      <c r="N106" s="1">
        <v>79.0</v>
      </c>
      <c r="O106" s="1">
        <v>5.6</v>
      </c>
      <c r="P106" s="1">
        <v>4.63</v>
      </c>
      <c r="Q106" s="1">
        <v>8.56</v>
      </c>
      <c r="R106" s="1">
        <v>0.54088785</v>
      </c>
      <c r="S106" s="1">
        <v>111.0</v>
      </c>
      <c r="T106" s="1">
        <v>6.84</v>
      </c>
      <c r="U106" s="1">
        <v>4.3845</v>
      </c>
      <c r="V106" s="1">
        <v>114.4</v>
      </c>
      <c r="W106" s="1">
        <v>154.6636518</v>
      </c>
      <c r="X106" s="1">
        <v>116.4</v>
      </c>
      <c r="Y106" s="1">
        <v>75.02505837</v>
      </c>
      <c r="Z106" s="1">
        <v>1.332888</v>
      </c>
      <c r="AA106" s="1">
        <v>0.36541514</v>
      </c>
      <c r="AB106" s="1">
        <v>57.6</v>
      </c>
      <c r="AC106" s="1">
        <v>24.19305046</v>
      </c>
      <c r="AD106" s="1" t="s">
        <v>154</v>
      </c>
      <c r="AE106" s="1">
        <v>38.16696512</v>
      </c>
      <c r="AF106" s="1">
        <v>76.6</v>
      </c>
      <c r="AG106" s="1" t="s">
        <v>154</v>
      </c>
      <c r="AH106" s="1" t="s">
        <v>154</v>
      </c>
      <c r="AI106" s="1" t="s">
        <v>142</v>
      </c>
      <c r="AJ106" s="1" t="s">
        <v>142</v>
      </c>
      <c r="AK106" s="1" t="s">
        <v>143</v>
      </c>
      <c r="AL106" s="1">
        <v>109.0</v>
      </c>
      <c r="AM106" s="1">
        <v>71.0</v>
      </c>
      <c r="AN106" s="1">
        <v>1787.81</v>
      </c>
      <c r="AO106" s="1">
        <v>17.3433</v>
      </c>
      <c r="AP106" s="1">
        <v>604.098</v>
      </c>
      <c r="AQ106" s="1">
        <v>1069.8</v>
      </c>
      <c r="AR106" s="1">
        <v>14.3743</v>
      </c>
      <c r="AS106" s="1">
        <v>1527.37</v>
      </c>
      <c r="AT106" s="1">
        <v>2655.04</v>
      </c>
      <c r="AU106" s="1">
        <v>244.788</v>
      </c>
      <c r="AV106" s="1">
        <v>10.6914</v>
      </c>
      <c r="AW106" s="1">
        <v>2.09447</v>
      </c>
      <c r="AX106" s="1">
        <v>3.23818</v>
      </c>
      <c r="AY106" s="1">
        <v>760.441</v>
      </c>
      <c r="AZ106" s="1">
        <v>1.04764</v>
      </c>
      <c r="BA106" s="1">
        <v>1.62961</v>
      </c>
      <c r="BB106" s="1">
        <v>15.214</v>
      </c>
      <c r="BC106" s="1">
        <v>5.10182</v>
      </c>
      <c r="BD106" s="1">
        <v>1.01881</v>
      </c>
      <c r="BE106" s="1">
        <v>361.777</v>
      </c>
      <c r="BF106" s="1">
        <v>7.21679</v>
      </c>
      <c r="BG106" s="1">
        <v>180.88</v>
      </c>
      <c r="BH106" s="1">
        <v>0.171786591</v>
      </c>
      <c r="BI106" s="1">
        <v>0.121845235</v>
      </c>
      <c r="BJ106" s="1">
        <v>0.120454152</v>
      </c>
      <c r="BK106" s="1">
        <v>0.020854261</v>
      </c>
      <c r="BL106" s="1" t="s">
        <v>156</v>
      </c>
      <c r="BM106" s="1" t="s">
        <v>146</v>
      </c>
      <c r="BN106" s="1" t="s">
        <v>146</v>
      </c>
      <c r="BO106" s="1" t="s">
        <v>146</v>
      </c>
      <c r="BP106" s="1" t="s">
        <v>146</v>
      </c>
      <c r="BQ106" s="1" t="s">
        <v>146</v>
      </c>
      <c r="BR106" s="1" t="s">
        <v>146</v>
      </c>
      <c r="BS106" s="1">
        <v>16.49515693</v>
      </c>
      <c r="BT106" s="1">
        <v>11.63745427</v>
      </c>
      <c r="BU106" s="1">
        <v>9.620479828</v>
      </c>
      <c r="BV106" s="1">
        <v>2.887587358</v>
      </c>
      <c r="BW106" s="1">
        <v>4.665966044</v>
      </c>
      <c r="BX106" s="1">
        <v>-0.120895197</v>
      </c>
      <c r="BY106" s="1">
        <v>-0.067614763</v>
      </c>
      <c r="BZ106" s="1" t="str">
        <f t="shared" si="1"/>
        <v>antiinflamatoria</v>
      </c>
      <c r="CA106" s="1">
        <v>35.71279373</v>
      </c>
      <c r="CB106" s="1" t="s">
        <v>148</v>
      </c>
      <c r="CC106" s="1">
        <v>0.027472184</v>
      </c>
      <c r="CD106" s="1">
        <v>0.225028129</v>
      </c>
      <c r="CE106" s="1">
        <v>0.006032004</v>
      </c>
      <c r="CF106" s="1">
        <v>0.108013502</v>
      </c>
      <c r="CG106" s="1">
        <v>0.375046881</v>
      </c>
      <c r="CH106" s="1">
        <v>867.385</v>
      </c>
      <c r="CI106" s="2" t="str">
        <f t="shared" si="2"/>
        <v>low</v>
      </c>
      <c r="CJ106" s="1">
        <v>788.365</v>
      </c>
      <c r="CK106" s="1">
        <v>602.906</v>
      </c>
      <c r="CL106" s="1">
        <v>185.459</v>
      </c>
      <c r="CM106" s="1">
        <v>105.383</v>
      </c>
      <c r="CN106" s="1">
        <v>665.233</v>
      </c>
      <c r="CO106" s="1">
        <v>10.544</v>
      </c>
      <c r="CP106" s="1">
        <v>0.0</v>
      </c>
      <c r="CQ106" s="1">
        <v>10.544</v>
      </c>
      <c r="CR106" s="1">
        <v>0.0</v>
      </c>
      <c r="CS106" s="1">
        <v>5.598</v>
      </c>
      <c r="CT106" s="1">
        <v>5.598</v>
      </c>
      <c r="CU106" s="1">
        <v>1.607</v>
      </c>
      <c r="CV106" s="1">
        <v>4.782</v>
      </c>
      <c r="CW106" s="1">
        <v>24.653</v>
      </c>
      <c r="CX106" s="1">
        <v>0.0</v>
      </c>
      <c r="CY106" s="1">
        <v>72.373</v>
      </c>
      <c r="CZ106" s="1">
        <v>0.387</v>
      </c>
      <c r="DA106" s="1">
        <v>0.0</v>
      </c>
      <c r="DB106" s="1">
        <v>0.387</v>
      </c>
      <c r="DC106" s="1">
        <v>0.0</v>
      </c>
      <c r="DD106" s="1">
        <v>0.035</v>
      </c>
      <c r="DE106" s="1">
        <v>0.035</v>
      </c>
      <c r="DF106" s="1">
        <v>3.549</v>
      </c>
      <c r="DG106" s="1">
        <v>1.938</v>
      </c>
      <c r="DH106" s="1">
        <v>5.487</v>
      </c>
      <c r="DI106" s="1">
        <v>4.342</v>
      </c>
      <c r="DJ106" s="1">
        <v>9.298</v>
      </c>
      <c r="DK106" s="1">
        <v>13.639</v>
      </c>
      <c r="DL106" s="1">
        <v>482.932</v>
      </c>
      <c r="DM106" s="1">
        <v>168.59</v>
      </c>
      <c r="DN106" s="1">
        <v>651.521</v>
      </c>
      <c r="DO106" s="1">
        <v>0.0</v>
      </c>
      <c r="DP106" s="1">
        <v>5.598</v>
      </c>
      <c r="DQ106" s="1">
        <v>5.598</v>
      </c>
      <c r="DR106" s="1" t="s">
        <v>157</v>
      </c>
      <c r="DS106" s="1" t="s">
        <v>149</v>
      </c>
      <c r="DT106" s="1" t="s">
        <v>157</v>
      </c>
      <c r="DU106" s="1" t="s">
        <v>149</v>
      </c>
      <c r="DV106" s="1">
        <v>485.166</v>
      </c>
      <c r="DW106" s="1" t="str">
        <f t="shared" si="3"/>
        <v>low</v>
      </c>
      <c r="DX106" s="1">
        <v>440.967</v>
      </c>
      <c r="DY106" s="1">
        <v>58.945</v>
      </c>
      <c r="DZ106" s="1">
        <v>372.094</v>
      </c>
      <c r="EA106" s="1" t="s">
        <v>157</v>
      </c>
      <c r="EB106" s="1" t="s">
        <v>149</v>
      </c>
      <c r="EC106" s="1" t="s">
        <v>157</v>
      </c>
      <c r="ED106" s="1" t="s">
        <v>149</v>
      </c>
      <c r="EE106" s="1" t="s">
        <v>371</v>
      </c>
      <c r="EF106" s="1" t="s">
        <v>151</v>
      </c>
      <c r="EG106" s="1" t="s">
        <v>151</v>
      </c>
    </row>
    <row r="107" ht="14.25" customHeight="1">
      <c r="A107" s="1" t="s">
        <v>372</v>
      </c>
      <c r="B107" s="1" t="s">
        <v>153</v>
      </c>
      <c r="C107" s="1">
        <v>50.0</v>
      </c>
      <c r="D107" s="1" t="s">
        <v>161</v>
      </c>
      <c r="E107" s="1">
        <v>85.3</v>
      </c>
      <c r="F107" s="1">
        <v>95.0</v>
      </c>
      <c r="G107" s="1" t="s">
        <v>154</v>
      </c>
      <c r="H107" s="1">
        <v>9.0</v>
      </c>
      <c r="I107" s="1">
        <v>118.0</v>
      </c>
      <c r="J107" s="1">
        <v>224.0</v>
      </c>
      <c r="K107" s="1">
        <v>2.357894737</v>
      </c>
      <c r="L107" s="1">
        <v>29.0</v>
      </c>
      <c r="M107" s="1">
        <v>0.9</v>
      </c>
      <c r="N107" s="1">
        <v>84.0</v>
      </c>
      <c r="O107" s="1">
        <v>5.6</v>
      </c>
      <c r="P107" s="1">
        <v>2.64</v>
      </c>
      <c r="Q107" s="1">
        <v>21.05</v>
      </c>
      <c r="R107" s="1">
        <v>0.125415677</v>
      </c>
      <c r="S107" s="1">
        <v>46.0</v>
      </c>
      <c r="T107" s="1">
        <v>8.09</v>
      </c>
      <c r="U107" s="1">
        <v>4.662</v>
      </c>
      <c r="V107" s="1">
        <v>113.2</v>
      </c>
      <c r="W107" s="1">
        <v>139.242685</v>
      </c>
      <c r="X107" s="1">
        <v>97.0</v>
      </c>
      <c r="Y107" s="1">
        <v>59.65704359</v>
      </c>
      <c r="Z107" s="1">
        <v>1.676248</v>
      </c>
      <c r="AA107" s="1">
        <v>0.352589653</v>
      </c>
      <c r="AB107" s="1">
        <v>50.6</v>
      </c>
      <c r="AC107" s="1">
        <v>20.2179705</v>
      </c>
      <c r="AD107" s="1" t="s">
        <v>154</v>
      </c>
      <c r="AE107" s="1">
        <v>37.73702196</v>
      </c>
      <c r="AF107" s="1">
        <v>75.7</v>
      </c>
      <c r="AG107" s="1" t="s">
        <v>154</v>
      </c>
      <c r="AH107" s="1" t="s">
        <v>154</v>
      </c>
      <c r="AI107" s="1" t="s">
        <v>142</v>
      </c>
      <c r="AJ107" s="1" t="s">
        <v>142</v>
      </c>
      <c r="AK107" s="1" t="s">
        <v>170</v>
      </c>
      <c r="AL107" s="1">
        <v>100.0</v>
      </c>
      <c r="AM107" s="1">
        <v>70.0</v>
      </c>
      <c r="AN107" s="1">
        <v>1510.76</v>
      </c>
      <c r="AO107" s="1">
        <v>17.4458</v>
      </c>
      <c r="AP107" s="1">
        <v>515.777</v>
      </c>
      <c r="AQ107" s="1">
        <v>952.508</v>
      </c>
      <c r="AR107" s="1">
        <v>13.0294</v>
      </c>
      <c r="AS107" s="1">
        <v>1018.02</v>
      </c>
      <c r="AT107" s="1">
        <v>2502.17</v>
      </c>
      <c r="AU107" s="1">
        <v>218.125</v>
      </c>
      <c r="AV107" s="1">
        <v>10.0666</v>
      </c>
      <c r="AW107" s="1">
        <v>1.13259</v>
      </c>
      <c r="AX107" s="1">
        <v>3.05863</v>
      </c>
      <c r="AY107" s="1">
        <v>796.153</v>
      </c>
      <c r="AZ107" s="1">
        <v>1.21307</v>
      </c>
      <c r="BA107" s="1">
        <v>1.61105</v>
      </c>
      <c r="BB107" s="1">
        <v>17.2956</v>
      </c>
      <c r="BC107" s="1">
        <v>4.46771</v>
      </c>
      <c r="BD107" s="1">
        <v>1.3965</v>
      </c>
      <c r="BE107" s="1">
        <v>342.81</v>
      </c>
      <c r="BF107" s="1">
        <v>6.84857</v>
      </c>
      <c r="BG107" s="1">
        <v>137.994</v>
      </c>
      <c r="BH107" s="1">
        <v>3.559783796</v>
      </c>
      <c r="BI107" s="1">
        <v>0.330990839</v>
      </c>
      <c r="BJ107" s="1">
        <v>0.188042442</v>
      </c>
      <c r="BK107" s="1">
        <v>0.023231536</v>
      </c>
      <c r="BL107" s="1" t="s">
        <v>156</v>
      </c>
      <c r="BM107" s="1" t="s">
        <v>146</v>
      </c>
      <c r="BN107" s="1" t="s">
        <v>146</v>
      </c>
      <c r="BO107" s="1" t="s">
        <v>146</v>
      </c>
      <c r="BP107" s="1" t="s">
        <v>146</v>
      </c>
      <c r="BQ107" s="1" t="s">
        <v>146</v>
      </c>
      <c r="BR107" s="1" t="s">
        <v>146</v>
      </c>
      <c r="BS107" s="1">
        <v>9.445617915</v>
      </c>
      <c r="BT107" s="1">
        <v>25.95645855</v>
      </c>
      <c r="BU107" s="1">
        <v>0.954739789</v>
      </c>
      <c r="BV107" s="1">
        <v>1.511111392</v>
      </c>
      <c r="BW107" s="1">
        <v>7.092470824</v>
      </c>
      <c r="BX107" s="1">
        <v>-0.395419214</v>
      </c>
      <c r="BY107" s="1">
        <v>-0.261693722</v>
      </c>
      <c r="BZ107" s="1" t="str">
        <f t="shared" si="1"/>
        <v>antiinflamatoria</v>
      </c>
      <c r="CA107" s="1">
        <v>34.20343461</v>
      </c>
      <c r="CB107" s="1" t="s">
        <v>148</v>
      </c>
      <c r="CC107" s="1">
        <v>0.149441049</v>
      </c>
      <c r="CD107" s="1">
        <v>0.141243106</v>
      </c>
      <c r="CE107" s="1">
        <v>0.019764495</v>
      </c>
      <c r="CF107" s="1">
        <v>0.212699359</v>
      </c>
      <c r="CG107" s="1">
        <v>0.125622298</v>
      </c>
      <c r="CH107" s="1">
        <v>864.08</v>
      </c>
      <c r="CI107" s="2" t="str">
        <f t="shared" si="2"/>
        <v>low</v>
      </c>
      <c r="CJ107" s="1">
        <v>395.323</v>
      </c>
      <c r="CK107" s="1">
        <v>255.803</v>
      </c>
      <c r="CL107" s="1">
        <v>139.52</v>
      </c>
      <c r="CM107" s="1">
        <v>10.782</v>
      </c>
      <c r="CN107" s="1">
        <v>346.22</v>
      </c>
      <c r="CO107" s="1">
        <v>2.459</v>
      </c>
      <c r="CP107" s="1">
        <v>0.0</v>
      </c>
      <c r="CQ107" s="1">
        <v>2.459</v>
      </c>
      <c r="CR107" s="1">
        <v>0.0</v>
      </c>
      <c r="CS107" s="1">
        <v>35.862</v>
      </c>
      <c r="CT107" s="1">
        <v>35.862</v>
      </c>
      <c r="CU107" s="1">
        <v>0.0</v>
      </c>
      <c r="CV107" s="1">
        <v>0.25</v>
      </c>
      <c r="CW107" s="1">
        <v>0.0</v>
      </c>
      <c r="CX107" s="1">
        <v>0.0</v>
      </c>
      <c r="CY107" s="1">
        <v>3.838</v>
      </c>
      <c r="CZ107" s="1">
        <v>0.068</v>
      </c>
      <c r="DA107" s="1">
        <v>0.488</v>
      </c>
      <c r="DB107" s="1">
        <v>0.556</v>
      </c>
      <c r="DC107" s="1">
        <v>0.0</v>
      </c>
      <c r="DD107" s="1">
        <v>0.047</v>
      </c>
      <c r="DE107" s="1">
        <v>0.047</v>
      </c>
      <c r="DF107" s="1">
        <v>4.621</v>
      </c>
      <c r="DG107" s="1">
        <v>1.721</v>
      </c>
      <c r="DH107" s="1">
        <v>6.342</v>
      </c>
      <c r="DI107" s="1">
        <v>0.199</v>
      </c>
      <c r="DJ107" s="1">
        <v>0.428</v>
      </c>
      <c r="DK107" s="1">
        <v>0.627</v>
      </c>
      <c r="DL107" s="1">
        <v>244.618</v>
      </c>
      <c r="DM107" s="1">
        <v>100.975</v>
      </c>
      <c r="DN107" s="1">
        <v>345.592</v>
      </c>
      <c r="DO107" s="1">
        <v>0.0</v>
      </c>
      <c r="DP107" s="1">
        <v>35.862</v>
      </c>
      <c r="DQ107" s="1">
        <v>35.862</v>
      </c>
      <c r="DR107" s="1" t="s">
        <v>157</v>
      </c>
      <c r="DS107" s="1" t="s">
        <v>157</v>
      </c>
      <c r="DT107" s="1" t="s">
        <v>158</v>
      </c>
      <c r="DU107" s="1" t="s">
        <v>157</v>
      </c>
      <c r="DV107" s="1">
        <v>571.95</v>
      </c>
      <c r="DW107" s="1" t="str">
        <f t="shared" si="3"/>
        <v>high</v>
      </c>
      <c r="DX107" s="1">
        <v>261.672</v>
      </c>
      <c r="DY107" s="1">
        <v>7.137</v>
      </c>
      <c r="DZ107" s="1">
        <v>229.169</v>
      </c>
      <c r="EA107" s="1" t="s">
        <v>157</v>
      </c>
      <c r="EB107" s="1" t="s">
        <v>157</v>
      </c>
      <c r="EC107" s="1" t="s">
        <v>158</v>
      </c>
      <c r="ED107" s="1" t="s">
        <v>157</v>
      </c>
      <c r="EE107" s="1" t="s">
        <v>373</v>
      </c>
      <c r="EF107" s="1" t="s">
        <v>165</v>
      </c>
      <c r="EG107" s="1" t="s">
        <v>165</v>
      </c>
    </row>
    <row r="108" ht="14.25" customHeight="1">
      <c r="A108" s="1" t="s">
        <v>374</v>
      </c>
      <c r="B108" s="1" t="s">
        <v>153</v>
      </c>
      <c r="C108" s="1">
        <v>27.0</v>
      </c>
      <c r="D108" s="1" t="s">
        <v>137</v>
      </c>
      <c r="E108" s="1">
        <v>76.7</v>
      </c>
      <c r="F108" s="1">
        <v>49.0</v>
      </c>
      <c r="G108" s="1" t="s">
        <v>154</v>
      </c>
      <c r="H108" s="1">
        <v>12.0</v>
      </c>
      <c r="I108" s="1">
        <v>99.0</v>
      </c>
      <c r="J108" s="1">
        <v>154.0</v>
      </c>
      <c r="K108" s="1">
        <v>3.142857143</v>
      </c>
      <c r="L108" s="1">
        <v>131.3</v>
      </c>
      <c r="M108" s="1">
        <v>1.1</v>
      </c>
      <c r="N108" s="1">
        <v>84.0</v>
      </c>
      <c r="O108" s="1">
        <v>5.3</v>
      </c>
      <c r="P108" s="1">
        <v>4.84</v>
      </c>
      <c r="Q108" s="1">
        <v>9.15</v>
      </c>
      <c r="R108" s="1">
        <v>0.528961749</v>
      </c>
      <c r="S108" s="1">
        <v>62.0</v>
      </c>
      <c r="T108" s="1">
        <v>7.45</v>
      </c>
      <c r="U108" s="1">
        <v>4.662</v>
      </c>
      <c r="V108" s="1">
        <v>107.1</v>
      </c>
      <c r="W108" s="1">
        <v>128.2271945</v>
      </c>
      <c r="X108" s="1">
        <v>105.2</v>
      </c>
      <c r="Y108" s="1">
        <v>64.78194398</v>
      </c>
      <c r="Z108" s="1">
        <v>1.54364</v>
      </c>
      <c r="AA108" s="1">
        <v>0.357096198</v>
      </c>
      <c r="AB108" s="1">
        <v>63.2</v>
      </c>
      <c r="AC108" s="1">
        <v>24.87370299</v>
      </c>
      <c r="AD108" s="1" t="s">
        <v>154</v>
      </c>
      <c r="AE108" s="1">
        <v>36.96507624</v>
      </c>
      <c r="AF108" s="1">
        <v>81.1</v>
      </c>
      <c r="AG108" s="1" t="s">
        <v>140</v>
      </c>
      <c r="AH108" s="1" t="s">
        <v>154</v>
      </c>
      <c r="AI108" s="1" t="s">
        <v>142</v>
      </c>
      <c r="AJ108" s="1" t="s">
        <v>142</v>
      </c>
      <c r="AK108" s="1" t="s">
        <v>143</v>
      </c>
      <c r="AL108" s="1">
        <v>108.0</v>
      </c>
      <c r="AM108" s="1">
        <v>65.0</v>
      </c>
      <c r="AN108" s="1">
        <v>1415.09</v>
      </c>
      <c r="AO108" s="1">
        <v>22.7582</v>
      </c>
      <c r="AP108" s="1">
        <v>469.876</v>
      </c>
      <c r="AQ108" s="1">
        <v>996.055</v>
      </c>
      <c r="AR108" s="1">
        <v>12.7834</v>
      </c>
      <c r="AS108" s="1">
        <v>1000.2</v>
      </c>
      <c r="AT108" s="1">
        <v>3004.2</v>
      </c>
      <c r="AU108" s="1">
        <v>212.853</v>
      </c>
      <c r="AV108" s="1">
        <v>10.4596</v>
      </c>
      <c r="AW108" s="1">
        <v>1.25643</v>
      </c>
      <c r="AX108" s="1">
        <v>2.92943</v>
      </c>
      <c r="AY108" s="1">
        <v>705.87</v>
      </c>
      <c r="AZ108" s="1">
        <v>0.902128</v>
      </c>
      <c r="BA108" s="1">
        <v>1.3987</v>
      </c>
      <c r="BB108" s="1">
        <v>14.237</v>
      </c>
      <c r="BC108" s="1">
        <v>4.43079</v>
      </c>
      <c r="BD108" s="1">
        <v>0.864905</v>
      </c>
      <c r="BE108" s="1">
        <v>363.494</v>
      </c>
      <c r="BF108" s="1">
        <v>7.01873</v>
      </c>
      <c r="BG108" s="1">
        <v>235.67</v>
      </c>
      <c r="BH108" s="1">
        <v>6.585775909</v>
      </c>
      <c r="BI108" s="1">
        <v>1.061614357</v>
      </c>
      <c r="BJ108" s="1">
        <v>0.765092312</v>
      </c>
      <c r="BK108" s="1">
        <v>0.055931813</v>
      </c>
      <c r="BL108" s="1" t="s">
        <v>156</v>
      </c>
      <c r="BM108" s="1" t="s">
        <v>146</v>
      </c>
      <c r="BN108" s="1" t="s">
        <v>146</v>
      </c>
      <c r="BO108" s="1" t="s">
        <v>145</v>
      </c>
      <c r="BP108" s="1" t="s">
        <v>146</v>
      </c>
      <c r="BQ108" s="1" t="s">
        <v>146</v>
      </c>
      <c r="BR108" s="1" t="s">
        <v>146</v>
      </c>
      <c r="BS108" s="1">
        <v>16.95308124</v>
      </c>
      <c r="BT108" s="1">
        <v>5.780331922</v>
      </c>
      <c r="BU108" s="1">
        <v>5.601978995</v>
      </c>
      <c r="BV108" s="1">
        <v>6.602981531</v>
      </c>
      <c r="BW108" s="1">
        <v>5.51050864</v>
      </c>
      <c r="BX108" s="1">
        <v>-0.836305677</v>
      </c>
      <c r="BY108" s="1">
        <v>-0.591028747</v>
      </c>
      <c r="BZ108" s="1" t="str">
        <f t="shared" si="1"/>
        <v>antiinflamatoria</v>
      </c>
      <c r="CA108" s="1">
        <v>36.69050555</v>
      </c>
      <c r="CB108" s="1" t="s">
        <v>148</v>
      </c>
      <c r="CC108" s="1">
        <v>0.424166894</v>
      </c>
      <c r="CD108" s="1">
        <v>0.302342256</v>
      </c>
      <c r="CE108" s="1">
        <v>0.012701448</v>
      </c>
      <c r="CF108" s="1">
        <v>0.113425294</v>
      </c>
      <c r="CG108" s="1">
        <v>0.03714832</v>
      </c>
      <c r="CH108" s="1">
        <v>916.99</v>
      </c>
      <c r="CI108" s="2" t="str">
        <f t="shared" si="2"/>
        <v>low</v>
      </c>
      <c r="CJ108" s="1">
        <v>26.889</v>
      </c>
      <c r="CK108" s="1">
        <v>8.481</v>
      </c>
      <c r="CL108" s="1">
        <v>18.408</v>
      </c>
      <c r="CM108" s="1">
        <v>5.497</v>
      </c>
      <c r="CN108" s="1">
        <v>20.947</v>
      </c>
      <c r="CO108" s="1">
        <v>0.38</v>
      </c>
      <c r="CP108" s="1">
        <v>0.0</v>
      </c>
      <c r="CQ108" s="1">
        <v>0.38</v>
      </c>
      <c r="CR108" s="1">
        <v>0.0</v>
      </c>
      <c r="CS108" s="1">
        <v>0.05</v>
      </c>
      <c r="CT108" s="1">
        <v>0.05</v>
      </c>
      <c r="CU108" s="1">
        <v>0.015</v>
      </c>
      <c r="CV108" s="1">
        <v>0.38</v>
      </c>
      <c r="CW108" s="1">
        <v>0.0</v>
      </c>
      <c r="CX108" s="1">
        <v>0.0</v>
      </c>
      <c r="CY108" s="1">
        <v>0.89</v>
      </c>
      <c r="CZ108" s="1">
        <v>0.178</v>
      </c>
      <c r="DA108" s="1">
        <v>0.0</v>
      </c>
      <c r="DB108" s="1">
        <v>0.178</v>
      </c>
      <c r="DC108" s="1">
        <v>3.862</v>
      </c>
      <c r="DD108" s="1">
        <v>0.0</v>
      </c>
      <c r="DE108" s="1">
        <v>3.862</v>
      </c>
      <c r="DF108" s="1">
        <v>0.566</v>
      </c>
      <c r="DG108" s="1">
        <v>0.0</v>
      </c>
      <c r="DH108" s="1">
        <v>0.566</v>
      </c>
      <c r="DI108" s="1">
        <v>0.194</v>
      </c>
      <c r="DJ108" s="1">
        <v>0.388</v>
      </c>
      <c r="DK108" s="1">
        <v>0.581</v>
      </c>
      <c r="DL108" s="1">
        <v>2.386</v>
      </c>
      <c r="DM108" s="1">
        <v>17.96</v>
      </c>
      <c r="DN108" s="1">
        <v>20.347</v>
      </c>
      <c r="DO108" s="1">
        <v>0.0</v>
      </c>
      <c r="DP108" s="1">
        <v>0.05</v>
      </c>
      <c r="DQ108" s="1">
        <v>0.05</v>
      </c>
      <c r="DR108" s="1" t="s">
        <v>157</v>
      </c>
      <c r="DS108" s="1" t="s">
        <v>158</v>
      </c>
      <c r="DT108" s="1" t="s">
        <v>158</v>
      </c>
      <c r="DU108" s="1" t="s">
        <v>158</v>
      </c>
      <c r="DV108" s="1">
        <v>648.008</v>
      </c>
      <c r="DW108" s="1" t="str">
        <f t="shared" si="3"/>
        <v>high</v>
      </c>
      <c r="DX108" s="1">
        <v>19.002</v>
      </c>
      <c r="DY108" s="1">
        <v>3.884</v>
      </c>
      <c r="DZ108" s="1">
        <v>14.803</v>
      </c>
      <c r="EA108" s="1" t="s">
        <v>157</v>
      </c>
      <c r="EB108" s="1" t="s">
        <v>158</v>
      </c>
      <c r="EC108" s="1" t="s">
        <v>158</v>
      </c>
      <c r="ED108" s="1" t="s">
        <v>158</v>
      </c>
      <c r="EE108" s="1" t="s">
        <v>375</v>
      </c>
      <c r="EF108" s="1" t="s">
        <v>165</v>
      </c>
      <c r="EG108" s="1" t="s">
        <v>165</v>
      </c>
    </row>
    <row r="109" ht="14.25" customHeight="1">
      <c r="A109" s="1" t="s">
        <v>376</v>
      </c>
      <c r="B109" s="1" t="s">
        <v>153</v>
      </c>
      <c r="C109" s="1">
        <v>18.0</v>
      </c>
      <c r="D109" s="1" t="s">
        <v>137</v>
      </c>
      <c r="E109" s="1">
        <v>43.8</v>
      </c>
      <c r="F109" s="1">
        <v>43.0</v>
      </c>
      <c r="G109" s="1" t="s">
        <v>154</v>
      </c>
      <c r="H109" s="1">
        <v>7.0</v>
      </c>
      <c r="I109" s="1">
        <v>60.0</v>
      </c>
      <c r="J109" s="1">
        <v>109.0</v>
      </c>
      <c r="K109" s="1">
        <v>2.534883721</v>
      </c>
      <c r="L109" s="1">
        <v>221.2</v>
      </c>
      <c r="M109" s="1">
        <v>1.2</v>
      </c>
      <c r="N109" s="1">
        <v>88.0</v>
      </c>
      <c r="O109" s="1">
        <v>5.1</v>
      </c>
      <c r="P109" s="1">
        <v>8.32</v>
      </c>
      <c r="Q109" s="1">
        <v>5.58</v>
      </c>
      <c r="R109" s="1">
        <v>1.491039427</v>
      </c>
      <c r="S109" s="1">
        <v>35.0</v>
      </c>
      <c r="T109" s="1">
        <v>12.99</v>
      </c>
      <c r="U109" s="1">
        <v>4.884</v>
      </c>
      <c r="V109" s="1">
        <v>142.0</v>
      </c>
      <c r="W109" s="1">
        <v>187.716763</v>
      </c>
      <c r="X109" s="1">
        <v>60.2</v>
      </c>
      <c r="Y109" s="1">
        <v>35.46481607</v>
      </c>
      <c r="Z109" s="1">
        <v>2.819696</v>
      </c>
      <c r="AA109" s="1">
        <v>0.326581573</v>
      </c>
      <c r="AB109" s="1">
        <v>67.6</v>
      </c>
      <c r="AC109" s="1">
        <v>28.35646595</v>
      </c>
      <c r="AD109" s="1" t="s">
        <v>139</v>
      </c>
      <c r="AE109" s="1">
        <v>33.68156378</v>
      </c>
      <c r="AF109" s="1">
        <v>88.6</v>
      </c>
      <c r="AG109" s="1" t="s">
        <v>140</v>
      </c>
      <c r="AH109" s="1" t="s">
        <v>141</v>
      </c>
      <c r="AI109" s="1" t="s">
        <v>142</v>
      </c>
      <c r="AJ109" s="1" t="s">
        <v>142</v>
      </c>
      <c r="AK109" s="1" t="s">
        <v>143</v>
      </c>
      <c r="AL109" s="1">
        <v>118.0</v>
      </c>
      <c r="AM109" s="1">
        <v>82.0</v>
      </c>
      <c r="AN109" s="1">
        <v>2637.5</v>
      </c>
      <c r="AO109" s="1">
        <v>18.3873</v>
      </c>
      <c r="AP109" s="1">
        <v>421.511</v>
      </c>
      <c r="AQ109" s="1">
        <v>1324.8</v>
      </c>
      <c r="AR109" s="1">
        <v>16.0055</v>
      </c>
      <c r="AS109" s="1">
        <v>1724.4</v>
      </c>
      <c r="AT109" s="1">
        <v>2922.26</v>
      </c>
      <c r="AU109" s="1">
        <v>235.842</v>
      </c>
      <c r="AV109" s="1">
        <v>10.9125</v>
      </c>
      <c r="AW109" s="1">
        <v>2.6833</v>
      </c>
      <c r="AX109" s="1">
        <v>3.17388</v>
      </c>
      <c r="AY109" s="1">
        <v>532.905</v>
      </c>
      <c r="AZ109" s="1">
        <v>1.58745</v>
      </c>
      <c r="BA109" s="1">
        <v>2.07705</v>
      </c>
      <c r="BB109" s="1">
        <v>22.4439</v>
      </c>
      <c r="BC109" s="1">
        <v>5.56574</v>
      </c>
      <c r="BD109" s="1">
        <v>0.709866</v>
      </c>
      <c r="BE109" s="1">
        <v>368.596</v>
      </c>
      <c r="BF109" s="1">
        <v>7.64149</v>
      </c>
      <c r="BG109" s="1">
        <v>104.943</v>
      </c>
      <c r="BH109" s="1">
        <v>1.39191936</v>
      </c>
      <c r="BI109" s="1">
        <v>0.55466552</v>
      </c>
      <c r="BJ109" s="1">
        <v>0.321266165</v>
      </c>
      <c r="BK109" s="1">
        <v>0.052056077</v>
      </c>
      <c r="BL109" s="1" t="s">
        <v>156</v>
      </c>
      <c r="BM109" s="1" t="s">
        <v>146</v>
      </c>
      <c r="BN109" s="1" t="s">
        <v>146</v>
      </c>
      <c r="BO109" s="1" t="s">
        <v>145</v>
      </c>
      <c r="BP109" s="1" t="s">
        <v>146</v>
      </c>
      <c r="BQ109" s="1" t="s">
        <v>146</v>
      </c>
      <c r="BR109" s="1" t="s">
        <v>146</v>
      </c>
      <c r="BS109" s="1">
        <v>16.4367519</v>
      </c>
      <c r="BT109" s="1">
        <v>6.590688501</v>
      </c>
      <c r="BU109" s="1">
        <v>9.531389987</v>
      </c>
      <c r="BV109" s="1">
        <v>4.391363801</v>
      </c>
      <c r="BW109" s="1">
        <v>5.410977028</v>
      </c>
      <c r="BX109" s="1">
        <v>1.16071179</v>
      </c>
      <c r="BY109" s="1">
        <v>0.439996888</v>
      </c>
      <c r="BZ109" s="1" t="str">
        <f t="shared" si="1"/>
        <v>proinflamatoria</v>
      </c>
      <c r="CA109" s="1">
        <v>41.14672686</v>
      </c>
      <c r="CB109" s="1" t="s">
        <v>148</v>
      </c>
      <c r="CC109" s="1">
        <v>0.236106851</v>
      </c>
      <c r="CD109" s="1">
        <v>0.173081641</v>
      </c>
      <c r="CE109" s="1">
        <v>0.003756977</v>
      </c>
      <c r="CF109" s="1">
        <v>0.042752868</v>
      </c>
      <c r="CG109" s="1">
        <v>0.170689444</v>
      </c>
      <c r="CH109" s="1">
        <v>726.655</v>
      </c>
      <c r="CI109" s="2" t="str">
        <f t="shared" si="2"/>
        <v>low</v>
      </c>
      <c r="CJ109" s="1">
        <v>75.438</v>
      </c>
      <c r="CK109" s="1">
        <v>63.77</v>
      </c>
      <c r="CL109" s="1">
        <v>11.667</v>
      </c>
      <c r="CM109" s="1">
        <v>1.141</v>
      </c>
      <c r="CN109" s="1">
        <v>67.928</v>
      </c>
      <c r="CO109" s="1">
        <v>0.0</v>
      </c>
      <c r="CP109" s="1">
        <v>0.0</v>
      </c>
      <c r="CQ109" s="1">
        <v>0.0</v>
      </c>
      <c r="CR109" s="1">
        <v>0.0</v>
      </c>
      <c r="CS109" s="1">
        <v>6.356</v>
      </c>
      <c r="CT109" s="1">
        <v>6.356</v>
      </c>
      <c r="CU109" s="1">
        <v>0.013</v>
      </c>
      <c r="CV109" s="1">
        <v>0.0</v>
      </c>
      <c r="CW109" s="1">
        <v>0.0</v>
      </c>
      <c r="CX109" s="1">
        <v>0.0</v>
      </c>
      <c r="CY109" s="1">
        <v>0.727</v>
      </c>
      <c r="CZ109" s="1">
        <v>0.0</v>
      </c>
      <c r="DA109" s="1">
        <v>0.0</v>
      </c>
      <c r="DB109" s="1">
        <v>0.0</v>
      </c>
      <c r="DC109" s="1">
        <v>0.133</v>
      </c>
      <c r="DD109" s="1">
        <v>0.004</v>
      </c>
      <c r="DE109" s="1">
        <v>0.138</v>
      </c>
      <c r="DF109" s="1">
        <v>0.153</v>
      </c>
      <c r="DG109" s="1">
        <v>0.123</v>
      </c>
      <c r="DH109" s="1">
        <v>0.276</v>
      </c>
      <c r="DI109" s="1">
        <v>0.254</v>
      </c>
      <c r="DJ109" s="1">
        <v>0.432</v>
      </c>
      <c r="DK109" s="1">
        <v>0.686</v>
      </c>
      <c r="DL109" s="1">
        <v>62.49</v>
      </c>
      <c r="DM109" s="1">
        <v>4.752</v>
      </c>
      <c r="DN109" s="1">
        <v>67.242</v>
      </c>
      <c r="DO109" s="1">
        <v>0.0</v>
      </c>
      <c r="DP109" s="1">
        <v>6.356</v>
      </c>
      <c r="DQ109" s="1">
        <v>6.356</v>
      </c>
      <c r="DR109" s="1" t="s">
        <v>158</v>
      </c>
      <c r="DS109" s="1" t="s">
        <v>158</v>
      </c>
      <c r="DT109" s="1" t="s">
        <v>158</v>
      </c>
      <c r="DU109" s="1" t="s">
        <v>158</v>
      </c>
      <c r="DV109" s="1">
        <v>275.509</v>
      </c>
      <c r="DW109" s="1" t="str">
        <f t="shared" si="3"/>
        <v>low</v>
      </c>
      <c r="DX109" s="1">
        <v>28.602</v>
      </c>
      <c r="DY109" s="1">
        <v>0.432</v>
      </c>
      <c r="DZ109" s="1">
        <v>25.755</v>
      </c>
      <c r="EA109" s="1" t="s">
        <v>158</v>
      </c>
      <c r="EB109" s="1" t="s">
        <v>158</v>
      </c>
      <c r="EC109" s="1" t="s">
        <v>158</v>
      </c>
      <c r="ED109" s="1" t="s">
        <v>158</v>
      </c>
      <c r="EE109" s="1" t="s">
        <v>377</v>
      </c>
      <c r="EF109" s="1" t="s">
        <v>175</v>
      </c>
      <c r="EG109" s="1" t="s">
        <v>175</v>
      </c>
    </row>
    <row r="110" ht="14.25" customHeight="1">
      <c r="A110" s="1" t="s">
        <v>378</v>
      </c>
      <c r="B110" s="1" t="s">
        <v>153</v>
      </c>
      <c r="C110" s="1">
        <v>39.0</v>
      </c>
      <c r="D110" s="1" t="s">
        <v>137</v>
      </c>
      <c r="E110" s="1">
        <v>79.5</v>
      </c>
      <c r="F110" s="1">
        <v>35.0</v>
      </c>
      <c r="G110" s="1" t="s">
        <v>154</v>
      </c>
      <c r="H110" s="1">
        <v>35.0</v>
      </c>
      <c r="I110" s="1">
        <v>86.0</v>
      </c>
      <c r="J110" s="1">
        <v>139.0</v>
      </c>
      <c r="K110" s="1">
        <v>3.971428571</v>
      </c>
      <c r="L110" s="1">
        <v>48.5</v>
      </c>
      <c r="M110" s="1">
        <v>4.4</v>
      </c>
      <c r="N110" s="1">
        <v>83.0</v>
      </c>
      <c r="O110" s="1">
        <v>5.7</v>
      </c>
      <c r="P110" s="1">
        <v>17.6</v>
      </c>
      <c r="Q110" s="1">
        <v>5.18</v>
      </c>
      <c r="R110" s="1">
        <v>3.397683398</v>
      </c>
      <c r="S110" s="1">
        <v>174.0</v>
      </c>
      <c r="T110" s="1">
        <v>35.69</v>
      </c>
      <c r="U110" s="1">
        <v>4.6065</v>
      </c>
      <c r="V110" s="1">
        <v>315.3</v>
      </c>
      <c r="W110" s="1">
        <v>645.0971532</v>
      </c>
      <c r="X110" s="1">
        <v>23.2</v>
      </c>
      <c r="Y110" s="1">
        <v>13.68563316</v>
      </c>
      <c r="Z110" s="1">
        <v>7.306932667</v>
      </c>
      <c r="AA110" s="1">
        <v>0.287723837</v>
      </c>
      <c r="AB110" s="1">
        <v>81.6</v>
      </c>
      <c r="AC110" s="1">
        <v>32.64573259</v>
      </c>
      <c r="AD110" s="1" t="s">
        <v>155</v>
      </c>
      <c r="AE110" s="1">
        <v>41.02678406</v>
      </c>
      <c r="AF110" s="1">
        <v>100.6</v>
      </c>
      <c r="AG110" s="1" t="s">
        <v>140</v>
      </c>
      <c r="AH110" s="1" t="s">
        <v>141</v>
      </c>
      <c r="AI110" s="1" t="s">
        <v>142</v>
      </c>
      <c r="AJ110" s="1" t="s">
        <v>142</v>
      </c>
      <c r="AK110" s="1" t="s">
        <v>143</v>
      </c>
      <c r="AL110" s="1">
        <v>110.0</v>
      </c>
      <c r="AM110" s="1">
        <v>78.0</v>
      </c>
      <c r="AN110" s="1">
        <v>2059.94</v>
      </c>
      <c r="AO110" s="1">
        <v>18.0717</v>
      </c>
      <c r="AP110" s="1">
        <v>632.031</v>
      </c>
      <c r="AQ110" s="1">
        <v>990.225</v>
      </c>
      <c r="AR110" s="1">
        <v>15.7306</v>
      </c>
      <c r="AS110" s="1">
        <v>1586.49</v>
      </c>
      <c r="AT110" s="1">
        <v>2143.99</v>
      </c>
      <c r="AU110" s="1">
        <v>235.06</v>
      </c>
      <c r="AV110" s="1">
        <v>10.8072</v>
      </c>
      <c r="AW110" s="1">
        <v>1.18893</v>
      </c>
      <c r="AX110" s="1">
        <v>3.43723</v>
      </c>
      <c r="AY110" s="1">
        <v>861.349</v>
      </c>
      <c r="AZ110" s="1">
        <v>1.51292</v>
      </c>
      <c r="BA110" s="1">
        <v>2.04704</v>
      </c>
      <c r="BB110" s="1">
        <v>19.7722</v>
      </c>
      <c r="BC110" s="1">
        <v>4.56361</v>
      </c>
      <c r="BD110" s="1">
        <v>1.3965</v>
      </c>
      <c r="BE110" s="1">
        <v>382.073</v>
      </c>
      <c r="BF110" s="1">
        <v>7.21237</v>
      </c>
      <c r="BG110" s="1">
        <v>111.689</v>
      </c>
      <c r="BH110" s="1">
        <v>5.190698843</v>
      </c>
      <c r="BI110" s="1">
        <v>1.041326206</v>
      </c>
      <c r="BJ110" s="1">
        <v>2.745255128</v>
      </c>
      <c r="BK110" s="1">
        <v>0.019458114</v>
      </c>
      <c r="BL110" s="1" t="s">
        <v>144</v>
      </c>
      <c r="BM110" s="1" t="s">
        <v>146</v>
      </c>
      <c r="BN110" s="1" t="s">
        <v>145</v>
      </c>
      <c r="BO110" s="1" t="s">
        <v>145</v>
      </c>
      <c r="BP110" s="1" t="s">
        <v>146</v>
      </c>
      <c r="BQ110" s="1" t="s">
        <v>145</v>
      </c>
      <c r="BR110" s="1" t="s">
        <v>145</v>
      </c>
      <c r="BS110" s="1">
        <v>15.06143807</v>
      </c>
      <c r="BT110" s="1">
        <v>10.95057388</v>
      </c>
      <c r="BU110" s="1">
        <v>7.618404432</v>
      </c>
      <c r="BV110" s="1">
        <v>4.017765385</v>
      </c>
      <c r="BW110" s="1">
        <v>5.22583136</v>
      </c>
      <c r="BX110" s="1">
        <v>-0.102436681</v>
      </c>
      <c r="BY110" s="1">
        <v>-0.049726544</v>
      </c>
      <c r="BZ110" s="1" t="str">
        <f t="shared" si="1"/>
        <v>antiinflamatoria</v>
      </c>
      <c r="CA110" s="1">
        <v>44.56858847</v>
      </c>
      <c r="CB110" s="1" t="s">
        <v>148</v>
      </c>
      <c r="CC110" s="1">
        <v>0.027487961</v>
      </c>
      <c r="CD110" s="1">
        <v>0.778023007</v>
      </c>
      <c r="CE110" s="1">
        <v>0.064840824</v>
      </c>
      <c r="CF110" s="1">
        <v>0.075107009</v>
      </c>
      <c r="CG110" s="1">
        <v>0.004781969</v>
      </c>
      <c r="CH110" s="1">
        <v>356.566</v>
      </c>
      <c r="CI110" s="2" t="str">
        <f t="shared" si="2"/>
        <v>low</v>
      </c>
      <c r="CJ110" s="1">
        <v>49.927</v>
      </c>
      <c r="CK110" s="1">
        <v>36.072</v>
      </c>
      <c r="CL110" s="1">
        <v>13.854</v>
      </c>
      <c r="CM110" s="1">
        <v>27.173</v>
      </c>
      <c r="CN110" s="1">
        <v>20.779</v>
      </c>
      <c r="CO110" s="1">
        <v>1.806</v>
      </c>
      <c r="CP110" s="1">
        <v>0.0</v>
      </c>
      <c r="CQ110" s="1">
        <v>1.806</v>
      </c>
      <c r="CR110" s="1">
        <v>0.0</v>
      </c>
      <c r="CS110" s="1">
        <v>0.169</v>
      </c>
      <c r="CT110" s="1">
        <v>0.169</v>
      </c>
      <c r="CU110" s="1">
        <v>0.0</v>
      </c>
      <c r="CV110" s="1">
        <v>1.396</v>
      </c>
      <c r="CW110" s="1">
        <v>0.0</v>
      </c>
      <c r="CX110" s="1">
        <v>0.0</v>
      </c>
      <c r="CY110" s="1">
        <v>3.744</v>
      </c>
      <c r="CZ110" s="1">
        <v>6.743</v>
      </c>
      <c r="DA110" s="1">
        <v>1.744</v>
      </c>
      <c r="DB110" s="1">
        <v>8.488</v>
      </c>
      <c r="DC110" s="1">
        <v>14.61</v>
      </c>
      <c r="DD110" s="1">
        <v>0.0</v>
      </c>
      <c r="DE110" s="1">
        <v>14.61</v>
      </c>
      <c r="DF110" s="1">
        <v>0.287</v>
      </c>
      <c r="DG110" s="1">
        <v>0.044</v>
      </c>
      <c r="DH110" s="1">
        <v>0.331</v>
      </c>
      <c r="DI110" s="1">
        <v>0.331</v>
      </c>
      <c r="DJ110" s="1">
        <v>1.14</v>
      </c>
      <c r="DK110" s="1">
        <v>1.471</v>
      </c>
      <c r="DL110" s="1">
        <v>8.543</v>
      </c>
      <c r="DM110" s="1">
        <v>10.748</v>
      </c>
      <c r="DN110" s="1">
        <v>19.29</v>
      </c>
      <c r="DO110" s="1">
        <v>0.0</v>
      </c>
      <c r="DP110" s="1">
        <v>0.169</v>
      </c>
      <c r="DQ110" s="1">
        <v>0.169</v>
      </c>
      <c r="DR110" s="1" t="s">
        <v>158</v>
      </c>
      <c r="DS110" s="1" t="s">
        <v>158</v>
      </c>
      <c r="DT110" s="1" t="s">
        <v>158</v>
      </c>
      <c r="DU110" s="1" t="s">
        <v>158</v>
      </c>
      <c r="DV110" s="1">
        <v>173.095</v>
      </c>
      <c r="DW110" s="1" t="str">
        <f t="shared" si="3"/>
        <v>low</v>
      </c>
      <c r="DX110" s="1">
        <v>24.237</v>
      </c>
      <c r="DY110" s="1">
        <v>13.191</v>
      </c>
      <c r="DZ110" s="1">
        <v>10.087</v>
      </c>
      <c r="EA110" s="1" t="s">
        <v>158</v>
      </c>
      <c r="EB110" s="1" t="s">
        <v>158</v>
      </c>
      <c r="EC110" s="1" t="s">
        <v>158</v>
      </c>
      <c r="ED110" s="1" t="s">
        <v>158</v>
      </c>
      <c r="EE110" s="1" t="s">
        <v>379</v>
      </c>
      <c r="EF110" s="1" t="s">
        <v>151</v>
      </c>
      <c r="EG110" s="1" t="s">
        <v>151</v>
      </c>
    </row>
    <row r="111" ht="14.25" customHeight="1">
      <c r="A111" s="1" t="s">
        <v>380</v>
      </c>
      <c r="B111" s="1" t="s">
        <v>153</v>
      </c>
      <c r="C111" s="1">
        <v>36.0</v>
      </c>
      <c r="D111" s="1" t="s">
        <v>137</v>
      </c>
      <c r="E111" s="1">
        <v>83.5</v>
      </c>
      <c r="F111" s="1">
        <v>38.0</v>
      </c>
      <c r="G111" s="1" t="s">
        <v>154</v>
      </c>
      <c r="H111" s="1">
        <v>26.0</v>
      </c>
      <c r="I111" s="1">
        <v>107.0</v>
      </c>
      <c r="J111" s="1">
        <v>159.0</v>
      </c>
      <c r="K111" s="1">
        <v>4.184210526</v>
      </c>
      <c r="L111" s="1">
        <v>151.1</v>
      </c>
      <c r="M111" s="1">
        <v>3.9</v>
      </c>
      <c r="N111" s="1">
        <v>103.0</v>
      </c>
      <c r="O111" s="1">
        <v>6.3</v>
      </c>
      <c r="P111" s="1">
        <v>15.0</v>
      </c>
      <c r="Q111" s="1">
        <v>4.4</v>
      </c>
      <c r="R111" s="1">
        <v>3.409090909</v>
      </c>
      <c r="S111" s="1">
        <v>129.0</v>
      </c>
      <c r="T111" s="1">
        <v>29.66</v>
      </c>
      <c r="U111" s="1">
        <v>5.7165</v>
      </c>
      <c r="V111" s="1">
        <v>185.0</v>
      </c>
      <c r="W111" s="1">
        <v>267.629145</v>
      </c>
      <c r="X111" s="1">
        <v>26.1</v>
      </c>
      <c r="Y111" s="1">
        <v>13.27031291</v>
      </c>
      <c r="Z111" s="1">
        <v>7.535617333</v>
      </c>
      <c r="AA111" s="1">
        <v>0.286620115</v>
      </c>
      <c r="AB111" s="1">
        <v>88.2</v>
      </c>
      <c r="AC111" s="1">
        <v>36.90197463</v>
      </c>
      <c r="AD111" s="1" t="s">
        <v>155</v>
      </c>
      <c r="AE111" s="1">
        <v>42.98735715</v>
      </c>
      <c r="AF111" s="1">
        <v>102.7</v>
      </c>
      <c r="AG111" s="1" t="s">
        <v>140</v>
      </c>
      <c r="AH111" s="1" t="s">
        <v>141</v>
      </c>
      <c r="AI111" s="1" t="s">
        <v>142</v>
      </c>
      <c r="AJ111" s="1" t="s">
        <v>142</v>
      </c>
      <c r="AK111" s="1" t="s">
        <v>143</v>
      </c>
      <c r="AL111" s="1">
        <v>135.0</v>
      </c>
      <c r="AM111" s="1">
        <v>94.0</v>
      </c>
      <c r="AN111" s="1">
        <v>1387.01</v>
      </c>
      <c r="AO111" s="1">
        <v>16.3481</v>
      </c>
      <c r="AP111" s="1">
        <v>446.032</v>
      </c>
      <c r="AQ111" s="1">
        <v>745.222</v>
      </c>
      <c r="AR111" s="1">
        <v>11.85</v>
      </c>
      <c r="AS111" s="1">
        <v>876.745</v>
      </c>
      <c r="AT111" s="1">
        <v>2688.18</v>
      </c>
      <c r="AU111" s="1">
        <v>202.112</v>
      </c>
      <c r="AV111" s="1">
        <v>10.1402</v>
      </c>
      <c r="AW111" s="1">
        <v>1.1183</v>
      </c>
      <c r="AX111" s="1">
        <v>3.47481</v>
      </c>
      <c r="AY111" s="1">
        <v>632.046</v>
      </c>
      <c r="AZ111" s="1">
        <v>0.787638</v>
      </c>
      <c r="BA111" s="1">
        <v>1.32961</v>
      </c>
      <c r="BB111" s="1">
        <v>10.8553</v>
      </c>
      <c r="BC111" s="1">
        <v>3.60412</v>
      </c>
      <c r="BD111" s="1">
        <v>1.76853</v>
      </c>
      <c r="BE111" s="1">
        <v>364.537</v>
      </c>
      <c r="BF111" s="1">
        <v>6.98138</v>
      </c>
      <c r="BG111" s="1">
        <v>165.098</v>
      </c>
      <c r="BH111" s="1">
        <v>6.885049848</v>
      </c>
      <c r="BI111" s="1">
        <v>1.688296556</v>
      </c>
      <c r="BJ111" s="1">
        <v>2.735531002</v>
      </c>
      <c r="BK111" s="1">
        <v>0.040884104</v>
      </c>
      <c r="BL111" s="1" t="s">
        <v>144</v>
      </c>
      <c r="BM111" s="1" t="s">
        <v>145</v>
      </c>
      <c r="BN111" s="1" t="s">
        <v>146</v>
      </c>
      <c r="BO111" s="1" t="s">
        <v>145</v>
      </c>
      <c r="BP111" s="1" t="s">
        <v>145</v>
      </c>
      <c r="BQ111" s="1" t="s">
        <v>145</v>
      </c>
      <c r="BR111" s="1" t="s">
        <v>145</v>
      </c>
      <c r="BS111" s="1">
        <v>15.13419267</v>
      </c>
      <c r="BT111" s="1">
        <v>5.709421312</v>
      </c>
      <c r="BU111" s="1">
        <v>7.604896912</v>
      </c>
      <c r="BV111" s="1">
        <v>4.434815002</v>
      </c>
      <c r="BW111" s="1">
        <v>5.716108897</v>
      </c>
      <c r="BX111" s="1">
        <v>-0.019558952</v>
      </c>
      <c r="BY111" s="1">
        <v>-0.014101624</v>
      </c>
      <c r="BZ111" s="1" t="str">
        <f t="shared" si="1"/>
        <v>antiinflamatoria</v>
      </c>
      <c r="CA111" s="1">
        <v>45.89289192</v>
      </c>
      <c r="CB111" s="1" t="s">
        <v>148</v>
      </c>
      <c r="CC111" s="1">
        <v>0.002353992</v>
      </c>
      <c r="CD111" s="1">
        <v>0.417711758</v>
      </c>
      <c r="CE111" s="1">
        <v>0.006209668</v>
      </c>
      <c r="CF111" s="1">
        <v>0.219002395</v>
      </c>
      <c r="CG111" s="1">
        <v>0.018994277</v>
      </c>
      <c r="CH111" s="1">
        <v>886.09</v>
      </c>
      <c r="CI111" s="2" t="str">
        <f t="shared" si="2"/>
        <v>low</v>
      </c>
      <c r="CJ111" s="1">
        <v>226.969</v>
      </c>
      <c r="CK111" s="1">
        <v>219.792</v>
      </c>
      <c r="CL111" s="1">
        <v>7.177</v>
      </c>
      <c r="CM111" s="1">
        <v>212.727</v>
      </c>
      <c r="CN111" s="1">
        <v>7.178</v>
      </c>
      <c r="CO111" s="1">
        <v>5.911</v>
      </c>
      <c r="CP111" s="1">
        <v>0.0</v>
      </c>
      <c r="CQ111" s="1">
        <v>5.911</v>
      </c>
      <c r="CR111" s="1">
        <v>0.0</v>
      </c>
      <c r="CS111" s="1">
        <v>1.153</v>
      </c>
      <c r="CT111" s="1">
        <v>1.153</v>
      </c>
      <c r="CU111" s="1">
        <v>0.0</v>
      </c>
      <c r="CV111" s="1">
        <v>5.893</v>
      </c>
      <c r="CW111" s="1">
        <v>0.0</v>
      </c>
      <c r="CX111" s="1">
        <v>0.0</v>
      </c>
      <c r="CY111" s="1">
        <v>204.527</v>
      </c>
      <c r="CZ111" s="1">
        <v>0.012</v>
      </c>
      <c r="DA111" s="1">
        <v>0.085</v>
      </c>
      <c r="DB111" s="1">
        <v>0.097</v>
      </c>
      <c r="DC111" s="1">
        <v>0.0</v>
      </c>
      <c r="DD111" s="1">
        <v>0.008</v>
      </c>
      <c r="DE111" s="1">
        <v>0.008</v>
      </c>
      <c r="DF111" s="1">
        <v>7.415</v>
      </c>
      <c r="DG111" s="1">
        <v>0.663</v>
      </c>
      <c r="DH111" s="1">
        <v>8.078</v>
      </c>
      <c r="DI111" s="1">
        <v>0.072</v>
      </c>
      <c r="DJ111" s="1">
        <v>2.018</v>
      </c>
      <c r="DK111" s="1">
        <v>2.09</v>
      </c>
      <c r="DL111" s="1">
        <v>1.838</v>
      </c>
      <c r="DM111" s="1">
        <v>3.251</v>
      </c>
      <c r="DN111" s="1">
        <v>5.088</v>
      </c>
      <c r="DO111" s="1">
        <v>0.0</v>
      </c>
      <c r="DP111" s="1">
        <v>1.153</v>
      </c>
      <c r="DQ111" s="1">
        <v>1.153</v>
      </c>
      <c r="DR111" s="1" t="s">
        <v>157</v>
      </c>
      <c r="DS111" s="1" t="s">
        <v>158</v>
      </c>
      <c r="DT111" s="1" t="s">
        <v>157</v>
      </c>
      <c r="DU111" s="1" t="s">
        <v>158</v>
      </c>
      <c r="DV111" s="1">
        <v>638.849</v>
      </c>
      <c r="DW111" s="1" t="str">
        <f t="shared" si="3"/>
        <v>high</v>
      </c>
      <c r="DX111" s="1">
        <v>163.639</v>
      </c>
      <c r="DY111" s="1">
        <v>153.371</v>
      </c>
      <c r="DZ111" s="1">
        <v>5.175</v>
      </c>
      <c r="EA111" s="1" t="s">
        <v>157</v>
      </c>
      <c r="EB111" s="1" t="s">
        <v>158</v>
      </c>
      <c r="EC111" s="1" t="s">
        <v>149</v>
      </c>
      <c r="ED111" s="1" t="s">
        <v>158</v>
      </c>
      <c r="EE111" s="1" t="s">
        <v>381</v>
      </c>
      <c r="EF111" s="1" t="s">
        <v>165</v>
      </c>
      <c r="EG111" s="1" t="s">
        <v>165</v>
      </c>
    </row>
    <row r="112" ht="14.25" customHeight="1">
      <c r="A112" s="1" t="s">
        <v>382</v>
      </c>
      <c r="B112" s="1" t="s">
        <v>153</v>
      </c>
      <c r="C112" s="1">
        <v>45.0</v>
      </c>
      <c r="D112" s="1" t="s">
        <v>161</v>
      </c>
      <c r="E112" s="1">
        <v>103.0</v>
      </c>
      <c r="F112" s="1">
        <v>53.0</v>
      </c>
      <c r="G112" s="1" t="s">
        <v>154</v>
      </c>
      <c r="H112" s="1">
        <v>11.0</v>
      </c>
      <c r="I112" s="1">
        <v>136.0</v>
      </c>
      <c r="J112" s="1">
        <v>203.0</v>
      </c>
      <c r="K112" s="1">
        <v>3.830188679</v>
      </c>
      <c r="L112" s="1">
        <v>50.4</v>
      </c>
      <c r="M112" s="1">
        <v>2.0</v>
      </c>
      <c r="N112" s="1">
        <v>82.0</v>
      </c>
      <c r="O112" s="1">
        <v>5.3</v>
      </c>
      <c r="P112" s="1">
        <v>2.66</v>
      </c>
      <c r="Q112" s="1">
        <v>15.9</v>
      </c>
      <c r="R112" s="1">
        <v>0.167295597</v>
      </c>
      <c r="S112" s="1">
        <v>57.0</v>
      </c>
      <c r="T112" s="1">
        <v>6.95</v>
      </c>
      <c r="U112" s="1">
        <v>4.551</v>
      </c>
      <c r="V112" s="1">
        <v>107.2</v>
      </c>
      <c r="W112" s="1">
        <v>132.2549952</v>
      </c>
      <c r="X112" s="1">
        <v>113.4</v>
      </c>
      <c r="Y112" s="1">
        <v>71.13623539</v>
      </c>
      <c r="Z112" s="1">
        <v>1.405753333</v>
      </c>
      <c r="AA112" s="1">
        <v>0.362354426</v>
      </c>
      <c r="AB112" s="1">
        <v>58.8</v>
      </c>
      <c r="AC112" s="1">
        <v>25.92551441</v>
      </c>
      <c r="AD112" s="1" t="s">
        <v>139</v>
      </c>
      <c r="AE112" s="1">
        <v>35.81659971</v>
      </c>
      <c r="AF112" s="1">
        <v>83.2</v>
      </c>
      <c r="AG112" s="1" t="s">
        <v>140</v>
      </c>
      <c r="AH112" s="1" t="s">
        <v>154</v>
      </c>
      <c r="AI112" s="1" t="s">
        <v>142</v>
      </c>
      <c r="AJ112" s="1" t="s">
        <v>167</v>
      </c>
      <c r="AK112" s="1" t="s">
        <v>143</v>
      </c>
      <c r="AL112" s="1">
        <v>137.0</v>
      </c>
      <c r="AM112" s="1">
        <v>96.0</v>
      </c>
      <c r="AN112" s="1">
        <v>1232.33</v>
      </c>
      <c r="AO112" s="1">
        <v>13.4464</v>
      </c>
      <c r="AP112" s="1">
        <v>531.764</v>
      </c>
      <c r="AQ112" s="1">
        <v>889.418</v>
      </c>
      <c r="AR112" s="1">
        <v>9.81005</v>
      </c>
      <c r="AS112" s="1">
        <v>716.955</v>
      </c>
      <c r="AT112" s="1">
        <v>2971.96</v>
      </c>
      <c r="AU112" s="1">
        <v>188.648</v>
      </c>
      <c r="AV112" s="1">
        <v>9.6347</v>
      </c>
      <c r="AW112" s="1">
        <v>0.9841530000000001</v>
      </c>
      <c r="AX112" s="1">
        <v>2.15471</v>
      </c>
      <c r="AY112" s="1">
        <v>826.515</v>
      </c>
      <c r="AZ112" s="1">
        <v>0.755645</v>
      </c>
      <c r="BA112" s="1">
        <v>1.23409</v>
      </c>
      <c r="BB112" s="1">
        <v>14.6719</v>
      </c>
      <c r="BC112" s="1">
        <v>4.04669</v>
      </c>
      <c r="BD112" s="1">
        <v>0.86382</v>
      </c>
      <c r="BE112" s="1">
        <v>252.596</v>
      </c>
      <c r="BF112" s="1">
        <v>7.52265</v>
      </c>
      <c r="BG112" s="1">
        <v>116.278</v>
      </c>
      <c r="BH112" s="1">
        <v>3.180974375</v>
      </c>
      <c r="BI112" s="1">
        <v>0.624340193</v>
      </c>
      <c r="BJ112" s="1">
        <v>0.125847212</v>
      </c>
      <c r="BK112" s="1">
        <v>0.024941936</v>
      </c>
      <c r="BL112" s="1" t="s">
        <v>156</v>
      </c>
      <c r="BM112" s="1" t="s">
        <v>145</v>
      </c>
      <c r="BN112" s="1" t="s">
        <v>146</v>
      </c>
      <c r="BO112" s="1" t="s">
        <v>146</v>
      </c>
      <c r="BP112" s="1" t="s">
        <v>146</v>
      </c>
      <c r="BQ112" s="1" t="s">
        <v>146</v>
      </c>
      <c r="BR112" s="1" t="s">
        <v>146</v>
      </c>
      <c r="BS112" s="1">
        <v>13.15714853</v>
      </c>
      <c r="BT112" s="1">
        <v>8.496455257</v>
      </c>
      <c r="BU112" s="1">
        <v>9.526280502</v>
      </c>
      <c r="BV112" s="1">
        <v>3.362758076</v>
      </c>
      <c r="BW112" s="1">
        <v>4.654051773</v>
      </c>
      <c r="BX112" s="1">
        <v>1.094310044</v>
      </c>
      <c r="BY112" s="1">
        <v>0.888238672</v>
      </c>
      <c r="BZ112" s="1" t="str">
        <f t="shared" si="1"/>
        <v>proinflamatoria</v>
      </c>
      <c r="CA112" s="1">
        <v>39.79807692</v>
      </c>
      <c r="CB112" s="1" t="s">
        <v>148</v>
      </c>
      <c r="CC112" s="1">
        <v>0.128425714</v>
      </c>
      <c r="CD112" s="1">
        <v>0.185306182</v>
      </c>
      <c r="CE112" s="1">
        <v>0.063396131</v>
      </c>
      <c r="CF112" s="1">
        <v>0.030001089</v>
      </c>
      <c r="CG112" s="1">
        <v>0.219626847</v>
      </c>
      <c r="CH112" s="1">
        <v>813.361</v>
      </c>
      <c r="CI112" s="2" t="str">
        <f t="shared" si="2"/>
        <v>low</v>
      </c>
      <c r="CJ112" s="1">
        <v>851.263</v>
      </c>
      <c r="CK112" s="1">
        <v>572.872</v>
      </c>
      <c r="CL112" s="1">
        <v>278.39</v>
      </c>
      <c r="CM112" s="1">
        <v>30.843</v>
      </c>
      <c r="CN112" s="1">
        <v>808.885</v>
      </c>
      <c r="CO112" s="1">
        <v>6.471</v>
      </c>
      <c r="CP112" s="1">
        <v>0.0</v>
      </c>
      <c r="CQ112" s="1">
        <v>6.471</v>
      </c>
      <c r="CR112" s="1">
        <v>0.0</v>
      </c>
      <c r="CS112" s="1">
        <v>5.064</v>
      </c>
      <c r="CT112" s="1">
        <v>5.064</v>
      </c>
      <c r="CU112" s="1">
        <v>0.0</v>
      </c>
      <c r="CV112" s="1">
        <v>0.658</v>
      </c>
      <c r="CW112" s="1">
        <v>15.951</v>
      </c>
      <c r="CX112" s="1">
        <v>0.0</v>
      </c>
      <c r="CY112" s="1">
        <v>2.728</v>
      </c>
      <c r="CZ112" s="1">
        <v>0.076</v>
      </c>
      <c r="DA112" s="1">
        <v>4.769</v>
      </c>
      <c r="DB112" s="1">
        <v>4.845</v>
      </c>
      <c r="DC112" s="1">
        <v>0.068</v>
      </c>
      <c r="DD112" s="1">
        <v>0.296</v>
      </c>
      <c r="DE112" s="1">
        <v>0.363</v>
      </c>
      <c r="DF112" s="1">
        <v>4.524</v>
      </c>
      <c r="DG112" s="1">
        <v>2.432</v>
      </c>
      <c r="DH112" s="1">
        <v>6.956</v>
      </c>
      <c r="DI112" s="1">
        <v>4.694</v>
      </c>
      <c r="DJ112" s="1">
        <v>5.846</v>
      </c>
      <c r="DK112" s="1">
        <v>10.541</v>
      </c>
      <c r="DL112" s="1">
        <v>538.361</v>
      </c>
      <c r="DM112" s="1">
        <v>259.984</v>
      </c>
      <c r="DN112" s="1">
        <v>798.344</v>
      </c>
      <c r="DO112" s="1">
        <v>0.0</v>
      </c>
      <c r="DP112" s="1">
        <v>5.064</v>
      </c>
      <c r="DQ112" s="1">
        <v>5.064</v>
      </c>
      <c r="DR112" s="1" t="s">
        <v>157</v>
      </c>
      <c r="DS112" s="1" t="s">
        <v>149</v>
      </c>
      <c r="DT112" s="1" t="s">
        <v>158</v>
      </c>
      <c r="DU112" s="1" t="s">
        <v>149</v>
      </c>
      <c r="DV112" s="1">
        <v>660.019</v>
      </c>
      <c r="DW112" s="1" t="str">
        <f t="shared" si="3"/>
        <v>high</v>
      </c>
      <c r="DX112" s="1">
        <v>690.775</v>
      </c>
      <c r="DY112" s="1">
        <v>25.028</v>
      </c>
      <c r="DZ112" s="1">
        <v>656.387</v>
      </c>
      <c r="EA112" s="1" t="s">
        <v>157</v>
      </c>
      <c r="EB112" s="1" t="s">
        <v>149</v>
      </c>
      <c r="EC112" s="1" t="s">
        <v>158</v>
      </c>
      <c r="ED112" s="1" t="s">
        <v>149</v>
      </c>
      <c r="EE112" s="1" t="s">
        <v>383</v>
      </c>
      <c r="EF112" s="1" t="s">
        <v>165</v>
      </c>
      <c r="EG112" s="1" t="s">
        <v>165</v>
      </c>
    </row>
    <row r="113" ht="14.25" customHeight="1">
      <c r="A113" s="1" t="s">
        <v>384</v>
      </c>
      <c r="B113" s="1" t="s">
        <v>153</v>
      </c>
      <c r="C113" s="1">
        <v>59.0</v>
      </c>
      <c r="D113" s="1" t="s">
        <v>161</v>
      </c>
      <c r="E113" s="1">
        <v>83.1</v>
      </c>
      <c r="F113" s="1">
        <v>63.0</v>
      </c>
      <c r="G113" s="1" t="s">
        <v>154</v>
      </c>
      <c r="H113" s="1">
        <v>14.0</v>
      </c>
      <c r="I113" s="1">
        <v>120.0</v>
      </c>
      <c r="J113" s="1">
        <v>194.0</v>
      </c>
      <c r="K113" s="1">
        <v>3.079365079</v>
      </c>
      <c r="L113" s="1">
        <v>147.7</v>
      </c>
      <c r="M113" s="1">
        <v>3.2</v>
      </c>
      <c r="N113" s="1">
        <v>79.0</v>
      </c>
      <c r="O113" s="1">
        <v>5.3</v>
      </c>
      <c r="P113" s="1">
        <v>13.1</v>
      </c>
      <c r="Q113" s="1">
        <v>6.88</v>
      </c>
      <c r="R113" s="1">
        <v>1.904069767</v>
      </c>
      <c r="S113" s="1">
        <v>69.0</v>
      </c>
      <c r="T113" s="1">
        <v>4.52</v>
      </c>
      <c r="U113" s="1">
        <v>4.3845</v>
      </c>
      <c r="V113" s="1">
        <v>86.8</v>
      </c>
      <c r="W113" s="1">
        <v>102.2046354</v>
      </c>
      <c r="X113" s="1">
        <v>175.4</v>
      </c>
      <c r="Y113" s="1">
        <v>113.5334955</v>
      </c>
      <c r="Z113" s="1">
        <v>0.880797333</v>
      </c>
      <c r="AA113" s="1">
        <v>0.391129829</v>
      </c>
      <c r="AB113" s="1">
        <v>77.8</v>
      </c>
      <c r="AC113" s="1">
        <v>31.36306374</v>
      </c>
      <c r="AD113" s="1" t="s">
        <v>155</v>
      </c>
      <c r="AE113" s="1">
        <v>42.85838791</v>
      </c>
      <c r="AF113" s="1">
        <v>103.8</v>
      </c>
      <c r="AG113" s="1" t="s">
        <v>140</v>
      </c>
      <c r="AH113" s="1" t="s">
        <v>141</v>
      </c>
      <c r="AI113" s="1" t="s">
        <v>142</v>
      </c>
      <c r="AJ113" s="1" t="s">
        <v>167</v>
      </c>
      <c r="AK113" s="1" t="s">
        <v>143</v>
      </c>
      <c r="AL113" s="1">
        <v>99.0</v>
      </c>
      <c r="AM113" s="1">
        <v>70.0</v>
      </c>
      <c r="AN113" s="1">
        <v>1524.48</v>
      </c>
      <c r="AO113" s="1">
        <v>16.4435</v>
      </c>
      <c r="AP113" s="1">
        <v>517.102</v>
      </c>
      <c r="AQ113" s="1">
        <v>897.903</v>
      </c>
      <c r="AR113" s="1">
        <v>12.5621</v>
      </c>
      <c r="AS113" s="1">
        <v>931.765</v>
      </c>
      <c r="AT113" s="1">
        <v>2088.22</v>
      </c>
      <c r="AU113" s="1">
        <v>200.557</v>
      </c>
      <c r="AV113" s="1">
        <v>9.76018</v>
      </c>
      <c r="AW113" s="1">
        <v>1.3165</v>
      </c>
      <c r="AX113" s="1">
        <v>3.04251</v>
      </c>
      <c r="AY113" s="1">
        <v>703.002</v>
      </c>
      <c r="AZ113" s="1">
        <v>1.21307</v>
      </c>
      <c r="BA113" s="1">
        <v>1.31496</v>
      </c>
      <c r="BB113" s="1">
        <v>14.1761</v>
      </c>
      <c r="BC113" s="1">
        <v>3.7673</v>
      </c>
      <c r="BD113" s="1">
        <v>1.07398</v>
      </c>
      <c r="BE113" s="1">
        <v>376.702</v>
      </c>
      <c r="BF113" s="1">
        <v>6.73196</v>
      </c>
      <c r="BG113" s="1">
        <v>92.7512</v>
      </c>
      <c r="BH113" s="1">
        <v>5.499458004</v>
      </c>
      <c r="BI113" s="1">
        <v>1.012830668</v>
      </c>
      <c r="BJ113" s="1">
        <v>0.673329057</v>
      </c>
      <c r="BK113" s="1">
        <v>0.057970298</v>
      </c>
      <c r="BL113" s="1" t="s">
        <v>156</v>
      </c>
      <c r="BM113" s="1" t="s">
        <v>146</v>
      </c>
      <c r="BN113" s="1" t="s">
        <v>146</v>
      </c>
      <c r="BO113" s="1" t="s">
        <v>146</v>
      </c>
      <c r="BP113" s="1" t="s">
        <v>146</v>
      </c>
      <c r="BQ113" s="1" t="s">
        <v>145</v>
      </c>
      <c r="BR113" s="1" t="s">
        <v>146</v>
      </c>
      <c r="BS113" s="1">
        <v>13.14556519</v>
      </c>
      <c r="BT113" s="1">
        <v>9.112072249</v>
      </c>
      <c r="BU113" s="1">
        <v>7.830964422</v>
      </c>
      <c r="BV113" s="1">
        <v>2.81483359</v>
      </c>
      <c r="BW113" s="1">
        <v>4.418823991</v>
      </c>
      <c r="BX113" s="1">
        <v>0.544187773</v>
      </c>
      <c r="BY113" s="1">
        <v>0.357078591</v>
      </c>
      <c r="BZ113" s="1" t="str">
        <f t="shared" si="1"/>
        <v>proinflamatoria</v>
      </c>
      <c r="CA113" s="1">
        <v>45.65317919</v>
      </c>
      <c r="CB113" s="1" t="s">
        <v>148</v>
      </c>
      <c r="CC113" s="1">
        <v>0.090354598</v>
      </c>
      <c r="CD113" s="1">
        <v>0.20308298</v>
      </c>
      <c r="CE113" s="1">
        <v>0.009038232</v>
      </c>
      <c r="CF113" s="1">
        <v>0.593529069</v>
      </c>
      <c r="CG113" s="1">
        <v>0.040145277</v>
      </c>
      <c r="CH113" s="1">
        <v>687.845</v>
      </c>
      <c r="CI113" s="2" t="str">
        <f t="shared" si="2"/>
        <v>low</v>
      </c>
      <c r="CJ113" s="1">
        <v>101.892</v>
      </c>
      <c r="CK113" s="1">
        <v>92.419</v>
      </c>
      <c r="CL113" s="1">
        <v>9.472</v>
      </c>
      <c r="CM113" s="1">
        <v>54.166</v>
      </c>
      <c r="CN113" s="1">
        <v>44.941</v>
      </c>
      <c r="CO113" s="1">
        <v>0.298</v>
      </c>
      <c r="CP113" s="1">
        <v>0.0</v>
      </c>
      <c r="CQ113" s="1">
        <v>0.298</v>
      </c>
      <c r="CR113" s="1">
        <v>0.0</v>
      </c>
      <c r="CS113" s="1">
        <v>2.473</v>
      </c>
      <c r="CT113" s="1">
        <v>2.473</v>
      </c>
      <c r="CU113" s="1">
        <v>0.014</v>
      </c>
      <c r="CV113" s="1">
        <v>0.298</v>
      </c>
      <c r="CW113" s="1">
        <v>0.268</v>
      </c>
      <c r="CX113" s="1">
        <v>0.0</v>
      </c>
      <c r="CY113" s="1">
        <v>36.87</v>
      </c>
      <c r="CZ113" s="1">
        <v>0.05</v>
      </c>
      <c r="DA113" s="1">
        <v>0.354</v>
      </c>
      <c r="DB113" s="1">
        <v>0.403</v>
      </c>
      <c r="DC113" s="1">
        <v>0.133</v>
      </c>
      <c r="DD113" s="1">
        <v>0.084</v>
      </c>
      <c r="DE113" s="1">
        <v>0.217</v>
      </c>
      <c r="DF113" s="1">
        <v>11.434</v>
      </c>
      <c r="DG113" s="1">
        <v>3.422</v>
      </c>
      <c r="DH113" s="1">
        <v>14.856</v>
      </c>
      <c r="DI113" s="1">
        <v>0.581</v>
      </c>
      <c r="DJ113" s="1">
        <v>0.266</v>
      </c>
      <c r="DK113" s="1">
        <v>0.847</v>
      </c>
      <c r="DL113" s="1">
        <v>41.221</v>
      </c>
      <c r="DM113" s="1">
        <v>2.873</v>
      </c>
      <c r="DN113" s="1">
        <v>44.094</v>
      </c>
      <c r="DO113" s="1">
        <v>0.0</v>
      </c>
      <c r="DP113" s="1">
        <v>2.473</v>
      </c>
      <c r="DQ113" s="1">
        <v>2.473</v>
      </c>
      <c r="DR113" s="1" t="s">
        <v>158</v>
      </c>
      <c r="DS113" s="1" t="s">
        <v>158</v>
      </c>
      <c r="DT113" s="1" t="s">
        <v>158</v>
      </c>
      <c r="DU113" s="1" t="s">
        <v>158</v>
      </c>
      <c r="DV113" s="1">
        <v>451.2</v>
      </c>
      <c r="DW113" s="1" t="str">
        <f t="shared" si="3"/>
        <v>low</v>
      </c>
      <c r="DX113" s="1">
        <v>66.837</v>
      </c>
      <c r="DY113" s="1">
        <v>35.531</v>
      </c>
      <c r="DZ113" s="1">
        <v>29.479</v>
      </c>
      <c r="EA113" s="1" t="s">
        <v>157</v>
      </c>
      <c r="EB113" s="1" t="s">
        <v>158</v>
      </c>
      <c r="EC113" s="1" t="s">
        <v>157</v>
      </c>
      <c r="ED113" s="1" t="s">
        <v>158</v>
      </c>
      <c r="EE113" s="1" t="s">
        <v>385</v>
      </c>
      <c r="EF113" s="1" t="s">
        <v>165</v>
      </c>
      <c r="EG113" s="1" t="s">
        <v>165</v>
      </c>
    </row>
    <row r="114" ht="14.25" customHeight="1">
      <c r="A114" s="1" t="s">
        <v>386</v>
      </c>
      <c r="B114" s="1" t="s">
        <v>153</v>
      </c>
      <c r="C114" s="1">
        <v>44.0</v>
      </c>
      <c r="D114" s="1" t="s">
        <v>161</v>
      </c>
      <c r="E114" s="1">
        <v>102.0</v>
      </c>
      <c r="F114" s="1">
        <v>51.0</v>
      </c>
      <c r="G114" s="1" t="s">
        <v>154</v>
      </c>
      <c r="H114" s="1">
        <v>25.0</v>
      </c>
      <c r="I114" s="1">
        <v>125.0</v>
      </c>
      <c r="J114" s="1">
        <v>198.0</v>
      </c>
      <c r="K114" s="1">
        <v>3.882352941</v>
      </c>
      <c r="L114" s="1">
        <v>83.8</v>
      </c>
      <c r="M114" s="1">
        <v>3.7</v>
      </c>
      <c r="N114" s="1">
        <v>76.0</v>
      </c>
      <c r="O114" s="1">
        <v>5.6</v>
      </c>
      <c r="P114" s="1">
        <v>3.43</v>
      </c>
      <c r="Q114" s="1">
        <v>8.06</v>
      </c>
      <c r="R114" s="1">
        <v>0.425558313</v>
      </c>
      <c r="S114" s="1">
        <v>127.0</v>
      </c>
      <c r="T114" s="1">
        <v>4.55</v>
      </c>
      <c r="U114" s="1">
        <v>4.218</v>
      </c>
      <c r="V114" s="1">
        <v>94.3</v>
      </c>
      <c r="W114" s="1">
        <v>126.7409471</v>
      </c>
      <c r="X114" s="1">
        <v>176.2</v>
      </c>
      <c r="Y114" s="1">
        <v>117.2369594</v>
      </c>
      <c r="Z114" s="1">
        <v>0.852973333</v>
      </c>
      <c r="AA114" s="1">
        <v>0.393274181</v>
      </c>
      <c r="AB114" s="1">
        <v>59.0</v>
      </c>
      <c r="AC114" s="1">
        <v>22.09774243</v>
      </c>
      <c r="AD114" s="1" t="s">
        <v>154</v>
      </c>
      <c r="AE114" s="1">
        <v>36.32074665</v>
      </c>
      <c r="AF114" s="1">
        <v>81.0</v>
      </c>
      <c r="AG114" s="1" t="s">
        <v>140</v>
      </c>
      <c r="AH114" s="1" t="s">
        <v>154</v>
      </c>
      <c r="AI114" s="1" t="s">
        <v>167</v>
      </c>
      <c r="AJ114" s="1" t="s">
        <v>142</v>
      </c>
      <c r="AK114" s="1" t="s">
        <v>143</v>
      </c>
      <c r="AL114" s="1">
        <v>101.0</v>
      </c>
      <c r="AM114" s="1">
        <v>64.0</v>
      </c>
      <c r="AN114" s="1">
        <v>1916.42</v>
      </c>
      <c r="AO114" s="1">
        <v>14.9278</v>
      </c>
      <c r="AP114" s="1">
        <v>652.609</v>
      </c>
      <c r="AQ114" s="1">
        <v>1140.15</v>
      </c>
      <c r="AR114" s="1">
        <v>13.045</v>
      </c>
      <c r="AS114" s="1">
        <v>1246.36</v>
      </c>
      <c r="AT114" s="1">
        <v>3470.79</v>
      </c>
      <c r="AU114" s="1">
        <v>217.554</v>
      </c>
      <c r="AV114" s="1">
        <v>11.7199</v>
      </c>
      <c r="AW114" s="1">
        <v>1.36872</v>
      </c>
      <c r="AX114" s="1">
        <v>2.52012</v>
      </c>
      <c r="AY114" s="1">
        <v>740.716</v>
      </c>
      <c r="AZ114" s="1">
        <v>1.10451</v>
      </c>
      <c r="BA114" s="1">
        <v>2.75844</v>
      </c>
      <c r="BB114" s="1">
        <v>14.6432</v>
      </c>
      <c r="BC114" s="1">
        <v>4.62695</v>
      </c>
      <c r="BD114" s="1">
        <v>2.4479</v>
      </c>
      <c r="BE114" s="1">
        <v>315.813</v>
      </c>
      <c r="BF114" s="1">
        <v>7.46844</v>
      </c>
      <c r="BG114" s="1">
        <v>176.304</v>
      </c>
      <c r="BH114" s="1">
        <v>1.942415946</v>
      </c>
      <c r="BI114" s="1">
        <v>0.708216067</v>
      </c>
      <c r="BJ114" s="1">
        <v>0.226152569</v>
      </c>
      <c r="BK114" s="1">
        <v>0.0</v>
      </c>
      <c r="BL114" s="1" t="s">
        <v>144</v>
      </c>
      <c r="BM114" s="1" t="s">
        <v>145</v>
      </c>
      <c r="BN114" s="1" t="s">
        <v>146</v>
      </c>
      <c r="BO114" s="1" t="s">
        <v>146</v>
      </c>
      <c r="BP114" s="1" t="s">
        <v>146</v>
      </c>
      <c r="BQ114" s="1" t="s">
        <v>145</v>
      </c>
      <c r="BR114" s="1" t="s">
        <v>146</v>
      </c>
      <c r="BS114" s="1">
        <v>12.03329589</v>
      </c>
      <c r="BT114" s="1">
        <v>6.363021931</v>
      </c>
      <c r="BU114" s="1">
        <v>6.919166045</v>
      </c>
      <c r="BV114" s="1">
        <v>2.487851202</v>
      </c>
      <c r="BW114" s="1">
        <v>4.794808872</v>
      </c>
      <c r="BX114" s="1">
        <v>0.193349345</v>
      </c>
      <c r="BY114" s="1">
        <v>0.100913019</v>
      </c>
      <c r="BZ114" s="1" t="str">
        <f t="shared" si="1"/>
        <v>proinflamatoria</v>
      </c>
      <c r="CA114" s="1">
        <v>35.65432099</v>
      </c>
      <c r="CB114" s="1" t="s">
        <v>148</v>
      </c>
      <c r="CC114" s="1">
        <v>3.11662E-4</v>
      </c>
      <c r="CD114" s="1">
        <v>0.156174032</v>
      </c>
      <c r="CE114" s="1">
        <v>0.014585801</v>
      </c>
      <c r="CF114" s="1">
        <v>0.725705915</v>
      </c>
      <c r="CG114" s="1">
        <v>0.015957115</v>
      </c>
      <c r="CH114" s="1">
        <v>1017.227</v>
      </c>
      <c r="CI114" s="2" t="str">
        <f t="shared" si="2"/>
        <v>High</v>
      </c>
      <c r="CJ114" s="1">
        <v>694.063</v>
      </c>
      <c r="CK114" s="1">
        <v>635.688</v>
      </c>
      <c r="CL114" s="1">
        <v>58.375</v>
      </c>
      <c r="CM114" s="1">
        <v>626.752</v>
      </c>
      <c r="CN114" s="1">
        <v>56.977</v>
      </c>
      <c r="CO114" s="1">
        <v>5.478</v>
      </c>
      <c r="CP114" s="1">
        <v>0.0</v>
      </c>
      <c r="CQ114" s="1">
        <v>5.478</v>
      </c>
      <c r="CR114" s="1">
        <v>0.0</v>
      </c>
      <c r="CS114" s="1">
        <v>4.856</v>
      </c>
      <c r="CT114" s="1">
        <v>4.856</v>
      </c>
      <c r="CU114" s="1">
        <v>0.0</v>
      </c>
      <c r="CV114" s="1">
        <v>0.003</v>
      </c>
      <c r="CW114" s="1">
        <v>0.0</v>
      </c>
      <c r="CX114" s="1">
        <v>0.0</v>
      </c>
      <c r="CY114" s="1">
        <v>493.666</v>
      </c>
      <c r="CZ114" s="1">
        <v>91.776</v>
      </c>
      <c r="DA114" s="1">
        <v>23.898</v>
      </c>
      <c r="DB114" s="1">
        <v>115.674</v>
      </c>
      <c r="DC114" s="1">
        <v>13.898</v>
      </c>
      <c r="DD114" s="1">
        <v>0.089</v>
      </c>
      <c r="DE114" s="1">
        <v>13.986</v>
      </c>
      <c r="DF114" s="1">
        <v>2.631</v>
      </c>
      <c r="DG114" s="1">
        <v>0.795</v>
      </c>
      <c r="DH114" s="1">
        <v>3.426</v>
      </c>
      <c r="DI114" s="1">
        <v>0.024</v>
      </c>
      <c r="DJ114" s="1">
        <v>8.543</v>
      </c>
      <c r="DK114" s="1">
        <v>8.567</v>
      </c>
      <c r="DL114" s="1">
        <v>28.215</v>
      </c>
      <c r="DM114" s="1">
        <v>20.195</v>
      </c>
      <c r="DN114" s="1">
        <v>48.41</v>
      </c>
      <c r="DO114" s="1">
        <v>0.0</v>
      </c>
      <c r="DP114" s="1">
        <v>4.856</v>
      </c>
      <c r="DQ114" s="1">
        <v>4.856</v>
      </c>
      <c r="DR114" s="1" t="s">
        <v>157</v>
      </c>
      <c r="DS114" s="1" t="s">
        <v>157</v>
      </c>
      <c r="DT114" s="1" t="s">
        <v>149</v>
      </c>
      <c r="DU114" s="1" t="s">
        <v>158</v>
      </c>
      <c r="DV114" s="1">
        <v>530.796</v>
      </c>
      <c r="DW114" s="1" t="str">
        <f t="shared" si="3"/>
        <v>high</v>
      </c>
      <c r="DX114" s="1">
        <v>362.167</v>
      </c>
      <c r="DY114" s="1">
        <v>327.043</v>
      </c>
      <c r="DZ114" s="1">
        <v>29.731</v>
      </c>
      <c r="EA114" s="1" t="s">
        <v>157</v>
      </c>
      <c r="EB114" s="1" t="s">
        <v>157</v>
      </c>
      <c r="EC114" s="1" t="s">
        <v>149</v>
      </c>
      <c r="ED114" s="1" t="s">
        <v>158</v>
      </c>
      <c r="EE114" s="1" t="s">
        <v>387</v>
      </c>
      <c r="EF114" s="1" t="s">
        <v>151</v>
      </c>
      <c r="EG114" s="1" t="s">
        <v>151</v>
      </c>
    </row>
    <row r="115" ht="14.25" customHeight="1">
      <c r="A115" s="1" t="s">
        <v>388</v>
      </c>
      <c r="B115" s="1" t="s">
        <v>153</v>
      </c>
      <c r="C115" s="1">
        <v>32.0</v>
      </c>
      <c r="D115" s="1" t="s">
        <v>137</v>
      </c>
      <c r="E115" s="1">
        <v>97.5</v>
      </c>
      <c r="F115" s="1">
        <v>66.0</v>
      </c>
      <c r="G115" s="1" t="s">
        <v>154</v>
      </c>
      <c r="H115" s="1">
        <v>27.0</v>
      </c>
      <c r="I115" s="1">
        <v>127.0</v>
      </c>
      <c r="J115" s="1">
        <v>203.0</v>
      </c>
      <c r="K115" s="1">
        <v>3.075757576</v>
      </c>
      <c r="L115" s="1">
        <v>66.8</v>
      </c>
      <c r="M115" s="1">
        <v>1.6</v>
      </c>
      <c r="N115" s="1">
        <v>76.0</v>
      </c>
      <c r="O115" s="1">
        <v>5.1</v>
      </c>
      <c r="P115" s="1">
        <v>10.3</v>
      </c>
      <c r="Q115" s="1">
        <v>12.49</v>
      </c>
      <c r="R115" s="1">
        <v>0.824659728</v>
      </c>
      <c r="S115" s="1">
        <v>136.0</v>
      </c>
      <c r="T115" s="1">
        <v>21.6</v>
      </c>
      <c r="U115" s="1">
        <v>4.218</v>
      </c>
      <c r="V115" s="1">
        <v>266.8</v>
      </c>
      <c r="W115" s="1">
        <v>601.6713092</v>
      </c>
      <c r="X115" s="1">
        <v>38.3</v>
      </c>
      <c r="Y115" s="1">
        <v>24.69574838</v>
      </c>
      <c r="Z115" s="1">
        <v>4.04928</v>
      </c>
      <c r="AA115" s="1">
        <v>0.310636411</v>
      </c>
      <c r="AB115" s="1">
        <v>74.4</v>
      </c>
      <c r="AC115" s="1">
        <v>28.34933699</v>
      </c>
      <c r="AD115" s="1" t="s">
        <v>139</v>
      </c>
      <c r="AE115" s="1">
        <v>36.20111271</v>
      </c>
      <c r="AF115" s="1">
        <v>85.4</v>
      </c>
      <c r="AG115" s="1" t="s">
        <v>140</v>
      </c>
      <c r="AH115" s="1" t="s">
        <v>154</v>
      </c>
      <c r="AI115" s="1" t="s">
        <v>142</v>
      </c>
      <c r="AJ115" s="1" t="s">
        <v>142</v>
      </c>
      <c r="AK115" s="1" t="s">
        <v>143</v>
      </c>
      <c r="AL115" s="1">
        <v>105.0</v>
      </c>
      <c r="AM115" s="1">
        <v>71.0</v>
      </c>
      <c r="AN115" s="1">
        <v>1881.01</v>
      </c>
      <c r="AO115" s="1">
        <v>12.3818</v>
      </c>
      <c r="AP115" s="1">
        <v>589.928</v>
      </c>
      <c r="AQ115" s="1">
        <v>930.494</v>
      </c>
      <c r="AR115" s="1">
        <v>11.5822</v>
      </c>
      <c r="AS115" s="1">
        <v>1437.24</v>
      </c>
      <c r="AT115" s="1">
        <v>2300.4</v>
      </c>
      <c r="AU115" s="1">
        <v>181.368</v>
      </c>
      <c r="AV115" s="1">
        <v>10.2403</v>
      </c>
      <c r="AW115" s="1">
        <v>1.00057</v>
      </c>
      <c r="AX115" s="1">
        <v>2.34479</v>
      </c>
      <c r="AY115" s="1">
        <v>665.507</v>
      </c>
      <c r="AZ115" s="1">
        <v>0.865634</v>
      </c>
      <c r="BA115" s="1">
        <v>1.66148</v>
      </c>
      <c r="BB115" s="1">
        <v>18.1454</v>
      </c>
      <c r="BC115" s="1">
        <v>4.05303</v>
      </c>
      <c r="BD115" s="1">
        <v>1.39808</v>
      </c>
      <c r="BE115" s="1">
        <v>336.914</v>
      </c>
      <c r="BF115" s="1">
        <v>7.53762</v>
      </c>
      <c r="BG115" s="1">
        <v>108.595</v>
      </c>
      <c r="BH115" s="1">
        <v>1.040034131</v>
      </c>
      <c r="BI115" s="1">
        <v>0.210800143</v>
      </c>
      <c r="BJ115" s="1">
        <v>0.180665239</v>
      </c>
      <c r="BK115" s="1">
        <v>0.0</v>
      </c>
      <c r="BL115" s="1" t="s">
        <v>156</v>
      </c>
      <c r="BM115" s="1" t="s">
        <v>146</v>
      </c>
      <c r="BN115" s="1" t="s">
        <v>146</v>
      </c>
      <c r="BO115" s="1" t="s">
        <v>146</v>
      </c>
      <c r="BP115" s="1" t="s">
        <v>146</v>
      </c>
      <c r="BQ115" s="1" t="s">
        <v>146</v>
      </c>
      <c r="BR115" s="1" t="s">
        <v>145</v>
      </c>
      <c r="BS115" s="1">
        <v>9.612620673</v>
      </c>
      <c r="BT115" s="1">
        <v>24.58600928</v>
      </c>
      <c r="BU115" s="1">
        <v>4.66267411</v>
      </c>
      <c r="BV115" s="1">
        <v>2.694785696</v>
      </c>
      <c r="BW115" s="1">
        <v>8.089800657</v>
      </c>
      <c r="BX115" s="1">
        <v>1.007978166</v>
      </c>
      <c r="BY115" s="1">
        <v>0.53587356</v>
      </c>
      <c r="BZ115" s="1" t="str">
        <f t="shared" si="1"/>
        <v>proinflamatoria</v>
      </c>
      <c r="CA115" s="1">
        <v>38.06088993</v>
      </c>
      <c r="CB115" s="1" t="s">
        <v>148</v>
      </c>
      <c r="CC115" s="1">
        <v>0.048911057</v>
      </c>
      <c r="CD115" s="1">
        <v>0.19358124</v>
      </c>
      <c r="CE115" s="1">
        <v>0.009192041</v>
      </c>
      <c r="CF115" s="1">
        <v>0.325090092</v>
      </c>
      <c r="CG115" s="1">
        <v>0.161826918</v>
      </c>
      <c r="CH115" s="1">
        <v>460.493</v>
      </c>
      <c r="CI115" s="2" t="str">
        <f t="shared" si="2"/>
        <v>low</v>
      </c>
      <c r="CJ115" s="1">
        <v>226.974</v>
      </c>
      <c r="CK115" s="1">
        <v>216.673</v>
      </c>
      <c r="CL115" s="1">
        <v>10.301</v>
      </c>
      <c r="CM115" s="1">
        <v>129.625</v>
      </c>
      <c r="CN115" s="1">
        <v>96.196</v>
      </c>
      <c r="CO115" s="1">
        <v>0.0</v>
      </c>
      <c r="CP115" s="1">
        <v>0.0</v>
      </c>
      <c r="CQ115" s="1">
        <v>0.0</v>
      </c>
      <c r="CR115" s="1">
        <v>0.0</v>
      </c>
      <c r="CS115" s="1">
        <v>1.153</v>
      </c>
      <c r="CT115" s="1">
        <v>1.153</v>
      </c>
      <c r="CU115" s="1">
        <v>0.0</v>
      </c>
      <c r="CV115" s="1">
        <v>0.0</v>
      </c>
      <c r="CW115" s="1">
        <v>92.5</v>
      </c>
      <c r="CX115" s="1">
        <v>0.0</v>
      </c>
      <c r="CY115" s="1">
        <v>4.073</v>
      </c>
      <c r="CZ115" s="1">
        <v>0.038</v>
      </c>
      <c r="DA115" s="1">
        <v>0.27</v>
      </c>
      <c r="DB115" s="1">
        <v>0.307</v>
      </c>
      <c r="DC115" s="1">
        <v>0.102</v>
      </c>
      <c r="DD115" s="1">
        <v>0.032</v>
      </c>
      <c r="DE115" s="1">
        <v>0.134</v>
      </c>
      <c r="DF115" s="1">
        <v>29.129</v>
      </c>
      <c r="DG115" s="1">
        <v>3.482</v>
      </c>
      <c r="DH115" s="1">
        <v>32.611</v>
      </c>
      <c r="DI115" s="1">
        <v>0.734</v>
      </c>
      <c r="DJ115" s="1">
        <v>0.43</v>
      </c>
      <c r="DK115" s="1">
        <v>1.164</v>
      </c>
      <c r="DL115" s="1">
        <v>90.095</v>
      </c>
      <c r="DM115" s="1">
        <v>4.931</v>
      </c>
      <c r="DN115" s="1">
        <v>95.025</v>
      </c>
      <c r="DO115" s="1">
        <v>0.0</v>
      </c>
      <c r="DP115" s="1">
        <v>1.153</v>
      </c>
      <c r="DQ115" s="1">
        <v>1.153</v>
      </c>
      <c r="DR115" s="1" t="s">
        <v>158</v>
      </c>
      <c r="DS115" s="1" t="s">
        <v>158</v>
      </c>
      <c r="DT115" s="1" t="s">
        <v>157</v>
      </c>
      <c r="DU115" s="1" t="s">
        <v>158</v>
      </c>
      <c r="DV115" s="1">
        <v>244.812</v>
      </c>
      <c r="DW115" s="1" t="str">
        <f t="shared" si="3"/>
        <v>low</v>
      </c>
      <c r="DX115" s="1">
        <v>120.666</v>
      </c>
      <c r="DY115" s="1">
        <v>68.912</v>
      </c>
      <c r="DZ115" s="1">
        <v>51.141</v>
      </c>
      <c r="EA115" s="1" t="s">
        <v>158</v>
      </c>
      <c r="EB115" s="1" t="s">
        <v>158</v>
      </c>
      <c r="EC115" s="1" t="s">
        <v>157</v>
      </c>
      <c r="ED115" s="1" t="s">
        <v>158</v>
      </c>
      <c r="EE115" s="1" t="s">
        <v>389</v>
      </c>
      <c r="EF115" s="1" t="s">
        <v>151</v>
      </c>
      <c r="EG115" s="1" t="s">
        <v>151</v>
      </c>
    </row>
    <row r="116" ht="14.25" customHeight="1">
      <c r="A116" s="1" t="s">
        <v>390</v>
      </c>
      <c r="B116" s="1" t="s">
        <v>153</v>
      </c>
      <c r="C116" s="1">
        <v>50.0</v>
      </c>
      <c r="D116" s="1" t="s">
        <v>161</v>
      </c>
      <c r="E116" s="1">
        <v>117.0</v>
      </c>
      <c r="F116" s="1">
        <v>44.0</v>
      </c>
      <c r="G116" s="1" t="s">
        <v>154</v>
      </c>
      <c r="H116" s="1">
        <v>53.0</v>
      </c>
      <c r="I116" s="1">
        <v>146.0</v>
      </c>
      <c r="J116" s="1">
        <v>223.0</v>
      </c>
      <c r="K116" s="1">
        <v>5.068181818</v>
      </c>
      <c r="L116" s="1">
        <v>40.0</v>
      </c>
      <c r="M116" s="1">
        <v>1.0</v>
      </c>
      <c r="N116" s="1">
        <v>90.0</v>
      </c>
      <c r="O116" s="1">
        <v>5.8</v>
      </c>
      <c r="P116" s="1">
        <v>10.1</v>
      </c>
      <c r="Q116" s="1">
        <v>8.06</v>
      </c>
      <c r="R116" s="1">
        <v>1.253101737</v>
      </c>
      <c r="S116" s="1">
        <v>266.0</v>
      </c>
      <c r="T116" s="1">
        <v>10.36</v>
      </c>
      <c r="U116" s="1">
        <v>4.995</v>
      </c>
      <c r="V116" s="1">
        <v>116.5</v>
      </c>
      <c r="W116" s="1">
        <v>138.5953177</v>
      </c>
      <c r="X116" s="1">
        <v>74.7</v>
      </c>
      <c r="Y116" s="1">
        <v>43.47977321</v>
      </c>
      <c r="Z116" s="1">
        <v>2.29992</v>
      </c>
      <c r="AA116" s="1">
        <v>0.336300336</v>
      </c>
      <c r="AB116" s="1">
        <v>81.2</v>
      </c>
      <c r="AC116" s="1">
        <v>32.77529227</v>
      </c>
      <c r="AD116" s="1" t="s">
        <v>155</v>
      </c>
      <c r="AE116" s="1">
        <v>46.21540332</v>
      </c>
      <c r="AF116" s="1">
        <v>101.3</v>
      </c>
      <c r="AG116" s="1" t="s">
        <v>140</v>
      </c>
      <c r="AH116" s="1" t="s">
        <v>141</v>
      </c>
      <c r="AI116" s="1" t="s">
        <v>167</v>
      </c>
      <c r="AJ116" s="1" t="s">
        <v>167</v>
      </c>
      <c r="AK116" s="1" t="s">
        <v>143</v>
      </c>
      <c r="AL116" s="1">
        <v>114.0</v>
      </c>
      <c r="AM116" s="1">
        <v>74.0</v>
      </c>
      <c r="AN116" s="1">
        <v>1918.64</v>
      </c>
      <c r="AO116" s="1">
        <v>16.7764</v>
      </c>
      <c r="AP116" s="1">
        <v>531.386</v>
      </c>
      <c r="AQ116" s="1">
        <v>960.969</v>
      </c>
      <c r="AR116" s="1">
        <v>12.7022</v>
      </c>
      <c r="AS116" s="1">
        <v>769.76</v>
      </c>
      <c r="AT116" s="1">
        <v>2859.91</v>
      </c>
      <c r="AU116" s="1">
        <v>233.266</v>
      </c>
      <c r="AV116" s="1">
        <v>10.4298</v>
      </c>
      <c r="AW116" s="1">
        <v>1.33712</v>
      </c>
      <c r="AX116" s="1">
        <v>3.41878</v>
      </c>
      <c r="AY116" s="1">
        <v>721.578</v>
      </c>
      <c r="AZ116" s="1">
        <v>1.07264</v>
      </c>
      <c r="BA116" s="1">
        <v>1.58078</v>
      </c>
      <c r="BB116" s="1">
        <v>13.2173</v>
      </c>
      <c r="BC116" s="1">
        <v>5.2244</v>
      </c>
      <c r="BD116" s="1">
        <v>0.814068</v>
      </c>
      <c r="BE116" s="1">
        <v>362.569</v>
      </c>
      <c r="BF116" s="1">
        <v>7.11974</v>
      </c>
      <c r="BG116" s="1">
        <v>169.848</v>
      </c>
      <c r="BH116" s="1">
        <v>9.869848096</v>
      </c>
      <c r="BI116" s="1">
        <v>2.920468122</v>
      </c>
      <c r="BJ116" s="1">
        <v>1.224085768</v>
      </c>
      <c r="BK116" s="1">
        <v>0.052778579</v>
      </c>
      <c r="BL116" s="1" t="s">
        <v>144</v>
      </c>
      <c r="BM116" s="1" t="s">
        <v>146</v>
      </c>
      <c r="BN116" s="1" t="s">
        <v>145</v>
      </c>
      <c r="BO116" s="1" t="s">
        <v>145</v>
      </c>
      <c r="BP116" s="1" t="s">
        <v>146</v>
      </c>
      <c r="BQ116" s="1" t="s">
        <v>146</v>
      </c>
      <c r="BR116" s="1" t="s">
        <v>146</v>
      </c>
      <c r="BS116" s="1">
        <v>19.09712088</v>
      </c>
      <c r="BT116" s="1">
        <v>3.755986363</v>
      </c>
      <c r="BU116" s="1">
        <v>6.354174459</v>
      </c>
      <c r="BV116" s="1">
        <v>9.100312691</v>
      </c>
      <c r="BW116" s="1">
        <v>4.653532743</v>
      </c>
      <c r="BX116" s="1">
        <v>0.087521965</v>
      </c>
      <c r="BY116" s="1">
        <v>0.045608111</v>
      </c>
      <c r="BZ116" s="1" t="str">
        <f t="shared" si="1"/>
        <v>antiinflamatoria</v>
      </c>
      <c r="CA116" s="1">
        <v>44.92398815</v>
      </c>
      <c r="CB116" s="1" t="s">
        <v>148</v>
      </c>
      <c r="CC116" s="1">
        <v>0.107567411</v>
      </c>
      <c r="CD116" s="1">
        <v>0.57559357</v>
      </c>
      <c r="CE116" s="1">
        <v>0.097773912</v>
      </c>
      <c r="CF116" s="1">
        <v>0.032988628</v>
      </c>
      <c r="CG116" s="1">
        <v>0.060822783</v>
      </c>
      <c r="CH116" s="1">
        <v>2001.209</v>
      </c>
      <c r="CI116" s="2" t="str">
        <f t="shared" si="2"/>
        <v>High</v>
      </c>
      <c r="CJ116" s="1">
        <v>1211.577</v>
      </c>
      <c r="CK116" s="1">
        <v>1047.322</v>
      </c>
      <c r="CL116" s="1">
        <v>164.255</v>
      </c>
      <c r="CM116" s="1">
        <v>843.002</v>
      </c>
      <c r="CN116" s="1">
        <v>349.256</v>
      </c>
      <c r="CO116" s="1">
        <v>2.744</v>
      </c>
      <c r="CP116" s="1">
        <v>0.0</v>
      </c>
      <c r="CQ116" s="1">
        <v>2.744</v>
      </c>
      <c r="CR116" s="1">
        <v>0.0</v>
      </c>
      <c r="CS116" s="1">
        <v>16.575</v>
      </c>
      <c r="CT116" s="1">
        <v>16.575</v>
      </c>
      <c r="CU116" s="1">
        <v>0.0</v>
      </c>
      <c r="CV116" s="1">
        <v>0.729</v>
      </c>
      <c r="CW116" s="1">
        <v>79.756</v>
      </c>
      <c r="CX116" s="1">
        <v>0.0</v>
      </c>
      <c r="CY116" s="1">
        <v>671.861</v>
      </c>
      <c r="CZ116" s="1">
        <v>1.017</v>
      </c>
      <c r="DA116" s="1">
        <v>1.161</v>
      </c>
      <c r="DB116" s="1">
        <v>2.178</v>
      </c>
      <c r="DC116" s="1">
        <v>5.084</v>
      </c>
      <c r="DD116" s="1">
        <v>0.121</v>
      </c>
      <c r="DE116" s="1">
        <v>5.204</v>
      </c>
      <c r="DF116" s="1">
        <v>65.199</v>
      </c>
      <c r="DG116" s="1">
        <v>18.804</v>
      </c>
      <c r="DH116" s="1">
        <v>84.003</v>
      </c>
      <c r="DI116" s="1">
        <v>24.641</v>
      </c>
      <c r="DJ116" s="1">
        <v>26.85</v>
      </c>
      <c r="DK116" s="1">
        <v>51.491</v>
      </c>
      <c r="DL116" s="1">
        <v>197.021</v>
      </c>
      <c r="DM116" s="1">
        <v>100.745</v>
      </c>
      <c r="DN116" s="1">
        <v>297.765</v>
      </c>
      <c r="DO116" s="1">
        <v>0.0</v>
      </c>
      <c r="DP116" s="1">
        <v>16.575</v>
      </c>
      <c r="DQ116" s="1">
        <v>16.575</v>
      </c>
      <c r="DR116" s="1" t="s">
        <v>149</v>
      </c>
      <c r="DS116" s="1" t="s">
        <v>149</v>
      </c>
      <c r="DT116" s="1" t="s">
        <v>149</v>
      </c>
      <c r="DU116" s="1" t="s">
        <v>157</v>
      </c>
      <c r="DV116" s="1">
        <v>1043.035</v>
      </c>
      <c r="DW116" s="1" t="str">
        <f t="shared" si="3"/>
        <v>high</v>
      </c>
      <c r="DX116" s="1">
        <v>631.477</v>
      </c>
      <c r="DY116" s="1">
        <v>439.375</v>
      </c>
      <c r="DZ116" s="1">
        <v>182.033</v>
      </c>
      <c r="EA116" s="1" t="s">
        <v>149</v>
      </c>
      <c r="EB116" s="1" t="s">
        <v>149</v>
      </c>
      <c r="EC116" s="1" t="s">
        <v>149</v>
      </c>
      <c r="ED116" s="1" t="s">
        <v>157</v>
      </c>
      <c r="EE116" s="1" t="s">
        <v>391</v>
      </c>
      <c r="EF116" s="1" t="s">
        <v>151</v>
      </c>
      <c r="EG116" s="1" t="s">
        <v>151</v>
      </c>
    </row>
    <row r="117" ht="14.25" customHeight="1">
      <c r="A117" s="1" t="s">
        <v>392</v>
      </c>
      <c r="B117" s="1" t="s">
        <v>153</v>
      </c>
      <c r="C117" s="1">
        <v>33.0</v>
      </c>
      <c r="D117" s="1" t="s">
        <v>137</v>
      </c>
      <c r="E117" s="1">
        <v>97.7</v>
      </c>
      <c r="F117" s="1">
        <v>55.0</v>
      </c>
      <c r="G117" s="1" t="s">
        <v>154</v>
      </c>
      <c r="H117" s="1">
        <v>20.0</v>
      </c>
      <c r="I117" s="1">
        <v>144.0</v>
      </c>
      <c r="J117" s="1">
        <v>219.0</v>
      </c>
      <c r="K117" s="1">
        <v>3.981818182</v>
      </c>
      <c r="L117" s="1">
        <v>128.4</v>
      </c>
      <c r="M117" s="1">
        <v>1.3</v>
      </c>
      <c r="N117" s="1">
        <v>79.0</v>
      </c>
      <c r="O117" s="1">
        <v>5.3</v>
      </c>
      <c r="P117" s="1">
        <v>5.01</v>
      </c>
      <c r="Q117" s="1">
        <v>5.74</v>
      </c>
      <c r="R117" s="1">
        <v>0.8728223</v>
      </c>
      <c r="S117" s="1">
        <v>100.0</v>
      </c>
      <c r="T117" s="1">
        <v>7.26</v>
      </c>
      <c r="U117" s="1">
        <v>4.3845</v>
      </c>
      <c r="V117" s="1">
        <v>119.0</v>
      </c>
      <c r="W117" s="1">
        <v>164.1605427</v>
      </c>
      <c r="X117" s="1">
        <v>109.8</v>
      </c>
      <c r="Y117" s="1">
        <v>70.68476574</v>
      </c>
      <c r="Z117" s="1">
        <v>1.414732</v>
      </c>
      <c r="AA117" s="1">
        <v>0.361991736</v>
      </c>
      <c r="AB117" s="1">
        <v>63.8</v>
      </c>
      <c r="AC117" s="1">
        <v>24.25040405</v>
      </c>
      <c r="AD117" s="1" t="s">
        <v>154</v>
      </c>
      <c r="AE117" s="1">
        <v>37.69398936</v>
      </c>
      <c r="AF117" s="1">
        <v>85.7</v>
      </c>
      <c r="AG117" s="1" t="s">
        <v>140</v>
      </c>
      <c r="AH117" s="1" t="s">
        <v>154</v>
      </c>
      <c r="AI117" s="1" t="s">
        <v>142</v>
      </c>
      <c r="AJ117" s="1" t="s">
        <v>167</v>
      </c>
      <c r="AK117" s="1" t="s">
        <v>143</v>
      </c>
      <c r="AL117" s="1">
        <v>96.0</v>
      </c>
      <c r="AM117" s="1">
        <v>59.0</v>
      </c>
      <c r="AN117" s="1">
        <v>2162.01</v>
      </c>
      <c r="AO117" s="1">
        <v>17.9148</v>
      </c>
      <c r="AP117" s="1">
        <v>531.771</v>
      </c>
      <c r="AQ117" s="1">
        <v>932.547</v>
      </c>
      <c r="AR117" s="1">
        <v>14.5901</v>
      </c>
      <c r="AS117" s="1">
        <v>1648.05</v>
      </c>
      <c r="AT117" s="1">
        <v>2902.14</v>
      </c>
      <c r="AU117" s="1">
        <v>238.72</v>
      </c>
      <c r="AV117" s="1">
        <v>10.0263</v>
      </c>
      <c r="AW117" s="1">
        <v>1.55598</v>
      </c>
      <c r="AX117" s="1">
        <v>4.30573</v>
      </c>
      <c r="AY117" s="1">
        <v>608.019</v>
      </c>
      <c r="AZ117" s="1">
        <v>1.15608</v>
      </c>
      <c r="BA117" s="1">
        <v>1.52225</v>
      </c>
      <c r="BB117" s="1">
        <v>13.3119</v>
      </c>
      <c r="BC117" s="1">
        <v>4.95025</v>
      </c>
      <c r="BD117" s="1">
        <v>2.91234</v>
      </c>
      <c r="BE117" s="1">
        <v>375.7</v>
      </c>
      <c r="BF117" s="1">
        <v>6.80338</v>
      </c>
      <c r="BG117" s="1">
        <v>102.344</v>
      </c>
      <c r="BH117" s="1">
        <v>0.0</v>
      </c>
      <c r="BI117" s="1">
        <v>0.0</v>
      </c>
      <c r="BJ117" s="1">
        <v>0.0</v>
      </c>
      <c r="BK117" s="1">
        <v>0.0</v>
      </c>
      <c r="BL117" s="1" t="s">
        <v>156</v>
      </c>
      <c r="BM117" s="1" t="s">
        <v>146</v>
      </c>
      <c r="BN117" s="1" t="s">
        <v>146</v>
      </c>
      <c r="BO117" s="1" t="s">
        <v>146</v>
      </c>
      <c r="BP117" s="1" t="s">
        <v>146</v>
      </c>
      <c r="BQ117" s="1" t="s">
        <v>146</v>
      </c>
      <c r="BR117" s="1" t="s">
        <v>146</v>
      </c>
      <c r="BS117" s="1" t="s">
        <v>147</v>
      </c>
      <c r="BT117" s="1" t="s">
        <v>147</v>
      </c>
      <c r="BU117" s="1" t="s">
        <v>147</v>
      </c>
      <c r="BV117" s="1" t="s">
        <v>147</v>
      </c>
      <c r="BW117" s="1" t="s">
        <v>147</v>
      </c>
      <c r="BX117" s="1">
        <v>0.256406114</v>
      </c>
      <c r="BY117" s="1">
        <v>0.118596722</v>
      </c>
      <c r="BZ117" s="1" t="str">
        <f t="shared" si="1"/>
        <v>proinflamatoria</v>
      </c>
      <c r="CA117" s="1">
        <v>38.1470245</v>
      </c>
      <c r="CB117" s="1" t="s">
        <v>148</v>
      </c>
      <c r="CC117" s="1">
        <v>0.046380042</v>
      </c>
      <c r="CD117" s="1">
        <v>0.160229757</v>
      </c>
      <c r="CE117" s="1">
        <v>0.071884779</v>
      </c>
      <c r="CF117" s="1">
        <v>0.146212868</v>
      </c>
      <c r="CG117" s="1">
        <v>0.425779073</v>
      </c>
      <c r="CH117" s="1">
        <v>1263.638</v>
      </c>
      <c r="CI117" s="2" t="str">
        <f t="shared" si="2"/>
        <v>High</v>
      </c>
      <c r="CJ117" s="1">
        <v>1151.157</v>
      </c>
      <c r="CK117" s="1">
        <v>831.341</v>
      </c>
      <c r="CL117" s="1">
        <v>319.816</v>
      </c>
      <c r="CM117" s="1">
        <v>250.083</v>
      </c>
      <c r="CN117" s="1">
        <v>880.078</v>
      </c>
      <c r="CO117" s="1">
        <v>20.483</v>
      </c>
      <c r="CP117" s="1">
        <v>0.0</v>
      </c>
      <c r="CQ117" s="1">
        <v>20.483</v>
      </c>
      <c r="CR117" s="1">
        <v>0.174</v>
      </c>
      <c r="CS117" s="1">
        <v>0.329</v>
      </c>
      <c r="CT117" s="1">
        <v>0.503</v>
      </c>
      <c r="CU117" s="1">
        <v>0.01</v>
      </c>
      <c r="CV117" s="1">
        <v>12.823</v>
      </c>
      <c r="CW117" s="1">
        <v>1.606</v>
      </c>
      <c r="CX117" s="1">
        <v>0.0</v>
      </c>
      <c r="CY117" s="1">
        <v>219.052</v>
      </c>
      <c r="CZ117" s="1">
        <v>0.0</v>
      </c>
      <c r="DA117" s="1">
        <v>0.0</v>
      </c>
      <c r="DB117" s="1">
        <v>0.0</v>
      </c>
      <c r="DC117" s="1">
        <v>3.708</v>
      </c>
      <c r="DD117" s="1">
        <v>0.298</v>
      </c>
      <c r="DE117" s="1">
        <v>4.006</v>
      </c>
      <c r="DF117" s="1">
        <v>11.855</v>
      </c>
      <c r="DG117" s="1">
        <v>4.26</v>
      </c>
      <c r="DH117" s="1">
        <v>16.116</v>
      </c>
      <c r="DI117" s="1">
        <v>2.059</v>
      </c>
      <c r="DJ117" s="1">
        <v>1.939</v>
      </c>
      <c r="DK117" s="1">
        <v>3.998</v>
      </c>
      <c r="DL117" s="1">
        <v>563.057</v>
      </c>
      <c r="DM117" s="1">
        <v>312.957</v>
      </c>
      <c r="DN117" s="1">
        <v>876.014</v>
      </c>
      <c r="DO117" s="1">
        <v>0.174</v>
      </c>
      <c r="DP117" s="1">
        <v>0.329</v>
      </c>
      <c r="DQ117" s="1">
        <v>0.503</v>
      </c>
      <c r="DR117" s="1" t="s">
        <v>157</v>
      </c>
      <c r="DS117" s="1" t="s">
        <v>149</v>
      </c>
      <c r="DT117" s="1" t="s">
        <v>149</v>
      </c>
      <c r="DU117" s="1" t="s">
        <v>149</v>
      </c>
      <c r="DV117" s="1">
        <v>584.474</v>
      </c>
      <c r="DW117" s="1" t="str">
        <f t="shared" si="3"/>
        <v>high</v>
      </c>
      <c r="DX117" s="1">
        <v>532.447</v>
      </c>
      <c r="DY117" s="1">
        <v>115.672</v>
      </c>
      <c r="DZ117" s="1">
        <v>407.065</v>
      </c>
      <c r="EA117" s="1" t="s">
        <v>157</v>
      </c>
      <c r="EB117" s="1" t="s">
        <v>149</v>
      </c>
      <c r="EC117" s="1" t="s">
        <v>157</v>
      </c>
      <c r="ED117" s="1" t="s">
        <v>149</v>
      </c>
      <c r="EE117" s="1" t="s">
        <v>393</v>
      </c>
      <c r="EF117" s="1" t="s">
        <v>151</v>
      </c>
      <c r="EG117" s="1" t="s">
        <v>151</v>
      </c>
    </row>
    <row r="118" ht="14.25" customHeight="1">
      <c r="A118" s="1" t="s">
        <v>394</v>
      </c>
      <c r="B118" s="1" t="s">
        <v>153</v>
      </c>
      <c r="C118" s="1">
        <v>42.0</v>
      </c>
      <c r="D118" s="1" t="s">
        <v>161</v>
      </c>
      <c r="E118" s="1">
        <v>103.0</v>
      </c>
      <c r="F118" s="1">
        <v>28.0</v>
      </c>
      <c r="G118" s="1" t="s">
        <v>154</v>
      </c>
      <c r="H118" s="1">
        <v>59.0</v>
      </c>
      <c r="I118" s="1">
        <v>109.0</v>
      </c>
      <c r="J118" s="1">
        <v>177.0</v>
      </c>
      <c r="K118" s="1">
        <v>6.321428571</v>
      </c>
      <c r="L118" s="1">
        <v>158.6</v>
      </c>
      <c r="M118" s="1">
        <v>13.0</v>
      </c>
      <c r="N118" s="1">
        <v>84.0</v>
      </c>
      <c r="O118" s="1">
        <v>5.7</v>
      </c>
      <c r="P118" s="1">
        <v>3.44</v>
      </c>
      <c r="Q118" s="1">
        <v>5.89</v>
      </c>
      <c r="R118" s="1">
        <v>0.584040747</v>
      </c>
      <c r="S118" s="1">
        <v>295.0</v>
      </c>
      <c r="T118" s="1">
        <v>6.38</v>
      </c>
      <c r="U118" s="1">
        <v>4.662</v>
      </c>
      <c r="V118" s="1">
        <v>96.5</v>
      </c>
      <c r="W118" s="1">
        <v>109.8106713</v>
      </c>
      <c r="X118" s="1">
        <v>122.6</v>
      </c>
      <c r="Y118" s="1">
        <v>75.64662737</v>
      </c>
      <c r="Z118" s="1">
        <v>1.321936</v>
      </c>
      <c r="AA118" s="1">
        <v>0.365894229</v>
      </c>
      <c r="AB118" s="1">
        <v>69.0</v>
      </c>
      <c r="AC118" s="1">
        <v>26.35676208</v>
      </c>
      <c r="AD118" s="1" t="s">
        <v>139</v>
      </c>
      <c r="AE118" s="1">
        <v>38.86736648</v>
      </c>
      <c r="AF118" s="1">
        <v>85.9</v>
      </c>
      <c r="AG118" s="1" t="s">
        <v>140</v>
      </c>
      <c r="AH118" s="1" t="s">
        <v>154</v>
      </c>
      <c r="AI118" s="1" t="s">
        <v>142</v>
      </c>
      <c r="AJ118" s="1" t="s">
        <v>142</v>
      </c>
      <c r="AK118" s="1" t="s">
        <v>143</v>
      </c>
      <c r="AL118" s="1">
        <v>118.0</v>
      </c>
      <c r="AM118" s="1">
        <v>82.0</v>
      </c>
      <c r="AN118" s="1">
        <v>1050.14</v>
      </c>
      <c r="AO118" s="1">
        <v>9.71444</v>
      </c>
      <c r="AP118" s="1">
        <v>232.667</v>
      </c>
      <c r="AQ118" s="1">
        <v>564.163</v>
      </c>
      <c r="AR118" s="1">
        <v>11.4231</v>
      </c>
      <c r="AS118" s="1">
        <v>702.269</v>
      </c>
      <c r="AT118" s="1">
        <v>1720.55</v>
      </c>
      <c r="AU118" s="1">
        <v>124.926</v>
      </c>
      <c r="AV118" s="1">
        <v>9.72623</v>
      </c>
      <c r="AW118" s="1">
        <v>0.875743</v>
      </c>
      <c r="AX118" s="1">
        <v>2.13875</v>
      </c>
      <c r="AY118" s="1">
        <v>582.051</v>
      </c>
      <c r="AZ118" s="1">
        <v>0.779078</v>
      </c>
      <c r="BA118" s="1">
        <v>1.05771</v>
      </c>
      <c r="BB118" s="1">
        <v>11.8061</v>
      </c>
      <c r="BC118" s="1">
        <v>3.11635</v>
      </c>
      <c r="BD118" s="1">
        <v>1.04689</v>
      </c>
      <c r="BE118" s="1">
        <v>259.409</v>
      </c>
      <c r="BF118" s="1">
        <v>6.9475</v>
      </c>
      <c r="BG118" s="1">
        <v>92.3824</v>
      </c>
      <c r="BH118" s="1">
        <v>0.833195194</v>
      </c>
      <c r="BI118" s="1">
        <v>0.485705729</v>
      </c>
      <c r="BJ118" s="1">
        <v>0.434528325</v>
      </c>
      <c r="BK118" s="1">
        <v>0.053817005</v>
      </c>
      <c r="BL118" s="1" t="s">
        <v>144</v>
      </c>
      <c r="BM118" s="1" t="s">
        <v>146</v>
      </c>
      <c r="BN118" s="1" t="s">
        <v>145</v>
      </c>
      <c r="BO118" s="1" t="s">
        <v>145</v>
      </c>
      <c r="BP118" s="1" t="s">
        <v>146</v>
      </c>
      <c r="BQ118" s="1" t="s">
        <v>145</v>
      </c>
      <c r="BR118" s="1" t="s">
        <v>146</v>
      </c>
      <c r="BS118" s="1">
        <v>17.39330627</v>
      </c>
      <c r="BT118" s="1">
        <v>5.898402929</v>
      </c>
      <c r="BU118" s="1">
        <v>12.1942071</v>
      </c>
      <c r="BV118" s="1">
        <v>8.336174539</v>
      </c>
      <c r="BW118" s="1">
        <v>4.14068336</v>
      </c>
      <c r="BX118" s="1">
        <v>1.579230984</v>
      </c>
      <c r="BY118" s="1">
        <v>1.504029508</v>
      </c>
      <c r="BZ118" s="1" t="str">
        <f t="shared" si="1"/>
        <v>proinflamatoria</v>
      </c>
      <c r="CA118" s="1">
        <v>38.32828871</v>
      </c>
      <c r="CB118" s="1" t="s">
        <v>148</v>
      </c>
      <c r="CC118" s="1">
        <v>0.307768092</v>
      </c>
      <c r="CD118" s="1">
        <v>0.194829233</v>
      </c>
      <c r="CE118" s="1">
        <v>0.295945785</v>
      </c>
      <c r="CF118" s="1">
        <v>0.009881777</v>
      </c>
      <c r="CG118" s="1">
        <v>0.069888942</v>
      </c>
      <c r="CH118" s="1">
        <v>302.143</v>
      </c>
      <c r="CI118" s="2" t="str">
        <f t="shared" si="2"/>
        <v>low</v>
      </c>
      <c r="CJ118" s="1">
        <v>45.525</v>
      </c>
      <c r="CK118" s="1">
        <v>38.199</v>
      </c>
      <c r="CL118" s="1">
        <v>7.326</v>
      </c>
      <c r="CM118" s="1">
        <v>5.012</v>
      </c>
      <c r="CN118" s="1">
        <v>36.398</v>
      </c>
      <c r="CO118" s="1">
        <v>0.0</v>
      </c>
      <c r="CP118" s="1">
        <v>0.0</v>
      </c>
      <c r="CQ118" s="1">
        <v>0.0</v>
      </c>
      <c r="CR118" s="1">
        <v>0.0</v>
      </c>
      <c r="CS118" s="1">
        <v>4.116</v>
      </c>
      <c r="CT118" s="1">
        <v>4.116</v>
      </c>
      <c r="CU118" s="1">
        <v>0.0</v>
      </c>
      <c r="CV118" s="1">
        <v>0.0</v>
      </c>
      <c r="CW118" s="1">
        <v>0.0</v>
      </c>
      <c r="CX118" s="1">
        <v>0.0</v>
      </c>
      <c r="CY118" s="1">
        <v>0.001</v>
      </c>
      <c r="CZ118" s="1">
        <v>0.027</v>
      </c>
      <c r="DA118" s="1">
        <v>0.19</v>
      </c>
      <c r="DB118" s="1">
        <v>0.217</v>
      </c>
      <c r="DC118" s="1">
        <v>0.0</v>
      </c>
      <c r="DD118" s="1">
        <v>0.021</v>
      </c>
      <c r="DE118" s="1">
        <v>0.021</v>
      </c>
      <c r="DF118" s="1">
        <v>3.6</v>
      </c>
      <c r="DG118" s="1">
        <v>1.173</v>
      </c>
      <c r="DH118" s="1">
        <v>4.773</v>
      </c>
      <c r="DI118" s="1">
        <v>0.1</v>
      </c>
      <c r="DJ118" s="1">
        <v>0.11</v>
      </c>
      <c r="DK118" s="1">
        <v>0.209</v>
      </c>
      <c r="DL118" s="1">
        <v>34.472</v>
      </c>
      <c r="DM118" s="1">
        <v>1.717</v>
      </c>
      <c r="DN118" s="1">
        <v>36.189</v>
      </c>
      <c r="DO118" s="1">
        <v>0.0</v>
      </c>
      <c r="DP118" s="1">
        <v>4.116</v>
      </c>
      <c r="DQ118" s="1">
        <v>4.116</v>
      </c>
      <c r="DR118" s="1" t="s">
        <v>158</v>
      </c>
      <c r="DS118" s="1" t="s">
        <v>158</v>
      </c>
      <c r="DT118" s="1" t="s">
        <v>158</v>
      </c>
      <c r="DU118" s="1" t="s">
        <v>158</v>
      </c>
      <c r="DV118" s="1">
        <v>287.717</v>
      </c>
      <c r="DW118" s="1" t="str">
        <f t="shared" si="3"/>
        <v>low</v>
      </c>
      <c r="DX118" s="1">
        <v>43.352</v>
      </c>
      <c r="DY118" s="1">
        <v>4.772</v>
      </c>
      <c r="DZ118" s="1">
        <v>34.66</v>
      </c>
      <c r="EA118" s="1" t="s">
        <v>158</v>
      </c>
      <c r="EB118" s="1" t="s">
        <v>158</v>
      </c>
      <c r="EC118" s="1" t="s">
        <v>158</v>
      </c>
      <c r="ED118" s="1" t="s">
        <v>158</v>
      </c>
      <c r="EE118" s="1" t="s">
        <v>395</v>
      </c>
      <c r="EF118" s="1" t="s">
        <v>165</v>
      </c>
      <c r="EG118" s="1" t="s">
        <v>165</v>
      </c>
    </row>
    <row r="119" ht="14.25" customHeight="1">
      <c r="A119" s="1" t="s">
        <v>396</v>
      </c>
      <c r="B119" s="1" t="s">
        <v>153</v>
      </c>
      <c r="C119" s="1">
        <v>52.0</v>
      </c>
      <c r="D119" s="1" t="s">
        <v>161</v>
      </c>
      <c r="E119" s="1">
        <v>85.4</v>
      </c>
      <c r="F119" s="1">
        <v>61.0</v>
      </c>
      <c r="G119" s="1" t="s">
        <v>154</v>
      </c>
      <c r="H119" s="1">
        <v>20.0</v>
      </c>
      <c r="I119" s="1">
        <v>97.0</v>
      </c>
      <c r="J119" s="1">
        <v>178.0</v>
      </c>
      <c r="K119" s="1">
        <v>2.918032787</v>
      </c>
      <c r="L119" s="1">
        <v>180.0</v>
      </c>
      <c r="M119" s="1">
        <v>1.5</v>
      </c>
      <c r="N119" s="1">
        <v>85.0</v>
      </c>
      <c r="O119" s="1">
        <v>6.0</v>
      </c>
      <c r="P119" s="1">
        <v>2.92</v>
      </c>
      <c r="Q119" s="1">
        <v>7.29</v>
      </c>
      <c r="R119" s="1">
        <v>0.400548697</v>
      </c>
      <c r="S119" s="1">
        <v>99.0</v>
      </c>
      <c r="T119" s="1">
        <v>6.69</v>
      </c>
      <c r="U119" s="1">
        <v>4.7175</v>
      </c>
      <c r="V119" s="1">
        <v>97.3</v>
      </c>
      <c r="W119" s="1">
        <v>109.8973306</v>
      </c>
      <c r="X119" s="1">
        <v>116.6</v>
      </c>
      <c r="Y119" s="1">
        <v>71.29260624</v>
      </c>
      <c r="Z119" s="1">
        <v>1.40267</v>
      </c>
      <c r="AA119" s="1">
        <v>0.362479679</v>
      </c>
      <c r="AB119" s="1">
        <v>52.4</v>
      </c>
      <c r="AC119" s="1">
        <v>22.95103939</v>
      </c>
      <c r="AD119" s="1" t="s">
        <v>154</v>
      </c>
      <c r="AE119" s="1">
        <v>38.11655401</v>
      </c>
      <c r="AF119" s="1">
        <v>78.3</v>
      </c>
      <c r="AG119" s="1" t="s">
        <v>154</v>
      </c>
      <c r="AH119" s="1" t="s">
        <v>154</v>
      </c>
      <c r="AI119" s="1" t="s">
        <v>142</v>
      </c>
      <c r="AJ119" s="1" t="s">
        <v>142</v>
      </c>
      <c r="AK119" s="1" t="s">
        <v>143</v>
      </c>
      <c r="AL119" s="1">
        <v>102.0</v>
      </c>
      <c r="AM119" s="1">
        <v>67.0</v>
      </c>
      <c r="AN119" s="1">
        <v>1989.93</v>
      </c>
      <c r="AO119" s="1">
        <v>15.7338</v>
      </c>
      <c r="AP119" s="1">
        <v>1039.89</v>
      </c>
      <c r="AQ119" s="1">
        <v>1311.82</v>
      </c>
      <c r="AR119" s="1">
        <v>11.3748</v>
      </c>
      <c r="AS119" s="1">
        <v>1336.98</v>
      </c>
      <c r="AT119" s="1">
        <v>2740.73</v>
      </c>
      <c r="AU119" s="1">
        <v>238.609</v>
      </c>
      <c r="AV119" s="1">
        <v>10.8667</v>
      </c>
      <c r="AW119" s="1">
        <v>1.05546</v>
      </c>
      <c r="AX119" s="1">
        <v>2.77481</v>
      </c>
      <c r="AY119" s="1">
        <v>1013.37</v>
      </c>
      <c r="AZ119" s="1">
        <v>0.747214</v>
      </c>
      <c r="BA119" s="1">
        <v>1.62379</v>
      </c>
      <c r="BB119" s="1">
        <v>11.5157</v>
      </c>
      <c r="BC119" s="1">
        <v>4.76949</v>
      </c>
      <c r="BD119" s="1">
        <v>0.958476</v>
      </c>
      <c r="BE119" s="1">
        <v>304.821</v>
      </c>
      <c r="BF119" s="1">
        <v>7.62845</v>
      </c>
      <c r="BG119" s="1">
        <v>176.722</v>
      </c>
      <c r="BH119" s="1">
        <v>0.0</v>
      </c>
      <c r="BI119" s="1">
        <v>0.0</v>
      </c>
      <c r="BJ119" s="1">
        <v>0.0</v>
      </c>
      <c r="BK119" s="1">
        <v>0.0</v>
      </c>
      <c r="BL119" s="1" t="s">
        <v>156</v>
      </c>
      <c r="BM119" s="1" t="s">
        <v>146</v>
      </c>
      <c r="BN119" s="1" t="s">
        <v>146</v>
      </c>
      <c r="BO119" s="1" t="s">
        <v>145</v>
      </c>
      <c r="BP119" s="1" t="s">
        <v>146</v>
      </c>
      <c r="BQ119" s="1" t="s">
        <v>146</v>
      </c>
      <c r="BR119" s="1" t="s">
        <v>146</v>
      </c>
      <c r="BS119" s="1">
        <v>10.47350309</v>
      </c>
      <c r="BT119" s="1">
        <v>16.20058902</v>
      </c>
      <c r="BU119" s="1">
        <v>2.454218697</v>
      </c>
      <c r="BV119" s="1">
        <v>1.216999992</v>
      </c>
      <c r="BW119" s="1">
        <v>6.176854754</v>
      </c>
      <c r="BX119" s="1">
        <v>1.067602807</v>
      </c>
      <c r="BY119" s="1">
        <v>0.536483822</v>
      </c>
      <c r="BZ119" s="1" t="str">
        <f t="shared" si="1"/>
        <v>proinflamatoria</v>
      </c>
      <c r="CA119" s="1">
        <v>37.40485313</v>
      </c>
      <c r="CB119" s="1" t="s">
        <v>148</v>
      </c>
      <c r="CC119" s="1">
        <v>0.04728739</v>
      </c>
      <c r="CD119" s="1">
        <v>0.063245357</v>
      </c>
      <c r="CE119" s="1">
        <v>0.003103617</v>
      </c>
      <c r="CF119" s="1">
        <v>0.331256109</v>
      </c>
      <c r="CG119" s="1">
        <v>0.34728739</v>
      </c>
      <c r="CH119" s="1">
        <v>1125.368</v>
      </c>
      <c r="CI119" s="2" t="str">
        <f t="shared" si="2"/>
        <v>High</v>
      </c>
      <c r="CJ119" s="1">
        <v>1008.337</v>
      </c>
      <c r="CK119" s="1">
        <v>652.333</v>
      </c>
      <c r="CL119" s="1">
        <v>356.004</v>
      </c>
      <c r="CM119" s="1">
        <v>46.324</v>
      </c>
      <c r="CN119" s="1">
        <v>950.328</v>
      </c>
      <c r="CO119" s="1">
        <v>7.541</v>
      </c>
      <c r="CP119" s="1">
        <v>0.0</v>
      </c>
      <c r="CQ119" s="1">
        <v>7.541</v>
      </c>
      <c r="CR119" s="1">
        <v>0.0</v>
      </c>
      <c r="CS119" s="1">
        <v>4.143</v>
      </c>
      <c r="CT119" s="1">
        <v>4.143</v>
      </c>
      <c r="CU119" s="1">
        <v>0.0</v>
      </c>
      <c r="CV119" s="1">
        <v>1.108</v>
      </c>
      <c r="CW119" s="1">
        <v>0.0</v>
      </c>
      <c r="CX119" s="1">
        <v>0.0</v>
      </c>
      <c r="CY119" s="1">
        <v>29.703</v>
      </c>
      <c r="CZ119" s="1">
        <v>0.123</v>
      </c>
      <c r="DA119" s="1">
        <v>0.874</v>
      </c>
      <c r="DB119" s="1">
        <v>0.997</v>
      </c>
      <c r="DC119" s="1">
        <v>3.7</v>
      </c>
      <c r="DD119" s="1">
        <v>0.084</v>
      </c>
      <c r="DE119" s="1">
        <v>3.784</v>
      </c>
      <c r="DF119" s="1">
        <v>9.221</v>
      </c>
      <c r="DG119" s="1">
        <v>2.609</v>
      </c>
      <c r="DH119" s="1">
        <v>11.83</v>
      </c>
      <c r="DI119" s="1">
        <v>0.325</v>
      </c>
      <c r="DJ119" s="1">
        <v>1.468</v>
      </c>
      <c r="DK119" s="1">
        <v>1.793</v>
      </c>
      <c r="DL119" s="1">
        <v>601.675</v>
      </c>
      <c r="DM119" s="1">
        <v>346.79</v>
      </c>
      <c r="DN119" s="1">
        <v>948.465</v>
      </c>
      <c r="DO119" s="1">
        <v>0.0</v>
      </c>
      <c r="DP119" s="1">
        <v>4.143</v>
      </c>
      <c r="DQ119" s="1">
        <v>4.143</v>
      </c>
      <c r="DR119" s="1" t="s">
        <v>157</v>
      </c>
      <c r="DS119" s="1" t="s">
        <v>149</v>
      </c>
      <c r="DT119" s="1" t="s">
        <v>158</v>
      </c>
      <c r="DU119" s="1" t="s">
        <v>149</v>
      </c>
      <c r="DV119" s="1">
        <v>565.531</v>
      </c>
      <c r="DW119" s="1" t="str">
        <f t="shared" si="3"/>
        <v>high</v>
      </c>
      <c r="DX119" s="1">
        <v>506.72</v>
      </c>
      <c r="DY119" s="1">
        <v>23.279</v>
      </c>
      <c r="DZ119" s="1">
        <v>477.569</v>
      </c>
      <c r="EA119" s="1" t="s">
        <v>157</v>
      </c>
      <c r="EB119" s="1" t="s">
        <v>149</v>
      </c>
      <c r="EC119" s="1" t="s">
        <v>158</v>
      </c>
      <c r="ED119" s="1" t="s">
        <v>149</v>
      </c>
      <c r="EE119" s="1" t="s">
        <v>397</v>
      </c>
      <c r="EF119" s="1" t="s">
        <v>151</v>
      </c>
      <c r="EG119" s="1" t="s">
        <v>151</v>
      </c>
    </row>
    <row r="120" ht="14.25" customHeight="1">
      <c r="A120" s="1" t="s">
        <v>398</v>
      </c>
      <c r="B120" s="1" t="s">
        <v>153</v>
      </c>
      <c r="C120" s="1">
        <v>43.0</v>
      </c>
      <c r="D120" s="1" t="s">
        <v>161</v>
      </c>
      <c r="E120" s="1">
        <v>80.9</v>
      </c>
      <c r="F120" s="1">
        <v>63.0</v>
      </c>
      <c r="G120" s="1" t="s">
        <v>154</v>
      </c>
      <c r="H120" s="1">
        <v>19.0</v>
      </c>
      <c r="I120" s="1">
        <v>115.0</v>
      </c>
      <c r="J120" s="1">
        <v>184.0</v>
      </c>
      <c r="K120" s="1">
        <v>2.920634921</v>
      </c>
      <c r="L120" s="1">
        <v>50.4</v>
      </c>
      <c r="M120" s="1">
        <v>1.3</v>
      </c>
      <c r="N120" s="1">
        <v>82.0</v>
      </c>
      <c r="O120" s="1">
        <v>5.7</v>
      </c>
      <c r="P120" s="1">
        <v>2.56</v>
      </c>
      <c r="Q120" s="1">
        <v>22.57</v>
      </c>
      <c r="R120" s="1">
        <v>0.1134249</v>
      </c>
      <c r="S120" s="1">
        <v>93.0</v>
      </c>
      <c r="T120" s="1">
        <v>3.94</v>
      </c>
      <c r="U120" s="1">
        <v>4.551</v>
      </c>
      <c r="V120" s="1">
        <v>73.4</v>
      </c>
      <c r="W120" s="1">
        <v>74.97621313</v>
      </c>
      <c r="X120" s="1">
        <v>198.9</v>
      </c>
      <c r="Y120" s="1">
        <v>125.4814304</v>
      </c>
      <c r="Z120" s="1">
        <v>0.796930667</v>
      </c>
      <c r="AA120" s="1">
        <v>0.397892702</v>
      </c>
      <c r="AB120" s="1">
        <v>49.8</v>
      </c>
      <c r="AC120" s="1">
        <v>21.32959623</v>
      </c>
      <c r="AD120" s="1" t="s">
        <v>154</v>
      </c>
      <c r="AE120" s="1">
        <v>34.74737273</v>
      </c>
      <c r="AF120" s="1">
        <v>69.4</v>
      </c>
      <c r="AG120" s="1" t="s">
        <v>154</v>
      </c>
      <c r="AH120" s="1" t="s">
        <v>154</v>
      </c>
      <c r="AI120" s="1" t="s">
        <v>142</v>
      </c>
      <c r="AJ120" s="1" t="s">
        <v>142</v>
      </c>
      <c r="AK120" s="1" t="s">
        <v>143</v>
      </c>
      <c r="AL120" s="1">
        <v>117.0</v>
      </c>
      <c r="AM120" s="1">
        <v>75.0</v>
      </c>
      <c r="AN120" s="1">
        <v>1751.06</v>
      </c>
      <c r="AO120" s="1">
        <v>21.5301</v>
      </c>
      <c r="AP120" s="1">
        <v>754.153</v>
      </c>
      <c r="AQ120" s="1">
        <v>1094.7</v>
      </c>
      <c r="AR120" s="1">
        <v>15.1981</v>
      </c>
      <c r="AS120" s="1">
        <v>1688.35</v>
      </c>
      <c r="AT120" s="1">
        <v>3000.86</v>
      </c>
      <c r="AU120" s="1">
        <v>240.982</v>
      </c>
      <c r="AV120" s="1">
        <v>12.0979</v>
      </c>
      <c r="AW120" s="1">
        <v>2.27973</v>
      </c>
      <c r="AX120" s="1">
        <v>3.14176</v>
      </c>
      <c r="AY120" s="1">
        <v>766.696</v>
      </c>
      <c r="AZ120" s="1">
        <v>1.39867</v>
      </c>
      <c r="BA120" s="1">
        <v>3.35902</v>
      </c>
      <c r="BB120" s="1">
        <v>19.2317</v>
      </c>
      <c r="BC120" s="1">
        <v>4.86289</v>
      </c>
      <c r="BD120" s="1">
        <v>3.14253</v>
      </c>
      <c r="BE120" s="1">
        <v>428.008</v>
      </c>
      <c r="BF120" s="1">
        <v>6.97182</v>
      </c>
      <c r="BG120" s="1">
        <v>175.356</v>
      </c>
      <c r="BH120" s="1">
        <v>4.582873281</v>
      </c>
      <c r="BI120" s="1">
        <v>0.742164208</v>
      </c>
      <c r="BJ120" s="1">
        <v>0.500414226</v>
      </c>
      <c r="BK120" s="1">
        <v>0.045048101</v>
      </c>
      <c r="BL120" s="1" t="s">
        <v>156</v>
      </c>
      <c r="BM120" s="1" t="s">
        <v>146</v>
      </c>
      <c r="BN120" s="1" t="s">
        <v>146</v>
      </c>
      <c r="BO120" s="1" t="s">
        <v>146</v>
      </c>
      <c r="BP120" s="1" t="s">
        <v>146</v>
      </c>
      <c r="BQ120" s="1" t="s">
        <v>146</v>
      </c>
      <c r="BR120" s="1" t="s">
        <v>146</v>
      </c>
      <c r="BS120" s="1">
        <v>15.57789961</v>
      </c>
      <c r="BT120" s="1">
        <v>1.051012086</v>
      </c>
      <c r="BU120" s="1">
        <v>4.8661294</v>
      </c>
      <c r="BV120" s="1">
        <v>7.637638859</v>
      </c>
      <c r="BW120" s="1">
        <v>5.490616247</v>
      </c>
      <c r="BX120" s="1">
        <v>-1.770406114</v>
      </c>
      <c r="BY120" s="1">
        <v>-1.011082875</v>
      </c>
      <c r="BZ120" s="1" t="str">
        <f t="shared" si="1"/>
        <v>antiinflamatoria</v>
      </c>
      <c r="CA120" s="1">
        <v>31.96541787</v>
      </c>
      <c r="CB120" s="1" t="s">
        <v>148</v>
      </c>
      <c r="CC120" s="1">
        <v>0.144041168</v>
      </c>
      <c r="CD120" s="1">
        <v>0.248326427</v>
      </c>
      <c r="CE120" s="1">
        <v>0.12518785</v>
      </c>
      <c r="CF120" s="1">
        <v>0.202331618</v>
      </c>
      <c r="CG120" s="1">
        <v>0.147593242</v>
      </c>
      <c r="CH120" s="1">
        <v>2580.052</v>
      </c>
      <c r="CI120" s="2" t="str">
        <f t="shared" si="2"/>
        <v>High</v>
      </c>
      <c r="CJ120" s="1">
        <v>1369.897</v>
      </c>
      <c r="CK120" s="1">
        <v>1084.887</v>
      </c>
      <c r="CL120" s="1">
        <v>285.01</v>
      </c>
      <c r="CM120" s="1">
        <v>643.371</v>
      </c>
      <c r="CN120" s="1">
        <v>719.584</v>
      </c>
      <c r="CO120" s="1">
        <v>4.978</v>
      </c>
      <c r="CP120" s="1">
        <v>0.0</v>
      </c>
      <c r="CQ120" s="1">
        <v>4.978</v>
      </c>
      <c r="CR120" s="1">
        <v>0.0</v>
      </c>
      <c r="CS120" s="1">
        <v>1.952</v>
      </c>
      <c r="CT120" s="1">
        <v>1.952</v>
      </c>
      <c r="CU120" s="1">
        <v>0.013</v>
      </c>
      <c r="CV120" s="1">
        <v>0.503</v>
      </c>
      <c r="CW120" s="1">
        <v>99.694</v>
      </c>
      <c r="CX120" s="1">
        <v>0.0</v>
      </c>
      <c r="CY120" s="1">
        <v>517.08</v>
      </c>
      <c r="CZ120" s="1">
        <v>0.236</v>
      </c>
      <c r="DA120" s="1">
        <v>0.351</v>
      </c>
      <c r="DB120" s="1">
        <v>0.588</v>
      </c>
      <c r="DC120" s="1">
        <v>0.133</v>
      </c>
      <c r="DD120" s="1">
        <v>0.034</v>
      </c>
      <c r="DE120" s="1">
        <v>0.167</v>
      </c>
      <c r="DF120" s="1">
        <v>18.833</v>
      </c>
      <c r="DG120" s="1">
        <v>7.009</v>
      </c>
      <c r="DH120" s="1">
        <v>25.841</v>
      </c>
      <c r="DI120" s="1">
        <v>29.385</v>
      </c>
      <c r="DJ120" s="1">
        <v>28.808</v>
      </c>
      <c r="DK120" s="1">
        <v>58.193</v>
      </c>
      <c r="DL120" s="1">
        <v>414.506</v>
      </c>
      <c r="DM120" s="1">
        <v>246.827</v>
      </c>
      <c r="DN120" s="1">
        <v>661.333</v>
      </c>
      <c r="DO120" s="1">
        <v>0.0</v>
      </c>
      <c r="DP120" s="1">
        <v>1.952</v>
      </c>
      <c r="DQ120" s="1">
        <v>1.952</v>
      </c>
      <c r="DR120" s="1" t="s">
        <v>149</v>
      </c>
      <c r="DS120" s="1" t="s">
        <v>149</v>
      </c>
      <c r="DT120" s="1" t="s">
        <v>149</v>
      </c>
      <c r="DU120" s="1" t="s">
        <v>149</v>
      </c>
      <c r="DV120" s="1">
        <v>1473.423</v>
      </c>
      <c r="DW120" s="1" t="str">
        <f t="shared" si="3"/>
        <v>high</v>
      </c>
      <c r="DX120" s="1">
        <v>782.325</v>
      </c>
      <c r="DY120" s="1">
        <v>367.418</v>
      </c>
      <c r="DZ120" s="1">
        <v>410.942</v>
      </c>
      <c r="EA120" s="1" t="s">
        <v>149</v>
      </c>
      <c r="EB120" s="1" t="s">
        <v>149</v>
      </c>
      <c r="EC120" s="1" t="s">
        <v>149</v>
      </c>
      <c r="ED120" s="1" t="s">
        <v>149</v>
      </c>
      <c r="EE120" s="1" t="s">
        <v>399</v>
      </c>
      <c r="EF120" s="1" t="s">
        <v>151</v>
      </c>
      <c r="EG120" s="1" t="s">
        <v>151</v>
      </c>
    </row>
    <row r="121" ht="14.25" customHeight="1">
      <c r="A121" s="1" t="s">
        <v>400</v>
      </c>
      <c r="B121" s="1" t="s">
        <v>136</v>
      </c>
      <c r="C121" s="1">
        <v>47.0</v>
      </c>
      <c r="D121" s="1" t="s">
        <v>161</v>
      </c>
      <c r="E121" s="1">
        <v>92.6</v>
      </c>
      <c r="F121" s="1">
        <v>40.0</v>
      </c>
      <c r="G121" s="1" t="s">
        <v>154</v>
      </c>
      <c r="H121" s="1">
        <v>26.0</v>
      </c>
      <c r="I121" s="1">
        <v>123.0</v>
      </c>
      <c r="J121" s="1">
        <v>176.0</v>
      </c>
      <c r="K121" s="1">
        <v>4.4</v>
      </c>
      <c r="L121" s="1">
        <v>185.5</v>
      </c>
      <c r="M121" s="1">
        <v>5.2</v>
      </c>
      <c r="N121" s="1">
        <v>86.0</v>
      </c>
      <c r="O121" s="1">
        <v>6.0</v>
      </c>
      <c r="P121" s="1">
        <v>2.35</v>
      </c>
      <c r="Q121" s="1">
        <v>5.39</v>
      </c>
      <c r="R121" s="1">
        <v>0.435992579</v>
      </c>
      <c r="S121" s="1">
        <v>129.0</v>
      </c>
      <c r="T121" s="1">
        <v>4.7</v>
      </c>
      <c r="U121" s="1">
        <v>4.773</v>
      </c>
      <c r="V121" s="1">
        <v>75.0</v>
      </c>
      <c r="W121" s="1">
        <v>73.84131972</v>
      </c>
      <c r="X121" s="1">
        <v>164.8</v>
      </c>
      <c r="Y121" s="1">
        <v>100.29822</v>
      </c>
      <c r="Z121" s="1">
        <v>0.997026667</v>
      </c>
      <c r="AA121" s="1">
        <v>0.383064474</v>
      </c>
      <c r="AB121" s="1">
        <v>82.8</v>
      </c>
      <c r="AC121" s="1">
        <v>26.48901538</v>
      </c>
      <c r="AD121" s="1" t="s">
        <v>139</v>
      </c>
      <c r="AE121" s="1">
        <v>37.12101619</v>
      </c>
      <c r="AF121" s="1">
        <v>96.4</v>
      </c>
      <c r="AG121" s="1" t="s">
        <v>140</v>
      </c>
      <c r="AH121" s="1" t="s">
        <v>141</v>
      </c>
      <c r="AI121" s="1" t="s">
        <v>142</v>
      </c>
      <c r="AJ121" s="1" t="s">
        <v>142</v>
      </c>
      <c r="AK121" s="1" t="s">
        <v>173</v>
      </c>
      <c r="AL121" s="1">
        <v>151.0</v>
      </c>
      <c r="AM121" s="1">
        <v>95.0</v>
      </c>
      <c r="AN121" s="1">
        <v>2174.79</v>
      </c>
      <c r="AO121" s="1">
        <v>17.3032</v>
      </c>
      <c r="AP121" s="1">
        <v>779.357</v>
      </c>
      <c r="AQ121" s="1">
        <v>1178.58</v>
      </c>
      <c r="AR121" s="1">
        <v>17.6566</v>
      </c>
      <c r="AS121" s="1">
        <v>1300.33</v>
      </c>
      <c r="AT121" s="1">
        <v>2781.44</v>
      </c>
      <c r="AU121" s="1">
        <v>248.455</v>
      </c>
      <c r="AV121" s="1">
        <v>10.4981</v>
      </c>
      <c r="AW121" s="1">
        <v>1.3165</v>
      </c>
      <c r="AX121" s="1">
        <v>3.32699</v>
      </c>
      <c r="AY121" s="1">
        <v>992.659</v>
      </c>
      <c r="AZ121" s="1">
        <v>1.64397</v>
      </c>
      <c r="BA121" s="1">
        <v>2.17191</v>
      </c>
      <c r="BB121" s="1">
        <v>19.4586</v>
      </c>
      <c r="BC121" s="1">
        <v>4.67704</v>
      </c>
      <c r="BD121" s="1">
        <v>2.42427</v>
      </c>
      <c r="BE121" s="1">
        <v>410.451</v>
      </c>
      <c r="BF121" s="1">
        <v>7.01511</v>
      </c>
      <c r="BG121" s="1">
        <v>229.084</v>
      </c>
      <c r="BH121" s="1">
        <v>3.213390063</v>
      </c>
      <c r="BI121" s="1">
        <v>0.60113417</v>
      </c>
      <c r="BJ121" s="1">
        <v>0.397662807</v>
      </c>
      <c r="BK121" s="1">
        <v>0.02100853</v>
      </c>
      <c r="BL121" s="1" t="s">
        <v>144</v>
      </c>
      <c r="BM121" s="1" t="s">
        <v>145</v>
      </c>
      <c r="BN121" s="1" t="s">
        <v>146</v>
      </c>
      <c r="BO121" s="1" t="s">
        <v>146</v>
      </c>
      <c r="BP121" s="1" t="s">
        <v>146</v>
      </c>
      <c r="BQ121" s="1" t="s">
        <v>145</v>
      </c>
      <c r="BR121" s="1" t="s">
        <v>146</v>
      </c>
      <c r="BS121" s="1">
        <v>19.49116127</v>
      </c>
      <c r="BT121" s="1">
        <v>5.669816405</v>
      </c>
      <c r="BU121" s="1">
        <v>7.549341136</v>
      </c>
      <c r="BV121" s="1">
        <v>4.25688717</v>
      </c>
      <c r="BW121" s="1">
        <v>4.999602799</v>
      </c>
      <c r="BX121" s="1">
        <v>-0.600659389</v>
      </c>
      <c r="BY121" s="1">
        <v>-0.276165236</v>
      </c>
      <c r="BZ121" s="1" t="str">
        <f t="shared" si="1"/>
        <v>antiinflamatoria</v>
      </c>
      <c r="CA121" s="1">
        <v>27.31950207</v>
      </c>
      <c r="CB121" s="1" t="s">
        <v>148</v>
      </c>
      <c r="CC121" s="1">
        <v>0.180967311</v>
      </c>
      <c r="CD121" s="1">
        <v>0.305823228</v>
      </c>
      <c r="CE121" s="1">
        <v>0.012125962</v>
      </c>
      <c r="CF121" s="1">
        <v>0.143482872</v>
      </c>
      <c r="CG121" s="1">
        <v>0.058140071</v>
      </c>
      <c r="CH121" s="1">
        <v>1307.874</v>
      </c>
      <c r="CI121" s="2" t="str">
        <f t="shared" si="2"/>
        <v>High</v>
      </c>
      <c r="CJ121" s="1">
        <v>200.798</v>
      </c>
      <c r="CK121" s="1">
        <v>158.66</v>
      </c>
      <c r="CL121" s="1">
        <v>42.137</v>
      </c>
      <c r="CM121" s="1">
        <v>146.948</v>
      </c>
      <c r="CN121" s="1">
        <v>46.5</v>
      </c>
      <c r="CO121" s="1">
        <v>0.0</v>
      </c>
      <c r="CP121" s="1">
        <v>0.0</v>
      </c>
      <c r="CQ121" s="1">
        <v>0.0</v>
      </c>
      <c r="CR121" s="1">
        <v>0.0</v>
      </c>
      <c r="CS121" s="1">
        <v>7.28</v>
      </c>
      <c r="CT121" s="1">
        <v>7.28</v>
      </c>
      <c r="CU121" s="1">
        <v>0.07</v>
      </c>
      <c r="CV121" s="1">
        <v>0.0</v>
      </c>
      <c r="CW121" s="1">
        <v>15.352</v>
      </c>
      <c r="CX121" s="1">
        <v>0.0</v>
      </c>
      <c r="CY121" s="1">
        <v>121.212</v>
      </c>
      <c r="CZ121" s="1">
        <v>0.0</v>
      </c>
      <c r="DA121" s="1">
        <v>0.0</v>
      </c>
      <c r="DB121" s="1">
        <v>0.0</v>
      </c>
      <c r="DC121" s="1">
        <v>0.0</v>
      </c>
      <c r="DD121" s="1">
        <v>0.989</v>
      </c>
      <c r="DE121" s="1">
        <v>0.989</v>
      </c>
      <c r="DF121" s="1">
        <v>4.202</v>
      </c>
      <c r="DG121" s="1">
        <v>2.261</v>
      </c>
      <c r="DH121" s="1">
        <v>6.462</v>
      </c>
      <c r="DI121" s="1">
        <v>3.208</v>
      </c>
      <c r="DJ121" s="1">
        <v>14.373</v>
      </c>
      <c r="DK121" s="1">
        <v>17.582</v>
      </c>
      <c r="DL121" s="1">
        <v>11.675</v>
      </c>
      <c r="DM121" s="1">
        <v>17.227</v>
      </c>
      <c r="DN121" s="1">
        <v>28.902</v>
      </c>
      <c r="DO121" s="1">
        <v>0.0</v>
      </c>
      <c r="DP121" s="1">
        <v>7.28</v>
      </c>
      <c r="DQ121" s="1">
        <v>7.28</v>
      </c>
      <c r="DR121" s="1" t="s">
        <v>149</v>
      </c>
      <c r="DS121" s="1" t="s">
        <v>158</v>
      </c>
      <c r="DT121" s="1" t="s">
        <v>157</v>
      </c>
      <c r="DU121" s="1" t="s">
        <v>158</v>
      </c>
      <c r="DV121" s="1">
        <v>601.379</v>
      </c>
      <c r="DW121" s="1" t="str">
        <f t="shared" si="3"/>
        <v>high</v>
      </c>
      <c r="DX121" s="1">
        <v>92.33</v>
      </c>
      <c r="DY121" s="1">
        <v>67.569</v>
      </c>
      <c r="DZ121" s="1">
        <v>21.381</v>
      </c>
      <c r="EA121" s="1" t="s">
        <v>157</v>
      </c>
      <c r="EB121" s="1" t="s">
        <v>158</v>
      </c>
      <c r="EC121" s="1" t="s">
        <v>157</v>
      </c>
      <c r="ED121" s="1" t="s">
        <v>158</v>
      </c>
      <c r="EE121" s="1" t="s">
        <v>401</v>
      </c>
      <c r="EF121" s="1" t="s">
        <v>151</v>
      </c>
      <c r="EG121" s="1" t="s">
        <v>151</v>
      </c>
    </row>
    <row r="122" ht="14.25" customHeight="1">
      <c r="A122" s="1" t="s">
        <v>402</v>
      </c>
      <c r="B122" s="1" t="s">
        <v>153</v>
      </c>
      <c r="C122" s="1">
        <v>42.0</v>
      </c>
      <c r="D122" s="1" t="s">
        <v>161</v>
      </c>
      <c r="E122" s="1">
        <v>75.9</v>
      </c>
      <c r="F122" s="1">
        <v>37.0</v>
      </c>
      <c r="G122" s="1" t="s">
        <v>154</v>
      </c>
      <c r="H122" s="1">
        <v>25.0</v>
      </c>
      <c r="I122" s="1">
        <v>96.0</v>
      </c>
      <c r="J122" s="1">
        <v>147.0</v>
      </c>
      <c r="K122" s="1">
        <v>3.972972973</v>
      </c>
      <c r="L122" s="1" t="s">
        <v>147</v>
      </c>
      <c r="M122" s="1">
        <v>1.2</v>
      </c>
      <c r="N122" s="1">
        <v>96.0</v>
      </c>
      <c r="O122" s="1">
        <v>5.3</v>
      </c>
      <c r="P122" s="1">
        <v>6.42</v>
      </c>
      <c r="Q122" s="1">
        <v>4.65</v>
      </c>
      <c r="R122" s="1">
        <v>1.380645161</v>
      </c>
      <c r="S122" s="1">
        <v>127.0</v>
      </c>
      <c r="T122" s="1">
        <v>11.66</v>
      </c>
      <c r="U122" s="1">
        <v>5.328</v>
      </c>
      <c r="V122" s="1">
        <v>111.2</v>
      </c>
      <c r="W122" s="1">
        <v>127.571116</v>
      </c>
      <c r="X122" s="1">
        <v>65.4</v>
      </c>
      <c r="Y122" s="1">
        <v>36.21760697</v>
      </c>
      <c r="Z122" s="1">
        <v>2.761088</v>
      </c>
      <c r="AA122" s="1">
        <v>0.327557396</v>
      </c>
      <c r="AB122" s="1">
        <v>70.8</v>
      </c>
      <c r="AC122" s="1">
        <v>28.36083961</v>
      </c>
      <c r="AD122" s="1" t="s">
        <v>139</v>
      </c>
      <c r="AE122" s="1">
        <v>36.32074665</v>
      </c>
      <c r="AF122" s="1">
        <v>90.9</v>
      </c>
      <c r="AG122" s="1" t="s">
        <v>140</v>
      </c>
      <c r="AH122" s="1" t="s">
        <v>141</v>
      </c>
      <c r="AI122" s="1" t="s">
        <v>142</v>
      </c>
      <c r="AJ122" s="1" t="s">
        <v>142</v>
      </c>
      <c r="AK122" s="1" t="s">
        <v>143</v>
      </c>
      <c r="AL122" s="1">
        <v>118.0</v>
      </c>
      <c r="AM122" s="1">
        <v>88.0</v>
      </c>
      <c r="AN122" s="1">
        <v>1996.35</v>
      </c>
      <c r="AO122" s="1">
        <v>18.4644</v>
      </c>
      <c r="AP122" s="1">
        <v>433.058</v>
      </c>
      <c r="AQ122" s="1">
        <v>917.394</v>
      </c>
      <c r="AR122" s="1">
        <v>13.5779</v>
      </c>
      <c r="AS122" s="1">
        <v>1200.0</v>
      </c>
      <c r="AT122" s="1">
        <v>2495.46</v>
      </c>
      <c r="AU122" s="1">
        <v>181.907</v>
      </c>
      <c r="AV122" s="1">
        <v>9.82925</v>
      </c>
      <c r="AW122" s="1">
        <v>1.89687</v>
      </c>
      <c r="AX122" s="1">
        <v>3.12081</v>
      </c>
      <c r="AY122" s="1">
        <v>745.956</v>
      </c>
      <c r="AZ122" s="1">
        <v>0.833102</v>
      </c>
      <c r="BA122" s="1">
        <v>1.4376</v>
      </c>
      <c r="BB122" s="1">
        <v>12.4816</v>
      </c>
      <c r="BC122" s="1">
        <v>4.82317</v>
      </c>
      <c r="BD122" s="1">
        <v>1.1876</v>
      </c>
      <c r="BE122" s="1">
        <v>348.949</v>
      </c>
      <c r="BF122" s="1">
        <v>6.83386</v>
      </c>
      <c r="BG122" s="1">
        <v>190.317</v>
      </c>
      <c r="BH122" s="1" t="s">
        <v>147</v>
      </c>
      <c r="BI122" s="1" t="s">
        <v>147</v>
      </c>
      <c r="BJ122" s="1" t="s">
        <v>147</v>
      </c>
      <c r="BK122" s="1" t="s">
        <v>147</v>
      </c>
      <c r="BL122" s="1" t="s">
        <v>144</v>
      </c>
      <c r="BM122" s="1" t="s">
        <v>145</v>
      </c>
      <c r="BN122" s="1" t="s">
        <v>146</v>
      </c>
      <c r="BO122" s="1" t="s">
        <v>145</v>
      </c>
      <c r="BP122" s="1" t="s">
        <v>146</v>
      </c>
      <c r="BQ122" s="1" t="s">
        <v>146</v>
      </c>
      <c r="BR122" s="1" t="s">
        <v>146</v>
      </c>
      <c r="BS122" s="1">
        <v>8.480731801</v>
      </c>
      <c r="BT122" s="1">
        <v>22.70396673</v>
      </c>
      <c r="BU122" s="1">
        <v>7.448200723</v>
      </c>
      <c r="BV122" s="1">
        <v>2.285988379</v>
      </c>
      <c r="BW122" s="1">
        <v>8.838124037</v>
      </c>
      <c r="BX122" s="1">
        <v>0.802398724</v>
      </c>
      <c r="BY122" s="1">
        <v>0.402003369</v>
      </c>
      <c r="BZ122" s="1" t="str">
        <f t="shared" si="1"/>
        <v>proinflamatoria</v>
      </c>
      <c r="CA122" s="1">
        <v>41.23652365</v>
      </c>
      <c r="CB122" s="1" t="s">
        <v>148</v>
      </c>
      <c r="CC122" s="1" t="s">
        <v>147</v>
      </c>
      <c r="CD122" s="1" t="s">
        <v>147</v>
      </c>
      <c r="CE122" s="1" t="s">
        <v>147</v>
      </c>
      <c r="CF122" s="1" t="s">
        <v>147</v>
      </c>
      <c r="CG122" s="1" t="s">
        <v>147</v>
      </c>
      <c r="CH122" s="1">
        <v>729.289</v>
      </c>
      <c r="CI122" s="2" t="str">
        <f t="shared" si="2"/>
        <v>low</v>
      </c>
      <c r="CJ122" s="1">
        <v>362.734</v>
      </c>
      <c r="CK122" s="1">
        <v>324.901</v>
      </c>
      <c r="CL122" s="1">
        <v>37.833</v>
      </c>
      <c r="CM122" s="1">
        <v>266.009</v>
      </c>
      <c r="CN122" s="1">
        <v>79.153</v>
      </c>
      <c r="CO122" s="1">
        <v>2.373</v>
      </c>
      <c r="CP122" s="1">
        <v>0.0</v>
      </c>
      <c r="CQ122" s="1">
        <v>2.373</v>
      </c>
      <c r="CR122" s="1">
        <v>0.0</v>
      </c>
      <c r="CS122" s="1">
        <v>15.199</v>
      </c>
      <c r="CT122" s="1">
        <v>15.199</v>
      </c>
      <c r="CU122" s="1">
        <v>0.0</v>
      </c>
      <c r="CV122" s="1">
        <v>2.344</v>
      </c>
      <c r="CW122" s="1">
        <v>0.0</v>
      </c>
      <c r="CX122" s="1">
        <v>0.0</v>
      </c>
      <c r="CY122" s="1">
        <v>244.539</v>
      </c>
      <c r="CZ122" s="1">
        <v>0.0</v>
      </c>
      <c r="DA122" s="1">
        <v>0.0</v>
      </c>
      <c r="DB122" s="1">
        <v>0.0</v>
      </c>
      <c r="DC122" s="1">
        <v>18.644</v>
      </c>
      <c r="DD122" s="1">
        <v>0.131</v>
      </c>
      <c r="DE122" s="1">
        <v>18.775</v>
      </c>
      <c r="DF122" s="1">
        <v>1.455</v>
      </c>
      <c r="DG122" s="1">
        <v>1.24</v>
      </c>
      <c r="DH122" s="1">
        <v>2.695</v>
      </c>
      <c r="DI122" s="1">
        <v>0.203</v>
      </c>
      <c r="DJ122" s="1">
        <v>7.141</v>
      </c>
      <c r="DK122" s="1">
        <v>7.343</v>
      </c>
      <c r="DL122" s="1">
        <v>57.688</v>
      </c>
      <c r="DM122" s="1">
        <v>14.121</v>
      </c>
      <c r="DN122" s="1">
        <v>71.809</v>
      </c>
      <c r="DO122" s="1">
        <v>0.0</v>
      </c>
      <c r="DP122" s="1">
        <v>15.199</v>
      </c>
      <c r="DQ122" s="1">
        <v>15.199</v>
      </c>
      <c r="DR122" s="1" t="s">
        <v>158</v>
      </c>
      <c r="DS122" s="1" t="s">
        <v>157</v>
      </c>
      <c r="DT122" s="1" t="s">
        <v>149</v>
      </c>
      <c r="DU122" s="1" t="s">
        <v>158</v>
      </c>
      <c r="DV122" s="1">
        <v>365.311</v>
      </c>
      <c r="DW122" s="1" t="str">
        <f t="shared" si="3"/>
        <v>low</v>
      </c>
      <c r="DX122" s="1">
        <v>181.699</v>
      </c>
      <c r="DY122" s="1">
        <v>133.248</v>
      </c>
      <c r="DZ122" s="1">
        <v>39.649</v>
      </c>
      <c r="EA122" s="1" t="s">
        <v>158</v>
      </c>
      <c r="EB122" s="1" t="s">
        <v>158</v>
      </c>
      <c r="EC122" s="1" t="s">
        <v>157</v>
      </c>
      <c r="ED122" s="1" t="s">
        <v>158</v>
      </c>
      <c r="EE122" s="1" t="s">
        <v>403</v>
      </c>
      <c r="EF122" s="1" t="s">
        <v>151</v>
      </c>
      <c r="EG122" s="1" t="s">
        <v>151</v>
      </c>
    </row>
    <row r="123" ht="14.25" customHeight="1">
      <c r="A123" s="1" t="s">
        <v>404</v>
      </c>
      <c r="B123" s="1" t="s">
        <v>153</v>
      </c>
      <c r="C123" s="1">
        <v>41.0</v>
      </c>
      <c r="D123" s="1" t="s">
        <v>161</v>
      </c>
      <c r="E123" s="1">
        <v>128.0</v>
      </c>
      <c r="F123" s="1">
        <v>42.0</v>
      </c>
      <c r="G123" s="1" t="s">
        <v>154</v>
      </c>
      <c r="H123" s="1">
        <v>41.0</v>
      </c>
      <c r="I123" s="1">
        <v>171.0</v>
      </c>
      <c r="J123" s="1">
        <v>234.0</v>
      </c>
      <c r="K123" s="1">
        <v>5.571428571</v>
      </c>
      <c r="L123" s="1">
        <v>75.5</v>
      </c>
      <c r="M123" s="1">
        <v>1.2</v>
      </c>
      <c r="N123" s="1">
        <v>88.0</v>
      </c>
      <c r="O123" s="1">
        <v>5.9</v>
      </c>
      <c r="P123" s="1">
        <v>4.87</v>
      </c>
      <c r="Q123" s="1">
        <v>7.6</v>
      </c>
      <c r="R123" s="1">
        <v>0.640789474</v>
      </c>
      <c r="S123" s="1">
        <v>205.0</v>
      </c>
      <c r="T123" s="1">
        <v>8.95</v>
      </c>
      <c r="U123" s="1">
        <v>4.884</v>
      </c>
      <c r="V123" s="1">
        <v>110.4</v>
      </c>
      <c r="W123" s="1">
        <v>129.3352601</v>
      </c>
      <c r="X123" s="1">
        <v>86.7</v>
      </c>
      <c r="Y123" s="1">
        <v>51.47351515</v>
      </c>
      <c r="Z123" s="1">
        <v>1.942746667</v>
      </c>
      <c r="AA123" s="1">
        <v>0.344799527</v>
      </c>
      <c r="AB123" s="1">
        <v>65.6</v>
      </c>
      <c r="AC123" s="1">
        <v>26.01374287</v>
      </c>
      <c r="AD123" s="1" t="s">
        <v>139</v>
      </c>
      <c r="AE123" s="1">
        <v>41.00993849</v>
      </c>
      <c r="AF123" s="1">
        <v>97.4</v>
      </c>
      <c r="AG123" s="1" t="s">
        <v>140</v>
      </c>
      <c r="AH123" s="1" t="s">
        <v>141</v>
      </c>
      <c r="AI123" s="1" t="s">
        <v>167</v>
      </c>
      <c r="AJ123" s="1" t="s">
        <v>142</v>
      </c>
      <c r="AK123" s="1" t="s">
        <v>143</v>
      </c>
      <c r="AL123" s="1">
        <v>118.0</v>
      </c>
      <c r="AM123" s="1">
        <v>79.0</v>
      </c>
      <c r="AN123" s="1">
        <v>1917.28</v>
      </c>
      <c r="AO123" s="1">
        <v>15.1394</v>
      </c>
      <c r="AP123" s="1">
        <v>398.417</v>
      </c>
      <c r="AQ123" s="1">
        <v>729.677</v>
      </c>
      <c r="AR123" s="1">
        <v>11.405</v>
      </c>
      <c r="AS123" s="1">
        <v>1071.67</v>
      </c>
      <c r="AT123" s="1">
        <v>2618.79</v>
      </c>
      <c r="AU123" s="1">
        <v>196.827</v>
      </c>
      <c r="AV123" s="1">
        <v>9.95356</v>
      </c>
      <c r="AW123" s="1">
        <v>1.37945</v>
      </c>
      <c r="AX123" s="1">
        <v>3.14472</v>
      </c>
      <c r="AY123" s="1">
        <v>684.085</v>
      </c>
      <c r="AZ123" s="1">
        <v>0.871262</v>
      </c>
      <c r="BA123" s="1">
        <v>1.1143</v>
      </c>
      <c r="BB123" s="1">
        <v>13.6269</v>
      </c>
      <c r="BC123" s="1">
        <v>4.25556</v>
      </c>
      <c r="BD123" s="1">
        <v>1.65724</v>
      </c>
      <c r="BE123" s="1">
        <v>302.349</v>
      </c>
      <c r="BF123" s="1">
        <v>6.99035</v>
      </c>
      <c r="BG123" s="1">
        <v>106.108</v>
      </c>
      <c r="BH123" s="1">
        <v>0.516076609</v>
      </c>
      <c r="BI123" s="1">
        <v>0.0</v>
      </c>
      <c r="BJ123" s="1">
        <v>0.0</v>
      </c>
      <c r="BK123" s="1">
        <v>0.0</v>
      </c>
      <c r="BL123" s="1" t="s">
        <v>144</v>
      </c>
      <c r="BM123" s="1" t="s">
        <v>146</v>
      </c>
      <c r="BN123" s="1" t="s">
        <v>145</v>
      </c>
      <c r="BO123" s="1" t="s">
        <v>145</v>
      </c>
      <c r="BP123" s="1" t="s">
        <v>146</v>
      </c>
      <c r="BQ123" s="1" t="s">
        <v>146</v>
      </c>
      <c r="BR123" s="1" t="s">
        <v>146</v>
      </c>
      <c r="BS123" s="1">
        <v>13.55770121</v>
      </c>
      <c r="BT123" s="1">
        <v>23.95532104</v>
      </c>
      <c r="BU123" s="1">
        <v>10.22771845</v>
      </c>
      <c r="BV123" s="1">
        <v>1.823734582</v>
      </c>
      <c r="BW123" s="1">
        <v>6.404420602</v>
      </c>
      <c r="BX123" s="1">
        <v>1.283317956</v>
      </c>
      <c r="BY123" s="1">
        <v>0.66944077</v>
      </c>
      <c r="BZ123" s="1" t="str">
        <f t="shared" si="1"/>
        <v>proinflamatoria</v>
      </c>
      <c r="CA123" s="1">
        <v>43.39219713</v>
      </c>
      <c r="CB123" s="1" t="s">
        <v>148</v>
      </c>
      <c r="CC123" s="1">
        <v>0.223658441</v>
      </c>
      <c r="CD123" s="1">
        <v>0.30723332</v>
      </c>
      <c r="CE123" s="1">
        <v>0.071432302</v>
      </c>
      <c r="CF123" s="1">
        <v>0.075597336</v>
      </c>
      <c r="CG123" s="1">
        <v>0.068520695</v>
      </c>
      <c r="CH123" s="1">
        <v>1044.262</v>
      </c>
      <c r="CI123" s="2" t="str">
        <f t="shared" si="2"/>
        <v>High</v>
      </c>
      <c r="CJ123" s="1">
        <v>591.295</v>
      </c>
      <c r="CK123" s="1">
        <v>558.597</v>
      </c>
      <c r="CL123" s="1">
        <v>32.699</v>
      </c>
      <c r="CM123" s="1">
        <v>497.231</v>
      </c>
      <c r="CN123" s="1">
        <v>76.804</v>
      </c>
      <c r="CO123" s="1">
        <v>4.625</v>
      </c>
      <c r="CP123" s="1">
        <v>0.0</v>
      </c>
      <c r="CQ123" s="1">
        <v>4.625</v>
      </c>
      <c r="CR123" s="1">
        <v>0.0</v>
      </c>
      <c r="CS123" s="1">
        <v>12.635</v>
      </c>
      <c r="CT123" s="1">
        <v>12.635</v>
      </c>
      <c r="CU123" s="1">
        <v>0.0</v>
      </c>
      <c r="CV123" s="1">
        <v>4.567</v>
      </c>
      <c r="CW123" s="1">
        <v>0.0</v>
      </c>
      <c r="CX123" s="1">
        <v>0.0</v>
      </c>
      <c r="CY123" s="1">
        <v>493.982</v>
      </c>
      <c r="CZ123" s="1">
        <v>0.052</v>
      </c>
      <c r="DA123" s="1">
        <v>0.0</v>
      </c>
      <c r="DB123" s="1">
        <v>0.052</v>
      </c>
      <c r="DC123" s="1">
        <v>0.0</v>
      </c>
      <c r="DD123" s="1">
        <v>0.144</v>
      </c>
      <c r="DE123" s="1">
        <v>0.144</v>
      </c>
      <c r="DF123" s="1">
        <v>1.974</v>
      </c>
      <c r="DG123" s="1">
        <v>1.079</v>
      </c>
      <c r="DH123" s="1">
        <v>3.053</v>
      </c>
      <c r="DI123" s="1">
        <v>0.128</v>
      </c>
      <c r="DJ123" s="1">
        <v>9.964</v>
      </c>
      <c r="DK123" s="1">
        <v>10.093</v>
      </c>
      <c r="DL123" s="1">
        <v>57.835</v>
      </c>
      <c r="DM123" s="1">
        <v>8.876</v>
      </c>
      <c r="DN123" s="1">
        <v>66.711</v>
      </c>
      <c r="DO123" s="1">
        <v>0.0</v>
      </c>
      <c r="DP123" s="1">
        <v>12.635</v>
      </c>
      <c r="DQ123" s="1">
        <v>12.635</v>
      </c>
      <c r="DR123" s="1" t="s">
        <v>157</v>
      </c>
      <c r="DS123" s="1" t="s">
        <v>157</v>
      </c>
      <c r="DT123" s="1" t="s">
        <v>149</v>
      </c>
      <c r="DU123" s="1" t="s">
        <v>158</v>
      </c>
      <c r="DV123" s="1">
        <v>544.658</v>
      </c>
      <c r="DW123" s="1" t="str">
        <f t="shared" si="3"/>
        <v>high</v>
      </c>
      <c r="DX123" s="1">
        <v>308.403</v>
      </c>
      <c r="DY123" s="1">
        <v>259.342</v>
      </c>
      <c r="DZ123" s="1">
        <v>40.059</v>
      </c>
      <c r="EA123" s="1" t="s">
        <v>157</v>
      </c>
      <c r="EB123" s="1" t="s">
        <v>157</v>
      </c>
      <c r="EC123" s="1" t="s">
        <v>149</v>
      </c>
      <c r="ED123" s="1" t="s">
        <v>158</v>
      </c>
      <c r="EE123" s="1" t="s">
        <v>405</v>
      </c>
      <c r="EF123" s="1" t="s">
        <v>151</v>
      </c>
      <c r="EG123" s="1" t="s">
        <v>151</v>
      </c>
    </row>
    <row r="124" ht="14.25" customHeight="1">
      <c r="A124" s="1" t="s">
        <v>406</v>
      </c>
      <c r="B124" s="1" t="s">
        <v>153</v>
      </c>
      <c r="C124" s="1">
        <v>56.0</v>
      </c>
      <c r="D124" s="1" t="s">
        <v>161</v>
      </c>
      <c r="E124" s="1">
        <v>90.6</v>
      </c>
      <c r="F124" s="1">
        <v>63.0</v>
      </c>
      <c r="G124" s="1" t="s">
        <v>154</v>
      </c>
      <c r="H124" s="1">
        <v>21.0</v>
      </c>
      <c r="I124" s="1">
        <v>121.0</v>
      </c>
      <c r="J124" s="1">
        <v>196.0</v>
      </c>
      <c r="K124" s="1">
        <v>3.111111111</v>
      </c>
      <c r="L124" s="1">
        <v>204.1</v>
      </c>
      <c r="M124" s="1">
        <v>6.0</v>
      </c>
      <c r="N124" s="1">
        <v>88.0</v>
      </c>
      <c r="O124" s="1">
        <v>5.9</v>
      </c>
      <c r="P124" s="1">
        <v>13.7</v>
      </c>
      <c r="Q124" s="1">
        <v>6.45</v>
      </c>
      <c r="R124" s="1">
        <v>2.124031008</v>
      </c>
      <c r="S124" s="1">
        <v>104.0</v>
      </c>
      <c r="T124" s="1">
        <v>7.52</v>
      </c>
      <c r="U124" s="1">
        <v>4.884</v>
      </c>
      <c r="V124" s="1">
        <v>98.1</v>
      </c>
      <c r="W124" s="1">
        <v>108.6705202</v>
      </c>
      <c r="X124" s="1">
        <v>102.9</v>
      </c>
      <c r="Y124" s="1">
        <v>61.26169691</v>
      </c>
      <c r="Z124" s="1">
        <v>1.632341333</v>
      </c>
      <c r="AA124" s="1">
        <v>0.354028568</v>
      </c>
      <c r="AB124" s="1">
        <v>72.4</v>
      </c>
      <c r="AC124" s="1">
        <v>32.61114364</v>
      </c>
      <c r="AD124" s="1" t="s">
        <v>155</v>
      </c>
      <c r="AE124" s="1">
        <v>43.38772157</v>
      </c>
      <c r="AF124" s="1">
        <v>107.9</v>
      </c>
      <c r="AG124" s="1" t="s">
        <v>140</v>
      </c>
      <c r="AH124" s="1" t="s">
        <v>141</v>
      </c>
      <c r="AI124" s="1" t="s">
        <v>142</v>
      </c>
      <c r="AJ124" s="1" t="s">
        <v>167</v>
      </c>
      <c r="AK124" s="1" t="s">
        <v>143</v>
      </c>
      <c r="AL124" s="1">
        <v>133.0</v>
      </c>
      <c r="AM124" s="1">
        <v>87.0</v>
      </c>
      <c r="AN124" s="1">
        <v>1565.94</v>
      </c>
      <c r="AO124" s="1">
        <v>11.9383</v>
      </c>
      <c r="AP124" s="1">
        <v>528.251</v>
      </c>
      <c r="AQ124" s="1">
        <v>962.507</v>
      </c>
      <c r="AR124" s="1">
        <v>11.7857</v>
      </c>
      <c r="AS124" s="1">
        <v>896.11</v>
      </c>
      <c r="AT124" s="1">
        <v>2405.43</v>
      </c>
      <c r="AU124" s="1">
        <v>194.394</v>
      </c>
      <c r="AV124" s="1">
        <v>10.1841</v>
      </c>
      <c r="AW124" s="1">
        <v>0.961958</v>
      </c>
      <c r="AX124" s="1">
        <v>3.30414</v>
      </c>
      <c r="AY124" s="1">
        <v>862.951</v>
      </c>
      <c r="AZ124" s="1">
        <v>0.85237</v>
      </c>
      <c r="BA124" s="1">
        <v>1.90553</v>
      </c>
      <c r="BB124" s="1">
        <v>12.7727</v>
      </c>
      <c r="BC124" s="1">
        <v>5.1913</v>
      </c>
      <c r="BD124" s="1">
        <v>1.03299</v>
      </c>
      <c r="BE124" s="1">
        <v>315.661</v>
      </c>
      <c r="BF124" s="1">
        <v>7.27341</v>
      </c>
      <c r="BG124" s="1">
        <v>100.88</v>
      </c>
      <c r="BH124" s="1">
        <v>11.71104431</v>
      </c>
      <c r="BI124" s="1">
        <v>3.117060167</v>
      </c>
      <c r="BJ124" s="1">
        <v>1.024848591</v>
      </c>
      <c r="BK124" s="1">
        <v>0.215274193</v>
      </c>
      <c r="BL124" s="1" t="s">
        <v>144</v>
      </c>
      <c r="BM124" s="1" t="s">
        <v>145</v>
      </c>
      <c r="BN124" s="1" t="s">
        <v>146</v>
      </c>
      <c r="BO124" s="1" t="s">
        <v>146</v>
      </c>
      <c r="BP124" s="1" t="s">
        <v>146</v>
      </c>
      <c r="BQ124" s="1" t="s">
        <v>145</v>
      </c>
      <c r="BR124" s="1" t="s">
        <v>146</v>
      </c>
      <c r="BS124" s="1">
        <v>11.8742285</v>
      </c>
      <c r="BT124" s="1">
        <v>24.91269161</v>
      </c>
      <c r="BU124" s="1">
        <v>11.44907839</v>
      </c>
      <c r="BV124" s="1">
        <v>2.325250999</v>
      </c>
      <c r="BW124" s="1">
        <v>7.151209565</v>
      </c>
      <c r="BX124" s="1">
        <v>1.242100437</v>
      </c>
      <c r="BY124" s="1">
        <v>0.793167584</v>
      </c>
      <c r="BZ124" s="1" t="str">
        <f t="shared" si="1"/>
        <v>proinflamatoria</v>
      </c>
      <c r="CA124" s="1">
        <v>48.38183503</v>
      </c>
      <c r="CB124" s="1" t="s">
        <v>148</v>
      </c>
      <c r="CC124" s="1">
        <v>0.138207813</v>
      </c>
      <c r="CD124" s="1">
        <v>0.561986581</v>
      </c>
      <c r="CE124" s="1">
        <v>0.123063899</v>
      </c>
      <c r="CF124" s="1">
        <v>0.033517276</v>
      </c>
      <c r="CG124" s="1">
        <v>0.046748605</v>
      </c>
      <c r="CH124" s="1">
        <v>1802.294</v>
      </c>
      <c r="CI124" s="2" t="str">
        <f t="shared" si="2"/>
        <v>High</v>
      </c>
      <c r="CJ124" s="1">
        <v>1719.349</v>
      </c>
      <c r="CK124" s="1">
        <v>1151.401</v>
      </c>
      <c r="CL124" s="1">
        <v>567.949</v>
      </c>
      <c r="CM124" s="1">
        <v>8.119</v>
      </c>
      <c r="CN124" s="1">
        <v>1681.739</v>
      </c>
      <c r="CO124" s="1">
        <v>13.718</v>
      </c>
      <c r="CP124" s="1">
        <v>0.0</v>
      </c>
      <c r="CQ124" s="1">
        <v>13.718</v>
      </c>
      <c r="CR124" s="1">
        <v>0.0</v>
      </c>
      <c r="CS124" s="1">
        <v>15.773</v>
      </c>
      <c r="CT124" s="1">
        <v>15.773</v>
      </c>
      <c r="CU124" s="1">
        <v>0.0</v>
      </c>
      <c r="CV124" s="1">
        <v>1.396</v>
      </c>
      <c r="CW124" s="1">
        <v>0.0</v>
      </c>
      <c r="CX124" s="1">
        <v>0.0</v>
      </c>
      <c r="CY124" s="1">
        <v>0.845</v>
      </c>
      <c r="CZ124" s="1">
        <v>0.048</v>
      </c>
      <c r="DA124" s="1">
        <v>0.342</v>
      </c>
      <c r="DB124" s="1">
        <v>0.39</v>
      </c>
      <c r="DC124" s="1">
        <v>0.0</v>
      </c>
      <c r="DD124" s="1">
        <v>0.161</v>
      </c>
      <c r="DE124" s="1">
        <v>0.161</v>
      </c>
      <c r="DF124" s="1">
        <v>4.266</v>
      </c>
      <c r="DG124" s="1">
        <v>2.458</v>
      </c>
      <c r="DH124" s="1">
        <v>6.724</v>
      </c>
      <c r="DI124" s="1">
        <v>0.116</v>
      </c>
      <c r="DJ124" s="1">
        <v>3.797</v>
      </c>
      <c r="DK124" s="1">
        <v>3.913</v>
      </c>
      <c r="DL124" s="1">
        <v>1132.407</v>
      </c>
      <c r="DM124" s="1">
        <v>545.418</v>
      </c>
      <c r="DN124" s="1">
        <v>1677.826</v>
      </c>
      <c r="DO124" s="1">
        <v>0.0</v>
      </c>
      <c r="DP124" s="1">
        <v>15.773</v>
      </c>
      <c r="DQ124" s="1">
        <v>15.773</v>
      </c>
      <c r="DR124" s="1" t="s">
        <v>149</v>
      </c>
      <c r="DS124" s="1" t="s">
        <v>149</v>
      </c>
      <c r="DT124" s="1" t="s">
        <v>158</v>
      </c>
      <c r="DU124" s="1" t="s">
        <v>149</v>
      </c>
      <c r="DV124" s="1">
        <v>1150.934</v>
      </c>
      <c r="DW124" s="1" t="str">
        <f t="shared" si="3"/>
        <v>high</v>
      </c>
      <c r="DX124" s="1">
        <v>1097.966</v>
      </c>
      <c r="DY124" s="1">
        <v>5.185</v>
      </c>
      <c r="DZ124" s="1">
        <v>1073.949</v>
      </c>
      <c r="EA124" s="1" t="s">
        <v>149</v>
      </c>
      <c r="EB124" s="1" t="s">
        <v>149</v>
      </c>
      <c r="EC124" s="1" t="s">
        <v>158</v>
      </c>
      <c r="ED124" s="1" t="s">
        <v>149</v>
      </c>
      <c r="EE124" s="1" t="s">
        <v>407</v>
      </c>
      <c r="EF124" s="1" t="s">
        <v>165</v>
      </c>
      <c r="EG124" s="1" t="s">
        <v>165</v>
      </c>
    </row>
    <row r="125" ht="14.25" customHeight="1">
      <c r="A125" s="1" t="s">
        <v>408</v>
      </c>
      <c r="B125" s="1" t="s">
        <v>153</v>
      </c>
      <c r="C125" s="1">
        <v>39.0</v>
      </c>
      <c r="D125" s="1" t="s">
        <v>137</v>
      </c>
      <c r="E125" s="1">
        <v>79.9</v>
      </c>
      <c r="F125" s="1">
        <v>45.0</v>
      </c>
      <c r="G125" s="1" t="s">
        <v>154</v>
      </c>
      <c r="H125" s="1">
        <v>20.0</v>
      </c>
      <c r="I125" s="1">
        <v>112.0</v>
      </c>
      <c r="J125" s="1">
        <v>169.0</v>
      </c>
      <c r="K125" s="1">
        <v>3.755555556</v>
      </c>
      <c r="L125" s="1">
        <v>179.7</v>
      </c>
      <c r="M125" s="1">
        <v>5.9</v>
      </c>
      <c r="N125" s="1">
        <v>99.0</v>
      </c>
      <c r="O125" s="1">
        <v>5.6</v>
      </c>
      <c r="P125" s="1">
        <v>11.0</v>
      </c>
      <c r="Q125" s="1">
        <v>8.71</v>
      </c>
      <c r="R125" s="1">
        <v>1.262916188</v>
      </c>
      <c r="S125" s="1">
        <v>100.0</v>
      </c>
      <c r="T125" s="1">
        <v>8.64</v>
      </c>
      <c r="U125" s="1">
        <v>5.4945</v>
      </c>
      <c r="V125" s="1">
        <v>85.3</v>
      </c>
      <c r="W125" s="1">
        <v>86.6382552</v>
      </c>
      <c r="X125" s="1">
        <v>87.1</v>
      </c>
      <c r="Y125" s="1">
        <v>47.39588073</v>
      </c>
      <c r="Z125" s="1">
        <v>2.109888</v>
      </c>
      <c r="AA125" s="1">
        <v>0.340590264</v>
      </c>
      <c r="AB125" s="1">
        <v>72.6</v>
      </c>
      <c r="AC125" s="1">
        <v>31.67268419</v>
      </c>
      <c r="AD125" s="1" t="s">
        <v>155</v>
      </c>
      <c r="AE125" s="1">
        <v>41.37044993</v>
      </c>
      <c r="AF125" s="1">
        <v>101.5</v>
      </c>
      <c r="AG125" s="1" t="s">
        <v>140</v>
      </c>
      <c r="AH125" s="1" t="s">
        <v>141</v>
      </c>
      <c r="AI125" s="1" t="s">
        <v>142</v>
      </c>
      <c r="AJ125" s="1" t="s">
        <v>142</v>
      </c>
      <c r="AK125" s="1" t="s">
        <v>143</v>
      </c>
      <c r="AL125" s="1">
        <v>131.0</v>
      </c>
      <c r="AM125" s="1">
        <v>97.0</v>
      </c>
      <c r="AN125" s="1">
        <v>1561.34</v>
      </c>
      <c r="AO125" s="1">
        <v>15.5823</v>
      </c>
      <c r="AP125" s="1">
        <v>503.395</v>
      </c>
      <c r="AQ125" s="1">
        <v>819.113</v>
      </c>
      <c r="AR125" s="1">
        <v>11.5735</v>
      </c>
      <c r="AS125" s="1">
        <v>893.825</v>
      </c>
      <c r="AT125" s="1">
        <v>3163.24</v>
      </c>
      <c r="AU125" s="1">
        <v>224.739</v>
      </c>
      <c r="AV125" s="1">
        <v>10.0715</v>
      </c>
      <c r="AW125" s="1">
        <v>1.37927</v>
      </c>
      <c r="AX125" s="1">
        <v>3.79429</v>
      </c>
      <c r="AY125" s="1">
        <v>644.294</v>
      </c>
      <c r="AZ125" s="1">
        <v>0.928274</v>
      </c>
      <c r="BA125" s="1">
        <v>1.51815</v>
      </c>
      <c r="BB125" s="1">
        <v>13.7353</v>
      </c>
      <c r="BC125" s="1">
        <v>4.48677</v>
      </c>
      <c r="BD125" s="1">
        <v>1.33519</v>
      </c>
      <c r="BE125" s="1">
        <v>245.699</v>
      </c>
      <c r="BF125" s="1">
        <v>6.93217</v>
      </c>
      <c r="BG125" s="1">
        <v>165.508</v>
      </c>
      <c r="BH125" s="1">
        <v>0.439328083</v>
      </c>
      <c r="BI125" s="1">
        <v>0.0</v>
      </c>
      <c r="BJ125" s="1">
        <v>0.0288104</v>
      </c>
      <c r="BK125" s="1">
        <v>0.0</v>
      </c>
      <c r="BL125" s="1" t="s">
        <v>144</v>
      </c>
      <c r="BM125" s="1" t="s">
        <v>145</v>
      </c>
      <c r="BN125" s="1" t="s">
        <v>146</v>
      </c>
      <c r="BO125" s="1" t="s">
        <v>145</v>
      </c>
      <c r="BP125" s="1" t="s">
        <v>146</v>
      </c>
      <c r="BQ125" s="1" t="s">
        <v>145</v>
      </c>
      <c r="BR125" s="1" t="s">
        <v>146</v>
      </c>
      <c r="BS125" s="1">
        <v>6.440819913</v>
      </c>
      <c r="BT125" s="1">
        <v>0.323830769</v>
      </c>
      <c r="BU125" s="1">
        <v>0.168758024</v>
      </c>
      <c r="BV125" s="1">
        <v>0.051456755</v>
      </c>
      <c r="BW125" s="1">
        <v>0.016875971</v>
      </c>
      <c r="BX125" s="1">
        <v>0.384616329</v>
      </c>
      <c r="BY125" s="1">
        <v>0.246390986</v>
      </c>
      <c r="BZ125" s="1" t="str">
        <f t="shared" si="1"/>
        <v>proinflamatoria</v>
      </c>
      <c r="CA125" s="1">
        <v>46.16748768</v>
      </c>
      <c r="CB125" s="1" t="s">
        <v>148</v>
      </c>
      <c r="CC125" s="1">
        <v>0.156869771</v>
      </c>
      <c r="CD125" s="1">
        <v>0.437142806</v>
      </c>
      <c r="CE125" s="1">
        <v>0.013347188</v>
      </c>
      <c r="CF125" s="1">
        <v>0.026300231</v>
      </c>
      <c r="CG125" s="1">
        <v>0.129136285</v>
      </c>
      <c r="CH125" s="1">
        <v>2340.101</v>
      </c>
      <c r="CI125" s="2" t="str">
        <f t="shared" si="2"/>
        <v>High</v>
      </c>
      <c r="CJ125" s="1">
        <v>832.318</v>
      </c>
      <c r="CK125" s="1">
        <v>720.535</v>
      </c>
      <c r="CL125" s="1">
        <v>111.783</v>
      </c>
      <c r="CM125" s="1">
        <v>308.123</v>
      </c>
      <c r="CN125" s="1">
        <v>516.783</v>
      </c>
      <c r="CO125" s="1">
        <v>2.107</v>
      </c>
      <c r="CP125" s="1">
        <v>0.0</v>
      </c>
      <c r="CQ125" s="1">
        <v>2.107</v>
      </c>
      <c r="CR125" s="1">
        <v>0.0</v>
      </c>
      <c r="CS125" s="1">
        <v>5.306</v>
      </c>
      <c r="CT125" s="1">
        <v>5.306</v>
      </c>
      <c r="CU125" s="1">
        <v>0.0</v>
      </c>
      <c r="CV125" s="1">
        <v>0.212</v>
      </c>
      <c r="CW125" s="1">
        <v>1.098</v>
      </c>
      <c r="CX125" s="1">
        <v>0.0</v>
      </c>
      <c r="CY125" s="1">
        <v>293.952</v>
      </c>
      <c r="CZ125" s="1">
        <v>0.0</v>
      </c>
      <c r="DA125" s="1">
        <v>0.0</v>
      </c>
      <c r="DB125" s="1">
        <v>0.0</v>
      </c>
      <c r="DC125" s="1">
        <v>0.0</v>
      </c>
      <c r="DD125" s="1">
        <v>0.077</v>
      </c>
      <c r="DE125" s="1">
        <v>0.077</v>
      </c>
      <c r="DF125" s="1">
        <v>11.552</v>
      </c>
      <c r="DG125" s="1">
        <v>1.443</v>
      </c>
      <c r="DH125" s="1">
        <v>12.996</v>
      </c>
      <c r="DI125" s="1">
        <v>1.195</v>
      </c>
      <c r="DJ125" s="1">
        <v>14.737</v>
      </c>
      <c r="DK125" s="1">
        <v>15.933</v>
      </c>
      <c r="DL125" s="1">
        <v>410.627</v>
      </c>
      <c r="DM125" s="1">
        <v>90.199</v>
      </c>
      <c r="DN125" s="1">
        <v>500.826</v>
      </c>
      <c r="DO125" s="1">
        <v>0.0</v>
      </c>
      <c r="DP125" s="1">
        <v>5.306</v>
      </c>
      <c r="DQ125" s="1">
        <v>5.306</v>
      </c>
      <c r="DR125" s="1" t="s">
        <v>149</v>
      </c>
      <c r="DS125" s="1" t="s">
        <v>149</v>
      </c>
      <c r="DT125" s="1" t="s">
        <v>149</v>
      </c>
      <c r="DU125" s="1" t="s">
        <v>149</v>
      </c>
      <c r="DV125" s="1">
        <v>1498.777</v>
      </c>
      <c r="DW125" s="1" t="str">
        <f t="shared" si="3"/>
        <v>high</v>
      </c>
      <c r="DX125" s="1">
        <v>533.08</v>
      </c>
      <c r="DY125" s="1">
        <v>197.345</v>
      </c>
      <c r="DZ125" s="1">
        <v>330.987</v>
      </c>
      <c r="EA125" s="1" t="s">
        <v>149</v>
      </c>
      <c r="EB125" s="1" t="s">
        <v>149</v>
      </c>
      <c r="EC125" s="1" t="s">
        <v>149</v>
      </c>
      <c r="ED125" s="1" t="s">
        <v>149</v>
      </c>
      <c r="EE125" s="1" t="s">
        <v>409</v>
      </c>
      <c r="EF125" s="1" t="s">
        <v>165</v>
      </c>
      <c r="EG125" s="1" t="s">
        <v>165</v>
      </c>
    </row>
    <row r="126" ht="14.25" customHeight="1">
      <c r="A126" s="1" t="s">
        <v>410</v>
      </c>
      <c r="B126" s="1" t="s">
        <v>136</v>
      </c>
      <c r="C126" s="1">
        <v>32.0</v>
      </c>
      <c r="D126" s="1" t="s">
        <v>137</v>
      </c>
      <c r="E126" s="1">
        <v>79.9</v>
      </c>
      <c r="F126" s="1">
        <v>39.0</v>
      </c>
      <c r="G126" s="1" t="s">
        <v>138</v>
      </c>
      <c r="H126" s="1">
        <v>28.0</v>
      </c>
      <c r="I126" s="1">
        <v>114.0</v>
      </c>
      <c r="J126" s="1">
        <v>169.0</v>
      </c>
      <c r="K126" s="1">
        <v>4.333333333</v>
      </c>
      <c r="L126" s="1">
        <v>269.8</v>
      </c>
      <c r="M126" s="1">
        <v>2.2</v>
      </c>
      <c r="N126" s="1">
        <v>96.0</v>
      </c>
      <c r="O126" s="1">
        <v>5.7</v>
      </c>
      <c r="P126" s="1">
        <v>3.39</v>
      </c>
      <c r="Q126" s="1">
        <v>3.97</v>
      </c>
      <c r="R126" s="1">
        <v>0.853904282</v>
      </c>
      <c r="S126" s="1">
        <v>139.0</v>
      </c>
      <c r="T126" s="1">
        <v>10.91</v>
      </c>
      <c r="U126" s="1">
        <v>5.328</v>
      </c>
      <c r="V126" s="1">
        <v>106.3</v>
      </c>
      <c r="W126" s="1">
        <v>119.3654267</v>
      </c>
      <c r="X126" s="1">
        <v>69.8</v>
      </c>
      <c r="Y126" s="1">
        <v>38.70735997</v>
      </c>
      <c r="Z126" s="1">
        <v>2.583488</v>
      </c>
      <c r="AA126" s="1">
        <v>0.330684957</v>
      </c>
      <c r="AB126" s="1">
        <v>86.0</v>
      </c>
      <c r="AC126" s="1">
        <v>28.34015035</v>
      </c>
      <c r="AD126" s="1" t="s">
        <v>139</v>
      </c>
      <c r="AE126" s="1">
        <v>33.65894833</v>
      </c>
      <c r="AF126" s="1">
        <v>100.6</v>
      </c>
      <c r="AG126" s="1" t="s">
        <v>140</v>
      </c>
      <c r="AH126" s="1" t="s">
        <v>141</v>
      </c>
      <c r="AI126" s="1" t="s">
        <v>142</v>
      </c>
      <c r="AJ126" s="1" t="s">
        <v>167</v>
      </c>
      <c r="AK126" s="1" t="s">
        <v>143</v>
      </c>
      <c r="AL126" s="1">
        <v>123.0</v>
      </c>
      <c r="AM126" s="1">
        <v>82.0</v>
      </c>
      <c r="AN126" s="1">
        <v>2130.08</v>
      </c>
      <c r="AO126" s="1">
        <v>16.5338</v>
      </c>
      <c r="AP126" s="1">
        <v>769.997</v>
      </c>
      <c r="AQ126" s="1">
        <v>1190.58</v>
      </c>
      <c r="AR126" s="1">
        <v>14.6935</v>
      </c>
      <c r="AS126" s="1">
        <v>1594.13</v>
      </c>
      <c r="AT126" s="1">
        <v>3534.24</v>
      </c>
      <c r="AU126" s="1">
        <v>279.303</v>
      </c>
      <c r="AV126" s="1">
        <v>10.9164</v>
      </c>
      <c r="AW126" s="1">
        <v>2.51241</v>
      </c>
      <c r="AX126" s="1">
        <v>3.55695</v>
      </c>
      <c r="AY126" s="1">
        <v>1013.25</v>
      </c>
      <c r="AZ126" s="1">
        <v>1.43951</v>
      </c>
      <c r="BA126" s="1">
        <v>1.82834</v>
      </c>
      <c r="BB126" s="1">
        <v>17.6342</v>
      </c>
      <c r="BC126" s="1">
        <v>6.20239</v>
      </c>
      <c r="BD126" s="1">
        <v>1.45376</v>
      </c>
      <c r="BE126" s="1">
        <v>289.744</v>
      </c>
      <c r="BF126" s="1">
        <v>7.1956</v>
      </c>
      <c r="BG126" s="1">
        <v>201.781</v>
      </c>
      <c r="BH126" s="1">
        <v>2.362814199</v>
      </c>
      <c r="BI126" s="1">
        <v>0.446677398</v>
      </c>
      <c r="BJ126" s="1">
        <v>0.287116171</v>
      </c>
      <c r="BK126" s="1">
        <v>0.046262985</v>
      </c>
      <c r="BL126" s="1" t="s">
        <v>156</v>
      </c>
      <c r="BM126" s="1" t="s">
        <v>146</v>
      </c>
      <c r="BN126" s="1" t="s">
        <v>146</v>
      </c>
      <c r="BO126" s="1" t="s">
        <v>145</v>
      </c>
      <c r="BP126" s="1" t="s">
        <v>146</v>
      </c>
      <c r="BQ126" s="1" t="s">
        <v>146</v>
      </c>
      <c r="BR126" s="1" t="s">
        <v>146</v>
      </c>
      <c r="BS126" s="1">
        <v>11.949172</v>
      </c>
      <c r="BT126" s="1">
        <v>31.3476351</v>
      </c>
      <c r="BU126" s="1">
        <v>13.38385653</v>
      </c>
      <c r="BV126" s="1">
        <v>2.771404298</v>
      </c>
      <c r="BW126" s="1">
        <v>6.284736074</v>
      </c>
      <c r="BX126" s="1">
        <v>-0.573894161</v>
      </c>
      <c r="BY126" s="1">
        <v>-0.269433878</v>
      </c>
      <c r="BZ126" s="1" t="str">
        <f t="shared" si="1"/>
        <v>antiinflamatoria</v>
      </c>
      <c r="CA126" s="1">
        <v>29.36779324</v>
      </c>
      <c r="CB126" s="1" t="s">
        <v>148</v>
      </c>
      <c r="CC126" s="1">
        <v>0.146695852</v>
      </c>
      <c r="CD126" s="1">
        <v>0.194965468</v>
      </c>
      <c r="CE126" s="1">
        <v>0.117786919</v>
      </c>
      <c r="CF126" s="1">
        <v>0.014756388</v>
      </c>
      <c r="CG126" s="1">
        <v>0.137713703</v>
      </c>
      <c r="CH126" s="1">
        <v>728.551</v>
      </c>
      <c r="CI126" s="2" t="str">
        <f t="shared" si="2"/>
        <v>low</v>
      </c>
      <c r="CJ126" s="1">
        <v>275.841</v>
      </c>
      <c r="CK126" s="1">
        <v>248.596</v>
      </c>
      <c r="CL126" s="1">
        <v>27.245</v>
      </c>
      <c r="CM126" s="1">
        <v>123.456</v>
      </c>
      <c r="CN126" s="1">
        <v>137.287</v>
      </c>
      <c r="CO126" s="1">
        <v>0.0</v>
      </c>
      <c r="CP126" s="1">
        <v>0.0</v>
      </c>
      <c r="CQ126" s="1">
        <v>0.0</v>
      </c>
      <c r="CR126" s="1">
        <v>0.0</v>
      </c>
      <c r="CS126" s="1">
        <v>15.098</v>
      </c>
      <c r="CT126" s="1">
        <v>15.098</v>
      </c>
      <c r="CU126" s="1">
        <v>0.0</v>
      </c>
      <c r="CV126" s="1">
        <v>0.0</v>
      </c>
      <c r="CW126" s="1">
        <v>92.5</v>
      </c>
      <c r="CX126" s="1">
        <v>0.0</v>
      </c>
      <c r="CY126" s="1">
        <v>8.337</v>
      </c>
      <c r="CZ126" s="1">
        <v>0.536</v>
      </c>
      <c r="DA126" s="1">
        <v>1.058</v>
      </c>
      <c r="DB126" s="1">
        <v>1.593</v>
      </c>
      <c r="DC126" s="1">
        <v>0.051</v>
      </c>
      <c r="DD126" s="1">
        <v>0.721</v>
      </c>
      <c r="DE126" s="1">
        <v>0.772</v>
      </c>
      <c r="DF126" s="1">
        <v>19.772</v>
      </c>
      <c r="DG126" s="1">
        <v>0.483</v>
      </c>
      <c r="DH126" s="1">
        <v>20.255</v>
      </c>
      <c r="DI126" s="1">
        <v>0.75</v>
      </c>
      <c r="DJ126" s="1">
        <v>1.069</v>
      </c>
      <c r="DK126" s="1">
        <v>1.819</v>
      </c>
      <c r="DL126" s="1">
        <v>126.65</v>
      </c>
      <c r="DM126" s="1">
        <v>8.817</v>
      </c>
      <c r="DN126" s="1">
        <v>135.468</v>
      </c>
      <c r="DO126" s="1">
        <v>0.0</v>
      </c>
      <c r="DP126" s="1">
        <v>15.098</v>
      </c>
      <c r="DQ126" s="1">
        <v>15.098</v>
      </c>
      <c r="DR126" s="1" t="s">
        <v>158</v>
      </c>
      <c r="DS126" s="1" t="s">
        <v>158</v>
      </c>
      <c r="DT126" s="1" t="s">
        <v>157</v>
      </c>
      <c r="DU126" s="1" t="s">
        <v>157</v>
      </c>
      <c r="DV126" s="1">
        <v>342.03</v>
      </c>
      <c r="DW126" s="1" t="str">
        <f t="shared" si="3"/>
        <v>low</v>
      </c>
      <c r="DX126" s="1">
        <v>129.498</v>
      </c>
      <c r="DY126" s="1">
        <v>57.958</v>
      </c>
      <c r="DZ126" s="1">
        <v>64.451</v>
      </c>
      <c r="EA126" s="1" t="s">
        <v>158</v>
      </c>
      <c r="EB126" s="1" t="s">
        <v>158</v>
      </c>
      <c r="EC126" s="1" t="s">
        <v>157</v>
      </c>
      <c r="ED126" s="1" t="s">
        <v>157</v>
      </c>
      <c r="EE126" s="1" t="s">
        <v>411</v>
      </c>
      <c r="EF126" s="1" t="s">
        <v>151</v>
      </c>
      <c r="EG126" s="1" t="s">
        <v>151</v>
      </c>
    </row>
    <row r="127" ht="14.25" customHeight="1">
      <c r="A127" s="1" t="s">
        <v>412</v>
      </c>
      <c r="B127" s="1" t="s">
        <v>136</v>
      </c>
      <c r="C127" s="1">
        <v>59.0</v>
      </c>
      <c r="D127" s="1" t="s">
        <v>161</v>
      </c>
      <c r="E127" s="1">
        <v>124.0</v>
      </c>
      <c r="F127" s="1">
        <v>35.0</v>
      </c>
      <c r="G127" s="1" t="s">
        <v>138</v>
      </c>
      <c r="H127" s="1">
        <v>37.0</v>
      </c>
      <c r="I127" s="1">
        <v>156.0</v>
      </c>
      <c r="J127" s="1">
        <v>216.0</v>
      </c>
      <c r="K127" s="1">
        <v>6.171428571</v>
      </c>
      <c r="L127" s="1">
        <v>81.6</v>
      </c>
      <c r="M127" s="1">
        <v>1.6</v>
      </c>
      <c r="N127" s="1">
        <v>101.0</v>
      </c>
      <c r="O127" s="1">
        <v>6.3</v>
      </c>
      <c r="P127" s="1">
        <v>6.48</v>
      </c>
      <c r="Q127" s="1">
        <v>3.72</v>
      </c>
      <c r="R127" s="1">
        <v>1.741935484</v>
      </c>
      <c r="S127" s="1">
        <v>187.0</v>
      </c>
      <c r="T127" s="1">
        <v>32.03</v>
      </c>
      <c r="U127" s="1">
        <v>5.6055</v>
      </c>
      <c r="V127" s="1">
        <v>202.4</v>
      </c>
      <c r="W127" s="1">
        <v>304.2507718</v>
      </c>
      <c r="X127" s="1">
        <v>24.4</v>
      </c>
      <c r="Y127" s="1">
        <v>12.53173558</v>
      </c>
      <c r="Z127" s="1">
        <v>7.979740667</v>
      </c>
      <c r="AA127" s="1">
        <v>0.284591482</v>
      </c>
      <c r="AB127" s="1">
        <v>79.6</v>
      </c>
      <c r="AC127" s="1">
        <v>31.40703518</v>
      </c>
      <c r="AD127" s="1" t="s">
        <v>155</v>
      </c>
      <c r="AE127" s="1">
        <v>45.33197599</v>
      </c>
      <c r="AF127" s="1">
        <v>102.3</v>
      </c>
      <c r="AG127" s="1" t="s">
        <v>140</v>
      </c>
      <c r="AH127" s="1" t="s">
        <v>141</v>
      </c>
      <c r="AI127" s="1" t="s">
        <v>167</v>
      </c>
      <c r="AJ127" s="1" t="s">
        <v>167</v>
      </c>
      <c r="AK127" s="1" t="s">
        <v>143</v>
      </c>
      <c r="AL127" s="1">
        <v>130.0</v>
      </c>
      <c r="AM127" s="1">
        <v>76.0</v>
      </c>
      <c r="AN127" s="1">
        <v>1730.46</v>
      </c>
      <c r="AO127" s="1">
        <v>17.5707</v>
      </c>
      <c r="AP127" s="1">
        <v>607.845</v>
      </c>
      <c r="AQ127" s="1">
        <v>988.574</v>
      </c>
      <c r="AR127" s="1">
        <v>13.0021</v>
      </c>
      <c r="AS127" s="1">
        <v>996.996</v>
      </c>
      <c r="AT127" s="1">
        <v>3068.89</v>
      </c>
      <c r="AU127" s="1">
        <v>252.48</v>
      </c>
      <c r="AV127" s="1">
        <v>10.8516</v>
      </c>
      <c r="AW127" s="1">
        <v>1.22722</v>
      </c>
      <c r="AX127" s="1">
        <v>3.10253</v>
      </c>
      <c r="AY127" s="1">
        <v>866.958</v>
      </c>
      <c r="AZ127" s="1">
        <v>1.02306</v>
      </c>
      <c r="BA127" s="1">
        <v>1.74091</v>
      </c>
      <c r="BB127" s="1">
        <v>14.9703</v>
      </c>
      <c r="BC127" s="1">
        <v>4.89228</v>
      </c>
      <c r="BD127" s="1">
        <v>1.10026</v>
      </c>
      <c r="BE127" s="1">
        <v>384.389</v>
      </c>
      <c r="BF127" s="1">
        <v>7.32331</v>
      </c>
      <c r="BG127" s="1">
        <v>239.53</v>
      </c>
      <c r="BH127" s="1">
        <v>4.568101463</v>
      </c>
      <c r="BI127" s="1">
        <v>1.603814725</v>
      </c>
      <c r="BJ127" s="1">
        <v>0.646738314</v>
      </c>
      <c r="BK127" s="1">
        <v>0.008775664</v>
      </c>
      <c r="BL127" s="1" t="s">
        <v>144</v>
      </c>
      <c r="BM127" s="1" t="s">
        <v>145</v>
      </c>
      <c r="BN127" s="1" t="s">
        <v>145</v>
      </c>
      <c r="BO127" s="1" t="s">
        <v>145</v>
      </c>
      <c r="BP127" s="1" t="s">
        <v>145</v>
      </c>
      <c r="BQ127" s="1" t="s">
        <v>146</v>
      </c>
      <c r="BR127" s="1" t="s">
        <v>145</v>
      </c>
      <c r="BS127" s="1">
        <v>10.4162249</v>
      </c>
      <c r="BT127" s="1">
        <v>21.87526466</v>
      </c>
      <c r="BU127" s="1">
        <v>3.979791957</v>
      </c>
      <c r="BV127" s="1">
        <v>1.52778199</v>
      </c>
      <c r="BW127" s="1">
        <v>5.467009831</v>
      </c>
      <c r="BX127" s="1">
        <v>-0.682048035</v>
      </c>
      <c r="BY127" s="1">
        <v>-0.394247419</v>
      </c>
      <c r="BZ127" s="1" t="str">
        <f t="shared" si="1"/>
        <v>antiinflamatoria</v>
      </c>
      <c r="CA127" s="1">
        <v>32.87585533</v>
      </c>
      <c r="CB127" s="1" t="s">
        <v>148</v>
      </c>
      <c r="CC127" s="1">
        <v>0.106750438</v>
      </c>
      <c r="CD127" s="1">
        <v>0.245032145</v>
      </c>
      <c r="CE127" s="1">
        <v>0.011270212</v>
      </c>
      <c r="CF127" s="1">
        <v>0.076251705</v>
      </c>
      <c r="CG127" s="1">
        <v>0.185398402</v>
      </c>
      <c r="CH127" s="1">
        <v>2215.082</v>
      </c>
      <c r="CI127" s="2" t="str">
        <f t="shared" si="2"/>
        <v>High</v>
      </c>
      <c r="CJ127" s="1">
        <v>2486.542</v>
      </c>
      <c r="CK127" s="1">
        <v>1875.41</v>
      </c>
      <c r="CL127" s="1">
        <v>611.132</v>
      </c>
      <c r="CM127" s="1">
        <v>318.57</v>
      </c>
      <c r="CN127" s="1">
        <v>2150.134</v>
      </c>
      <c r="CO127" s="1">
        <v>16.784</v>
      </c>
      <c r="CP127" s="1">
        <v>0.0</v>
      </c>
      <c r="CQ127" s="1">
        <v>16.784</v>
      </c>
      <c r="CR127" s="1">
        <v>0.0</v>
      </c>
      <c r="CS127" s="1">
        <v>1.054</v>
      </c>
      <c r="CT127" s="1">
        <v>1.054</v>
      </c>
      <c r="CU127" s="1">
        <v>0.0</v>
      </c>
      <c r="CV127" s="1">
        <v>1.481</v>
      </c>
      <c r="CW127" s="1">
        <v>184.999</v>
      </c>
      <c r="CX127" s="1">
        <v>0.0</v>
      </c>
      <c r="CY127" s="1">
        <v>40.7</v>
      </c>
      <c r="CZ127" s="1">
        <v>37.682</v>
      </c>
      <c r="DA127" s="1">
        <v>9.812</v>
      </c>
      <c r="DB127" s="1">
        <v>47.494</v>
      </c>
      <c r="DC127" s="1">
        <v>5.706</v>
      </c>
      <c r="DD127" s="1">
        <v>0.0</v>
      </c>
      <c r="DE127" s="1">
        <v>5.706</v>
      </c>
      <c r="DF127" s="1">
        <v>39.288</v>
      </c>
      <c r="DG127" s="1">
        <v>0.37</v>
      </c>
      <c r="DH127" s="1">
        <v>39.658</v>
      </c>
      <c r="DI127" s="1">
        <v>0.856</v>
      </c>
      <c r="DJ127" s="1">
        <v>0.986</v>
      </c>
      <c r="DK127" s="1">
        <v>1.841</v>
      </c>
      <c r="DL127" s="1">
        <v>1549.37</v>
      </c>
      <c r="DM127" s="1">
        <v>598.898</v>
      </c>
      <c r="DN127" s="1">
        <v>2148.268</v>
      </c>
      <c r="DO127" s="1">
        <v>0.0</v>
      </c>
      <c r="DP127" s="1">
        <v>1.054</v>
      </c>
      <c r="DQ127" s="1">
        <v>1.054</v>
      </c>
      <c r="DR127" s="1" t="s">
        <v>149</v>
      </c>
      <c r="DS127" s="1" t="s">
        <v>149</v>
      </c>
      <c r="DT127" s="1" t="s">
        <v>149</v>
      </c>
      <c r="DU127" s="1" t="s">
        <v>149</v>
      </c>
      <c r="DV127" s="1">
        <v>1280.054</v>
      </c>
      <c r="DW127" s="1" t="str">
        <f t="shared" si="3"/>
        <v>high</v>
      </c>
      <c r="DX127" s="1">
        <v>1436.925</v>
      </c>
      <c r="DY127" s="1">
        <v>184.096</v>
      </c>
      <c r="DZ127" s="1">
        <v>1242.522</v>
      </c>
      <c r="EA127" s="1" t="s">
        <v>149</v>
      </c>
      <c r="EB127" s="1" t="s">
        <v>149</v>
      </c>
      <c r="EC127" s="1" t="s">
        <v>149</v>
      </c>
      <c r="ED127" s="1" t="s">
        <v>149</v>
      </c>
      <c r="EE127" s="1" t="s">
        <v>413</v>
      </c>
      <c r="EF127" s="1" t="s">
        <v>151</v>
      </c>
      <c r="EG127" s="1" t="s">
        <v>151</v>
      </c>
    </row>
    <row r="128" ht="14.25" customHeight="1">
      <c r="A128" s="1" t="s">
        <v>414</v>
      </c>
      <c r="B128" s="1" t="s">
        <v>136</v>
      </c>
      <c r="C128" s="1">
        <v>29.0</v>
      </c>
      <c r="D128" s="1" t="s">
        <v>137</v>
      </c>
      <c r="E128" s="1">
        <v>106.0</v>
      </c>
      <c r="F128" s="1">
        <v>50.0</v>
      </c>
      <c r="G128" s="1" t="s">
        <v>154</v>
      </c>
      <c r="H128" s="1">
        <v>18.0</v>
      </c>
      <c r="I128" s="1">
        <v>159.0</v>
      </c>
      <c r="J128" s="1">
        <v>223.0</v>
      </c>
      <c r="K128" s="1">
        <v>4.46</v>
      </c>
      <c r="L128" s="1">
        <v>294.0</v>
      </c>
      <c r="M128" s="1">
        <v>6.1</v>
      </c>
      <c r="N128" s="1">
        <v>74.0</v>
      </c>
      <c r="O128" s="1">
        <v>4.8</v>
      </c>
      <c r="P128" s="1">
        <v>2.04</v>
      </c>
      <c r="Q128" s="1">
        <v>6.01</v>
      </c>
      <c r="R128" s="1">
        <v>0.339434276</v>
      </c>
      <c r="S128" s="1">
        <v>92.0</v>
      </c>
      <c r="T128" s="1">
        <v>9.66</v>
      </c>
      <c r="U128" s="1">
        <v>4.107</v>
      </c>
      <c r="V128" s="1">
        <v>164.3</v>
      </c>
      <c r="W128" s="1">
        <v>318.2866557</v>
      </c>
      <c r="X128" s="1">
        <v>84.5</v>
      </c>
      <c r="Y128" s="1">
        <v>56.71274766</v>
      </c>
      <c r="Z128" s="1">
        <v>1.763272</v>
      </c>
      <c r="AA128" s="1">
        <v>0.349877998</v>
      </c>
      <c r="AB128" s="1">
        <v>72.6</v>
      </c>
      <c r="AC128" s="1">
        <v>27.05881827</v>
      </c>
      <c r="AD128" s="1" t="s">
        <v>139</v>
      </c>
      <c r="AE128" s="1">
        <v>36.66389024</v>
      </c>
      <c r="AF128" s="1">
        <v>88.7</v>
      </c>
      <c r="AG128" s="1" t="s">
        <v>140</v>
      </c>
      <c r="AH128" s="1" t="s">
        <v>154</v>
      </c>
      <c r="AI128" s="1" t="s">
        <v>142</v>
      </c>
      <c r="AJ128" s="1" t="s">
        <v>142</v>
      </c>
      <c r="AK128" s="1" t="s">
        <v>143</v>
      </c>
      <c r="AL128" s="1">
        <v>118.0</v>
      </c>
      <c r="AM128" s="1">
        <v>72.0</v>
      </c>
      <c r="AN128" s="1">
        <v>2513.88</v>
      </c>
      <c r="AO128" s="1">
        <v>17.7537</v>
      </c>
      <c r="AP128" s="1">
        <v>654.981</v>
      </c>
      <c r="AQ128" s="1">
        <v>1185.79</v>
      </c>
      <c r="AR128" s="1">
        <v>13.5533</v>
      </c>
      <c r="AS128" s="1">
        <v>921.873</v>
      </c>
      <c r="AT128" s="1">
        <v>4022.87</v>
      </c>
      <c r="AU128" s="1">
        <v>294.59</v>
      </c>
      <c r="AV128" s="1">
        <v>11.0003</v>
      </c>
      <c r="AW128" s="1">
        <v>2.33502</v>
      </c>
      <c r="AX128" s="1">
        <v>3.07136</v>
      </c>
      <c r="AY128" s="1">
        <v>691.737</v>
      </c>
      <c r="AZ128" s="1">
        <v>1.10451</v>
      </c>
      <c r="BA128" s="1">
        <v>1.76118</v>
      </c>
      <c r="BB128" s="1">
        <v>19.0867</v>
      </c>
      <c r="BC128" s="1">
        <v>6.28712</v>
      </c>
      <c r="BD128" s="1">
        <v>0.762097</v>
      </c>
      <c r="BE128" s="1">
        <v>332.45</v>
      </c>
      <c r="BF128" s="1">
        <v>7.3861</v>
      </c>
      <c r="BG128" s="1">
        <v>157.811</v>
      </c>
      <c r="BH128" s="1">
        <v>1.116745162</v>
      </c>
      <c r="BI128" s="1">
        <v>0.159522539</v>
      </c>
      <c r="BJ128" s="1">
        <v>0.067690726</v>
      </c>
      <c r="BK128" s="1">
        <v>0.0</v>
      </c>
      <c r="BL128" s="1" t="s">
        <v>156</v>
      </c>
      <c r="BM128" s="1" t="s">
        <v>146</v>
      </c>
      <c r="BN128" s="1" t="s">
        <v>146</v>
      </c>
      <c r="BO128" s="1" t="s">
        <v>146</v>
      </c>
      <c r="BP128" s="1" t="s">
        <v>146</v>
      </c>
      <c r="BQ128" s="1" t="s">
        <v>145</v>
      </c>
      <c r="BR128" s="1" t="s">
        <v>146</v>
      </c>
      <c r="BS128" s="1">
        <v>18.56300164</v>
      </c>
      <c r="BT128" s="1">
        <v>5.982325971</v>
      </c>
      <c r="BU128" s="1">
        <v>4.803309267</v>
      </c>
      <c r="BV128" s="1">
        <v>4.506939217</v>
      </c>
      <c r="BW128" s="1">
        <v>4.486635384</v>
      </c>
      <c r="BX128" s="1">
        <v>0.771209607</v>
      </c>
      <c r="BY128" s="1">
        <v>0.306765953</v>
      </c>
      <c r="BZ128" s="1" t="str">
        <f t="shared" si="1"/>
        <v>proinflamatoria</v>
      </c>
      <c r="CA128" s="1">
        <v>27.06651635</v>
      </c>
      <c r="CB128" s="1" t="s">
        <v>148</v>
      </c>
      <c r="CC128" s="1">
        <v>0.007008947</v>
      </c>
      <c r="CD128" s="1">
        <v>0.298314441</v>
      </c>
      <c r="CE128" s="1">
        <v>0.011893501</v>
      </c>
      <c r="CF128" s="1">
        <v>0.286746577</v>
      </c>
      <c r="CG128" s="1">
        <v>0.244739413</v>
      </c>
      <c r="CH128" s="1">
        <v>1139.649</v>
      </c>
      <c r="CI128" s="2" t="str">
        <f t="shared" si="2"/>
        <v>High</v>
      </c>
      <c r="CJ128" s="1">
        <v>682.86</v>
      </c>
      <c r="CK128" s="1">
        <v>665.018</v>
      </c>
      <c r="CL128" s="1">
        <v>17.842</v>
      </c>
      <c r="CM128" s="1">
        <v>497.916</v>
      </c>
      <c r="CN128" s="1">
        <v>177.233</v>
      </c>
      <c r="CO128" s="1">
        <v>0.061</v>
      </c>
      <c r="CP128" s="1">
        <v>0.0</v>
      </c>
      <c r="CQ128" s="1">
        <v>0.061</v>
      </c>
      <c r="CR128" s="1">
        <v>0.0</v>
      </c>
      <c r="CS128" s="1">
        <v>7.65</v>
      </c>
      <c r="CT128" s="1">
        <v>7.65</v>
      </c>
      <c r="CU128" s="1">
        <v>0.0</v>
      </c>
      <c r="CV128" s="1">
        <v>0.003</v>
      </c>
      <c r="CW128" s="1">
        <v>0.0</v>
      </c>
      <c r="CX128" s="1">
        <v>0.0</v>
      </c>
      <c r="CY128" s="1">
        <v>497.677</v>
      </c>
      <c r="CZ128" s="1">
        <v>0.0</v>
      </c>
      <c r="DA128" s="1">
        <v>0.0</v>
      </c>
      <c r="DB128" s="1">
        <v>0.0</v>
      </c>
      <c r="DC128" s="1">
        <v>0.0</v>
      </c>
      <c r="DD128" s="1">
        <v>0.039</v>
      </c>
      <c r="DE128" s="1">
        <v>0.039</v>
      </c>
      <c r="DF128" s="1">
        <v>0.0</v>
      </c>
      <c r="DG128" s="1">
        <v>0.2</v>
      </c>
      <c r="DH128" s="1">
        <v>0.2</v>
      </c>
      <c r="DI128" s="1">
        <v>0.137</v>
      </c>
      <c r="DJ128" s="1">
        <v>6.745</v>
      </c>
      <c r="DK128" s="1">
        <v>6.882</v>
      </c>
      <c r="DL128" s="1">
        <v>167.144</v>
      </c>
      <c r="DM128" s="1">
        <v>3.207</v>
      </c>
      <c r="DN128" s="1">
        <v>170.351</v>
      </c>
      <c r="DO128" s="1">
        <v>0.0</v>
      </c>
      <c r="DP128" s="1">
        <v>7.65</v>
      </c>
      <c r="DQ128" s="1">
        <v>7.65</v>
      </c>
      <c r="DR128" s="1" t="s">
        <v>157</v>
      </c>
      <c r="DS128" s="1" t="s">
        <v>157</v>
      </c>
      <c r="DT128" s="1" t="s">
        <v>149</v>
      </c>
      <c r="DU128" s="1" t="s">
        <v>157</v>
      </c>
      <c r="DV128" s="1">
        <v>453.343</v>
      </c>
      <c r="DW128" s="1" t="str">
        <f t="shared" si="3"/>
        <v>low</v>
      </c>
      <c r="DX128" s="1">
        <v>271.636</v>
      </c>
      <c r="DY128" s="1">
        <v>198.067</v>
      </c>
      <c r="DZ128" s="1">
        <v>70.502</v>
      </c>
      <c r="EA128" s="1" t="s">
        <v>157</v>
      </c>
      <c r="EB128" s="1" t="s">
        <v>157</v>
      </c>
      <c r="EC128" s="1" t="s">
        <v>149</v>
      </c>
      <c r="ED128" s="1" t="s">
        <v>157</v>
      </c>
      <c r="EE128" s="1" t="s">
        <v>415</v>
      </c>
      <c r="EF128" s="1" t="s">
        <v>175</v>
      </c>
      <c r="EG128" s="1" t="s">
        <v>175</v>
      </c>
    </row>
    <row r="129" ht="14.25" customHeight="1">
      <c r="A129" s="1" t="s">
        <v>416</v>
      </c>
      <c r="B129" s="1" t="s">
        <v>136</v>
      </c>
      <c r="C129" s="1">
        <v>22.0</v>
      </c>
      <c r="D129" s="1" t="s">
        <v>137</v>
      </c>
      <c r="E129" s="1">
        <v>104.0</v>
      </c>
      <c r="F129" s="1">
        <v>34.0</v>
      </c>
      <c r="G129" s="1" t="s">
        <v>138</v>
      </c>
      <c r="H129" s="1">
        <v>71.0</v>
      </c>
      <c r="I129" s="1">
        <v>131.0</v>
      </c>
      <c r="J129" s="1">
        <v>207.0</v>
      </c>
      <c r="K129" s="1">
        <v>6.088235294</v>
      </c>
      <c r="L129" s="1">
        <v>254.8</v>
      </c>
      <c r="M129" s="1">
        <v>4.0</v>
      </c>
      <c r="N129" s="1">
        <v>81.0</v>
      </c>
      <c r="O129" s="1">
        <v>5.7</v>
      </c>
      <c r="P129" s="1">
        <v>1.59</v>
      </c>
      <c r="Q129" s="1">
        <v>5.86</v>
      </c>
      <c r="R129" s="1">
        <v>0.271331058</v>
      </c>
      <c r="S129" s="1">
        <v>353.0</v>
      </c>
      <c r="T129" s="1">
        <v>8.54</v>
      </c>
      <c r="U129" s="1">
        <v>4.4955</v>
      </c>
      <c r="V129" s="1">
        <v>126.2</v>
      </c>
      <c r="W129" s="1">
        <v>171.5720743</v>
      </c>
      <c r="X129" s="1">
        <v>92.9</v>
      </c>
      <c r="Y129" s="1">
        <v>58.60661598</v>
      </c>
      <c r="Z129" s="1">
        <v>1.706292</v>
      </c>
      <c r="AA129" s="1">
        <v>0.35163312</v>
      </c>
      <c r="AB129" s="1">
        <v>74.2</v>
      </c>
      <c r="AC129" s="1">
        <v>26.25841322</v>
      </c>
      <c r="AD129" s="1" t="s">
        <v>139</v>
      </c>
      <c r="AE129" s="1">
        <v>32.51441563</v>
      </c>
      <c r="AF129" s="1">
        <v>89.4</v>
      </c>
      <c r="AG129" s="1" t="s">
        <v>140</v>
      </c>
      <c r="AH129" s="1" t="s">
        <v>141</v>
      </c>
      <c r="AI129" s="1" t="s">
        <v>167</v>
      </c>
      <c r="AJ129" s="1" t="s">
        <v>167</v>
      </c>
      <c r="AK129" s="1" t="s">
        <v>143</v>
      </c>
      <c r="AL129" s="1">
        <v>106.0</v>
      </c>
      <c r="AM129" s="1">
        <v>81.0</v>
      </c>
      <c r="AN129" s="1">
        <v>2210.23</v>
      </c>
      <c r="AO129" s="1">
        <v>16.7853</v>
      </c>
      <c r="AP129" s="1">
        <v>1047.76</v>
      </c>
      <c r="AQ129" s="1">
        <v>1302.41</v>
      </c>
      <c r="AR129" s="1">
        <v>14.5763</v>
      </c>
      <c r="AS129" s="1">
        <v>1695.21</v>
      </c>
      <c r="AT129" s="1">
        <v>3376.9</v>
      </c>
      <c r="AU129" s="1">
        <v>261.84</v>
      </c>
      <c r="AV129" s="1">
        <v>10.3426</v>
      </c>
      <c r="AW129" s="1">
        <v>1.83651</v>
      </c>
      <c r="AX129" s="1">
        <v>3.64112</v>
      </c>
      <c r="AY129" s="1">
        <v>929.933</v>
      </c>
      <c r="AZ129" s="1">
        <v>1.59075</v>
      </c>
      <c r="BA129" s="1">
        <v>2.02622</v>
      </c>
      <c r="BB129" s="1">
        <v>15.3122</v>
      </c>
      <c r="BC129" s="1">
        <v>4.6326</v>
      </c>
      <c r="BD129" s="1">
        <v>2.74578</v>
      </c>
      <c r="BE129" s="1">
        <v>362.791</v>
      </c>
      <c r="BF129" s="1">
        <v>7.74021</v>
      </c>
      <c r="BG129" s="1">
        <v>263.514</v>
      </c>
      <c r="BH129" s="1">
        <v>0.378326422</v>
      </c>
      <c r="BI129" s="1">
        <v>0.249597062</v>
      </c>
      <c r="BJ129" s="1">
        <v>0.266063241</v>
      </c>
      <c r="BK129" s="1">
        <v>0.050522989</v>
      </c>
      <c r="BL129" s="1" t="s">
        <v>144</v>
      </c>
      <c r="BM129" s="1" t="s">
        <v>146</v>
      </c>
      <c r="BN129" s="1" t="s">
        <v>145</v>
      </c>
      <c r="BO129" s="1" t="s">
        <v>145</v>
      </c>
      <c r="BP129" s="1" t="s">
        <v>146</v>
      </c>
      <c r="BQ129" s="1" t="s">
        <v>145</v>
      </c>
      <c r="BR129" s="1" t="s">
        <v>146</v>
      </c>
      <c r="BS129" s="1">
        <v>11.70507334</v>
      </c>
      <c r="BT129" s="1">
        <v>24.77319107</v>
      </c>
      <c r="BU129" s="1">
        <v>6.445454843</v>
      </c>
      <c r="BV129" s="1">
        <v>2.146591955</v>
      </c>
      <c r="BW129" s="1">
        <v>4.501861522</v>
      </c>
      <c r="BX129" s="1">
        <v>-0.282455119</v>
      </c>
      <c r="BY129" s="1">
        <v>-0.127807746</v>
      </c>
      <c r="BZ129" s="1" t="str">
        <f t="shared" si="1"/>
        <v>antiinflamatoria</v>
      </c>
      <c r="CA129" s="1">
        <v>26.39373602</v>
      </c>
      <c r="CB129" s="1" t="s">
        <v>148</v>
      </c>
      <c r="CC129" s="1">
        <v>0.251935152</v>
      </c>
      <c r="CD129" s="1">
        <v>0.32558719</v>
      </c>
      <c r="CE129" s="1">
        <v>0.163117504</v>
      </c>
      <c r="CF129" s="1">
        <v>0.011228863</v>
      </c>
      <c r="CG129" s="1">
        <v>0.083767981</v>
      </c>
      <c r="CH129" s="1">
        <v>2055.385</v>
      </c>
      <c r="CI129" s="2" t="str">
        <f t="shared" si="2"/>
        <v>High</v>
      </c>
      <c r="CJ129" s="1">
        <v>1690.322</v>
      </c>
      <c r="CK129" s="1">
        <v>1160.507</v>
      </c>
      <c r="CL129" s="1">
        <v>529.815</v>
      </c>
      <c r="CM129" s="1">
        <v>96.708</v>
      </c>
      <c r="CN129" s="1">
        <v>1571.912</v>
      </c>
      <c r="CO129" s="1">
        <v>21.225</v>
      </c>
      <c r="CP129" s="1">
        <v>0.0</v>
      </c>
      <c r="CQ129" s="1">
        <v>21.225</v>
      </c>
      <c r="CR129" s="1">
        <v>0.026</v>
      </c>
      <c r="CS129" s="1">
        <v>0.452</v>
      </c>
      <c r="CT129" s="1">
        <v>0.478</v>
      </c>
      <c r="CU129" s="1">
        <v>0.0</v>
      </c>
      <c r="CV129" s="1">
        <v>9.283</v>
      </c>
      <c r="CW129" s="1">
        <v>0.0</v>
      </c>
      <c r="CX129" s="1">
        <v>0.0</v>
      </c>
      <c r="CY129" s="1">
        <v>65.009</v>
      </c>
      <c r="CZ129" s="1">
        <v>0.0</v>
      </c>
      <c r="DA129" s="1">
        <v>1.383</v>
      </c>
      <c r="DB129" s="1">
        <v>1.383</v>
      </c>
      <c r="DC129" s="1">
        <v>20.529</v>
      </c>
      <c r="DD129" s="1">
        <v>5.917</v>
      </c>
      <c r="DE129" s="1">
        <v>26.446</v>
      </c>
      <c r="DF129" s="1">
        <v>1.863</v>
      </c>
      <c r="DG129" s="1">
        <v>2.006</v>
      </c>
      <c r="DH129" s="1">
        <v>3.87</v>
      </c>
      <c r="DI129" s="1">
        <v>1.254</v>
      </c>
      <c r="DJ129" s="1">
        <v>1.494</v>
      </c>
      <c r="DK129" s="1">
        <v>2.748</v>
      </c>
      <c r="DL129" s="1">
        <v>1050.601</v>
      </c>
      <c r="DM129" s="1">
        <v>518.562</v>
      </c>
      <c r="DN129" s="1">
        <v>1569.163</v>
      </c>
      <c r="DO129" s="1">
        <v>0.026</v>
      </c>
      <c r="DP129" s="1">
        <v>0.452</v>
      </c>
      <c r="DQ129" s="1">
        <v>0.478</v>
      </c>
      <c r="DR129" s="1" t="s">
        <v>149</v>
      </c>
      <c r="DS129" s="1" t="s">
        <v>149</v>
      </c>
      <c r="DT129" s="1" t="s">
        <v>157</v>
      </c>
      <c r="DU129" s="1" t="s">
        <v>149</v>
      </c>
      <c r="DV129" s="1">
        <v>929.942</v>
      </c>
      <c r="DW129" s="1" t="str">
        <f t="shared" si="3"/>
        <v>high</v>
      </c>
      <c r="DX129" s="1">
        <v>764.772</v>
      </c>
      <c r="DY129" s="1">
        <v>43.755</v>
      </c>
      <c r="DZ129" s="1">
        <v>711.198</v>
      </c>
      <c r="EA129" s="1" t="s">
        <v>149</v>
      </c>
      <c r="EB129" s="1" t="s">
        <v>149</v>
      </c>
      <c r="EC129" s="1" t="s">
        <v>157</v>
      </c>
      <c r="ED129" s="1" t="s">
        <v>149</v>
      </c>
      <c r="EE129" s="1" t="s">
        <v>417</v>
      </c>
      <c r="EF129" s="1" t="s">
        <v>151</v>
      </c>
      <c r="EG129" s="1" t="s">
        <v>151</v>
      </c>
    </row>
    <row r="130" ht="14.25" customHeight="1">
      <c r="A130" s="1" t="s">
        <v>418</v>
      </c>
      <c r="B130" s="1" t="s">
        <v>153</v>
      </c>
      <c r="C130" s="1">
        <v>24.0</v>
      </c>
      <c r="D130" s="1" t="s">
        <v>137</v>
      </c>
      <c r="E130" s="1">
        <v>85.5</v>
      </c>
      <c r="F130" s="1">
        <v>40.0</v>
      </c>
      <c r="G130" s="1" t="s">
        <v>154</v>
      </c>
      <c r="H130" s="1">
        <v>31.0</v>
      </c>
      <c r="I130" s="1">
        <v>101.0</v>
      </c>
      <c r="J130" s="1">
        <v>163.0</v>
      </c>
      <c r="K130" s="1">
        <v>4.075</v>
      </c>
      <c r="L130" s="1">
        <v>182.9</v>
      </c>
      <c r="M130" s="1">
        <v>40.4</v>
      </c>
      <c r="N130" s="1">
        <v>85.0</v>
      </c>
      <c r="O130" s="1">
        <v>5.8</v>
      </c>
      <c r="P130" s="1">
        <v>18.0</v>
      </c>
      <c r="Q130" s="1">
        <v>5.43</v>
      </c>
      <c r="R130" s="1">
        <v>3.314917127</v>
      </c>
      <c r="S130" s="1">
        <v>156.0</v>
      </c>
      <c r="T130" s="1">
        <v>23.49</v>
      </c>
      <c r="U130" s="1">
        <v>4.7175</v>
      </c>
      <c r="V130" s="1">
        <v>227.0</v>
      </c>
      <c r="W130" s="1">
        <v>385.8726899</v>
      </c>
      <c r="X130" s="1">
        <v>34.3</v>
      </c>
      <c r="Y130" s="1">
        <v>20.30427994</v>
      </c>
      <c r="Z130" s="1">
        <v>4.92507</v>
      </c>
      <c r="AA130" s="1">
        <v>0.302642166</v>
      </c>
      <c r="AB130" s="1">
        <v>101.0</v>
      </c>
      <c r="AC130" s="1">
        <v>37.50629902</v>
      </c>
      <c r="AD130" s="1" t="s">
        <v>155</v>
      </c>
      <c r="AE130" s="1">
        <v>43.49249673</v>
      </c>
      <c r="AF130" s="1">
        <v>92.8</v>
      </c>
      <c r="AG130" s="1" t="s">
        <v>140</v>
      </c>
      <c r="AH130" s="1" t="s">
        <v>141</v>
      </c>
      <c r="AI130" s="1" t="s">
        <v>142</v>
      </c>
      <c r="AJ130" s="1" t="s">
        <v>142</v>
      </c>
      <c r="AK130" s="1" t="s">
        <v>143</v>
      </c>
      <c r="AL130" s="1">
        <v>121.0</v>
      </c>
      <c r="AM130" s="1">
        <v>70.0</v>
      </c>
      <c r="AN130" s="1">
        <v>2019.22</v>
      </c>
      <c r="AO130" s="1">
        <v>18.2337</v>
      </c>
      <c r="AP130" s="1">
        <v>1114.47</v>
      </c>
      <c r="AQ130" s="1">
        <v>1355.72</v>
      </c>
      <c r="AR130" s="1">
        <v>14.6989</v>
      </c>
      <c r="AS130" s="1">
        <v>1622.57</v>
      </c>
      <c r="AT130" s="1">
        <v>2025.42</v>
      </c>
      <c r="AU130" s="1">
        <v>262.524</v>
      </c>
      <c r="AV130" s="1">
        <v>11.103</v>
      </c>
      <c r="AW130" s="1">
        <v>5.78614</v>
      </c>
      <c r="AX130" s="1">
        <v>3.46438</v>
      </c>
      <c r="AY130" s="1">
        <v>934.613</v>
      </c>
      <c r="AZ130" s="1">
        <v>1.09169</v>
      </c>
      <c r="BA130" s="1">
        <v>1.72071</v>
      </c>
      <c r="BB130" s="1">
        <v>15.8139</v>
      </c>
      <c r="BC130" s="1">
        <v>3.94165</v>
      </c>
      <c r="BD130" s="1">
        <v>0.896325</v>
      </c>
      <c r="BE130" s="1">
        <v>406.254</v>
      </c>
      <c r="BF130" s="1">
        <v>7.34092</v>
      </c>
      <c r="BG130" s="1">
        <v>34.1205</v>
      </c>
      <c r="BH130" s="1">
        <v>0.494923743</v>
      </c>
      <c r="BI130" s="1">
        <v>0.312018179</v>
      </c>
      <c r="BJ130" s="1">
        <v>0.615656914</v>
      </c>
      <c r="BK130" s="1">
        <v>0.043379744</v>
      </c>
      <c r="BL130" s="1" t="s">
        <v>144</v>
      </c>
      <c r="BM130" s="1" t="s">
        <v>146</v>
      </c>
      <c r="BN130" s="1" t="s">
        <v>145</v>
      </c>
      <c r="BO130" s="1" t="s">
        <v>145</v>
      </c>
      <c r="BP130" s="1" t="s">
        <v>146</v>
      </c>
      <c r="BQ130" s="1" t="s">
        <v>145</v>
      </c>
      <c r="BR130" s="1" t="s">
        <v>145</v>
      </c>
      <c r="BS130" s="1">
        <v>9.594057087</v>
      </c>
      <c r="BT130" s="1">
        <v>18.23417896</v>
      </c>
      <c r="BU130" s="1">
        <v>12.17757343</v>
      </c>
      <c r="BV130" s="1">
        <v>1.432379473</v>
      </c>
      <c r="BW130" s="1">
        <v>6.686753335</v>
      </c>
      <c r="BX130" s="1">
        <v>0.672489083</v>
      </c>
      <c r="BY130" s="1">
        <v>0.333080279</v>
      </c>
      <c r="BZ130" s="1" t="str">
        <f t="shared" si="1"/>
        <v>proinflamatoria</v>
      </c>
      <c r="CA130" s="1">
        <v>40.63362069</v>
      </c>
      <c r="CB130" s="1" t="s">
        <v>148</v>
      </c>
      <c r="CC130" s="1">
        <v>0.084008243</v>
      </c>
      <c r="CD130" s="1">
        <v>0.550534337</v>
      </c>
      <c r="CE130" s="1">
        <v>0.01480807</v>
      </c>
      <c r="CF130" s="1">
        <v>0.188814875</v>
      </c>
      <c r="CG130" s="1">
        <v>0.063018163</v>
      </c>
      <c r="CH130" s="1">
        <v>188.384</v>
      </c>
      <c r="CI130" s="2" t="str">
        <f t="shared" si="2"/>
        <v>low</v>
      </c>
      <c r="CJ130" s="1">
        <v>90.502</v>
      </c>
      <c r="CK130" s="1">
        <v>82.578</v>
      </c>
      <c r="CL130" s="1">
        <v>7.924</v>
      </c>
      <c r="CM130" s="1">
        <v>73.957</v>
      </c>
      <c r="CN130" s="1">
        <v>11.977</v>
      </c>
      <c r="CO130" s="1">
        <v>4.515</v>
      </c>
      <c r="CP130" s="1">
        <v>0.0</v>
      </c>
      <c r="CQ130" s="1">
        <v>4.515</v>
      </c>
      <c r="CR130" s="1">
        <v>0.0</v>
      </c>
      <c r="CS130" s="1">
        <v>0.053</v>
      </c>
      <c r="CT130" s="1">
        <v>0.053</v>
      </c>
      <c r="CU130" s="1">
        <v>0.0</v>
      </c>
      <c r="CV130" s="1">
        <v>4.515</v>
      </c>
      <c r="CW130" s="1">
        <v>0.0</v>
      </c>
      <c r="CX130" s="1">
        <v>0.0</v>
      </c>
      <c r="CY130" s="1">
        <v>63.777</v>
      </c>
      <c r="CZ130" s="1">
        <v>0.0</v>
      </c>
      <c r="DA130" s="1">
        <v>0.0</v>
      </c>
      <c r="DB130" s="1">
        <v>0.0</v>
      </c>
      <c r="DC130" s="1">
        <v>2.718</v>
      </c>
      <c r="DD130" s="1">
        <v>0.0</v>
      </c>
      <c r="DE130" s="1">
        <v>2.718</v>
      </c>
      <c r="DF130" s="1">
        <v>7.238</v>
      </c>
      <c r="DG130" s="1">
        <v>0.203</v>
      </c>
      <c r="DH130" s="1">
        <v>7.441</v>
      </c>
      <c r="DI130" s="1">
        <v>0.202</v>
      </c>
      <c r="DJ130" s="1">
        <v>0.596</v>
      </c>
      <c r="DK130" s="1">
        <v>0.798</v>
      </c>
      <c r="DL130" s="1">
        <v>4.097</v>
      </c>
      <c r="DM130" s="1">
        <v>7.061</v>
      </c>
      <c r="DN130" s="1">
        <v>11.158</v>
      </c>
      <c r="DO130" s="1">
        <v>0.0</v>
      </c>
      <c r="DP130" s="1">
        <v>0.053</v>
      </c>
      <c r="DQ130" s="1">
        <v>0.053</v>
      </c>
      <c r="DR130" s="1" t="s">
        <v>158</v>
      </c>
      <c r="DS130" s="1" t="s">
        <v>158</v>
      </c>
      <c r="DT130" s="1" t="s">
        <v>157</v>
      </c>
      <c r="DU130" s="1" t="s">
        <v>158</v>
      </c>
      <c r="DV130" s="1">
        <v>93.296</v>
      </c>
      <c r="DW130" s="1" t="str">
        <f t="shared" si="3"/>
        <v>low</v>
      </c>
      <c r="DX130" s="1">
        <v>44.82</v>
      </c>
      <c r="DY130" s="1">
        <v>36.626</v>
      </c>
      <c r="DZ130" s="1">
        <v>5.931</v>
      </c>
      <c r="EA130" s="1" t="s">
        <v>158</v>
      </c>
      <c r="EB130" s="1" t="s">
        <v>158</v>
      </c>
      <c r="EC130" s="1" t="s">
        <v>157</v>
      </c>
      <c r="ED130" s="1" t="s">
        <v>158</v>
      </c>
      <c r="EE130" s="1" t="s">
        <v>419</v>
      </c>
      <c r="EF130" s="1" t="s">
        <v>151</v>
      </c>
      <c r="EG130" s="1" t="s">
        <v>151</v>
      </c>
    </row>
    <row r="131" ht="14.25" customHeight="1">
      <c r="A131" s="1" t="s">
        <v>420</v>
      </c>
      <c r="B131" s="1" t="s">
        <v>153</v>
      </c>
      <c r="C131" s="1">
        <v>57.0</v>
      </c>
      <c r="D131" s="1" t="s">
        <v>161</v>
      </c>
      <c r="E131" s="1">
        <v>78.4</v>
      </c>
      <c r="F131" s="1">
        <v>53.0</v>
      </c>
      <c r="G131" s="1" t="s">
        <v>154</v>
      </c>
      <c r="H131" s="1">
        <v>23.0</v>
      </c>
      <c r="I131" s="1">
        <v>119.0</v>
      </c>
      <c r="J131" s="1">
        <v>182.0</v>
      </c>
      <c r="K131" s="1">
        <v>3.433962264</v>
      </c>
      <c r="L131" s="1">
        <v>44.6</v>
      </c>
      <c r="M131" s="1">
        <v>1.3</v>
      </c>
      <c r="N131" s="1">
        <v>87.0</v>
      </c>
      <c r="O131" s="1">
        <v>5.6</v>
      </c>
      <c r="P131" s="1">
        <v>16.7</v>
      </c>
      <c r="Q131" s="1">
        <v>14.38</v>
      </c>
      <c r="R131" s="1">
        <v>1.161335188</v>
      </c>
      <c r="S131" s="1">
        <v>115.0</v>
      </c>
      <c r="T131" s="1">
        <v>9.73</v>
      </c>
      <c r="U131" s="1">
        <v>4.8285</v>
      </c>
      <c r="V131" s="1">
        <v>119.5</v>
      </c>
      <c r="W131" s="1">
        <v>146.4809936</v>
      </c>
      <c r="X131" s="1">
        <v>80.1</v>
      </c>
      <c r="Y131" s="1">
        <v>47.89138999</v>
      </c>
      <c r="Z131" s="1">
        <v>2.088058</v>
      </c>
      <c r="AA131" s="1">
        <v>0.341115033</v>
      </c>
      <c r="AB131" s="1">
        <v>77.4</v>
      </c>
      <c r="AC131" s="1">
        <v>32.97793291</v>
      </c>
      <c r="AD131" s="1" t="s">
        <v>155</v>
      </c>
      <c r="AE131" s="1">
        <v>43.51710628</v>
      </c>
      <c r="AF131" s="1">
        <v>107.6</v>
      </c>
      <c r="AG131" s="1" t="s">
        <v>140</v>
      </c>
      <c r="AH131" s="1" t="s">
        <v>141</v>
      </c>
      <c r="AI131" s="1" t="s">
        <v>142</v>
      </c>
      <c r="AJ131" s="1" t="s">
        <v>142</v>
      </c>
      <c r="AK131" s="1" t="s">
        <v>143</v>
      </c>
      <c r="AL131" s="1">
        <v>122.0</v>
      </c>
      <c r="AM131" s="1">
        <v>83.0</v>
      </c>
      <c r="AN131" s="1">
        <v>1368.93</v>
      </c>
      <c r="AO131" s="1">
        <v>13.9144</v>
      </c>
      <c r="AP131" s="1">
        <v>696.616</v>
      </c>
      <c r="AQ131" s="1">
        <v>710.119</v>
      </c>
      <c r="AR131" s="1">
        <v>9.23477</v>
      </c>
      <c r="AS131" s="1">
        <v>621.115</v>
      </c>
      <c r="AT131" s="1">
        <v>2603.0</v>
      </c>
      <c r="AU131" s="1">
        <v>159.973</v>
      </c>
      <c r="AV131" s="1">
        <v>8.79911</v>
      </c>
      <c r="AW131" s="1">
        <v>0.91919</v>
      </c>
      <c r="AX131" s="1">
        <v>2.03536</v>
      </c>
      <c r="AY131" s="1">
        <v>579.052</v>
      </c>
      <c r="AZ131" s="1">
        <v>0.782078</v>
      </c>
      <c r="BA131" s="1">
        <v>1.14764</v>
      </c>
      <c r="BB131" s="1">
        <v>10.2048</v>
      </c>
      <c r="BC131" s="1">
        <v>4.03421</v>
      </c>
      <c r="BD131" s="1">
        <v>1.00521</v>
      </c>
      <c r="BE131" s="1">
        <v>250.67</v>
      </c>
      <c r="BF131" s="1">
        <v>6.42097</v>
      </c>
      <c r="BG131" s="1">
        <v>270.595</v>
      </c>
      <c r="BH131" s="1">
        <v>5.008001945</v>
      </c>
      <c r="BI131" s="1">
        <v>0.999700929</v>
      </c>
      <c r="BJ131" s="1">
        <v>0.455259</v>
      </c>
      <c r="BK131" s="1">
        <v>0.0</v>
      </c>
      <c r="BL131" s="1" t="s">
        <v>156</v>
      </c>
      <c r="BM131" s="1" t="s">
        <v>146</v>
      </c>
      <c r="BN131" s="1" t="s">
        <v>146</v>
      </c>
      <c r="BO131" s="1" t="s">
        <v>146</v>
      </c>
      <c r="BP131" s="1" t="s">
        <v>146</v>
      </c>
      <c r="BQ131" s="1" t="s">
        <v>146</v>
      </c>
      <c r="BR131" s="1" t="s">
        <v>146</v>
      </c>
      <c r="BS131" s="1" t="s">
        <v>147</v>
      </c>
      <c r="BT131" s="1" t="s">
        <v>147</v>
      </c>
      <c r="BU131" s="1" t="s">
        <v>147</v>
      </c>
      <c r="BV131" s="1" t="s">
        <v>147</v>
      </c>
      <c r="BW131" s="1" t="s">
        <v>147</v>
      </c>
      <c r="BX131" s="1">
        <v>0.751043668</v>
      </c>
      <c r="BY131" s="1">
        <v>0.5486075</v>
      </c>
      <c r="BZ131" s="1" t="str">
        <f t="shared" si="1"/>
        <v>proinflamatoria</v>
      </c>
      <c r="CA131" s="1">
        <v>47.52416357</v>
      </c>
      <c r="CB131" s="1" t="s">
        <v>148</v>
      </c>
      <c r="CC131" s="1">
        <v>0.232766999</v>
      </c>
      <c r="CD131" s="1">
        <v>0.372304813</v>
      </c>
      <c r="CE131" s="1">
        <v>0.002987653</v>
      </c>
      <c r="CF131" s="1">
        <v>0.034681977</v>
      </c>
      <c r="CG131" s="1">
        <v>0.1336165</v>
      </c>
      <c r="CH131" s="1">
        <v>1189.644</v>
      </c>
      <c r="CI131" s="2" t="str">
        <f t="shared" si="2"/>
        <v>High</v>
      </c>
      <c r="CJ131" s="1">
        <v>785.453</v>
      </c>
      <c r="CK131" s="1">
        <v>526.548</v>
      </c>
      <c r="CL131" s="1">
        <v>258.905</v>
      </c>
      <c r="CM131" s="1">
        <v>170.837</v>
      </c>
      <c r="CN131" s="1">
        <v>594.556</v>
      </c>
      <c r="CO131" s="1">
        <v>9.688</v>
      </c>
      <c r="CP131" s="1">
        <v>0.0</v>
      </c>
      <c r="CQ131" s="1">
        <v>9.688</v>
      </c>
      <c r="CR131" s="1">
        <v>0.0</v>
      </c>
      <c r="CS131" s="1">
        <v>10.373</v>
      </c>
      <c r="CT131" s="1">
        <v>10.373</v>
      </c>
      <c r="CU131" s="1">
        <v>0.0</v>
      </c>
      <c r="CV131" s="1">
        <v>0.435</v>
      </c>
      <c r="CW131" s="1">
        <v>0.174</v>
      </c>
      <c r="CX131" s="1">
        <v>0.0</v>
      </c>
      <c r="CY131" s="1">
        <v>29.296</v>
      </c>
      <c r="CZ131" s="1">
        <v>91.782</v>
      </c>
      <c r="DA131" s="1">
        <v>25.703</v>
      </c>
      <c r="DB131" s="1">
        <v>117.485</v>
      </c>
      <c r="DC131" s="1">
        <v>14.014</v>
      </c>
      <c r="DD131" s="1">
        <v>0.108</v>
      </c>
      <c r="DE131" s="1">
        <v>14.122</v>
      </c>
      <c r="DF131" s="1">
        <v>6.683</v>
      </c>
      <c r="DG131" s="1">
        <v>2.069</v>
      </c>
      <c r="DH131" s="1">
        <v>8.752</v>
      </c>
      <c r="DI131" s="1">
        <v>0.352</v>
      </c>
      <c r="DJ131" s="1">
        <v>0.824</v>
      </c>
      <c r="DK131" s="1">
        <v>1.176</v>
      </c>
      <c r="DL131" s="1">
        <v>373.531</v>
      </c>
      <c r="DM131" s="1">
        <v>219.806</v>
      </c>
      <c r="DN131" s="1">
        <v>593.337</v>
      </c>
      <c r="DO131" s="1">
        <v>0.0</v>
      </c>
      <c r="DP131" s="1">
        <v>10.373</v>
      </c>
      <c r="DQ131" s="1">
        <v>10.373</v>
      </c>
      <c r="DR131" s="1" t="s">
        <v>157</v>
      </c>
      <c r="DS131" s="1" t="s">
        <v>149</v>
      </c>
      <c r="DT131" s="1" t="s">
        <v>157</v>
      </c>
      <c r="DU131" s="1" t="s">
        <v>149</v>
      </c>
      <c r="DV131" s="1">
        <v>869.032</v>
      </c>
      <c r="DW131" s="1" t="str">
        <f t="shared" si="3"/>
        <v>high</v>
      </c>
      <c r="DX131" s="1">
        <v>573.771</v>
      </c>
      <c r="DY131" s="1">
        <v>124.796</v>
      </c>
      <c r="DZ131" s="1">
        <v>434.321</v>
      </c>
      <c r="EA131" s="1" t="s">
        <v>149</v>
      </c>
      <c r="EB131" s="1" t="s">
        <v>149</v>
      </c>
      <c r="EC131" s="1" t="s">
        <v>157</v>
      </c>
      <c r="ED131" s="1" t="s">
        <v>149</v>
      </c>
      <c r="EE131" s="1" t="s">
        <v>421</v>
      </c>
      <c r="EF131" s="1" t="s">
        <v>165</v>
      </c>
      <c r="EG131" s="1" t="s">
        <v>165</v>
      </c>
    </row>
    <row r="132" ht="14.25" customHeight="1">
      <c r="A132" s="1" t="s">
        <v>422</v>
      </c>
      <c r="B132" s="1" t="s">
        <v>136</v>
      </c>
      <c r="C132" s="1">
        <v>49.0</v>
      </c>
      <c r="D132" s="1" t="s">
        <v>161</v>
      </c>
      <c r="E132" s="1">
        <v>109.0</v>
      </c>
      <c r="F132" s="1">
        <v>30.0</v>
      </c>
      <c r="G132" s="1" t="s">
        <v>138</v>
      </c>
      <c r="H132" s="1">
        <v>24.0</v>
      </c>
      <c r="I132" s="1">
        <v>146.0</v>
      </c>
      <c r="J132" s="1">
        <v>190.0</v>
      </c>
      <c r="K132" s="1">
        <v>6.333333333</v>
      </c>
      <c r="L132" s="1">
        <v>293.4</v>
      </c>
      <c r="M132" s="1">
        <v>1.0</v>
      </c>
      <c r="N132" s="1">
        <v>89.0</v>
      </c>
      <c r="O132" s="1">
        <v>5.4</v>
      </c>
      <c r="P132" s="1">
        <v>1.59</v>
      </c>
      <c r="Q132" s="1">
        <v>4.53</v>
      </c>
      <c r="R132" s="1">
        <v>0.350993377</v>
      </c>
      <c r="S132" s="1">
        <v>118.0</v>
      </c>
      <c r="T132" s="1">
        <v>9.07</v>
      </c>
      <c r="U132" s="1">
        <v>4.9395</v>
      </c>
      <c r="V132" s="1">
        <v>108.9</v>
      </c>
      <c r="W132" s="1">
        <v>126.0159778</v>
      </c>
      <c r="X132" s="1">
        <v>85.4</v>
      </c>
      <c r="Y132" s="1">
        <v>50.2217962</v>
      </c>
      <c r="Z132" s="1">
        <v>1.991167333</v>
      </c>
      <c r="AA132" s="1">
        <v>0.343533108</v>
      </c>
      <c r="AB132" s="1">
        <v>76.4</v>
      </c>
      <c r="AC132" s="1">
        <v>27.4930017</v>
      </c>
      <c r="AD132" s="1" t="s">
        <v>139</v>
      </c>
      <c r="AE132" s="1">
        <v>36.80661013</v>
      </c>
      <c r="AF132" s="1">
        <v>97.1</v>
      </c>
      <c r="AG132" s="1" t="s">
        <v>140</v>
      </c>
      <c r="AH132" s="1" t="s">
        <v>141</v>
      </c>
      <c r="AI132" s="1" t="s">
        <v>142</v>
      </c>
      <c r="AJ132" s="1" t="s">
        <v>167</v>
      </c>
      <c r="AK132" s="1" t="s">
        <v>143</v>
      </c>
      <c r="AL132" s="1">
        <v>156.0</v>
      </c>
      <c r="AM132" s="1">
        <v>99.0</v>
      </c>
      <c r="AN132" s="1">
        <v>2339.81</v>
      </c>
      <c r="AO132" s="1">
        <v>21.7236</v>
      </c>
      <c r="AP132" s="1">
        <v>653.891</v>
      </c>
      <c r="AQ132" s="1">
        <v>1098.98</v>
      </c>
      <c r="AR132" s="1">
        <v>14.6962</v>
      </c>
      <c r="AS132" s="1">
        <v>1633.78</v>
      </c>
      <c r="AT132" s="1">
        <v>3141.59</v>
      </c>
      <c r="AU132" s="1">
        <v>237.575</v>
      </c>
      <c r="AV132" s="1">
        <v>10.8941</v>
      </c>
      <c r="AW132" s="1">
        <v>1.55598</v>
      </c>
      <c r="AX132" s="1">
        <v>2.83079</v>
      </c>
      <c r="AY132" s="1">
        <v>957.334</v>
      </c>
      <c r="AZ132" s="1">
        <v>1.39867</v>
      </c>
      <c r="BA132" s="1">
        <v>2.22771</v>
      </c>
      <c r="BB132" s="1">
        <v>24.017</v>
      </c>
      <c r="BC132" s="1">
        <v>5.02639</v>
      </c>
      <c r="BD132" s="1">
        <v>0.905982</v>
      </c>
      <c r="BE132" s="1">
        <v>462.483</v>
      </c>
      <c r="BF132" s="1">
        <v>7.23215</v>
      </c>
      <c r="BG132" s="1">
        <v>136.284</v>
      </c>
      <c r="BH132" s="1">
        <v>0.0</v>
      </c>
      <c r="BI132" s="1">
        <v>0.359310565</v>
      </c>
      <c r="BJ132" s="1">
        <v>0.226839347</v>
      </c>
      <c r="BK132" s="1">
        <v>0.010757697</v>
      </c>
      <c r="BL132" s="1" t="s">
        <v>144</v>
      </c>
      <c r="BM132" s="1" t="s">
        <v>145</v>
      </c>
      <c r="BN132" s="1" t="s">
        <v>146</v>
      </c>
      <c r="BO132" s="1" t="s">
        <v>145</v>
      </c>
      <c r="BP132" s="1" t="s">
        <v>146</v>
      </c>
      <c r="BQ132" s="1" t="s">
        <v>146</v>
      </c>
      <c r="BR132" s="1" t="s">
        <v>146</v>
      </c>
      <c r="BS132" s="1">
        <v>12.35672203</v>
      </c>
      <c r="BT132" s="1">
        <v>21.60090121</v>
      </c>
      <c r="BU132" s="1">
        <v>11.28746881</v>
      </c>
      <c r="BV132" s="1">
        <v>3.017067364</v>
      </c>
      <c r="BW132" s="1">
        <v>8.432408382</v>
      </c>
      <c r="BX132" s="1">
        <v>-0.376349345</v>
      </c>
      <c r="BY132" s="1">
        <v>-0.160833053</v>
      </c>
      <c r="BZ132" s="1" t="str">
        <f t="shared" si="1"/>
        <v>antiinflamatoria</v>
      </c>
      <c r="CA132" s="1">
        <v>29.66426365</v>
      </c>
      <c r="CB132" s="1" t="s">
        <v>148</v>
      </c>
      <c r="CC132" s="1">
        <v>0.637180216</v>
      </c>
      <c r="CD132" s="1">
        <v>0.26238393</v>
      </c>
      <c r="CE132" s="1">
        <v>0.004093235</v>
      </c>
      <c r="CF132" s="1">
        <v>0.047678605</v>
      </c>
      <c r="CG132" s="1">
        <v>0.007276862</v>
      </c>
      <c r="CH132" s="1">
        <v>799.757</v>
      </c>
      <c r="CI132" s="2" t="str">
        <f t="shared" si="2"/>
        <v>low</v>
      </c>
      <c r="CJ132" s="1">
        <v>449.997</v>
      </c>
      <c r="CK132" s="1">
        <v>373.607</v>
      </c>
      <c r="CL132" s="1">
        <v>76.39</v>
      </c>
      <c r="CM132" s="1">
        <v>350.671</v>
      </c>
      <c r="CN132" s="1">
        <v>84.89</v>
      </c>
      <c r="CO132" s="1">
        <v>4.396</v>
      </c>
      <c r="CP132" s="1">
        <v>0.0</v>
      </c>
      <c r="CQ132" s="1">
        <v>4.396</v>
      </c>
      <c r="CR132" s="1">
        <v>0.0</v>
      </c>
      <c r="CS132" s="1">
        <v>10.04</v>
      </c>
      <c r="CT132" s="1">
        <v>10.04</v>
      </c>
      <c r="CU132" s="1">
        <v>0.0</v>
      </c>
      <c r="CV132" s="1">
        <v>3.154</v>
      </c>
      <c r="CW132" s="1">
        <v>1.432</v>
      </c>
      <c r="CX132" s="1">
        <v>0.0</v>
      </c>
      <c r="CY132" s="1">
        <v>257.835</v>
      </c>
      <c r="CZ132" s="1">
        <v>0.0</v>
      </c>
      <c r="DA132" s="1">
        <v>25.028</v>
      </c>
      <c r="DB132" s="1">
        <v>25.028</v>
      </c>
      <c r="DC132" s="1">
        <v>30.728</v>
      </c>
      <c r="DD132" s="1">
        <v>4.577</v>
      </c>
      <c r="DE132" s="1">
        <v>35.304</v>
      </c>
      <c r="DF132" s="1">
        <v>17.809</v>
      </c>
      <c r="DG132" s="1">
        <v>4.945</v>
      </c>
      <c r="DH132" s="1">
        <v>22.754</v>
      </c>
      <c r="DI132" s="1">
        <v>1.947</v>
      </c>
      <c r="DJ132" s="1">
        <v>6.682</v>
      </c>
      <c r="DK132" s="1">
        <v>8.63</v>
      </c>
      <c r="DL132" s="1">
        <v>51.143</v>
      </c>
      <c r="DM132" s="1">
        <v>25.118</v>
      </c>
      <c r="DN132" s="1">
        <v>76.261</v>
      </c>
      <c r="DO132" s="1">
        <v>0.0</v>
      </c>
      <c r="DP132" s="1">
        <v>10.04</v>
      </c>
      <c r="DQ132" s="1">
        <v>10.04</v>
      </c>
      <c r="DR132" s="1" t="s">
        <v>157</v>
      </c>
      <c r="DS132" s="1" t="s">
        <v>157</v>
      </c>
      <c r="DT132" s="1" t="s">
        <v>149</v>
      </c>
      <c r="DU132" s="1" t="s">
        <v>158</v>
      </c>
      <c r="DV132" s="1">
        <v>341.804</v>
      </c>
      <c r="DW132" s="1" t="str">
        <f t="shared" si="3"/>
        <v>low</v>
      </c>
      <c r="DX132" s="1">
        <v>192.322</v>
      </c>
      <c r="DY132" s="1">
        <v>149.872</v>
      </c>
      <c r="DZ132" s="1">
        <v>36.281</v>
      </c>
      <c r="EA132" s="1" t="s">
        <v>158</v>
      </c>
      <c r="EB132" s="1" t="s">
        <v>157</v>
      </c>
      <c r="EC132" s="1" t="s">
        <v>149</v>
      </c>
      <c r="ED132" s="1" t="s">
        <v>158</v>
      </c>
      <c r="EE132" s="1" t="s">
        <v>423</v>
      </c>
      <c r="EF132" s="1" t="s">
        <v>151</v>
      </c>
      <c r="EG132" s="1" t="s">
        <v>151</v>
      </c>
    </row>
    <row r="133" ht="14.25" customHeight="1">
      <c r="A133" s="1" t="s">
        <v>424</v>
      </c>
      <c r="B133" s="1" t="s">
        <v>153</v>
      </c>
      <c r="C133" s="1">
        <v>35.0</v>
      </c>
      <c r="D133" s="1" t="s">
        <v>137</v>
      </c>
      <c r="E133" s="1">
        <v>78.1</v>
      </c>
      <c r="F133" s="1">
        <v>54.0</v>
      </c>
      <c r="G133" s="1" t="s">
        <v>154</v>
      </c>
      <c r="H133" s="1">
        <v>13.0</v>
      </c>
      <c r="I133" s="1">
        <v>107.0</v>
      </c>
      <c r="J133" s="1">
        <v>164.0</v>
      </c>
      <c r="K133" s="1">
        <v>3.037037037</v>
      </c>
      <c r="L133" s="1">
        <v>110.0</v>
      </c>
      <c r="M133" s="1">
        <v>1.1</v>
      </c>
      <c r="N133" s="1">
        <v>83.0</v>
      </c>
      <c r="O133" s="1">
        <v>5.2</v>
      </c>
      <c r="P133" s="1">
        <v>5.41</v>
      </c>
      <c r="Q133" s="1">
        <v>5.7</v>
      </c>
      <c r="R133" s="1">
        <v>0.949122807</v>
      </c>
      <c r="S133" s="1">
        <v>65.0</v>
      </c>
      <c r="T133" s="1">
        <v>10.33</v>
      </c>
      <c r="U133" s="1">
        <v>4.6065</v>
      </c>
      <c r="V133" s="1">
        <v>136.6</v>
      </c>
      <c r="W133" s="1">
        <v>186.7148667</v>
      </c>
      <c r="X133" s="1">
        <v>76.5</v>
      </c>
      <c r="Y133" s="1">
        <v>47.28366385</v>
      </c>
      <c r="Z133" s="1">
        <v>2.114895333</v>
      </c>
      <c r="AA133" s="1">
        <v>0.340470885</v>
      </c>
      <c r="AB133" s="1">
        <v>46.4</v>
      </c>
      <c r="AC133" s="1">
        <v>21.29831596</v>
      </c>
      <c r="AD133" s="1" t="s">
        <v>154</v>
      </c>
      <c r="AE133" s="1">
        <v>31.90904846</v>
      </c>
      <c r="AF133" s="1">
        <v>74.2</v>
      </c>
      <c r="AG133" s="1" t="s">
        <v>154</v>
      </c>
      <c r="AH133" s="1" t="s">
        <v>154</v>
      </c>
      <c r="AI133" s="1" t="s">
        <v>167</v>
      </c>
      <c r="AJ133" s="1" t="s">
        <v>142</v>
      </c>
      <c r="AK133" s="1" t="s">
        <v>143</v>
      </c>
      <c r="AL133" s="1">
        <v>96.0</v>
      </c>
      <c r="AM133" s="1">
        <v>64.0</v>
      </c>
      <c r="AN133" s="1">
        <v>2403.56</v>
      </c>
      <c r="AO133" s="1">
        <v>20.9712</v>
      </c>
      <c r="AP133" s="1">
        <v>499.338</v>
      </c>
      <c r="AQ133" s="1">
        <v>997.946</v>
      </c>
      <c r="AR133" s="1">
        <v>15.0068</v>
      </c>
      <c r="AS133" s="1">
        <v>1684.85</v>
      </c>
      <c r="AT133" s="1">
        <v>3224.93</v>
      </c>
      <c r="AU133" s="1">
        <v>252.854</v>
      </c>
      <c r="AV133" s="1">
        <v>10.3363</v>
      </c>
      <c r="AW133" s="1">
        <v>2.11632</v>
      </c>
      <c r="AX133" s="1">
        <v>3.11779</v>
      </c>
      <c r="AY133" s="1">
        <v>954.085</v>
      </c>
      <c r="AZ133" s="1">
        <v>1.43512</v>
      </c>
      <c r="BA133" s="1">
        <v>1.75442</v>
      </c>
      <c r="BB133" s="1">
        <v>18.4999</v>
      </c>
      <c r="BC133" s="1">
        <v>5.18658</v>
      </c>
      <c r="BD133" s="1">
        <v>1.41233</v>
      </c>
      <c r="BE133" s="1">
        <v>319.269</v>
      </c>
      <c r="BF133" s="1">
        <v>7.1703</v>
      </c>
      <c r="BG133" s="1">
        <v>173.539</v>
      </c>
      <c r="BH133" s="1">
        <v>5.172395109</v>
      </c>
      <c r="BI133" s="1">
        <v>1.493253225</v>
      </c>
      <c r="BJ133" s="1">
        <v>0.818221205</v>
      </c>
      <c r="BK133" s="1">
        <v>0.04201502</v>
      </c>
      <c r="BL133" s="1" t="s">
        <v>156</v>
      </c>
      <c r="BM133" s="1" t="s">
        <v>146</v>
      </c>
      <c r="BN133" s="1" t="s">
        <v>146</v>
      </c>
      <c r="BO133" s="1" t="s">
        <v>146</v>
      </c>
      <c r="BP133" s="1" t="s">
        <v>146</v>
      </c>
      <c r="BQ133" s="1" t="s">
        <v>146</v>
      </c>
      <c r="BR133" s="1" t="s">
        <v>146</v>
      </c>
      <c r="BS133" s="1">
        <v>10.92644735</v>
      </c>
      <c r="BT133" s="1">
        <v>27.37200135</v>
      </c>
      <c r="BU133" s="1">
        <v>12.96386378</v>
      </c>
      <c r="BV133" s="1">
        <v>1.13519534</v>
      </c>
      <c r="BW133" s="1">
        <v>8.467147516</v>
      </c>
      <c r="BX133" s="1">
        <v>-0.127000261</v>
      </c>
      <c r="BY133" s="1">
        <v>-0.052828728</v>
      </c>
      <c r="BZ133" s="1" t="str">
        <f t="shared" si="1"/>
        <v>antiinflamatoria</v>
      </c>
      <c r="CA133" s="1">
        <v>36.21563342</v>
      </c>
      <c r="CB133" s="1" t="s">
        <v>148</v>
      </c>
      <c r="CC133" s="1">
        <v>0.24794784</v>
      </c>
      <c r="CD133" s="1">
        <v>0.180496271</v>
      </c>
      <c r="CE133" s="1">
        <v>0.007551949</v>
      </c>
      <c r="CF133" s="1">
        <v>0.020615413</v>
      </c>
      <c r="CG133" s="1">
        <v>0.205262911</v>
      </c>
      <c r="CH133" s="1">
        <v>1582.326</v>
      </c>
      <c r="CI133" s="2" t="str">
        <f t="shared" si="2"/>
        <v>High</v>
      </c>
      <c r="CJ133" s="1">
        <v>607.968</v>
      </c>
      <c r="CK133" s="1">
        <v>497.354</v>
      </c>
      <c r="CL133" s="1">
        <v>110.614</v>
      </c>
      <c r="CM133" s="1">
        <v>175.249</v>
      </c>
      <c r="CN133" s="1">
        <v>400.228</v>
      </c>
      <c r="CO133" s="1">
        <v>8.063</v>
      </c>
      <c r="CP133" s="1">
        <v>0.0</v>
      </c>
      <c r="CQ133" s="1">
        <v>8.063</v>
      </c>
      <c r="CR133" s="1">
        <v>0.0</v>
      </c>
      <c r="CS133" s="1">
        <v>24.428</v>
      </c>
      <c r="CT133" s="1">
        <v>24.428</v>
      </c>
      <c r="CU133" s="1">
        <v>0.0</v>
      </c>
      <c r="CV133" s="1">
        <v>8.063</v>
      </c>
      <c r="CW133" s="1">
        <v>131.447</v>
      </c>
      <c r="CX133" s="1">
        <v>0.0</v>
      </c>
      <c r="CY133" s="1">
        <v>2.205</v>
      </c>
      <c r="CZ133" s="1">
        <v>0.0</v>
      </c>
      <c r="DA133" s="1">
        <v>0.0</v>
      </c>
      <c r="DB133" s="1">
        <v>0.0</v>
      </c>
      <c r="DC133" s="1">
        <v>13.983</v>
      </c>
      <c r="DD133" s="1">
        <v>0.089</v>
      </c>
      <c r="DE133" s="1">
        <v>14.073</v>
      </c>
      <c r="DF133" s="1">
        <v>26.639</v>
      </c>
      <c r="DG133" s="1">
        <v>0.886</v>
      </c>
      <c r="DH133" s="1">
        <v>27.525</v>
      </c>
      <c r="DI133" s="1">
        <v>0.753</v>
      </c>
      <c r="DJ133" s="1">
        <v>3.582</v>
      </c>
      <c r="DK133" s="1">
        <v>4.334</v>
      </c>
      <c r="DL133" s="1">
        <v>314.253</v>
      </c>
      <c r="DM133" s="1">
        <v>81.616</v>
      </c>
      <c r="DN133" s="1">
        <v>395.869</v>
      </c>
      <c r="DO133" s="1">
        <v>0.0</v>
      </c>
      <c r="DP133" s="1">
        <v>24.428</v>
      </c>
      <c r="DQ133" s="1">
        <v>24.428</v>
      </c>
      <c r="DR133" s="1" t="s">
        <v>149</v>
      </c>
      <c r="DS133" s="1" t="s">
        <v>157</v>
      </c>
      <c r="DT133" s="1" t="s">
        <v>157</v>
      </c>
      <c r="DU133" s="1" t="s">
        <v>157</v>
      </c>
      <c r="DV133" s="1">
        <v>658.326</v>
      </c>
      <c r="DW133" s="1" t="str">
        <f t="shared" si="3"/>
        <v>high</v>
      </c>
      <c r="DX133" s="1">
        <v>252.945</v>
      </c>
      <c r="DY133" s="1">
        <v>72.912</v>
      </c>
      <c r="DZ133" s="1">
        <v>166.515</v>
      </c>
      <c r="EA133" s="1" t="s">
        <v>157</v>
      </c>
      <c r="EB133" s="1" t="s">
        <v>157</v>
      </c>
      <c r="EC133" s="1" t="s">
        <v>157</v>
      </c>
      <c r="ED133" s="1" t="s">
        <v>157</v>
      </c>
      <c r="EE133" s="1" t="s">
        <v>425</v>
      </c>
      <c r="EF133" s="1" t="s">
        <v>175</v>
      </c>
      <c r="EG133" s="1" t="s">
        <v>151</v>
      </c>
    </row>
    <row r="134" ht="14.25" customHeight="1">
      <c r="A134" s="1" t="s">
        <v>426</v>
      </c>
      <c r="B134" s="1" t="s">
        <v>136</v>
      </c>
      <c r="C134" s="1">
        <v>26.0</v>
      </c>
      <c r="D134" s="1" t="s">
        <v>137</v>
      </c>
      <c r="E134" s="1">
        <v>78.7</v>
      </c>
      <c r="F134" s="1">
        <v>53.0</v>
      </c>
      <c r="G134" s="1" t="s">
        <v>154</v>
      </c>
      <c r="H134" s="1">
        <v>26.0</v>
      </c>
      <c r="I134" s="1">
        <v>109.0</v>
      </c>
      <c r="J134" s="1">
        <v>176.0</v>
      </c>
      <c r="K134" s="1">
        <v>3.320754717</v>
      </c>
      <c r="L134" s="1">
        <v>342.2</v>
      </c>
      <c r="M134" s="1">
        <v>0.7</v>
      </c>
      <c r="N134" s="1">
        <v>96.0</v>
      </c>
      <c r="O134" s="1">
        <v>5.4</v>
      </c>
      <c r="P134" s="1">
        <v>1.05</v>
      </c>
      <c r="Q134" s="1">
        <v>6.42</v>
      </c>
      <c r="R134" s="1">
        <v>0.163551402</v>
      </c>
      <c r="S134" s="1">
        <v>131.0</v>
      </c>
      <c r="T134" s="1">
        <v>12.03</v>
      </c>
      <c r="U134" s="1">
        <v>5.328</v>
      </c>
      <c r="V134" s="1">
        <v>113.6</v>
      </c>
      <c r="W134" s="1">
        <v>131.619256</v>
      </c>
      <c r="X134" s="1">
        <v>63.5</v>
      </c>
      <c r="Y134" s="1">
        <v>35.10368224</v>
      </c>
      <c r="Z134" s="1">
        <v>2.848704</v>
      </c>
      <c r="AA134" s="1">
        <v>0.326108173</v>
      </c>
      <c r="AB134" s="1">
        <v>64.8</v>
      </c>
      <c r="AC134" s="1">
        <v>22.10891781</v>
      </c>
      <c r="AD134" s="1" t="s">
        <v>154</v>
      </c>
      <c r="AE134" s="1">
        <v>31.27915905</v>
      </c>
      <c r="AF134" s="1">
        <v>83.8</v>
      </c>
      <c r="AG134" s="1" t="s">
        <v>140</v>
      </c>
      <c r="AH134" s="1" t="s">
        <v>154</v>
      </c>
      <c r="AI134" s="1" t="s">
        <v>167</v>
      </c>
      <c r="AJ134" s="1" t="s">
        <v>167</v>
      </c>
      <c r="AK134" s="1" t="s">
        <v>143</v>
      </c>
      <c r="AL134" s="1">
        <v>130.0</v>
      </c>
      <c r="AM134" s="1">
        <v>88.0</v>
      </c>
      <c r="AN134" s="1">
        <v>2749.71</v>
      </c>
      <c r="AO134" s="1">
        <v>17.6644</v>
      </c>
      <c r="AP134" s="1">
        <v>323.24</v>
      </c>
      <c r="AQ134" s="1">
        <v>1123.54</v>
      </c>
      <c r="AR134" s="1">
        <v>17.3501</v>
      </c>
      <c r="AS134" s="1">
        <v>2018.77</v>
      </c>
      <c r="AT134" s="1">
        <v>3611.02</v>
      </c>
      <c r="AU134" s="1">
        <v>271.441</v>
      </c>
      <c r="AV134" s="1">
        <v>11.1859</v>
      </c>
      <c r="AW134" s="1">
        <v>4.30018</v>
      </c>
      <c r="AX134" s="1">
        <v>3.43951</v>
      </c>
      <c r="AY134" s="1">
        <v>1306.76</v>
      </c>
      <c r="AZ134" s="1">
        <v>1.19432</v>
      </c>
      <c r="BA134" s="1">
        <v>2.71321</v>
      </c>
      <c r="BB134" s="1">
        <v>23.1459</v>
      </c>
      <c r="BC134" s="1">
        <v>7.42502</v>
      </c>
      <c r="BD134" s="1">
        <v>1.96509</v>
      </c>
      <c r="BE134" s="1">
        <v>368.723</v>
      </c>
      <c r="BF134" s="1">
        <v>7.84218</v>
      </c>
      <c r="BG134" s="1">
        <v>177.117</v>
      </c>
      <c r="BH134" s="1">
        <v>0.0</v>
      </c>
      <c r="BI134" s="1">
        <v>0.0</v>
      </c>
      <c r="BJ134" s="1">
        <v>0.052927989</v>
      </c>
      <c r="BK134" s="1">
        <v>0.0</v>
      </c>
      <c r="BL134" s="1" t="s">
        <v>156</v>
      </c>
      <c r="BM134" s="1" t="s">
        <v>145</v>
      </c>
      <c r="BN134" s="1" t="s">
        <v>146</v>
      </c>
      <c r="BO134" s="1" t="s">
        <v>146</v>
      </c>
      <c r="BP134" s="1" t="s">
        <v>146</v>
      </c>
      <c r="BQ134" s="1" t="s">
        <v>146</v>
      </c>
      <c r="BR134" s="1" t="s">
        <v>146</v>
      </c>
      <c r="BS134" s="1">
        <v>19.28689241</v>
      </c>
      <c r="BT134" s="1">
        <v>4.942448244</v>
      </c>
      <c r="BU134" s="1">
        <v>7.439414107</v>
      </c>
      <c r="BV134" s="1">
        <v>11.01950179</v>
      </c>
      <c r="BW134" s="1">
        <v>6.007992388</v>
      </c>
      <c r="BX134" s="1">
        <v>-0.969393332</v>
      </c>
      <c r="BY134" s="1">
        <v>-0.352506666</v>
      </c>
      <c r="BZ134" s="1" t="str">
        <f t="shared" si="1"/>
        <v>antiinflamatoria</v>
      </c>
      <c r="CA134" s="1">
        <v>23.14081146</v>
      </c>
      <c r="CB134" s="1" t="s">
        <v>148</v>
      </c>
      <c r="CC134" s="1">
        <v>0.237468408</v>
      </c>
      <c r="CD134" s="1">
        <v>0.192221286</v>
      </c>
      <c r="CE134" s="1">
        <v>0.046089582</v>
      </c>
      <c r="CF134" s="1">
        <v>0.199136479</v>
      </c>
      <c r="CG134" s="1">
        <v>0.159962089</v>
      </c>
      <c r="CH134" s="1">
        <v>826.689</v>
      </c>
      <c r="CI134" s="2" t="str">
        <f t="shared" si="2"/>
        <v>low</v>
      </c>
      <c r="CJ134" s="1">
        <v>678.376</v>
      </c>
      <c r="CK134" s="1">
        <v>342.25</v>
      </c>
      <c r="CL134" s="1">
        <v>336.126</v>
      </c>
      <c r="CM134" s="1">
        <v>29.073</v>
      </c>
      <c r="CN134" s="1">
        <v>639.415</v>
      </c>
      <c r="CO134" s="1">
        <v>3.788</v>
      </c>
      <c r="CP134" s="1">
        <v>0.0</v>
      </c>
      <c r="CQ134" s="1">
        <v>3.788</v>
      </c>
      <c r="CR134" s="1">
        <v>0.0</v>
      </c>
      <c r="CS134" s="1">
        <v>6.1</v>
      </c>
      <c r="CT134" s="1">
        <v>6.1</v>
      </c>
      <c r="CU134" s="1">
        <v>0.0</v>
      </c>
      <c r="CV134" s="1">
        <v>0.998</v>
      </c>
      <c r="CW134" s="1">
        <v>0.0</v>
      </c>
      <c r="CX134" s="1">
        <v>0.0</v>
      </c>
      <c r="CY134" s="1">
        <v>0.0</v>
      </c>
      <c r="CZ134" s="1">
        <v>0.498</v>
      </c>
      <c r="DA134" s="1">
        <v>6.257</v>
      </c>
      <c r="DB134" s="1">
        <v>6.755</v>
      </c>
      <c r="DC134" s="1">
        <v>6.644</v>
      </c>
      <c r="DD134" s="1">
        <v>0.264</v>
      </c>
      <c r="DE134" s="1">
        <v>6.908</v>
      </c>
      <c r="DF134" s="1">
        <v>12.423</v>
      </c>
      <c r="DG134" s="1">
        <v>2.986</v>
      </c>
      <c r="DH134" s="1">
        <v>15.409</v>
      </c>
      <c r="DI134" s="1">
        <v>0.834</v>
      </c>
      <c r="DJ134" s="1">
        <v>3.024</v>
      </c>
      <c r="DK134" s="1">
        <v>3.858</v>
      </c>
      <c r="DL134" s="1">
        <v>317.949</v>
      </c>
      <c r="DM134" s="1">
        <v>317.382</v>
      </c>
      <c r="DN134" s="1">
        <v>635.331</v>
      </c>
      <c r="DO134" s="1">
        <v>0.0</v>
      </c>
      <c r="DP134" s="1">
        <v>6.1</v>
      </c>
      <c r="DQ134" s="1">
        <v>6.1</v>
      </c>
      <c r="DR134" s="1" t="s">
        <v>157</v>
      </c>
      <c r="DS134" s="1" t="s">
        <v>157</v>
      </c>
      <c r="DT134" s="1" t="s">
        <v>158</v>
      </c>
      <c r="DU134" s="1" t="s">
        <v>149</v>
      </c>
      <c r="DV134" s="1">
        <v>300.646</v>
      </c>
      <c r="DW134" s="1" t="str">
        <f t="shared" si="3"/>
        <v>low</v>
      </c>
      <c r="DX134" s="1">
        <v>246.708</v>
      </c>
      <c r="DY134" s="1">
        <v>10.573</v>
      </c>
      <c r="DZ134" s="1">
        <v>232.539</v>
      </c>
      <c r="EA134" s="1" t="s">
        <v>158</v>
      </c>
      <c r="EB134" s="1" t="s">
        <v>157</v>
      </c>
      <c r="EC134" s="1" t="s">
        <v>158</v>
      </c>
      <c r="ED134" s="1" t="s">
        <v>157</v>
      </c>
      <c r="EE134" s="1" t="s">
        <v>427</v>
      </c>
      <c r="EF134" s="1" t="s">
        <v>175</v>
      </c>
      <c r="EG134" s="1" t="s">
        <v>175</v>
      </c>
    </row>
    <row r="135" ht="14.25" customHeight="1">
      <c r="A135" s="1" t="s">
        <v>428</v>
      </c>
      <c r="B135" s="1" t="s">
        <v>136</v>
      </c>
      <c r="C135" s="1">
        <v>35.0</v>
      </c>
      <c r="D135" s="1" t="s">
        <v>137</v>
      </c>
      <c r="E135" s="1">
        <v>103.0</v>
      </c>
      <c r="F135" s="1">
        <v>25.0</v>
      </c>
      <c r="G135" s="1" t="s">
        <v>138</v>
      </c>
      <c r="H135" s="1">
        <v>46.0</v>
      </c>
      <c r="I135" s="1">
        <v>113.0</v>
      </c>
      <c r="J135" s="1">
        <v>172.0</v>
      </c>
      <c r="K135" s="1">
        <v>6.88</v>
      </c>
      <c r="L135" s="1">
        <v>135.2</v>
      </c>
      <c r="M135" s="1">
        <v>1.4</v>
      </c>
      <c r="N135" s="1">
        <v>92.0</v>
      </c>
      <c r="O135" s="1">
        <v>5.7</v>
      </c>
      <c r="P135" s="1">
        <v>1.31</v>
      </c>
      <c r="Q135" s="1">
        <v>1.46</v>
      </c>
      <c r="R135" s="1">
        <v>0.897260274</v>
      </c>
      <c r="S135" s="1">
        <v>229.0</v>
      </c>
      <c r="T135" s="1">
        <v>15.18</v>
      </c>
      <c r="U135" s="1">
        <v>5.106</v>
      </c>
      <c r="V135" s="1">
        <v>144.7</v>
      </c>
      <c r="W135" s="1">
        <v>189.0410959</v>
      </c>
      <c r="X135" s="1">
        <v>51.1</v>
      </c>
      <c r="Y135" s="1">
        <v>29.02885701</v>
      </c>
      <c r="Z135" s="1">
        <v>3.444848</v>
      </c>
      <c r="AA135" s="1">
        <v>0.31756215</v>
      </c>
      <c r="AB135" s="1">
        <v>67.0</v>
      </c>
      <c r="AC135" s="1">
        <v>25.37278107</v>
      </c>
      <c r="AD135" s="1" t="s">
        <v>139</v>
      </c>
      <c r="AE135" s="1">
        <v>24.35919603</v>
      </c>
      <c r="AF135" s="1">
        <v>86.8</v>
      </c>
      <c r="AG135" s="1" t="s">
        <v>140</v>
      </c>
      <c r="AH135" s="1" t="s">
        <v>154</v>
      </c>
      <c r="AI135" s="1" t="s">
        <v>142</v>
      </c>
      <c r="AJ135" s="1" t="s">
        <v>167</v>
      </c>
      <c r="AK135" s="1" t="s">
        <v>143</v>
      </c>
      <c r="AL135" s="1">
        <v>130.0</v>
      </c>
      <c r="AM135" s="1">
        <v>86.0</v>
      </c>
      <c r="AN135" s="1">
        <v>2175.51</v>
      </c>
      <c r="AO135" s="1">
        <v>17.3134</v>
      </c>
      <c r="AP135" s="1">
        <v>611.603</v>
      </c>
      <c r="AQ135" s="1">
        <v>1085.72</v>
      </c>
      <c r="AR135" s="1">
        <v>13.4056</v>
      </c>
      <c r="AS135" s="1">
        <v>1450.83</v>
      </c>
      <c r="AT135" s="1">
        <v>2683.98</v>
      </c>
      <c r="AU135" s="1">
        <v>265.315</v>
      </c>
      <c r="AV135" s="1">
        <v>10.173</v>
      </c>
      <c r="AW135" s="1">
        <v>3.16825</v>
      </c>
      <c r="AX135" s="1">
        <v>3.42173</v>
      </c>
      <c r="AY135" s="1">
        <v>776.767</v>
      </c>
      <c r="AZ135" s="1">
        <v>0.915285</v>
      </c>
      <c r="BA135" s="1">
        <v>1.52992</v>
      </c>
      <c r="BB135" s="1">
        <v>15.49</v>
      </c>
      <c r="BC135" s="1">
        <v>5.61845</v>
      </c>
      <c r="BD135" s="1">
        <v>1.1314</v>
      </c>
      <c r="BE135" s="1">
        <v>398.2</v>
      </c>
      <c r="BF135" s="1">
        <v>7.13056</v>
      </c>
      <c r="BG135" s="1">
        <v>172.251</v>
      </c>
      <c r="BH135" s="1">
        <v>3.259321412</v>
      </c>
      <c r="BI135" s="1">
        <v>1.356335298</v>
      </c>
      <c r="BJ135" s="1">
        <v>0.926589471</v>
      </c>
      <c r="BK135" s="1">
        <v>0.02384158</v>
      </c>
      <c r="BL135" s="1" t="s">
        <v>144</v>
      </c>
      <c r="BM135" s="1" t="s">
        <v>145</v>
      </c>
      <c r="BN135" s="1" t="s">
        <v>145</v>
      </c>
      <c r="BO135" s="1" t="s">
        <v>145</v>
      </c>
      <c r="BP135" s="1" t="s">
        <v>146</v>
      </c>
      <c r="BQ135" s="1" t="s">
        <v>146</v>
      </c>
      <c r="BR135" s="1" t="s">
        <v>145</v>
      </c>
      <c r="BS135" s="1">
        <v>15.37750923</v>
      </c>
      <c r="BT135" s="1">
        <v>4.8988909</v>
      </c>
      <c r="BU135" s="1">
        <v>6.806895921</v>
      </c>
      <c r="BV135" s="1">
        <v>4.908410173</v>
      </c>
      <c r="BW135" s="1">
        <v>7.067817643</v>
      </c>
      <c r="BX135" s="1">
        <v>0.622341697</v>
      </c>
      <c r="BY135" s="1">
        <v>0.286002618</v>
      </c>
      <c r="BZ135" s="1" t="str">
        <f t="shared" si="1"/>
        <v>proinflamatoria</v>
      </c>
      <c r="CA135" s="1">
        <v>26.55760369</v>
      </c>
      <c r="CB135" s="1" t="s">
        <v>148</v>
      </c>
      <c r="CC135" s="1">
        <v>0.218849285</v>
      </c>
      <c r="CD135" s="1">
        <v>0.204587092</v>
      </c>
      <c r="CE135" s="1">
        <v>0.1807472</v>
      </c>
      <c r="CF135" s="1">
        <v>0.089840217</v>
      </c>
      <c r="CG135" s="1">
        <v>0.058834443</v>
      </c>
      <c r="CH135" s="1">
        <v>1064.323</v>
      </c>
      <c r="CI135" s="2" t="str">
        <f t="shared" si="2"/>
        <v>High</v>
      </c>
      <c r="CJ135" s="1">
        <v>1018.848</v>
      </c>
      <c r="CK135" s="1">
        <v>894.732</v>
      </c>
      <c r="CL135" s="1">
        <v>124.116</v>
      </c>
      <c r="CM135" s="1">
        <v>468.983</v>
      </c>
      <c r="CN135" s="1">
        <v>545.002</v>
      </c>
      <c r="CO135" s="1">
        <v>2.347</v>
      </c>
      <c r="CP135" s="1">
        <v>0.0</v>
      </c>
      <c r="CQ135" s="1">
        <v>2.347</v>
      </c>
      <c r="CR135" s="1">
        <v>0.0</v>
      </c>
      <c r="CS135" s="1">
        <v>2.511</v>
      </c>
      <c r="CT135" s="1">
        <v>2.511</v>
      </c>
      <c r="CU135" s="1">
        <v>0.005</v>
      </c>
      <c r="CV135" s="1">
        <v>0.238</v>
      </c>
      <c r="CW135" s="1">
        <v>246.657</v>
      </c>
      <c r="CX135" s="1">
        <v>0.0</v>
      </c>
      <c r="CY135" s="1">
        <v>150.818</v>
      </c>
      <c r="CZ135" s="1">
        <v>0.0</v>
      </c>
      <c r="DA135" s="1">
        <v>25.028</v>
      </c>
      <c r="DB135" s="1">
        <v>25.028</v>
      </c>
      <c r="DC135" s="1">
        <v>0.049</v>
      </c>
      <c r="DD135" s="1">
        <v>0.903</v>
      </c>
      <c r="DE135" s="1">
        <v>0.953</v>
      </c>
      <c r="DF135" s="1">
        <v>45.219</v>
      </c>
      <c r="DG135" s="1">
        <v>0.308</v>
      </c>
      <c r="DH135" s="1">
        <v>45.527</v>
      </c>
      <c r="DI135" s="1">
        <v>1.134</v>
      </c>
      <c r="DJ135" s="1">
        <v>2.203</v>
      </c>
      <c r="DK135" s="1">
        <v>3.337</v>
      </c>
      <c r="DL135" s="1">
        <v>448.502</v>
      </c>
      <c r="DM135" s="1">
        <v>93.163</v>
      </c>
      <c r="DN135" s="1">
        <v>541.665</v>
      </c>
      <c r="DO135" s="1">
        <v>0.0</v>
      </c>
      <c r="DP135" s="1">
        <v>2.511</v>
      </c>
      <c r="DQ135" s="1">
        <v>2.511</v>
      </c>
      <c r="DR135" s="1" t="s">
        <v>157</v>
      </c>
      <c r="DS135" s="1" t="s">
        <v>149</v>
      </c>
      <c r="DT135" s="1" t="s">
        <v>149</v>
      </c>
      <c r="DU135" s="1" t="s">
        <v>149</v>
      </c>
      <c r="DV135" s="1">
        <v>489.229</v>
      </c>
      <c r="DW135" s="1" t="str">
        <f t="shared" si="3"/>
        <v>low</v>
      </c>
      <c r="DX135" s="1">
        <v>468.326</v>
      </c>
      <c r="DY135" s="1">
        <v>215.574</v>
      </c>
      <c r="DZ135" s="1">
        <v>250.517</v>
      </c>
      <c r="EA135" s="1" t="s">
        <v>157</v>
      </c>
      <c r="EB135" s="1" t="s">
        <v>149</v>
      </c>
      <c r="EC135" s="1" t="s">
        <v>149</v>
      </c>
      <c r="ED135" s="1" t="s">
        <v>149</v>
      </c>
      <c r="EE135" s="1" t="s">
        <v>429</v>
      </c>
      <c r="EF135" s="1" t="s">
        <v>151</v>
      </c>
      <c r="EG135" s="1" t="s">
        <v>151</v>
      </c>
    </row>
    <row r="136" ht="14.25" customHeight="1">
      <c r="A136" s="1" t="s">
        <v>430</v>
      </c>
      <c r="B136" s="1" t="s">
        <v>136</v>
      </c>
      <c r="C136" s="1">
        <v>56.0</v>
      </c>
      <c r="D136" s="1" t="s">
        <v>161</v>
      </c>
      <c r="E136" s="1">
        <v>92.9</v>
      </c>
      <c r="F136" s="1">
        <v>42.0</v>
      </c>
      <c r="G136" s="1" t="s">
        <v>154</v>
      </c>
      <c r="H136" s="1">
        <v>18.0</v>
      </c>
      <c r="I136" s="1">
        <v>120.0</v>
      </c>
      <c r="J136" s="1">
        <v>175.0</v>
      </c>
      <c r="K136" s="1">
        <v>4.166666667</v>
      </c>
      <c r="L136" s="1">
        <v>70.8</v>
      </c>
      <c r="M136" s="1">
        <v>3.0</v>
      </c>
      <c r="N136" s="1">
        <v>154.0</v>
      </c>
      <c r="O136" s="1">
        <v>10.6</v>
      </c>
      <c r="P136" s="1">
        <v>2.0</v>
      </c>
      <c r="Q136" s="1">
        <v>3.97</v>
      </c>
      <c r="R136" s="1">
        <v>0.503778338</v>
      </c>
      <c r="S136" s="1">
        <v>89.0</v>
      </c>
      <c r="T136" s="1">
        <v>5.32</v>
      </c>
      <c r="U136" s="1">
        <v>8.547</v>
      </c>
      <c r="V136" s="1">
        <v>25.6</v>
      </c>
      <c r="W136" s="1">
        <v>21.08183079</v>
      </c>
      <c r="X136" s="1">
        <v>127.6</v>
      </c>
      <c r="Y136" s="1">
        <v>49.48313218</v>
      </c>
      <c r="Z136" s="1">
        <v>2.020890667</v>
      </c>
      <c r="AA136" s="1">
        <v>0.342775349</v>
      </c>
      <c r="AB136" s="1">
        <v>80.4</v>
      </c>
      <c r="AC136" s="1">
        <v>28.2504834</v>
      </c>
      <c r="AD136" s="1" t="s">
        <v>139</v>
      </c>
      <c r="AE136" s="1">
        <v>39.02347384</v>
      </c>
      <c r="AF136" s="1">
        <v>96.7</v>
      </c>
      <c r="AG136" s="1" t="s">
        <v>140</v>
      </c>
      <c r="AH136" s="1" t="s">
        <v>141</v>
      </c>
      <c r="AI136" s="1" t="s">
        <v>142</v>
      </c>
      <c r="AJ136" s="1" t="s">
        <v>142</v>
      </c>
      <c r="AK136" s="1" t="s">
        <v>143</v>
      </c>
      <c r="AL136" s="1">
        <v>132.0</v>
      </c>
      <c r="AM136" s="1">
        <v>81.0</v>
      </c>
      <c r="AN136" s="1">
        <v>1606.83</v>
      </c>
      <c r="AO136" s="1">
        <v>15.0541</v>
      </c>
      <c r="AP136" s="1">
        <v>411.071</v>
      </c>
      <c r="AQ136" s="1">
        <v>1256.56</v>
      </c>
      <c r="AR136" s="1">
        <v>13.2924</v>
      </c>
      <c r="AS136" s="1">
        <v>1212.25</v>
      </c>
      <c r="AT136" s="1">
        <v>2873.45</v>
      </c>
      <c r="AU136" s="1">
        <v>267.23</v>
      </c>
      <c r="AV136" s="1">
        <v>10.7147</v>
      </c>
      <c r="AW136" s="1">
        <v>1.35676</v>
      </c>
      <c r="AX136" s="1">
        <v>3.35782</v>
      </c>
      <c r="AY136" s="1">
        <v>606.424</v>
      </c>
      <c r="AZ136" s="1">
        <v>1.08467</v>
      </c>
      <c r="BA136" s="1">
        <v>1.50759</v>
      </c>
      <c r="BB136" s="1">
        <v>26.9902</v>
      </c>
      <c r="BC136" s="1">
        <v>4.88885</v>
      </c>
      <c r="BD136" s="1">
        <v>0.832788</v>
      </c>
      <c r="BE136" s="1">
        <v>255.983</v>
      </c>
      <c r="BF136" s="1">
        <v>8.0456</v>
      </c>
      <c r="BG136" s="1">
        <v>133.425</v>
      </c>
      <c r="BH136" s="1">
        <v>2.737552688</v>
      </c>
      <c r="BI136" s="1">
        <v>0.211534717</v>
      </c>
      <c r="BJ136" s="1">
        <v>0.137677011</v>
      </c>
      <c r="BK136" s="1">
        <v>0.009822114</v>
      </c>
      <c r="BL136" s="1" t="s">
        <v>144</v>
      </c>
      <c r="BM136" s="1" t="s">
        <v>145</v>
      </c>
      <c r="BN136" s="1" t="s">
        <v>146</v>
      </c>
      <c r="BO136" s="1" t="s">
        <v>146</v>
      </c>
      <c r="BP136" s="1" t="s">
        <v>145</v>
      </c>
      <c r="BQ136" s="1" t="s">
        <v>146</v>
      </c>
      <c r="BR136" s="1" t="s">
        <v>146</v>
      </c>
      <c r="BS136" s="1">
        <v>16.17113169</v>
      </c>
      <c r="BT136" s="1">
        <v>6.3228265</v>
      </c>
      <c r="BU136" s="1">
        <v>5.66772756</v>
      </c>
      <c r="BV136" s="1">
        <v>4.443584049</v>
      </c>
      <c r="BW136" s="1">
        <v>6.682870483</v>
      </c>
      <c r="BX136" s="1">
        <v>0.389406114</v>
      </c>
      <c r="BY136" s="1">
        <v>0.242318677</v>
      </c>
      <c r="BZ136" s="1" t="str">
        <f t="shared" si="1"/>
        <v>proinflamatoria</v>
      </c>
      <c r="CA136" s="1">
        <v>29.10858325</v>
      </c>
      <c r="CB136" s="1" t="s">
        <v>148</v>
      </c>
      <c r="CC136" s="1">
        <v>0.339820359</v>
      </c>
      <c r="CD136" s="1">
        <v>0.164714688</v>
      </c>
      <c r="CE136" s="1">
        <v>0.040683339</v>
      </c>
      <c r="CF136" s="1">
        <v>0.056181754</v>
      </c>
      <c r="CG136" s="1">
        <v>0.152518492</v>
      </c>
      <c r="CH136" s="1">
        <v>637.504</v>
      </c>
      <c r="CI136" s="2" t="str">
        <f t="shared" si="2"/>
        <v>low</v>
      </c>
      <c r="CJ136" s="1">
        <v>599.501</v>
      </c>
      <c r="CK136" s="1">
        <v>448.069</v>
      </c>
      <c r="CL136" s="1">
        <v>151.432</v>
      </c>
      <c r="CM136" s="1">
        <v>351.763</v>
      </c>
      <c r="CN136" s="1">
        <v>214.923</v>
      </c>
      <c r="CO136" s="1">
        <v>3.002</v>
      </c>
      <c r="CP136" s="1">
        <v>0.0</v>
      </c>
      <c r="CQ136" s="1">
        <v>3.002</v>
      </c>
      <c r="CR136" s="1">
        <v>0.0</v>
      </c>
      <c r="CS136" s="1">
        <v>29.312</v>
      </c>
      <c r="CT136" s="1">
        <v>29.312</v>
      </c>
      <c r="CU136" s="1">
        <v>0.501</v>
      </c>
      <c r="CV136" s="1">
        <v>2.131</v>
      </c>
      <c r="CW136" s="1">
        <v>104.393</v>
      </c>
      <c r="CX136" s="1">
        <v>0.0</v>
      </c>
      <c r="CY136" s="1">
        <v>214.419</v>
      </c>
      <c r="CZ136" s="1">
        <v>0.0</v>
      </c>
      <c r="DA136" s="1">
        <v>0.0</v>
      </c>
      <c r="DB136" s="1">
        <v>0.0</v>
      </c>
      <c r="DC136" s="1">
        <v>8.962</v>
      </c>
      <c r="DD136" s="1">
        <v>0.0</v>
      </c>
      <c r="DE136" s="1">
        <v>8.962</v>
      </c>
      <c r="DF136" s="1">
        <v>14.677</v>
      </c>
      <c r="DG136" s="1">
        <v>9.313</v>
      </c>
      <c r="DH136" s="1">
        <v>23.99</v>
      </c>
      <c r="DI136" s="1">
        <v>8.459</v>
      </c>
      <c r="DJ136" s="1">
        <v>64.946</v>
      </c>
      <c r="DK136" s="1">
        <v>73.405</v>
      </c>
      <c r="DL136" s="1">
        <v>93.657</v>
      </c>
      <c r="DM136" s="1">
        <v>47.861</v>
      </c>
      <c r="DN136" s="1">
        <v>141.518</v>
      </c>
      <c r="DO136" s="1">
        <v>0.0</v>
      </c>
      <c r="DP136" s="1">
        <v>29.312</v>
      </c>
      <c r="DQ136" s="1">
        <v>29.312</v>
      </c>
      <c r="DR136" s="1" t="s">
        <v>158</v>
      </c>
      <c r="DS136" s="1" t="s">
        <v>157</v>
      </c>
      <c r="DT136" s="1" t="s">
        <v>149</v>
      </c>
      <c r="DU136" s="1" t="s">
        <v>157</v>
      </c>
      <c r="DV136" s="1">
        <v>396.746</v>
      </c>
      <c r="DW136" s="1" t="str">
        <f t="shared" si="3"/>
        <v>low</v>
      </c>
      <c r="DX136" s="1">
        <v>373.095</v>
      </c>
      <c r="DY136" s="1">
        <v>218.918</v>
      </c>
      <c r="DZ136" s="1">
        <v>133.756</v>
      </c>
      <c r="EA136" s="1" t="s">
        <v>157</v>
      </c>
      <c r="EB136" s="1" t="s">
        <v>157</v>
      </c>
      <c r="EC136" s="1" t="s">
        <v>149</v>
      </c>
      <c r="ED136" s="1" t="s">
        <v>157</v>
      </c>
      <c r="EE136" s="1" t="s">
        <v>431</v>
      </c>
      <c r="EF136" s="1" t="s">
        <v>165</v>
      </c>
      <c r="EG136" s="1" t="s">
        <v>151</v>
      </c>
    </row>
    <row r="137" ht="14.25" customHeight="1">
      <c r="A137" s="1" t="s">
        <v>432</v>
      </c>
      <c r="B137" s="1" t="s">
        <v>136</v>
      </c>
      <c r="C137" s="1">
        <v>38.0</v>
      </c>
      <c r="D137" s="1" t="s">
        <v>137</v>
      </c>
      <c r="E137" s="1">
        <v>97.6</v>
      </c>
      <c r="F137" s="1">
        <v>38.0</v>
      </c>
      <c r="G137" s="1" t="s">
        <v>138</v>
      </c>
      <c r="H137" s="1">
        <v>12.0</v>
      </c>
      <c r="I137" s="1">
        <v>137.0</v>
      </c>
      <c r="J137" s="1">
        <v>186.0</v>
      </c>
      <c r="K137" s="1">
        <v>4.894736842</v>
      </c>
      <c r="L137" s="1">
        <v>184.3</v>
      </c>
      <c r="M137" s="1">
        <v>5.0</v>
      </c>
      <c r="N137" s="1">
        <v>91.0</v>
      </c>
      <c r="O137" s="1">
        <v>5.9</v>
      </c>
      <c r="P137" s="1">
        <v>1.69</v>
      </c>
      <c r="Q137" s="1">
        <v>5.49</v>
      </c>
      <c r="R137" s="1">
        <v>0.307832423</v>
      </c>
      <c r="S137" s="1">
        <v>61.0</v>
      </c>
      <c r="T137" s="1">
        <v>5.82</v>
      </c>
      <c r="U137" s="1">
        <v>5.0505</v>
      </c>
      <c r="V137" s="1">
        <v>77.2</v>
      </c>
      <c r="W137" s="1">
        <v>75.07255724</v>
      </c>
      <c r="X137" s="1">
        <v>131.4</v>
      </c>
      <c r="Y137" s="1">
        <v>76.5464683</v>
      </c>
      <c r="Z137" s="1">
        <v>1.306396</v>
      </c>
      <c r="AA137" s="1">
        <v>0.366583069</v>
      </c>
      <c r="AB137" s="1">
        <v>67.4</v>
      </c>
      <c r="AC137" s="1">
        <v>22.21076899</v>
      </c>
      <c r="AD137" s="1" t="s">
        <v>154</v>
      </c>
      <c r="AE137" s="1">
        <v>30.8445613</v>
      </c>
      <c r="AF137" s="1">
        <v>91.0</v>
      </c>
      <c r="AG137" s="1" t="s">
        <v>140</v>
      </c>
      <c r="AH137" s="1" t="s">
        <v>141</v>
      </c>
      <c r="AI137" s="1" t="s">
        <v>142</v>
      </c>
      <c r="AJ137" s="1" t="s">
        <v>142</v>
      </c>
      <c r="AK137" s="1" t="s">
        <v>143</v>
      </c>
      <c r="AL137" s="1">
        <v>108.0</v>
      </c>
      <c r="AM137" s="1">
        <v>80.0</v>
      </c>
      <c r="AN137" s="1">
        <v>2646.21</v>
      </c>
      <c r="AO137" s="1">
        <v>28.5067</v>
      </c>
      <c r="AP137" s="1">
        <v>728.385</v>
      </c>
      <c r="AQ137" s="1">
        <v>1196.74</v>
      </c>
      <c r="AR137" s="1">
        <v>17.9263</v>
      </c>
      <c r="AS137" s="1">
        <v>1876.76</v>
      </c>
      <c r="AT137" s="1">
        <v>3802.92</v>
      </c>
      <c r="AU137" s="1">
        <v>337.837</v>
      </c>
      <c r="AV137" s="1">
        <v>10.2157</v>
      </c>
      <c r="AW137" s="1">
        <v>3.64317</v>
      </c>
      <c r="AX137" s="1">
        <v>3.87632</v>
      </c>
      <c r="AY137" s="1">
        <v>973.085</v>
      </c>
      <c r="AZ137" s="1">
        <v>1.40709</v>
      </c>
      <c r="BA137" s="1">
        <v>2.01579</v>
      </c>
      <c r="BB137" s="1">
        <v>15.2095</v>
      </c>
      <c r="BC137" s="1">
        <v>5.11197</v>
      </c>
      <c r="BD137" s="1">
        <v>1.28865</v>
      </c>
      <c r="BE137" s="1">
        <v>426.157</v>
      </c>
      <c r="BF137" s="1">
        <v>6.74589</v>
      </c>
      <c r="BG137" s="1">
        <v>177.457</v>
      </c>
      <c r="BH137" s="1">
        <v>4.256123574</v>
      </c>
      <c r="BI137" s="1">
        <v>0.748894937</v>
      </c>
      <c r="BJ137" s="1">
        <v>0.466798894</v>
      </c>
      <c r="BK137" s="1">
        <v>0.051507118</v>
      </c>
      <c r="BL137" s="1" t="s">
        <v>144</v>
      </c>
      <c r="BM137" s="1" t="s">
        <v>146</v>
      </c>
      <c r="BN137" s="1" t="s">
        <v>146</v>
      </c>
      <c r="BO137" s="1" t="s">
        <v>145</v>
      </c>
      <c r="BP137" s="1" t="s">
        <v>146</v>
      </c>
      <c r="BQ137" s="1" t="s">
        <v>145</v>
      </c>
      <c r="BR137" s="1" t="s">
        <v>146</v>
      </c>
      <c r="BS137" s="1">
        <v>7.901248388</v>
      </c>
      <c r="BT137" s="1">
        <v>7.222232528</v>
      </c>
      <c r="BU137" s="1">
        <v>10.83320543</v>
      </c>
      <c r="BV137" s="1">
        <v>1.800423274</v>
      </c>
      <c r="BW137" s="1">
        <v>5.9593576</v>
      </c>
      <c r="BX137" s="1">
        <v>-0.74297421</v>
      </c>
      <c r="BY137" s="1">
        <v>-0.280791462</v>
      </c>
      <c r="BZ137" s="1" t="str">
        <f t="shared" si="1"/>
        <v>antiinflamatoria</v>
      </c>
      <c r="CA137" s="1">
        <v>25.71428571</v>
      </c>
      <c r="CB137" s="1" t="s">
        <v>148</v>
      </c>
      <c r="CC137" s="1">
        <v>0.184925504</v>
      </c>
      <c r="CD137" s="1">
        <v>0.376606778</v>
      </c>
      <c r="CE137" s="1">
        <v>0.001351154</v>
      </c>
      <c r="CF137" s="1">
        <v>0.119741455</v>
      </c>
      <c r="CG137" s="1">
        <v>0.17320333</v>
      </c>
      <c r="CH137" s="1">
        <v>887.117</v>
      </c>
      <c r="CI137" s="2" t="str">
        <f t="shared" si="2"/>
        <v>low</v>
      </c>
      <c r="CJ137" s="1">
        <v>499.944</v>
      </c>
      <c r="CK137" s="1">
        <v>336.103</v>
      </c>
      <c r="CL137" s="1">
        <v>163.841</v>
      </c>
      <c r="CM137" s="1">
        <v>55.203</v>
      </c>
      <c r="CN137" s="1">
        <v>435.776</v>
      </c>
      <c r="CO137" s="1">
        <v>2.977</v>
      </c>
      <c r="CP137" s="1">
        <v>0.0</v>
      </c>
      <c r="CQ137" s="1">
        <v>2.977</v>
      </c>
      <c r="CR137" s="1">
        <v>0.0</v>
      </c>
      <c r="CS137" s="1">
        <v>5.986</v>
      </c>
      <c r="CT137" s="1">
        <v>5.986</v>
      </c>
      <c r="CU137" s="1">
        <v>0.003</v>
      </c>
      <c r="CV137" s="1">
        <v>0.303</v>
      </c>
      <c r="CW137" s="1">
        <v>0.0</v>
      </c>
      <c r="CX137" s="1">
        <v>0.0</v>
      </c>
      <c r="CY137" s="1">
        <v>3.43</v>
      </c>
      <c r="CZ137" s="1">
        <v>0.601</v>
      </c>
      <c r="DA137" s="1">
        <v>0.212</v>
      </c>
      <c r="DB137" s="1">
        <v>0.813</v>
      </c>
      <c r="DC137" s="1">
        <v>0.081</v>
      </c>
      <c r="DD137" s="1">
        <v>0.065</v>
      </c>
      <c r="DE137" s="1">
        <v>0.146</v>
      </c>
      <c r="DF137" s="1">
        <v>27.464</v>
      </c>
      <c r="DG137" s="1">
        <v>6.788</v>
      </c>
      <c r="DH137" s="1">
        <v>34.251</v>
      </c>
      <c r="DI137" s="1">
        <v>0.518</v>
      </c>
      <c r="DJ137" s="1">
        <v>0.85</v>
      </c>
      <c r="DK137" s="1">
        <v>1.367</v>
      </c>
      <c r="DL137" s="1">
        <v>285.242</v>
      </c>
      <c r="DM137" s="1">
        <v>149.132</v>
      </c>
      <c r="DN137" s="1">
        <v>434.374</v>
      </c>
      <c r="DO137" s="1">
        <v>0.0</v>
      </c>
      <c r="DP137" s="1">
        <v>5.986</v>
      </c>
      <c r="DQ137" s="1">
        <v>5.986</v>
      </c>
      <c r="DR137" s="1" t="s">
        <v>157</v>
      </c>
      <c r="DS137" s="1" t="s">
        <v>157</v>
      </c>
      <c r="DT137" s="1" t="s">
        <v>158</v>
      </c>
      <c r="DU137" s="1" t="s">
        <v>157</v>
      </c>
      <c r="DV137" s="1">
        <v>335.241</v>
      </c>
      <c r="DW137" s="1" t="str">
        <f t="shared" si="3"/>
        <v>low</v>
      </c>
      <c r="DX137" s="1">
        <v>188.928</v>
      </c>
      <c r="DY137" s="1">
        <v>20.861</v>
      </c>
      <c r="DZ137" s="1">
        <v>164.679</v>
      </c>
      <c r="EA137" s="1" t="s">
        <v>158</v>
      </c>
      <c r="EB137" s="1" t="s">
        <v>157</v>
      </c>
      <c r="EC137" s="1" t="s">
        <v>158</v>
      </c>
      <c r="ED137" s="1" t="s">
        <v>157</v>
      </c>
      <c r="EE137" s="1" t="s">
        <v>433</v>
      </c>
      <c r="EF137" s="1" t="s">
        <v>175</v>
      </c>
      <c r="EG137" s="1" t="s">
        <v>175</v>
      </c>
    </row>
    <row r="138" ht="14.25" customHeight="1">
      <c r="A138" s="1" t="s">
        <v>434</v>
      </c>
      <c r="B138" s="1" t="s">
        <v>136</v>
      </c>
      <c r="C138" s="1">
        <v>58.0</v>
      </c>
      <c r="D138" s="1" t="s">
        <v>161</v>
      </c>
      <c r="E138" s="1">
        <v>89.9</v>
      </c>
      <c r="F138" s="1">
        <v>46.0</v>
      </c>
      <c r="G138" s="1" t="s">
        <v>154</v>
      </c>
      <c r="H138" s="1">
        <v>30.0</v>
      </c>
      <c r="I138" s="1">
        <v>108.0</v>
      </c>
      <c r="J138" s="1">
        <v>173.0</v>
      </c>
      <c r="K138" s="1">
        <v>3.760869565</v>
      </c>
      <c r="L138" s="1">
        <v>79.2</v>
      </c>
      <c r="M138" s="1">
        <v>0.9</v>
      </c>
      <c r="N138" s="1">
        <v>257.0</v>
      </c>
      <c r="O138" s="1">
        <v>8.4</v>
      </c>
      <c r="P138" s="1">
        <v>2.99</v>
      </c>
      <c r="Q138" s="1">
        <v>6.57</v>
      </c>
      <c r="R138" s="1">
        <v>0.455098935</v>
      </c>
      <c r="S138" s="1">
        <v>151.0</v>
      </c>
      <c r="T138" s="1">
        <v>17.53</v>
      </c>
      <c r="U138" s="1">
        <v>14.2635</v>
      </c>
      <c r="V138" s="1">
        <v>25.8</v>
      </c>
      <c r="W138" s="1">
        <v>32.5730478</v>
      </c>
      <c r="X138" s="1">
        <v>33.4</v>
      </c>
      <c r="Y138" s="1">
        <v>8.998590643</v>
      </c>
      <c r="Z138" s="1">
        <v>11.11285133</v>
      </c>
      <c r="AA138" s="1">
        <v>0.273399936</v>
      </c>
      <c r="AB138" s="1">
        <v>86.8</v>
      </c>
      <c r="AC138" s="1">
        <v>30.86409876</v>
      </c>
      <c r="AD138" s="1" t="s">
        <v>155</v>
      </c>
      <c r="AE138" s="1">
        <v>44.14737956</v>
      </c>
      <c r="AF138" s="1">
        <v>111.0</v>
      </c>
      <c r="AG138" s="1" t="s">
        <v>140</v>
      </c>
      <c r="AH138" s="1" t="s">
        <v>141</v>
      </c>
      <c r="AI138" s="1" t="s">
        <v>142</v>
      </c>
      <c r="AJ138" s="1" t="s">
        <v>167</v>
      </c>
      <c r="AK138" s="1" t="s">
        <v>170</v>
      </c>
      <c r="AL138" s="1">
        <v>165.0</v>
      </c>
      <c r="AM138" s="1">
        <v>104.0</v>
      </c>
      <c r="AN138" s="1">
        <v>2299.56</v>
      </c>
      <c r="AO138" s="1">
        <v>23.5048</v>
      </c>
      <c r="AP138" s="1">
        <v>789.387</v>
      </c>
      <c r="AQ138" s="1">
        <v>1430.93</v>
      </c>
      <c r="AR138" s="1">
        <v>15.3057</v>
      </c>
      <c r="AS138" s="1">
        <v>1169.56</v>
      </c>
      <c r="AT138" s="1">
        <v>4193.12</v>
      </c>
      <c r="AU138" s="1">
        <v>375.769</v>
      </c>
      <c r="AV138" s="1">
        <v>11.4881</v>
      </c>
      <c r="AW138" s="1">
        <v>3.50429</v>
      </c>
      <c r="AX138" s="1">
        <v>3.35185</v>
      </c>
      <c r="AY138" s="1">
        <v>692.03</v>
      </c>
      <c r="AZ138" s="1">
        <v>1.51672</v>
      </c>
      <c r="BA138" s="1">
        <v>1.83496</v>
      </c>
      <c r="BB138" s="1">
        <v>20.8468</v>
      </c>
      <c r="BC138" s="1">
        <v>5.32955</v>
      </c>
      <c r="BD138" s="1">
        <v>1.34259</v>
      </c>
      <c r="BE138" s="1">
        <v>315.344</v>
      </c>
      <c r="BF138" s="1">
        <v>7.48599</v>
      </c>
      <c r="BG138" s="1">
        <v>214.515</v>
      </c>
      <c r="BH138" s="1">
        <v>3.266116648</v>
      </c>
      <c r="BI138" s="1">
        <v>1.305404531</v>
      </c>
      <c r="BJ138" s="1">
        <v>0.334371667</v>
      </c>
      <c r="BK138" s="1">
        <v>0.0</v>
      </c>
      <c r="BL138" s="1" t="s">
        <v>144</v>
      </c>
      <c r="BM138" s="1" t="s">
        <v>145</v>
      </c>
      <c r="BN138" s="1" t="s">
        <v>145</v>
      </c>
      <c r="BO138" s="1" t="s">
        <v>146</v>
      </c>
      <c r="BP138" s="1" t="s">
        <v>145</v>
      </c>
      <c r="BQ138" s="1" t="s">
        <v>146</v>
      </c>
      <c r="BR138" s="1" t="s">
        <v>145</v>
      </c>
      <c r="BS138" s="1">
        <v>23.86524551</v>
      </c>
      <c r="BT138" s="1">
        <v>5.884845015</v>
      </c>
      <c r="BU138" s="1">
        <v>9.726970906</v>
      </c>
      <c r="BV138" s="1">
        <v>4.101499298</v>
      </c>
      <c r="BW138" s="1">
        <v>5.960296496</v>
      </c>
      <c r="BX138" s="1">
        <v>-0.736434666</v>
      </c>
      <c r="BY138" s="1">
        <v>-0.320188985</v>
      </c>
      <c r="BZ138" s="1" t="str">
        <f t="shared" si="1"/>
        <v>antiinflamatoria</v>
      </c>
      <c r="CA138" s="1">
        <v>33.78378378</v>
      </c>
      <c r="CB138" s="1" t="s">
        <v>148</v>
      </c>
      <c r="CC138" s="1">
        <v>0.135811894</v>
      </c>
      <c r="CD138" s="1">
        <v>0.338079243</v>
      </c>
      <c r="CE138" s="1">
        <v>0.478242614</v>
      </c>
      <c r="CF138" s="1">
        <v>0.004160623</v>
      </c>
      <c r="CG138" s="1">
        <v>9.54271E-4</v>
      </c>
      <c r="CH138" s="1">
        <v>785.019</v>
      </c>
      <c r="CI138" s="2" t="str">
        <f t="shared" si="2"/>
        <v>low</v>
      </c>
      <c r="CJ138" s="1">
        <v>422.885</v>
      </c>
      <c r="CK138" s="1">
        <v>267.714</v>
      </c>
      <c r="CL138" s="1">
        <v>155.17</v>
      </c>
      <c r="CM138" s="1">
        <v>44.982</v>
      </c>
      <c r="CN138" s="1">
        <v>105.827</v>
      </c>
      <c r="CO138" s="1">
        <v>0.803</v>
      </c>
      <c r="CP138" s="1">
        <v>0.0</v>
      </c>
      <c r="CQ138" s="1">
        <v>0.803</v>
      </c>
      <c r="CR138" s="1">
        <v>217.417</v>
      </c>
      <c r="CS138" s="1">
        <v>53.856</v>
      </c>
      <c r="CT138" s="1">
        <v>271.273</v>
      </c>
      <c r="CU138" s="1">
        <v>0.0</v>
      </c>
      <c r="CV138" s="1">
        <v>0.0</v>
      </c>
      <c r="CW138" s="1">
        <v>0.0</v>
      </c>
      <c r="CX138" s="1">
        <v>0.0</v>
      </c>
      <c r="CY138" s="1">
        <v>7.97</v>
      </c>
      <c r="CZ138" s="1">
        <v>0.288</v>
      </c>
      <c r="DA138" s="1">
        <v>22.322</v>
      </c>
      <c r="DB138" s="1">
        <v>22.609</v>
      </c>
      <c r="DC138" s="1">
        <v>0.0</v>
      </c>
      <c r="DD138" s="1">
        <v>0.928</v>
      </c>
      <c r="DE138" s="1">
        <v>0.928</v>
      </c>
      <c r="DF138" s="1">
        <v>8.601</v>
      </c>
      <c r="DG138" s="1">
        <v>4.874</v>
      </c>
      <c r="DH138" s="1">
        <v>13.474</v>
      </c>
      <c r="DI138" s="1">
        <v>0.256</v>
      </c>
      <c r="DJ138" s="1">
        <v>1.055</v>
      </c>
      <c r="DK138" s="1">
        <v>1.311</v>
      </c>
      <c r="DL138" s="1">
        <v>32.38</v>
      </c>
      <c r="DM138" s="1">
        <v>72.136</v>
      </c>
      <c r="DN138" s="1">
        <v>104.516</v>
      </c>
      <c r="DO138" s="1">
        <v>217.417</v>
      </c>
      <c r="DP138" s="1">
        <v>53.856</v>
      </c>
      <c r="DQ138" s="1">
        <v>271.273</v>
      </c>
      <c r="DR138" s="1" t="s">
        <v>157</v>
      </c>
      <c r="DS138" s="1" t="s">
        <v>157</v>
      </c>
      <c r="DT138" s="1" t="s">
        <v>158</v>
      </c>
      <c r="DU138" s="1" t="s">
        <v>158</v>
      </c>
      <c r="DV138" s="1">
        <v>341.378</v>
      </c>
      <c r="DW138" s="1" t="str">
        <f t="shared" si="3"/>
        <v>low</v>
      </c>
      <c r="DX138" s="1">
        <v>183.898</v>
      </c>
      <c r="DY138" s="1">
        <v>19.561</v>
      </c>
      <c r="DZ138" s="1">
        <v>46.02</v>
      </c>
      <c r="EA138" s="1" t="s">
        <v>158</v>
      </c>
      <c r="EB138" s="1" t="s">
        <v>158</v>
      </c>
      <c r="EC138" s="1" t="s">
        <v>158</v>
      </c>
      <c r="ED138" s="1" t="s">
        <v>158</v>
      </c>
      <c r="EE138" s="1" t="s">
        <v>435</v>
      </c>
      <c r="EF138" s="1" t="s">
        <v>151</v>
      </c>
      <c r="EG138" s="1" t="s">
        <v>151</v>
      </c>
    </row>
    <row r="139" ht="14.25" customHeight="1">
      <c r="A139" s="1" t="s">
        <v>436</v>
      </c>
      <c r="B139" s="1" t="s">
        <v>153</v>
      </c>
      <c r="C139" s="1">
        <v>51.0</v>
      </c>
      <c r="D139" s="1" t="s">
        <v>161</v>
      </c>
      <c r="E139" s="1">
        <v>99.3</v>
      </c>
      <c r="F139" s="1">
        <v>59.0</v>
      </c>
      <c r="G139" s="1" t="s">
        <v>154</v>
      </c>
      <c r="H139" s="1">
        <v>24.0</v>
      </c>
      <c r="I139" s="1">
        <v>134.0</v>
      </c>
      <c r="J139" s="1">
        <v>205.0</v>
      </c>
      <c r="K139" s="1">
        <v>3.474576271</v>
      </c>
      <c r="L139" s="1">
        <v>191.0</v>
      </c>
      <c r="M139" s="1">
        <v>2.2</v>
      </c>
      <c r="N139" s="1">
        <v>88.0</v>
      </c>
      <c r="O139" s="1">
        <v>5.8</v>
      </c>
      <c r="P139" s="1">
        <v>11.5</v>
      </c>
      <c r="Q139" s="1">
        <v>8.8</v>
      </c>
      <c r="R139" s="1">
        <v>1.306818182</v>
      </c>
      <c r="S139" s="1">
        <v>118.0</v>
      </c>
      <c r="T139" s="1">
        <v>11.84</v>
      </c>
      <c r="U139" s="1">
        <v>4.884</v>
      </c>
      <c r="V139" s="1">
        <v>133.4</v>
      </c>
      <c r="W139" s="1">
        <v>171.0982659</v>
      </c>
      <c r="X139" s="1">
        <v>65.9</v>
      </c>
      <c r="Y139" s="1">
        <v>38.90945614</v>
      </c>
      <c r="Z139" s="1">
        <v>2.570069333</v>
      </c>
      <c r="AA139" s="1">
        <v>0.330932455</v>
      </c>
      <c r="AB139" s="1">
        <v>75.8</v>
      </c>
      <c r="AC139" s="1">
        <v>30.40219538</v>
      </c>
      <c r="AD139" s="1" t="s">
        <v>155</v>
      </c>
      <c r="AE139" s="1">
        <v>46.42823324</v>
      </c>
      <c r="AF139" s="1">
        <v>90.4</v>
      </c>
      <c r="AG139" s="1" t="s">
        <v>140</v>
      </c>
      <c r="AH139" s="1" t="s">
        <v>141</v>
      </c>
      <c r="AI139" s="1" t="s">
        <v>142</v>
      </c>
      <c r="AJ139" s="1" t="s">
        <v>167</v>
      </c>
      <c r="AK139" s="1" t="s">
        <v>143</v>
      </c>
      <c r="AL139" s="1">
        <v>127.0</v>
      </c>
      <c r="AM139" s="1">
        <v>83.0</v>
      </c>
      <c r="AN139" s="1">
        <v>1396.9</v>
      </c>
      <c r="AO139" s="1">
        <v>10.3803</v>
      </c>
      <c r="AP139" s="1">
        <v>323.409</v>
      </c>
      <c r="AQ139" s="1">
        <v>663.938</v>
      </c>
      <c r="AR139" s="1">
        <v>10.4268</v>
      </c>
      <c r="AS139" s="1">
        <v>899.421</v>
      </c>
      <c r="AT139" s="1">
        <v>2076.16</v>
      </c>
      <c r="AU139" s="1">
        <v>142.187</v>
      </c>
      <c r="AV139" s="1">
        <v>9.77493</v>
      </c>
      <c r="AW139" s="1">
        <v>0.901447</v>
      </c>
      <c r="AX139" s="1">
        <v>2.21103</v>
      </c>
      <c r="AY139" s="1">
        <v>643.401</v>
      </c>
      <c r="AZ139" s="1">
        <v>0.581372</v>
      </c>
      <c r="BA139" s="1">
        <v>1.21017</v>
      </c>
      <c r="BB139" s="1">
        <v>10.0663</v>
      </c>
      <c r="BC139" s="1">
        <v>3.41989</v>
      </c>
      <c r="BD139" s="1">
        <v>0.739019</v>
      </c>
      <c r="BE139" s="1">
        <v>219.185</v>
      </c>
      <c r="BF139" s="1">
        <v>7.04274</v>
      </c>
      <c r="BG139" s="1">
        <v>101.062</v>
      </c>
      <c r="BH139" s="1">
        <v>3.438185227</v>
      </c>
      <c r="BI139" s="1">
        <v>0.755999856</v>
      </c>
      <c r="BJ139" s="1">
        <v>0.273171455</v>
      </c>
      <c r="BK139" s="1">
        <v>0.010108953</v>
      </c>
      <c r="BL139" s="1" t="s">
        <v>144</v>
      </c>
      <c r="BM139" s="1" t="s">
        <v>145</v>
      </c>
      <c r="BN139" s="1" t="s">
        <v>146</v>
      </c>
      <c r="BO139" s="1" t="s">
        <v>145</v>
      </c>
      <c r="BP139" s="1" t="s">
        <v>146</v>
      </c>
      <c r="BQ139" s="1" t="s">
        <v>146</v>
      </c>
      <c r="BR139" s="1" t="s">
        <v>146</v>
      </c>
      <c r="BS139" s="1">
        <v>15.17690412</v>
      </c>
      <c r="BT139" s="1">
        <v>23.47060904</v>
      </c>
      <c r="BU139" s="1">
        <v>13.78038186</v>
      </c>
      <c r="BV139" s="1">
        <v>8.838298848</v>
      </c>
      <c r="BW139" s="1">
        <v>18.78786255</v>
      </c>
      <c r="BX139" s="1">
        <v>1.755291242</v>
      </c>
      <c r="BY139" s="1">
        <v>1.256471898</v>
      </c>
      <c r="BZ139" s="1" t="str">
        <f t="shared" si="1"/>
        <v>proinflamatoria</v>
      </c>
      <c r="CA139" s="1">
        <v>41.06637168</v>
      </c>
      <c r="CB139" s="1" t="s">
        <v>148</v>
      </c>
      <c r="CC139" s="1">
        <v>0.119564008</v>
      </c>
      <c r="CD139" s="1">
        <v>0.185824714</v>
      </c>
      <c r="CE139" s="1">
        <v>0.211989768</v>
      </c>
      <c r="CF139" s="1">
        <v>0.227449672</v>
      </c>
      <c r="CG139" s="1">
        <v>0.09915471</v>
      </c>
      <c r="CH139" s="1">
        <v>870.017</v>
      </c>
      <c r="CI139" s="2" t="str">
        <f t="shared" si="2"/>
        <v>low</v>
      </c>
      <c r="CJ139" s="1">
        <v>662.893</v>
      </c>
      <c r="CK139" s="1">
        <v>482.538</v>
      </c>
      <c r="CL139" s="1">
        <v>180.356</v>
      </c>
      <c r="CM139" s="1">
        <v>6.268</v>
      </c>
      <c r="CN139" s="1">
        <v>650.19</v>
      </c>
      <c r="CO139" s="1">
        <v>5.356</v>
      </c>
      <c r="CP139" s="1">
        <v>0.0</v>
      </c>
      <c r="CQ139" s="1">
        <v>5.356</v>
      </c>
      <c r="CR139" s="1">
        <v>0.017</v>
      </c>
      <c r="CS139" s="1">
        <v>1.062</v>
      </c>
      <c r="CT139" s="1">
        <v>1.079</v>
      </c>
      <c r="CU139" s="1">
        <v>0.0</v>
      </c>
      <c r="CV139" s="1">
        <v>1.102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6.249</v>
      </c>
      <c r="DD139" s="1">
        <v>0.001</v>
      </c>
      <c r="DE139" s="1">
        <v>6.249</v>
      </c>
      <c r="DF139" s="1">
        <v>0.0</v>
      </c>
      <c r="DG139" s="1">
        <v>0.019</v>
      </c>
      <c r="DH139" s="1">
        <v>0.019</v>
      </c>
      <c r="DI139" s="1">
        <v>0.031</v>
      </c>
      <c r="DJ139" s="1">
        <v>0.427</v>
      </c>
      <c r="DK139" s="1">
        <v>0.457</v>
      </c>
      <c r="DL139" s="1">
        <v>470.885</v>
      </c>
      <c r="DM139" s="1">
        <v>178.848</v>
      </c>
      <c r="DN139" s="1">
        <v>649.733</v>
      </c>
      <c r="DO139" s="1">
        <v>0.017</v>
      </c>
      <c r="DP139" s="1">
        <v>1.062</v>
      </c>
      <c r="DQ139" s="1">
        <v>1.079</v>
      </c>
      <c r="DR139" s="1" t="s">
        <v>157</v>
      </c>
      <c r="DS139" s="1" t="s">
        <v>157</v>
      </c>
      <c r="DT139" s="1" t="s">
        <v>158</v>
      </c>
      <c r="DU139" s="1" t="s">
        <v>149</v>
      </c>
      <c r="DV139" s="1">
        <v>622.82</v>
      </c>
      <c r="DW139" s="1" t="str">
        <f t="shared" si="3"/>
        <v>high</v>
      </c>
      <c r="DX139" s="1">
        <v>474.546</v>
      </c>
      <c r="DY139" s="1">
        <v>4.487</v>
      </c>
      <c r="DZ139" s="1">
        <v>465.452</v>
      </c>
      <c r="EA139" s="1" t="s">
        <v>157</v>
      </c>
      <c r="EB139" s="1" t="s">
        <v>149</v>
      </c>
      <c r="EC139" s="1" t="s">
        <v>158</v>
      </c>
      <c r="ED139" s="1" t="s">
        <v>149</v>
      </c>
      <c r="EE139" s="1" t="s">
        <v>437</v>
      </c>
      <c r="EF139" s="1" t="s">
        <v>165</v>
      </c>
      <c r="EG139" s="1" t="s">
        <v>165</v>
      </c>
    </row>
    <row r="140" ht="14.25" customHeight="1">
      <c r="A140" s="1" t="s">
        <v>438</v>
      </c>
      <c r="B140" s="1" t="s">
        <v>136</v>
      </c>
      <c r="C140" s="1">
        <v>28.0</v>
      </c>
      <c r="D140" s="1" t="s">
        <v>137</v>
      </c>
      <c r="E140" s="1">
        <v>99.6</v>
      </c>
      <c r="F140" s="1">
        <v>36.0</v>
      </c>
      <c r="G140" s="1" t="s">
        <v>138</v>
      </c>
      <c r="H140" s="1">
        <v>30.0</v>
      </c>
      <c r="I140" s="1">
        <v>130.0</v>
      </c>
      <c r="J140" s="1">
        <v>182.0</v>
      </c>
      <c r="K140" s="1">
        <v>5.055555556</v>
      </c>
      <c r="L140" s="1">
        <v>191.3</v>
      </c>
      <c r="M140" s="1">
        <v>3.8</v>
      </c>
      <c r="N140" s="1">
        <v>84.0</v>
      </c>
      <c r="O140" s="1">
        <v>5.6</v>
      </c>
      <c r="P140" s="1">
        <v>3.76</v>
      </c>
      <c r="Q140" s="1">
        <v>7.56</v>
      </c>
      <c r="R140" s="1">
        <v>0.497354497</v>
      </c>
      <c r="S140" s="1">
        <v>148.0</v>
      </c>
      <c r="T140" s="1">
        <v>8.42</v>
      </c>
      <c r="U140" s="1">
        <v>4.662</v>
      </c>
      <c r="V140" s="1">
        <v>116.2</v>
      </c>
      <c r="W140" s="1">
        <v>144.9225473</v>
      </c>
      <c r="X140" s="1">
        <v>93.3</v>
      </c>
      <c r="Y140" s="1">
        <v>57.31894093</v>
      </c>
      <c r="Z140" s="1">
        <v>1.744624</v>
      </c>
      <c r="AA140" s="1">
        <v>0.350444158</v>
      </c>
      <c r="AB140" s="1">
        <v>95.6</v>
      </c>
      <c r="AC140" s="1">
        <v>31.53990276</v>
      </c>
      <c r="AD140" s="1" t="s">
        <v>155</v>
      </c>
      <c r="AE140" s="1">
        <v>34.02258709</v>
      </c>
      <c r="AF140" s="1">
        <v>100.2</v>
      </c>
      <c r="AG140" s="1" t="s">
        <v>140</v>
      </c>
      <c r="AH140" s="1" t="s">
        <v>141</v>
      </c>
      <c r="AI140" s="1" t="s">
        <v>167</v>
      </c>
      <c r="AJ140" s="1" t="s">
        <v>167</v>
      </c>
      <c r="AK140" s="1" t="s">
        <v>170</v>
      </c>
      <c r="AL140" s="1">
        <v>118.0</v>
      </c>
      <c r="AM140" s="1">
        <v>73.0</v>
      </c>
      <c r="AN140" s="1">
        <v>1462.16</v>
      </c>
      <c r="AO140" s="1">
        <v>15.6348</v>
      </c>
      <c r="AP140" s="1">
        <v>456.59</v>
      </c>
      <c r="AQ140" s="1">
        <v>765.954</v>
      </c>
      <c r="AR140" s="1">
        <v>10.64</v>
      </c>
      <c r="AS140" s="1">
        <v>1105.56</v>
      </c>
      <c r="AT140" s="1">
        <v>2585.14</v>
      </c>
      <c r="AU140" s="1">
        <v>200.381</v>
      </c>
      <c r="AV140" s="1">
        <v>9.96153</v>
      </c>
      <c r="AW140" s="1">
        <v>1.35809</v>
      </c>
      <c r="AX140" s="1">
        <v>2.79842</v>
      </c>
      <c r="AY140" s="1">
        <v>687.955</v>
      </c>
      <c r="AZ140" s="1">
        <v>0.820001</v>
      </c>
      <c r="BA140" s="1">
        <v>1.62339</v>
      </c>
      <c r="BB140" s="1">
        <v>15.0604</v>
      </c>
      <c r="BC140" s="1">
        <v>4.76214</v>
      </c>
      <c r="BD140" s="1">
        <v>1.22924</v>
      </c>
      <c r="BE140" s="1">
        <v>257.358</v>
      </c>
      <c r="BF140" s="1">
        <v>6.53345</v>
      </c>
      <c r="BG140" s="1">
        <v>174.807</v>
      </c>
      <c r="BH140" s="1">
        <v>6.482702126</v>
      </c>
      <c r="BI140" s="1">
        <v>2.53243468</v>
      </c>
      <c r="BJ140" s="1">
        <v>0.995246864</v>
      </c>
      <c r="BK140" s="1">
        <v>0.0</v>
      </c>
      <c r="BL140" s="1" t="s">
        <v>144</v>
      </c>
      <c r="BM140" s="1" t="s">
        <v>146</v>
      </c>
      <c r="BN140" s="1" t="s">
        <v>146</v>
      </c>
      <c r="BO140" s="1" t="s">
        <v>145</v>
      </c>
      <c r="BP140" s="1" t="s">
        <v>146</v>
      </c>
      <c r="BQ140" s="1" t="s">
        <v>145</v>
      </c>
      <c r="BR140" s="1" t="s">
        <v>146</v>
      </c>
      <c r="BS140" s="1">
        <v>19.76792276</v>
      </c>
      <c r="BT140" s="1">
        <v>11.27703169</v>
      </c>
      <c r="BU140" s="1">
        <v>17.5200832</v>
      </c>
      <c r="BV140" s="1">
        <v>15.52624245</v>
      </c>
      <c r="BW140" s="1">
        <v>4.541062038</v>
      </c>
      <c r="BX140" s="1">
        <v>0.255533983</v>
      </c>
      <c r="BY140" s="1">
        <v>0.174783846</v>
      </c>
      <c r="BZ140" s="1" t="str">
        <f t="shared" si="1"/>
        <v>proinflamatoria</v>
      </c>
      <c r="CA140" s="1">
        <v>29.249501</v>
      </c>
      <c r="CB140" s="1" t="s">
        <v>148</v>
      </c>
      <c r="CC140" s="1">
        <v>0.052939323</v>
      </c>
      <c r="CD140" s="1">
        <v>0.357270404</v>
      </c>
      <c r="CE140" s="1">
        <v>0.2816428</v>
      </c>
      <c r="CF140" s="1">
        <v>0.176919576</v>
      </c>
      <c r="CG140" s="1">
        <v>0.010643885</v>
      </c>
      <c r="CH140" s="1">
        <v>635.118</v>
      </c>
      <c r="CI140" s="2" t="str">
        <f t="shared" si="2"/>
        <v>low</v>
      </c>
      <c r="CJ140" s="1">
        <v>377.902</v>
      </c>
      <c r="CK140" s="1">
        <v>275.085</v>
      </c>
      <c r="CL140" s="1">
        <v>102.817</v>
      </c>
      <c r="CM140" s="1">
        <v>224.402</v>
      </c>
      <c r="CN140" s="1">
        <v>144.576</v>
      </c>
      <c r="CO140" s="1">
        <v>0.203</v>
      </c>
      <c r="CP140" s="1">
        <v>0.0</v>
      </c>
      <c r="CQ140" s="1">
        <v>0.203</v>
      </c>
      <c r="CR140" s="1">
        <v>0.0</v>
      </c>
      <c r="CS140" s="1">
        <v>8.721</v>
      </c>
      <c r="CT140" s="1">
        <v>8.721</v>
      </c>
      <c r="CU140" s="1">
        <v>0.0</v>
      </c>
      <c r="CV140" s="1">
        <v>0.001</v>
      </c>
      <c r="CW140" s="1">
        <v>59.817</v>
      </c>
      <c r="CX140" s="1">
        <v>0.0</v>
      </c>
      <c r="CY140" s="1">
        <v>156.501</v>
      </c>
      <c r="CZ140" s="1">
        <v>0.0</v>
      </c>
      <c r="DA140" s="1">
        <v>0.0</v>
      </c>
      <c r="DB140" s="1">
        <v>0.0</v>
      </c>
      <c r="DC140" s="1">
        <v>0.072</v>
      </c>
      <c r="DD140" s="1">
        <v>0.03</v>
      </c>
      <c r="DE140" s="1">
        <v>0.102</v>
      </c>
      <c r="DF140" s="1">
        <v>5.127</v>
      </c>
      <c r="DG140" s="1">
        <v>2.855</v>
      </c>
      <c r="DH140" s="1">
        <v>7.982</v>
      </c>
      <c r="DI140" s="1">
        <v>17.554</v>
      </c>
      <c r="DJ140" s="1">
        <v>16.233</v>
      </c>
      <c r="DK140" s="1">
        <v>33.788</v>
      </c>
      <c r="DL140" s="1">
        <v>35.769</v>
      </c>
      <c r="DM140" s="1">
        <v>74.935</v>
      </c>
      <c r="DN140" s="1">
        <v>110.705</v>
      </c>
      <c r="DO140" s="1">
        <v>0.0</v>
      </c>
      <c r="DP140" s="1">
        <v>8.721</v>
      </c>
      <c r="DQ140" s="1">
        <v>8.721</v>
      </c>
      <c r="DR140" s="1" t="s">
        <v>158</v>
      </c>
      <c r="DS140" s="1" t="s">
        <v>157</v>
      </c>
      <c r="DT140" s="1" t="s">
        <v>157</v>
      </c>
      <c r="DU140" s="1" t="s">
        <v>157</v>
      </c>
      <c r="DV140" s="1">
        <v>434.37</v>
      </c>
      <c r="DW140" s="1" t="str">
        <f t="shared" si="3"/>
        <v>low</v>
      </c>
      <c r="DX140" s="1">
        <v>258.455</v>
      </c>
      <c r="DY140" s="1">
        <v>153.473</v>
      </c>
      <c r="DZ140" s="1">
        <v>98.879</v>
      </c>
      <c r="EA140" s="1" t="s">
        <v>157</v>
      </c>
      <c r="EB140" s="1" t="s">
        <v>157</v>
      </c>
      <c r="EC140" s="1" t="s">
        <v>149</v>
      </c>
      <c r="ED140" s="1" t="s">
        <v>157</v>
      </c>
      <c r="EE140" s="1" t="s">
        <v>439</v>
      </c>
      <c r="EF140" s="1" t="s">
        <v>165</v>
      </c>
      <c r="EG140" s="1" t="s">
        <v>165</v>
      </c>
    </row>
    <row r="141" ht="14.25" customHeight="1">
      <c r="A141" s="1" t="s">
        <v>440</v>
      </c>
      <c r="B141" s="1" t="s">
        <v>136</v>
      </c>
      <c r="C141" s="1">
        <v>47.0</v>
      </c>
      <c r="D141" s="1" t="s">
        <v>161</v>
      </c>
      <c r="E141" s="1">
        <v>88.3</v>
      </c>
      <c r="F141" s="1">
        <v>23.0</v>
      </c>
      <c r="G141" s="1" t="s">
        <v>138</v>
      </c>
      <c r="H141" s="1">
        <v>94.0</v>
      </c>
      <c r="I141" s="1">
        <v>87.0</v>
      </c>
      <c r="J141" s="1">
        <v>184.0</v>
      </c>
      <c r="K141" s="1">
        <v>8.0</v>
      </c>
      <c r="L141" s="1">
        <v>147.4</v>
      </c>
      <c r="M141" s="1">
        <v>1.5</v>
      </c>
      <c r="N141" s="1">
        <v>90.0</v>
      </c>
      <c r="O141" s="1">
        <v>5.7</v>
      </c>
      <c r="P141" s="1">
        <v>3.05</v>
      </c>
      <c r="Q141" s="1">
        <v>3.44</v>
      </c>
      <c r="R141" s="1">
        <v>0.886627907</v>
      </c>
      <c r="S141" s="1">
        <v>466.0</v>
      </c>
      <c r="T141" s="1">
        <v>7.46</v>
      </c>
      <c r="U141" s="1">
        <v>4.995</v>
      </c>
      <c r="V141" s="1">
        <v>93.3</v>
      </c>
      <c r="W141" s="1">
        <v>99.7993311</v>
      </c>
      <c r="X141" s="1">
        <v>103.2</v>
      </c>
      <c r="Y141" s="1">
        <v>60.38209792</v>
      </c>
      <c r="Z141" s="1">
        <v>1.65612</v>
      </c>
      <c r="AA141" s="1">
        <v>0.3532431</v>
      </c>
      <c r="AB141" s="1">
        <v>76.4</v>
      </c>
      <c r="AC141" s="1">
        <v>25.4094446</v>
      </c>
      <c r="AD141" s="1" t="s">
        <v>139</v>
      </c>
      <c r="AE141" s="1">
        <v>36.48466471</v>
      </c>
      <c r="AF141" s="1">
        <v>90.6</v>
      </c>
      <c r="AG141" s="1" t="s">
        <v>140</v>
      </c>
      <c r="AH141" s="1" t="s">
        <v>141</v>
      </c>
      <c r="AI141" s="1" t="s">
        <v>142</v>
      </c>
      <c r="AJ141" s="1" t="s">
        <v>167</v>
      </c>
      <c r="AK141" s="1" t="s">
        <v>143</v>
      </c>
      <c r="AL141" s="1">
        <v>133.0</v>
      </c>
      <c r="AM141" s="1">
        <v>99.0</v>
      </c>
      <c r="AN141" s="1">
        <v>1924.63</v>
      </c>
      <c r="AO141" s="1">
        <v>18.5872</v>
      </c>
      <c r="AP141" s="1">
        <v>775.523</v>
      </c>
      <c r="AQ141" s="1">
        <v>1140.9</v>
      </c>
      <c r="AR141" s="1">
        <v>15.3837</v>
      </c>
      <c r="AS141" s="1">
        <v>1728.59</v>
      </c>
      <c r="AT141" s="1">
        <v>2177.08</v>
      </c>
      <c r="AU141" s="1">
        <v>259.449</v>
      </c>
      <c r="AV141" s="1">
        <v>10.5388</v>
      </c>
      <c r="AW141" s="1">
        <v>1.40122</v>
      </c>
      <c r="AX141" s="1">
        <v>3.6117</v>
      </c>
      <c r="AY141" s="1">
        <v>841.392</v>
      </c>
      <c r="AZ141" s="1">
        <v>0.926443</v>
      </c>
      <c r="BA141" s="1">
        <v>1.44876</v>
      </c>
      <c r="BB141" s="1">
        <v>15.6752</v>
      </c>
      <c r="BC141" s="1">
        <v>4.4246</v>
      </c>
      <c r="BD141" s="1">
        <v>1.05375</v>
      </c>
      <c r="BE141" s="1">
        <v>364.551</v>
      </c>
      <c r="BF141" s="1">
        <v>7.01693</v>
      </c>
      <c r="BG141" s="1">
        <v>155.135</v>
      </c>
      <c r="BH141" s="1">
        <v>1.737752109</v>
      </c>
      <c r="BI141" s="1">
        <v>0.542421559</v>
      </c>
      <c r="BJ141" s="1">
        <v>0.635353148</v>
      </c>
      <c r="BK141" s="1">
        <v>0.030087191</v>
      </c>
      <c r="BL141" s="1" t="s">
        <v>144</v>
      </c>
      <c r="BM141" s="1" t="s">
        <v>145</v>
      </c>
      <c r="BN141" s="1" t="s">
        <v>145</v>
      </c>
      <c r="BO141" s="1" t="s">
        <v>145</v>
      </c>
      <c r="BP141" s="1" t="s">
        <v>146</v>
      </c>
      <c r="BQ141" s="1" t="s">
        <v>146</v>
      </c>
      <c r="BR141" s="1" t="s">
        <v>146</v>
      </c>
      <c r="BS141" s="1">
        <v>10.23406678</v>
      </c>
      <c r="BT141" s="1">
        <v>13.5906703</v>
      </c>
      <c r="BU141" s="1">
        <v>12.65252904</v>
      </c>
      <c r="BV141" s="1">
        <v>6.174464702</v>
      </c>
      <c r="BW141" s="1">
        <v>12.64260364</v>
      </c>
      <c r="BX141" s="1">
        <v>0.372301497</v>
      </c>
      <c r="BY141" s="1">
        <v>0.193403375</v>
      </c>
      <c r="BZ141" s="1" t="str">
        <f t="shared" si="1"/>
        <v>proinflamatoria</v>
      </c>
      <c r="CA141" s="1">
        <v>25.7218543</v>
      </c>
      <c r="CB141" s="1" t="s">
        <v>148</v>
      </c>
      <c r="CC141" s="1">
        <v>0.129540465</v>
      </c>
      <c r="CD141" s="1">
        <v>0.435537922</v>
      </c>
      <c r="CE141" s="1">
        <v>0.007164593</v>
      </c>
      <c r="CF141" s="1">
        <v>0.153769115</v>
      </c>
      <c r="CG141" s="1">
        <v>0.087169215</v>
      </c>
      <c r="CH141" s="1">
        <v>1911.222</v>
      </c>
      <c r="CI141" s="2" t="str">
        <f t="shared" si="2"/>
        <v>High</v>
      </c>
      <c r="CJ141" s="1">
        <v>1240.853</v>
      </c>
      <c r="CK141" s="1">
        <v>1144.239</v>
      </c>
      <c r="CL141" s="1">
        <v>96.614</v>
      </c>
      <c r="CM141" s="1">
        <v>1005.481</v>
      </c>
      <c r="CN141" s="1">
        <v>215.773</v>
      </c>
      <c r="CO141" s="1">
        <v>14.734</v>
      </c>
      <c r="CP141" s="1">
        <v>0.0</v>
      </c>
      <c r="CQ141" s="1">
        <v>14.734</v>
      </c>
      <c r="CR141" s="1">
        <v>0.0</v>
      </c>
      <c r="CS141" s="1">
        <v>4.856</v>
      </c>
      <c r="CT141" s="1">
        <v>4.856</v>
      </c>
      <c r="CU141" s="1">
        <v>0.008</v>
      </c>
      <c r="CV141" s="1">
        <v>14.619</v>
      </c>
      <c r="CW141" s="1">
        <v>0.0</v>
      </c>
      <c r="CX141" s="1">
        <v>0.0</v>
      </c>
      <c r="CY141" s="1">
        <v>987.335</v>
      </c>
      <c r="CZ141" s="1">
        <v>0.0</v>
      </c>
      <c r="DA141" s="1">
        <v>12.514</v>
      </c>
      <c r="DB141" s="1">
        <v>12.514</v>
      </c>
      <c r="DC141" s="1">
        <v>0.311</v>
      </c>
      <c r="DD141" s="1">
        <v>0.598</v>
      </c>
      <c r="DE141" s="1">
        <v>0.909</v>
      </c>
      <c r="DF141" s="1">
        <v>3.037</v>
      </c>
      <c r="DG141" s="1">
        <v>1.686</v>
      </c>
      <c r="DH141" s="1">
        <v>4.723</v>
      </c>
      <c r="DI141" s="1">
        <v>0.139</v>
      </c>
      <c r="DJ141" s="1">
        <v>16.622</v>
      </c>
      <c r="DK141" s="1">
        <v>16.76</v>
      </c>
      <c r="DL141" s="1">
        <v>138.643</v>
      </c>
      <c r="DM141" s="1">
        <v>60.306</v>
      </c>
      <c r="DN141" s="1">
        <v>198.949</v>
      </c>
      <c r="DO141" s="1">
        <v>0.0</v>
      </c>
      <c r="DP141" s="1">
        <v>4.856</v>
      </c>
      <c r="DQ141" s="1">
        <v>4.856</v>
      </c>
      <c r="DR141" s="1" t="s">
        <v>149</v>
      </c>
      <c r="DS141" s="1" t="s">
        <v>149</v>
      </c>
      <c r="DT141" s="1" t="s">
        <v>149</v>
      </c>
      <c r="DU141" s="1" t="s">
        <v>157</v>
      </c>
      <c r="DV141" s="1">
        <v>993.033</v>
      </c>
      <c r="DW141" s="1" t="str">
        <f t="shared" si="3"/>
        <v>high</v>
      </c>
      <c r="DX141" s="1">
        <v>644.723</v>
      </c>
      <c r="DY141" s="1">
        <v>522.428</v>
      </c>
      <c r="DZ141" s="1">
        <v>112.111</v>
      </c>
      <c r="EA141" s="1" t="s">
        <v>149</v>
      </c>
      <c r="EB141" s="1" t="s">
        <v>149</v>
      </c>
      <c r="EC141" s="1" t="s">
        <v>149</v>
      </c>
      <c r="ED141" s="1" t="s">
        <v>157</v>
      </c>
      <c r="EE141" s="1" t="s">
        <v>441</v>
      </c>
      <c r="EF141" s="1" t="s">
        <v>151</v>
      </c>
      <c r="EG141" s="1" t="s">
        <v>151</v>
      </c>
    </row>
    <row r="142" ht="14.25" customHeight="1">
      <c r="A142" s="1" t="s">
        <v>442</v>
      </c>
      <c r="B142" s="1" t="s">
        <v>136</v>
      </c>
      <c r="C142" s="1">
        <v>57.0</v>
      </c>
      <c r="D142" s="1" t="s">
        <v>161</v>
      </c>
      <c r="E142" s="1">
        <v>85.9</v>
      </c>
      <c r="F142" s="1">
        <v>55.0</v>
      </c>
      <c r="G142" s="1" t="s">
        <v>154</v>
      </c>
      <c r="H142" s="1">
        <v>19.0</v>
      </c>
      <c r="I142" s="1">
        <v>128.0</v>
      </c>
      <c r="J142" s="1">
        <v>197.0</v>
      </c>
      <c r="K142" s="1">
        <v>3.581818182</v>
      </c>
      <c r="L142" s="1">
        <v>169.8</v>
      </c>
      <c r="M142" s="1">
        <v>0.9</v>
      </c>
      <c r="N142" s="1">
        <v>90.0</v>
      </c>
      <c r="O142" s="1">
        <v>5.6</v>
      </c>
      <c r="P142" s="1">
        <v>1.87</v>
      </c>
      <c r="Q142" s="1">
        <v>14.79</v>
      </c>
      <c r="R142" s="1">
        <v>0.126436782</v>
      </c>
      <c r="S142" s="1">
        <v>96.0</v>
      </c>
      <c r="T142" s="1">
        <v>8.55</v>
      </c>
      <c r="U142" s="1">
        <v>4.995</v>
      </c>
      <c r="V142" s="1">
        <v>102.3</v>
      </c>
      <c r="W142" s="1">
        <v>114.3812709</v>
      </c>
      <c r="X142" s="1">
        <v>90.2</v>
      </c>
      <c r="Y142" s="1">
        <v>52.68426321</v>
      </c>
      <c r="Z142" s="1">
        <v>1.8981</v>
      </c>
      <c r="AA142" s="1">
        <v>0.346004129</v>
      </c>
      <c r="AB142" s="1">
        <v>85.2</v>
      </c>
      <c r="AC142" s="1">
        <v>29.13717041</v>
      </c>
      <c r="AD142" s="1" t="s">
        <v>139</v>
      </c>
      <c r="AE142" s="1">
        <v>39.70980393</v>
      </c>
      <c r="AF142" s="1">
        <v>104.2</v>
      </c>
      <c r="AG142" s="1" t="s">
        <v>140</v>
      </c>
      <c r="AH142" s="1" t="s">
        <v>141</v>
      </c>
      <c r="AI142" s="1" t="s">
        <v>142</v>
      </c>
      <c r="AJ142" s="1" t="s">
        <v>142</v>
      </c>
      <c r="AK142" s="1" t="s">
        <v>143</v>
      </c>
      <c r="AL142" s="1">
        <v>135.0</v>
      </c>
      <c r="AM142" s="1">
        <v>86.0</v>
      </c>
      <c r="AN142" s="1">
        <v>2385.05</v>
      </c>
      <c r="AO142" s="1">
        <v>18.4826</v>
      </c>
      <c r="AP142" s="1">
        <v>601.899</v>
      </c>
      <c r="AQ142" s="1">
        <v>1275.16</v>
      </c>
      <c r="AR142" s="1">
        <v>16.1052</v>
      </c>
      <c r="AS142" s="1">
        <v>1143.74</v>
      </c>
      <c r="AT142" s="1">
        <v>2721.77</v>
      </c>
      <c r="AU142" s="1">
        <v>222.855</v>
      </c>
      <c r="AV142" s="1">
        <v>11.018</v>
      </c>
      <c r="AW142" s="1">
        <v>4.81014</v>
      </c>
      <c r="AX142" s="1">
        <v>3.53814</v>
      </c>
      <c r="AY142" s="1">
        <v>1419.32</v>
      </c>
      <c r="AZ142" s="1">
        <v>1.33387</v>
      </c>
      <c r="BA142" s="1">
        <v>3.02388</v>
      </c>
      <c r="BB142" s="1">
        <v>22.0811</v>
      </c>
      <c r="BC142" s="1">
        <v>7.43896</v>
      </c>
      <c r="BD142" s="1">
        <v>1.70809</v>
      </c>
      <c r="BE142" s="1">
        <v>445.98</v>
      </c>
      <c r="BF142" s="1">
        <v>8.03319</v>
      </c>
      <c r="BG142" s="1">
        <v>143.657</v>
      </c>
      <c r="BH142" s="1">
        <v>1.471156475</v>
      </c>
      <c r="BI142" s="1">
        <v>0.516143798</v>
      </c>
      <c r="BJ142" s="1">
        <v>0.305804373</v>
      </c>
      <c r="BK142" s="1">
        <v>0.011336575</v>
      </c>
      <c r="BL142" s="1" t="s">
        <v>156</v>
      </c>
      <c r="BM142" s="1" t="s">
        <v>145</v>
      </c>
      <c r="BN142" s="1" t="s">
        <v>146</v>
      </c>
      <c r="BO142" s="1" t="s">
        <v>146</v>
      </c>
      <c r="BP142" s="1" t="s">
        <v>146</v>
      </c>
      <c r="BQ142" s="1" t="s">
        <v>146</v>
      </c>
      <c r="BR142" s="1" t="s">
        <v>146</v>
      </c>
      <c r="BS142" s="1">
        <v>14.84558815</v>
      </c>
      <c r="BT142" s="1">
        <v>6.803373779</v>
      </c>
      <c r="BU142" s="1">
        <v>5.713758092</v>
      </c>
      <c r="BV142" s="1">
        <v>7.155854495</v>
      </c>
      <c r="BW142" s="1">
        <v>6.834595998</v>
      </c>
      <c r="BX142" s="1">
        <v>-0.386004998</v>
      </c>
      <c r="BY142" s="1">
        <v>-0.161846959</v>
      </c>
      <c r="BZ142" s="1" t="str">
        <f t="shared" si="1"/>
        <v>antiinflamatoria</v>
      </c>
      <c r="CA142" s="1">
        <v>31.17850288</v>
      </c>
      <c r="CB142" s="1" t="s">
        <v>148</v>
      </c>
      <c r="CC142" s="1">
        <v>0.087178711</v>
      </c>
      <c r="CD142" s="1">
        <v>0.227769997</v>
      </c>
      <c r="CE142" s="1">
        <v>0.027785138</v>
      </c>
      <c r="CF142" s="1">
        <v>0.18507022</v>
      </c>
      <c r="CG142" s="1">
        <v>0.185259492</v>
      </c>
      <c r="CH142" s="1">
        <v>1252.205</v>
      </c>
      <c r="CI142" s="2" t="str">
        <f t="shared" si="2"/>
        <v>High</v>
      </c>
      <c r="CJ142" s="1">
        <v>1258.231</v>
      </c>
      <c r="CK142" s="1">
        <v>894.439</v>
      </c>
      <c r="CL142" s="1">
        <v>363.792</v>
      </c>
      <c r="CM142" s="1">
        <v>182.709</v>
      </c>
      <c r="CN142" s="1">
        <v>1041.589</v>
      </c>
      <c r="CO142" s="1">
        <v>29.763</v>
      </c>
      <c r="CP142" s="1">
        <v>0.0</v>
      </c>
      <c r="CQ142" s="1">
        <v>29.763</v>
      </c>
      <c r="CR142" s="1">
        <v>0.0</v>
      </c>
      <c r="CS142" s="1">
        <v>4.171</v>
      </c>
      <c r="CT142" s="1">
        <v>4.171</v>
      </c>
      <c r="CU142" s="1">
        <v>0.0</v>
      </c>
      <c r="CV142" s="1">
        <v>22.788</v>
      </c>
      <c r="CW142" s="1">
        <v>0.0</v>
      </c>
      <c r="CX142" s="1">
        <v>0.0</v>
      </c>
      <c r="CY142" s="1">
        <v>12.578</v>
      </c>
      <c r="CZ142" s="1">
        <v>0.0</v>
      </c>
      <c r="DA142" s="1">
        <v>0.0</v>
      </c>
      <c r="DB142" s="1">
        <v>0.0</v>
      </c>
      <c r="DC142" s="1">
        <v>33.063</v>
      </c>
      <c r="DD142" s="1">
        <v>0.003</v>
      </c>
      <c r="DE142" s="1">
        <v>33.065</v>
      </c>
      <c r="DF142" s="1">
        <v>136.597</v>
      </c>
      <c r="DG142" s="1">
        <v>0.468</v>
      </c>
      <c r="DH142" s="1">
        <v>137.065</v>
      </c>
      <c r="DI142" s="1">
        <v>0.265</v>
      </c>
      <c r="DJ142" s="1">
        <v>1.647</v>
      </c>
      <c r="DK142" s="1">
        <v>1.912</v>
      </c>
      <c r="DL142" s="1">
        <v>682.153</v>
      </c>
      <c r="DM142" s="1">
        <v>357.483</v>
      </c>
      <c r="DN142" s="1">
        <v>1039.636</v>
      </c>
      <c r="DO142" s="1">
        <v>0.0</v>
      </c>
      <c r="DP142" s="1">
        <v>4.171</v>
      </c>
      <c r="DQ142" s="1">
        <v>4.171</v>
      </c>
      <c r="DR142" s="1" t="s">
        <v>157</v>
      </c>
      <c r="DS142" s="1" t="s">
        <v>149</v>
      </c>
      <c r="DT142" s="1" t="s">
        <v>157</v>
      </c>
      <c r="DU142" s="1" t="s">
        <v>149</v>
      </c>
      <c r="DV142" s="1">
        <v>525.022</v>
      </c>
      <c r="DW142" s="1" t="str">
        <f t="shared" si="3"/>
        <v>high</v>
      </c>
      <c r="DX142" s="1">
        <v>527.549</v>
      </c>
      <c r="DY142" s="1">
        <v>76.606</v>
      </c>
      <c r="DZ142" s="1">
        <v>436.716</v>
      </c>
      <c r="EA142" s="1" t="s">
        <v>157</v>
      </c>
      <c r="EB142" s="1" t="s">
        <v>149</v>
      </c>
      <c r="EC142" s="1" t="s">
        <v>157</v>
      </c>
      <c r="ED142" s="1" t="s">
        <v>149</v>
      </c>
      <c r="EE142" s="1" t="s">
        <v>443</v>
      </c>
      <c r="EF142" s="1" t="s">
        <v>175</v>
      </c>
      <c r="EG142" s="1" t="s">
        <v>151</v>
      </c>
    </row>
    <row r="143" ht="14.25" customHeight="1">
      <c r="A143" s="1" t="s">
        <v>444</v>
      </c>
      <c r="B143" s="1" t="s">
        <v>136</v>
      </c>
      <c r="C143" s="1">
        <v>42.0</v>
      </c>
      <c r="D143" s="1" t="s">
        <v>161</v>
      </c>
      <c r="E143" s="1">
        <v>83.3</v>
      </c>
      <c r="F143" s="1">
        <v>30.0</v>
      </c>
      <c r="G143" s="1" t="s">
        <v>138</v>
      </c>
      <c r="H143" s="1">
        <v>40.0</v>
      </c>
      <c r="I143" s="1">
        <v>93.0</v>
      </c>
      <c r="J143" s="1">
        <v>150.0</v>
      </c>
      <c r="K143" s="1">
        <v>5.0</v>
      </c>
      <c r="L143" s="1">
        <v>99.7</v>
      </c>
      <c r="M143" s="1">
        <v>5.4</v>
      </c>
      <c r="N143" s="1">
        <v>106.0</v>
      </c>
      <c r="O143" s="1">
        <v>5.8</v>
      </c>
      <c r="P143" s="1">
        <v>2.61</v>
      </c>
      <c r="Q143" s="1">
        <v>4.9</v>
      </c>
      <c r="R143" s="1">
        <v>0.532653061</v>
      </c>
      <c r="S143" s="1">
        <v>201.0</v>
      </c>
      <c r="T143" s="1">
        <v>13.68</v>
      </c>
      <c r="U143" s="1">
        <v>5.883</v>
      </c>
      <c r="V143" s="1">
        <v>102.3</v>
      </c>
      <c r="W143" s="1">
        <v>114.8132606</v>
      </c>
      <c r="X143" s="1">
        <v>54.7</v>
      </c>
      <c r="Y143" s="1">
        <v>27.957451</v>
      </c>
      <c r="Z143" s="1">
        <v>3.576864</v>
      </c>
      <c r="AA143" s="1">
        <v>0.315923599</v>
      </c>
      <c r="AB143" s="1">
        <v>93.0</v>
      </c>
      <c r="AC143" s="1">
        <v>29.28650516</v>
      </c>
      <c r="AD143" s="1" t="s">
        <v>139</v>
      </c>
      <c r="AE143" s="1">
        <v>37.87631221</v>
      </c>
      <c r="AF143" s="1">
        <v>109.5</v>
      </c>
      <c r="AG143" s="1" t="s">
        <v>140</v>
      </c>
      <c r="AH143" s="1" t="s">
        <v>141</v>
      </c>
      <c r="AI143" s="1" t="s">
        <v>142</v>
      </c>
      <c r="AJ143" s="1" t="s">
        <v>167</v>
      </c>
      <c r="AK143" s="1" t="s">
        <v>143</v>
      </c>
      <c r="AL143" s="1">
        <v>127.0</v>
      </c>
      <c r="AM143" s="1">
        <v>93.0</v>
      </c>
      <c r="AN143" s="1">
        <v>1367.53</v>
      </c>
      <c r="AO143" s="1">
        <v>17.7314</v>
      </c>
      <c r="AP143" s="1">
        <v>495.316</v>
      </c>
      <c r="AQ143" s="1">
        <v>885.657</v>
      </c>
      <c r="AR143" s="1">
        <v>10.6983</v>
      </c>
      <c r="AS143" s="1">
        <v>764.356</v>
      </c>
      <c r="AT143" s="1">
        <v>2844.75</v>
      </c>
      <c r="AU143" s="1">
        <v>213.575</v>
      </c>
      <c r="AV143" s="1">
        <v>10.0647</v>
      </c>
      <c r="AW143" s="1">
        <v>1.22722</v>
      </c>
      <c r="AX143" s="1">
        <v>2.71263</v>
      </c>
      <c r="AY143" s="1">
        <v>819.254</v>
      </c>
      <c r="AZ143" s="1">
        <v>0.85237</v>
      </c>
      <c r="BA143" s="1">
        <v>1.28655</v>
      </c>
      <c r="BB143" s="1">
        <v>13.1483</v>
      </c>
      <c r="BC143" s="1">
        <v>4.62695</v>
      </c>
      <c r="BD143" s="1">
        <v>1.66158</v>
      </c>
      <c r="BE143" s="1">
        <v>294.782</v>
      </c>
      <c r="BF143" s="1">
        <v>7.4504</v>
      </c>
      <c r="BG143" s="1">
        <v>186.677</v>
      </c>
      <c r="BH143" s="1">
        <v>2.779324995</v>
      </c>
      <c r="BI143" s="1">
        <v>1.201625092</v>
      </c>
      <c r="BJ143" s="1">
        <v>0.642674068</v>
      </c>
      <c r="BK143" s="1">
        <v>0.016977833</v>
      </c>
      <c r="BL143" s="1" t="s">
        <v>144</v>
      </c>
      <c r="BM143" s="1" t="s">
        <v>145</v>
      </c>
      <c r="BN143" s="1" t="s">
        <v>145</v>
      </c>
      <c r="BO143" s="1" t="s">
        <v>145</v>
      </c>
      <c r="BP143" s="1" t="s">
        <v>145</v>
      </c>
      <c r="BQ143" s="1" t="s">
        <v>145</v>
      </c>
      <c r="BR143" s="1" t="s">
        <v>145</v>
      </c>
      <c r="BS143" s="1">
        <v>15.99786394</v>
      </c>
      <c r="BT143" s="1">
        <v>9.168006353</v>
      </c>
      <c r="BU143" s="1">
        <v>9.570666167</v>
      </c>
      <c r="BV143" s="1">
        <v>6.370266415</v>
      </c>
      <c r="BW143" s="1">
        <v>6.02001025</v>
      </c>
      <c r="BX143" s="1">
        <v>-0.451048035</v>
      </c>
      <c r="BY143" s="1">
        <v>-0.329713476</v>
      </c>
      <c r="BZ143" s="1" t="str">
        <f t="shared" si="1"/>
        <v>antiinflamatoria</v>
      </c>
      <c r="CA143" s="1">
        <v>31.45205479</v>
      </c>
      <c r="CB143" s="1" t="s">
        <v>148</v>
      </c>
      <c r="CC143" s="1">
        <v>0.128812997</v>
      </c>
      <c r="CD143" s="1">
        <v>0.148209549</v>
      </c>
      <c r="CE143" s="1">
        <v>0.33617374</v>
      </c>
      <c r="CF143" s="1">
        <v>0.015285146</v>
      </c>
      <c r="CG143" s="1">
        <v>0.243998674</v>
      </c>
      <c r="CH143" s="1">
        <v>819.517</v>
      </c>
      <c r="CI143" s="2" t="str">
        <f t="shared" si="2"/>
        <v>low</v>
      </c>
      <c r="CJ143" s="1">
        <v>383.828</v>
      </c>
      <c r="CK143" s="1">
        <v>309.37</v>
      </c>
      <c r="CL143" s="1">
        <v>74.458</v>
      </c>
      <c r="CM143" s="1">
        <v>287.143</v>
      </c>
      <c r="CN143" s="1">
        <v>75.03</v>
      </c>
      <c r="CO143" s="1">
        <v>0.0</v>
      </c>
      <c r="CP143" s="1">
        <v>0.0</v>
      </c>
      <c r="CQ143" s="1">
        <v>0.0</v>
      </c>
      <c r="CR143" s="1">
        <v>0.0</v>
      </c>
      <c r="CS143" s="1">
        <v>21.655</v>
      </c>
      <c r="CT143" s="1">
        <v>21.655</v>
      </c>
      <c r="CU143" s="1">
        <v>0.0</v>
      </c>
      <c r="CV143" s="1">
        <v>0.0</v>
      </c>
      <c r="CW143" s="1">
        <v>1.606</v>
      </c>
      <c r="CX143" s="1">
        <v>0.0</v>
      </c>
      <c r="CY143" s="1">
        <v>224.248</v>
      </c>
      <c r="CZ143" s="1">
        <v>0.099</v>
      </c>
      <c r="DA143" s="1">
        <v>25.73</v>
      </c>
      <c r="DB143" s="1">
        <v>25.829</v>
      </c>
      <c r="DC143" s="1">
        <v>0.155</v>
      </c>
      <c r="DD143" s="1">
        <v>1.402</v>
      </c>
      <c r="DE143" s="1">
        <v>1.558</v>
      </c>
      <c r="DF143" s="1">
        <v>16.394</v>
      </c>
      <c r="DG143" s="1">
        <v>8.204</v>
      </c>
      <c r="DH143" s="1">
        <v>24.598</v>
      </c>
      <c r="DI143" s="1">
        <v>3.157</v>
      </c>
      <c r="DJ143" s="1">
        <v>4.055</v>
      </c>
      <c r="DK143" s="1">
        <v>7.212</v>
      </c>
      <c r="DL143" s="1">
        <v>54.406</v>
      </c>
      <c r="DM143" s="1">
        <v>13.412</v>
      </c>
      <c r="DN143" s="1">
        <v>67.818</v>
      </c>
      <c r="DO143" s="1">
        <v>0.0</v>
      </c>
      <c r="DP143" s="1">
        <v>21.655</v>
      </c>
      <c r="DQ143" s="1">
        <v>21.655</v>
      </c>
      <c r="DR143" s="1" t="s">
        <v>157</v>
      </c>
      <c r="DS143" s="1" t="s">
        <v>157</v>
      </c>
      <c r="DT143" s="1" t="s">
        <v>149</v>
      </c>
      <c r="DU143" s="1" t="s">
        <v>158</v>
      </c>
      <c r="DV143" s="1">
        <v>599.268</v>
      </c>
      <c r="DW143" s="1" t="str">
        <f t="shared" si="3"/>
        <v>high</v>
      </c>
      <c r="DX143" s="1">
        <v>280.672</v>
      </c>
      <c r="DY143" s="1">
        <v>209.972</v>
      </c>
      <c r="DZ143" s="1">
        <v>54.865</v>
      </c>
      <c r="EA143" s="1" t="s">
        <v>157</v>
      </c>
      <c r="EB143" s="1" t="s">
        <v>157</v>
      </c>
      <c r="EC143" s="1" t="s">
        <v>149</v>
      </c>
      <c r="ED143" s="1" t="s">
        <v>158</v>
      </c>
      <c r="EE143" s="1" t="s">
        <v>445</v>
      </c>
      <c r="EF143" s="1" t="s">
        <v>165</v>
      </c>
      <c r="EG143" s="1" t="s">
        <v>165</v>
      </c>
    </row>
    <row r="144" ht="14.25" customHeight="1">
      <c r="A144" s="1" t="s">
        <v>446</v>
      </c>
      <c r="B144" s="1" t="s">
        <v>153</v>
      </c>
      <c r="C144" s="1">
        <v>34.0</v>
      </c>
      <c r="D144" s="1" t="s">
        <v>137</v>
      </c>
      <c r="E144" s="1">
        <v>74.9</v>
      </c>
      <c r="F144" s="1">
        <v>54.0</v>
      </c>
      <c r="G144" s="1" t="s">
        <v>154</v>
      </c>
      <c r="H144" s="1">
        <v>20.0</v>
      </c>
      <c r="I144" s="1">
        <v>92.0</v>
      </c>
      <c r="J144" s="1">
        <v>155.0</v>
      </c>
      <c r="K144" s="1">
        <v>2.87037037</v>
      </c>
      <c r="L144" s="1">
        <v>158.5</v>
      </c>
      <c r="M144" s="1">
        <v>1.6</v>
      </c>
      <c r="N144" s="1">
        <v>102.0</v>
      </c>
      <c r="O144" s="1">
        <v>5.5</v>
      </c>
      <c r="P144" s="1">
        <v>4.79</v>
      </c>
      <c r="Q144" s="1">
        <v>4.06</v>
      </c>
      <c r="R144" s="1">
        <v>1.179802956</v>
      </c>
      <c r="S144" s="1">
        <v>102.0</v>
      </c>
      <c r="T144" s="1">
        <v>27.56</v>
      </c>
      <c r="U144" s="1">
        <v>5.661</v>
      </c>
      <c r="V144" s="1">
        <v>179.0</v>
      </c>
      <c r="W144" s="1">
        <v>255.0670986</v>
      </c>
      <c r="X144" s="1">
        <v>28.1</v>
      </c>
      <c r="Y144" s="1">
        <v>14.42149056</v>
      </c>
      <c r="Z144" s="1">
        <v>6.934096</v>
      </c>
      <c r="AA144" s="1">
        <v>0.289619207</v>
      </c>
      <c r="AB144" s="1">
        <v>96.4</v>
      </c>
      <c r="AC144" s="1">
        <v>38.13140303</v>
      </c>
      <c r="AD144" s="1" t="s">
        <v>155</v>
      </c>
      <c r="AE144" s="1">
        <v>41.81761078</v>
      </c>
      <c r="AF144" s="1">
        <v>115.5</v>
      </c>
      <c r="AG144" s="1" t="s">
        <v>140</v>
      </c>
      <c r="AH144" s="1" t="s">
        <v>141</v>
      </c>
      <c r="AI144" s="1" t="s">
        <v>167</v>
      </c>
      <c r="AJ144" s="1" t="s">
        <v>167</v>
      </c>
      <c r="AK144" s="1" t="s">
        <v>143</v>
      </c>
      <c r="AL144" s="1">
        <v>119.0</v>
      </c>
      <c r="AM144" s="1">
        <v>80.0</v>
      </c>
      <c r="AN144" s="1">
        <v>2041.86</v>
      </c>
      <c r="AO144" s="1">
        <v>17.0133</v>
      </c>
      <c r="AP144" s="1">
        <v>316.584</v>
      </c>
      <c r="AQ144" s="1">
        <v>949.04</v>
      </c>
      <c r="AR144" s="1">
        <v>13.1831</v>
      </c>
      <c r="AS144" s="1">
        <v>998.557</v>
      </c>
      <c r="AT144" s="1">
        <v>2895.09</v>
      </c>
      <c r="AU144" s="1">
        <v>262.701</v>
      </c>
      <c r="AV144" s="1">
        <v>10.8525</v>
      </c>
      <c r="AW144" s="1">
        <v>1.68263</v>
      </c>
      <c r="AX144" s="1">
        <v>3.22726</v>
      </c>
      <c r="AY144" s="1">
        <v>803.931</v>
      </c>
      <c r="AZ144" s="1">
        <v>0.926443</v>
      </c>
      <c r="BA144" s="1">
        <v>1.41535</v>
      </c>
      <c r="BB144" s="1">
        <v>18.4887</v>
      </c>
      <c r="BC144" s="1">
        <v>4.66604</v>
      </c>
      <c r="BD144" s="1">
        <v>0.989438</v>
      </c>
      <c r="BE144" s="1">
        <v>310.18</v>
      </c>
      <c r="BF144" s="1">
        <v>7.13386</v>
      </c>
      <c r="BG144" s="1">
        <v>140.247</v>
      </c>
      <c r="BH144" s="1">
        <v>2.808119318</v>
      </c>
      <c r="BI144" s="1">
        <v>1.137117048</v>
      </c>
      <c r="BJ144" s="1">
        <v>0.60930621</v>
      </c>
      <c r="BK144" s="1">
        <v>0.014618876</v>
      </c>
      <c r="BL144" s="1" t="s">
        <v>144</v>
      </c>
      <c r="BM144" s="1" t="s">
        <v>146</v>
      </c>
      <c r="BN144" s="1" t="s">
        <v>146</v>
      </c>
      <c r="BO144" s="1" t="s">
        <v>146</v>
      </c>
      <c r="BP144" s="1" t="s">
        <v>145</v>
      </c>
      <c r="BQ144" s="1" t="s">
        <v>146</v>
      </c>
      <c r="BR144" s="1" t="s">
        <v>145</v>
      </c>
      <c r="BS144" s="1">
        <v>13.10148325</v>
      </c>
      <c r="BT144" s="1">
        <v>9.178346796</v>
      </c>
      <c r="BU144" s="1">
        <v>9.855440795</v>
      </c>
      <c r="BV144" s="1">
        <v>5.220783719</v>
      </c>
      <c r="BW144" s="1">
        <v>8.742619459</v>
      </c>
      <c r="BX144" s="1">
        <v>0.454724891</v>
      </c>
      <c r="BY144" s="1">
        <v>0.222686039</v>
      </c>
      <c r="BZ144" s="1" t="str">
        <f t="shared" si="1"/>
        <v>proinflamatoria</v>
      </c>
      <c r="CA144" s="1">
        <v>48.46753247</v>
      </c>
      <c r="CB144" s="1" t="s">
        <v>148</v>
      </c>
      <c r="CC144" s="1">
        <v>0.115810675</v>
      </c>
      <c r="CD144" s="1">
        <v>0.383093419</v>
      </c>
      <c r="CE144" s="1">
        <v>0.003198863</v>
      </c>
      <c r="CF144" s="1">
        <v>0.121260589</v>
      </c>
      <c r="CG144" s="1">
        <v>0.089479296</v>
      </c>
      <c r="CH144" s="1">
        <v>2470.787</v>
      </c>
      <c r="CI144" s="2" t="str">
        <f t="shared" si="2"/>
        <v>High</v>
      </c>
      <c r="CJ144" s="1">
        <v>2582.114</v>
      </c>
      <c r="CK144" s="1">
        <v>1758.574</v>
      </c>
      <c r="CL144" s="1">
        <v>823.54</v>
      </c>
      <c r="CM144" s="1">
        <v>14.54</v>
      </c>
      <c r="CN144" s="1">
        <v>2544.024</v>
      </c>
      <c r="CO144" s="1">
        <v>20.707</v>
      </c>
      <c r="CP144" s="1">
        <v>0.0</v>
      </c>
      <c r="CQ144" s="1">
        <v>20.707</v>
      </c>
      <c r="CR144" s="1">
        <v>0.0</v>
      </c>
      <c r="CS144" s="1">
        <v>2.838</v>
      </c>
      <c r="CT144" s="1">
        <v>2.838</v>
      </c>
      <c r="CU144" s="1">
        <v>0.005</v>
      </c>
      <c r="CV144" s="1">
        <v>2.107</v>
      </c>
      <c r="CW144" s="1">
        <v>0.0</v>
      </c>
      <c r="CX144" s="1">
        <v>0.0</v>
      </c>
      <c r="CY144" s="1">
        <v>4.564</v>
      </c>
      <c r="CZ144" s="1">
        <v>0.006</v>
      </c>
      <c r="DA144" s="1">
        <v>0.042</v>
      </c>
      <c r="DB144" s="1">
        <v>0.048</v>
      </c>
      <c r="DC144" s="1">
        <v>0.0</v>
      </c>
      <c r="DD144" s="1">
        <v>0.006</v>
      </c>
      <c r="DE144" s="1">
        <v>0.006</v>
      </c>
      <c r="DF144" s="1">
        <v>8.742</v>
      </c>
      <c r="DG144" s="1">
        <v>1.11</v>
      </c>
      <c r="DH144" s="1">
        <v>9.852</v>
      </c>
      <c r="DI144" s="1">
        <v>0.11</v>
      </c>
      <c r="DJ144" s="1">
        <v>1.075</v>
      </c>
      <c r="DK144" s="1">
        <v>1.186</v>
      </c>
      <c r="DL144" s="1">
        <v>1724.369</v>
      </c>
      <c r="DM144" s="1">
        <v>818.469</v>
      </c>
      <c r="DN144" s="1">
        <v>2542.838</v>
      </c>
      <c r="DO144" s="1">
        <v>0.0</v>
      </c>
      <c r="DP144" s="1">
        <v>2.838</v>
      </c>
      <c r="DQ144" s="1">
        <v>2.838</v>
      </c>
      <c r="DR144" s="1" t="s">
        <v>149</v>
      </c>
      <c r="DS144" s="1" t="s">
        <v>149</v>
      </c>
      <c r="DT144" s="1" t="s">
        <v>158</v>
      </c>
      <c r="DU144" s="1" t="s">
        <v>149</v>
      </c>
      <c r="DV144" s="1">
        <v>1210.067</v>
      </c>
      <c r="DW144" s="1" t="str">
        <f t="shared" si="3"/>
        <v>high</v>
      </c>
      <c r="DX144" s="1">
        <v>1264.589</v>
      </c>
      <c r="DY144" s="1">
        <v>7.121</v>
      </c>
      <c r="DZ144" s="1">
        <v>1245.935</v>
      </c>
      <c r="EA144" s="1" t="s">
        <v>149</v>
      </c>
      <c r="EB144" s="1" t="s">
        <v>149</v>
      </c>
      <c r="EC144" s="1" t="s">
        <v>158</v>
      </c>
      <c r="ED144" s="1" t="s">
        <v>149</v>
      </c>
      <c r="EE144" s="1" t="s">
        <v>447</v>
      </c>
      <c r="EF144" s="1" t="s">
        <v>151</v>
      </c>
      <c r="EG144" s="1" t="s">
        <v>151</v>
      </c>
    </row>
    <row r="145" ht="14.25" customHeight="1">
      <c r="A145" s="1" t="s">
        <v>448</v>
      </c>
      <c r="B145" s="1" t="s">
        <v>136</v>
      </c>
      <c r="C145" s="1">
        <v>29.0</v>
      </c>
      <c r="D145" s="1" t="s">
        <v>137</v>
      </c>
      <c r="E145" s="1">
        <v>127.0</v>
      </c>
      <c r="F145" s="1">
        <v>30.0</v>
      </c>
      <c r="G145" s="1" t="s">
        <v>138</v>
      </c>
      <c r="H145" s="1">
        <v>45.0</v>
      </c>
      <c r="I145" s="1">
        <v>165.0</v>
      </c>
      <c r="J145" s="1">
        <v>223.0</v>
      </c>
      <c r="K145" s="1">
        <v>7.433333333</v>
      </c>
      <c r="L145" s="1">
        <v>177.7</v>
      </c>
      <c r="M145" s="1">
        <v>4.6</v>
      </c>
      <c r="N145" s="1">
        <v>84.0</v>
      </c>
      <c r="O145" s="1">
        <v>5.3</v>
      </c>
      <c r="P145" s="1">
        <v>1.43</v>
      </c>
      <c r="Q145" s="1">
        <v>5.43</v>
      </c>
      <c r="R145" s="1">
        <v>0.26335175</v>
      </c>
      <c r="S145" s="1">
        <v>227.0</v>
      </c>
      <c r="T145" s="1">
        <v>14.06</v>
      </c>
      <c r="U145" s="1">
        <v>4.662</v>
      </c>
      <c r="V145" s="1">
        <v>164.2</v>
      </c>
      <c r="W145" s="1">
        <v>241.9965577</v>
      </c>
      <c r="X145" s="1">
        <v>56.4</v>
      </c>
      <c r="Y145" s="1">
        <v>34.32613674</v>
      </c>
      <c r="Z145" s="1">
        <v>2.913232</v>
      </c>
      <c r="AA145" s="1">
        <v>0.325076932</v>
      </c>
      <c r="AB145" s="1">
        <v>89.2</v>
      </c>
      <c r="AC145" s="1">
        <v>28.82923879</v>
      </c>
      <c r="AD145" s="1" t="s">
        <v>139</v>
      </c>
      <c r="AE145" s="1">
        <v>34.20129395</v>
      </c>
      <c r="AF145" s="1">
        <v>97.1</v>
      </c>
      <c r="AG145" s="1" t="s">
        <v>140</v>
      </c>
      <c r="AH145" s="1" t="s">
        <v>141</v>
      </c>
      <c r="AI145" s="1" t="s">
        <v>142</v>
      </c>
      <c r="AJ145" s="1" t="s">
        <v>142</v>
      </c>
      <c r="AK145" s="1" t="s">
        <v>143</v>
      </c>
      <c r="AL145" s="1">
        <v>136.0</v>
      </c>
      <c r="AM145" s="1">
        <v>72.0</v>
      </c>
      <c r="AN145" s="1">
        <v>2895.79</v>
      </c>
      <c r="AO145" s="1">
        <v>27.1261</v>
      </c>
      <c r="AP145" s="1">
        <v>647.41</v>
      </c>
      <c r="AQ145" s="1">
        <v>1448.35</v>
      </c>
      <c r="AR145" s="1">
        <v>16.9318</v>
      </c>
      <c r="AS145" s="1">
        <v>1733.2</v>
      </c>
      <c r="AT145" s="1">
        <v>4155.53</v>
      </c>
      <c r="AU145" s="1">
        <v>389.787</v>
      </c>
      <c r="AV145" s="1">
        <v>11.3598</v>
      </c>
      <c r="AW145" s="1">
        <v>3.3239</v>
      </c>
      <c r="AX145" s="1">
        <v>4.00452</v>
      </c>
      <c r="AY145" s="1">
        <v>762.515</v>
      </c>
      <c r="AZ145" s="1">
        <v>1.75566</v>
      </c>
      <c r="BA145" s="1">
        <v>1.84154</v>
      </c>
      <c r="BB145" s="1">
        <v>25.6725</v>
      </c>
      <c r="BC145" s="1">
        <v>7.30716</v>
      </c>
      <c r="BD145" s="1">
        <v>0.941714</v>
      </c>
      <c r="BE145" s="1">
        <v>447.806</v>
      </c>
      <c r="BF145" s="1">
        <v>7.43767</v>
      </c>
      <c r="BG145" s="1">
        <v>211.044</v>
      </c>
      <c r="BH145" s="1">
        <v>0.622294576</v>
      </c>
      <c r="BI145" s="1">
        <v>0.453558773</v>
      </c>
      <c r="BJ145" s="1">
        <v>0.475591271</v>
      </c>
      <c r="BK145" s="1">
        <v>0.04139265</v>
      </c>
      <c r="BL145" s="1" t="s">
        <v>144</v>
      </c>
      <c r="BM145" s="1" t="s">
        <v>145</v>
      </c>
      <c r="BN145" s="1" t="s">
        <v>145</v>
      </c>
      <c r="BO145" s="1" t="s">
        <v>145</v>
      </c>
      <c r="BP145" s="1" t="s">
        <v>146</v>
      </c>
      <c r="BQ145" s="1" t="s">
        <v>145</v>
      </c>
      <c r="BR145" s="1" t="s">
        <v>146</v>
      </c>
      <c r="BS145" s="1">
        <v>13.92291186</v>
      </c>
      <c r="BT145" s="1">
        <v>9.481335927</v>
      </c>
      <c r="BU145" s="1">
        <v>8.402143737</v>
      </c>
      <c r="BV145" s="1">
        <v>4.170554849</v>
      </c>
      <c r="BW145" s="1">
        <v>8.096096009</v>
      </c>
      <c r="BX145" s="1">
        <v>-0.274029821</v>
      </c>
      <c r="BY145" s="1">
        <v>-0.094623557</v>
      </c>
      <c r="BZ145" s="1" t="str">
        <f t="shared" si="1"/>
        <v>antiinflamatoria</v>
      </c>
      <c r="CA145" s="1">
        <v>27.76930999</v>
      </c>
      <c r="CB145" s="1" t="s">
        <v>148</v>
      </c>
      <c r="CC145" s="1">
        <v>0.168662084</v>
      </c>
      <c r="CD145" s="1">
        <v>0.225929804</v>
      </c>
      <c r="CE145" s="1">
        <v>0.003778395</v>
      </c>
      <c r="CF145" s="1">
        <v>0.112304821</v>
      </c>
      <c r="CG145" s="1">
        <v>0.1940183</v>
      </c>
      <c r="CH145" s="1">
        <v>1623.922</v>
      </c>
      <c r="CI145" s="2" t="str">
        <f t="shared" si="2"/>
        <v>High</v>
      </c>
      <c r="CJ145" s="1">
        <v>1544.734</v>
      </c>
      <c r="CK145" s="1">
        <v>1049.933</v>
      </c>
      <c r="CL145" s="1">
        <v>494.801</v>
      </c>
      <c r="CM145" s="1">
        <v>67.123</v>
      </c>
      <c r="CN145" s="1">
        <v>1419.434</v>
      </c>
      <c r="CO145" s="1">
        <v>40.118</v>
      </c>
      <c r="CP145" s="1">
        <v>0.0</v>
      </c>
      <c r="CQ145" s="1">
        <v>40.118</v>
      </c>
      <c r="CR145" s="1">
        <v>0.0</v>
      </c>
      <c r="CS145" s="1">
        <v>18.058</v>
      </c>
      <c r="CT145" s="1">
        <v>18.058</v>
      </c>
      <c r="CU145" s="1">
        <v>0.0</v>
      </c>
      <c r="CV145" s="1">
        <v>32.213</v>
      </c>
      <c r="CW145" s="1">
        <v>0.0</v>
      </c>
      <c r="CX145" s="1">
        <v>0.0</v>
      </c>
      <c r="CY145" s="1">
        <v>0.317</v>
      </c>
      <c r="CZ145" s="1">
        <v>0.748</v>
      </c>
      <c r="DA145" s="1">
        <v>59.925</v>
      </c>
      <c r="DB145" s="1">
        <v>60.673</v>
      </c>
      <c r="DC145" s="1">
        <v>0.0</v>
      </c>
      <c r="DD145" s="1">
        <v>2.294</v>
      </c>
      <c r="DE145" s="1">
        <v>2.294</v>
      </c>
      <c r="DF145" s="1">
        <v>2.323</v>
      </c>
      <c r="DG145" s="1">
        <v>1.516</v>
      </c>
      <c r="DH145" s="1">
        <v>3.839</v>
      </c>
      <c r="DI145" s="1">
        <v>0.481</v>
      </c>
      <c r="DJ145" s="1">
        <v>4.474</v>
      </c>
      <c r="DK145" s="1">
        <v>4.954</v>
      </c>
      <c r="DL145" s="1">
        <v>1005.914</v>
      </c>
      <c r="DM145" s="1">
        <v>408.502</v>
      </c>
      <c r="DN145" s="1">
        <v>1414.416</v>
      </c>
      <c r="DO145" s="1">
        <v>0.0</v>
      </c>
      <c r="DP145" s="1">
        <v>18.058</v>
      </c>
      <c r="DQ145" s="1">
        <v>18.058</v>
      </c>
      <c r="DR145" s="1" t="s">
        <v>149</v>
      </c>
      <c r="DS145" s="1" t="s">
        <v>149</v>
      </c>
      <c r="DT145" s="1" t="s">
        <v>157</v>
      </c>
      <c r="DU145" s="1" t="s">
        <v>149</v>
      </c>
      <c r="DV145" s="1">
        <v>560.787</v>
      </c>
      <c r="DW145" s="1" t="str">
        <f t="shared" si="3"/>
        <v>high</v>
      </c>
      <c r="DX145" s="1">
        <v>533.441</v>
      </c>
      <c r="DY145" s="1">
        <v>23.179</v>
      </c>
      <c r="DZ145" s="1">
        <v>490.172</v>
      </c>
      <c r="EA145" s="1" t="s">
        <v>157</v>
      </c>
      <c r="EB145" s="1" t="s">
        <v>149</v>
      </c>
      <c r="EC145" s="1" t="s">
        <v>158</v>
      </c>
      <c r="ED145" s="1" t="s">
        <v>149</v>
      </c>
      <c r="EE145" s="1" t="s">
        <v>449</v>
      </c>
      <c r="EF145" s="1" t="s">
        <v>175</v>
      </c>
      <c r="EG145" s="1" t="s">
        <v>175</v>
      </c>
    </row>
    <row r="146" ht="14.25" customHeight="1">
      <c r="A146" s="1" t="s">
        <v>450</v>
      </c>
      <c r="B146" s="1" t="s">
        <v>153</v>
      </c>
      <c r="C146" s="1">
        <v>50.0</v>
      </c>
      <c r="D146" s="1" t="s">
        <v>161</v>
      </c>
      <c r="E146" s="1">
        <v>66.1</v>
      </c>
      <c r="F146" s="1">
        <v>57.0</v>
      </c>
      <c r="G146" s="1" t="s">
        <v>154</v>
      </c>
      <c r="H146" s="1">
        <v>15.0</v>
      </c>
      <c r="I146" s="1">
        <v>100.0</v>
      </c>
      <c r="J146" s="1">
        <v>165.0</v>
      </c>
      <c r="K146" s="1">
        <v>2.894736842</v>
      </c>
      <c r="L146" s="1">
        <v>107.1</v>
      </c>
      <c r="M146" s="1">
        <v>0.6</v>
      </c>
      <c r="N146" s="1">
        <v>91.0</v>
      </c>
      <c r="O146" s="1">
        <v>5.3</v>
      </c>
      <c r="P146" s="1">
        <v>13.1</v>
      </c>
      <c r="Q146" s="1">
        <v>10.11</v>
      </c>
      <c r="R146" s="1">
        <v>1.295746785</v>
      </c>
      <c r="S146" s="1">
        <v>73.0</v>
      </c>
      <c r="T146" s="1">
        <v>8.66</v>
      </c>
      <c r="U146" s="1">
        <v>5.0505</v>
      </c>
      <c r="V146" s="1">
        <v>101.0</v>
      </c>
      <c r="W146" s="1">
        <v>111.7059013</v>
      </c>
      <c r="X146" s="1">
        <v>88.8</v>
      </c>
      <c r="Y146" s="1">
        <v>51.44346947</v>
      </c>
      <c r="Z146" s="1">
        <v>1.943881333</v>
      </c>
      <c r="AA146" s="1">
        <v>0.344769382</v>
      </c>
      <c r="AB146" s="1">
        <v>65.0</v>
      </c>
      <c r="AC146" s="1">
        <v>26.23637928</v>
      </c>
      <c r="AD146" s="1" t="s">
        <v>139</v>
      </c>
      <c r="AE146" s="1">
        <v>46.5335094</v>
      </c>
      <c r="AF146" s="1">
        <v>84.2</v>
      </c>
      <c r="AG146" s="1" t="s">
        <v>140</v>
      </c>
      <c r="AH146" s="1" t="s">
        <v>154</v>
      </c>
      <c r="AI146" s="1" t="s">
        <v>142</v>
      </c>
      <c r="AJ146" s="1" t="s">
        <v>142</v>
      </c>
      <c r="AK146" s="1" t="s">
        <v>143</v>
      </c>
      <c r="AL146" s="1">
        <v>94.0</v>
      </c>
      <c r="AM146" s="1">
        <v>50.0</v>
      </c>
      <c r="AN146" s="1">
        <v>2165.04</v>
      </c>
      <c r="AO146" s="1">
        <v>21.4437</v>
      </c>
      <c r="AP146" s="1">
        <v>784.159</v>
      </c>
      <c r="AQ146" s="1">
        <v>1141.59</v>
      </c>
      <c r="AR146" s="1">
        <v>14.9323</v>
      </c>
      <c r="AS146" s="1">
        <v>1192.81</v>
      </c>
      <c r="AT146" s="1">
        <v>4287.51</v>
      </c>
      <c r="AU146" s="1">
        <v>306.008</v>
      </c>
      <c r="AV146" s="1">
        <v>9.99316</v>
      </c>
      <c r="AW146" s="1">
        <v>2.63427</v>
      </c>
      <c r="AX146" s="1">
        <v>3.36652</v>
      </c>
      <c r="AY146" s="1">
        <v>987.966</v>
      </c>
      <c r="AZ146" s="1">
        <v>1.51292</v>
      </c>
      <c r="BA146" s="1">
        <v>2.23901</v>
      </c>
      <c r="BB146" s="1">
        <v>19.5342</v>
      </c>
      <c r="BC146" s="1">
        <v>6.53529</v>
      </c>
      <c r="BD146" s="1">
        <v>1.50891</v>
      </c>
      <c r="BE146" s="1">
        <v>386.645</v>
      </c>
      <c r="BF146" s="1">
        <v>7.72873</v>
      </c>
      <c r="BG146" s="1">
        <v>187.243</v>
      </c>
      <c r="BH146" s="1">
        <v>5.570731031</v>
      </c>
      <c r="BI146" s="1">
        <v>1.154252059</v>
      </c>
      <c r="BJ146" s="1">
        <v>0.401174785</v>
      </c>
      <c r="BK146" s="1">
        <v>0.035038342</v>
      </c>
      <c r="BL146" s="1" t="s">
        <v>156</v>
      </c>
      <c r="BM146" s="1" t="s">
        <v>146</v>
      </c>
      <c r="BN146" s="1" t="s">
        <v>146</v>
      </c>
      <c r="BO146" s="1" t="s">
        <v>146</v>
      </c>
      <c r="BP146" s="1" t="s">
        <v>146</v>
      </c>
      <c r="BQ146" s="1" t="s">
        <v>146</v>
      </c>
      <c r="BR146" s="1" t="s">
        <v>146</v>
      </c>
      <c r="BS146" s="1">
        <v>7.367240946</v>
      </c>
      <c r="BT146" s="1">
        <v>14.19431134</v>
      </c>
      <c r="BU146" s="1">
        <v>2.377784326</v>
      </c>
      <c r="BV146" s="1">
        <v>1.029284906</v>
      </c>
      <c r="BW146" s="1">
        <v>12.29089338</v>
      </c>
      <c r="BX146" s="1">
        <v>-0.535240473</v>
      </c>
      <c r="BY146" s="1">
        <v>-0.247224237</v>
      </c>
      <c r="BZ146" s="1" t="str">
        <f t="shared" si="1"/>
        <v>antiinflamatoria</v>
      </c>
      <c r="CA146" s="1">
        <v>38.6128266</v>
      </c>
      <c r="CB146" s="1" t="s">
        <v>148</v>
      </c>
      <c r="CC146" s="1">
        <v>0.172660902</v>
      </c>
      <c r="CD146" s="1">
        <v>0.338054705</v>
      </c>
      <c r="CE146" s="1">
        <v>0.034518723</v>
      </c>
      <c r="CF146" s="1">
        <v>0.049086566</v>
      </c>
      <c r="CG146" s="1">
        <v>0.170978703</v>
      </c>
      <c r="CH146" s="1">
        <v>760.479</v>
      </c>
      <c r="CI146" s="2" t="str">
        <f t="shared" si="2"/>
        <v>low</v>
      </c>
      <c r="CJ146" s="1">
        <v>265.813</v>
      </c>
      <c r="CK146" s="1">
        <v>220.678</v>
      </c>
      <c r="CL146" s="1">
        <v>45.135</v>
      </c>
      <c r="CM146" s="1">
        <v>81.751</v>
      </c>
      <c r="CN146" s="1">
        <v>161.671</v>
      </c>
      <c r="CO146" s="1">
        <v>0.277</v>
      </c>
      <c r="CP146" s="1">
        <v>0.0</v>
      </c>
      <c r="CQ146" s="1">
        <v>0.277</v>
      </c>
      <c r="CR146" s="1">
        <v>0.026</v>
      </c>
      <c r="CS146" s="1">
        <v>22.087</v>
      </c>
      <c r="CT146" s="1">
        <v>22.113</v>
      </c>
      <c r="CU146" s="1">
        <v>0.0</v>
      </c>
      <c r="CV146" s="1">
        <v>0.0</v>
      </c>
      <c r="CW146" s="1">
        <v>59.817</v>
      </c>
      <c r="CX146" s="1">
        <v>0.0</v>
      </c>
      <c r="CY146" s="1">
        <v>12.114</v>
      </c>
      <c r="CZ146" s="1">
        <v>0.065</v>
      </c>
      <c r="DA146" s="1">
        <v>0.462</v>
      </c>
      <c r="DB146" s="1">
        <v>0.527</v>
      </c>
      <c r="DC146" s="1">
        <v>0.101</v>
      </c>
      <c r="DD146" s="1">
        <v>0.473</v>
      </c>
      <c r="DE146" s="1">
        <v>0.574</v>
      </c>
      <c r="DF146" s="1">
        <v>5.217</v>
      </c>
      <c r="DG146" s="1">
        <v>3.503</v>
      </c>
      <c r="DH146" s="1">
        <v>8.72</v>
      </c>
      <c r="DI146" s="1">
        <v>17.448</v>
      </c>
      <c r="DJ146" s="1">
        <v>13.057</v>
      </c>
      <c r="DK146" s="1">
        <v>30.506</v>
      </c>
      <c r="DL146" s="1">
        <v>125.614</v>
      </c>
      <c r="DM146" s="1">
        <v>5.552</v>
      </c>
      <c r="DN146" s="1">
        <v>131.166</v>
      </c>
      <c r="DO146" s="1">
        <v>0.026</v>
      </c>
      <c r="DP146" s="1">
        <v>22.087</v>
      </c>
      <c r="DQ146" s="1">
        <v>22.113</v>
      </c>
      <c r="DR146" s="1" t="s">
        <v>157</v>
      </c>
      <c r="DS146" s="1" t="s">
        <v>158</v>
      </c>
      <c r="DT146" s="1" t="s">
        <v>157</v>
      </c>
      <c r="DU146" s="1" t="s">
        <v>157</v>
      </c>
      <c r="DV146" s="1">
        <v>351.254</v>
      </c>
      <c r="DW146" s="1" t="str">
        <f t="shared" si="3"/>
        <v>low</v>
      </c>
      <c r="DX146" s="1">
        <v>122.775</v>
      </c>
      <c r="DY146" s="1">
        <v>37.76</v>
      </c>
      <c r="DZ146" s="1">
        <v>74.674</v>
      </c>
      <c r="EA146" s="1" t="s">
        <v>158</v>
      </c>
      <c r="EB146" s="1" t="s">
        <v>158</v>
      </c>
      <c r="EC146" s="1" t="s">
        <v>157</v>
      </c>
      <c r="ED146" s="1" t="s">
        <v>157</v>
      </c>
      <c r="EE146" s="1" t="s">
        <v>451</v>
      </c>
      <c r="EF146" s="1" t="s">
        <v>151</v>
      </c>
      <c r="EG146" s="1" t="s">
        <v>151</v>
      </c>
    </row>
    <row r="147" ht="14.25" customHeight="1">
      <c r="A147" s="1" t="s">
        <v>452</v>
      </c>
      <c r="B147" s="1" t="s">
        <v>136</v>
      </c>
      <c r="C147" s="1">
        <v>29.0</v>
      </c>
      <c r="D147" s="1" t="s">
        <v>137</v>
      </c>
      <c r="E147" s="1">
        <v>111.0</v>
      </c>
      <c r="F147" s="1">
        <v>53.0</v>
      </c>
      <c r="G147" s="1" t="s">
        <v>154</v>
      </c>
      <c r="H147" s="1">
        <v>15.0</v>
      </c>
      <c r="I147" s="1">
        <v>171.0</v>
      </c>
      <c r="J147" s="1">
        <v>242.0</v>
      </c>
      <c r="K147" s="1">
        <v>4.566037736</v>
      </c>
      <c r="L147" s="1">
        <v>207.0</v>
      </c>
      <c r="M147" s="1">
        <v>0.7</v>
      </c>
      <c r="N147" s="1">
        <v>95.0</v>
      </c>
      <c r="O147" s="1">
        <v>5.3</v>
      </c>
      <c r="P147" s="1">
        <v>1.51</v>
      </c>
      <c r="Q147" s="1">
        <v>9.33</v>
      </c>
      <c r="R147" s="1">
        <v>0.161843516</v>
      </c>
      <c r="S147" s="1">
        <v>73.0</v>
      </c>
      <c r="T147" s="1">
        <v>10.36</v>
      </c>
      <c r="U147" s="1">
        <v>5.2725</v>
      </c>
      <c r="V147" s="1">
        <v>104.7</v>
      </c>
      <c r="W147" s="1">
        <v>116.8970381</v>
      </c>
      <c r="X147" s="1">
        <v>73.7</v>
      </c>
      <c r="Y147" s="1">
        <v>41.1913641</v>
      </c>
      <c r="Z147" s="1">
        <v>2.427693333</v>
      </c>
      <c r="AA147" s="1">
        <v>0.33366548</v>
      </c>
      <c r="AB147" s="1">
        <v>76.2</v>
      </c>
      <c r="AC147" s="1">
        <v>25.78714237</v>
      </c>
      <c r="AD147" s="1" t="s">
        <v>139</v>
      </c>
      <c r="AE147" s="1">
        <v>32.31522959</v>
      </c>
      <c r="AF147" s="1">
        <v>84.6</v>
      </c>
      <c r="AG147" s="1" t="s">
        <v>140</v>
      </c>
      <c r="AH147" s="1" t="s">
        <v>154</v>
      </c>
      <c r="AI147" s="1" t="s">
        <v>142</v>
      </c>
      <c r="AJ147" s="1" t="s">
        <v>142</v>
      </c>
      <c r="AK147" s="1" t="s">
        <v>143</v>
      </c>
      <c r="AL147" s="1">
        <v>161.0</v>
      </c>
      <c r="AM147" s="1">
        <v>102.0</v>
      </c>
      <c r="AN147" s="1">
        <v>2612.58</v>
      </c>
      <c r="AO147" s="1">
        <v>17.6064</v>
      </c>
      <c r="AP147" s="1">
        <v>1361.46</v>
      </c>
      <c r="AQ147" s="1">
        <v>1561.56</v>
      </c>
      <c r="AR147" s="1">
        <v>15.6943</v>
      </c>
      <c r="AS147" s="1">
        <v>1948.37</v>
      </c>
      <c r="AT147" s="1">
        <v>3819.01</v>
      </c>
      <c r="AU147" s="1">
        <v>269.249</v>
      </c>
      <c r="AV147" s="1">
        <v>10.8567</v>
      </c>
      <c r="AW147" s="1">
        <v>2.26057</v>
      </c>
      <c r="AX147" s="1">
        <v>2.96849</v>
      </c>
      <c r="AY147" s="1">
        <v>885.387</v>
      </c>
      <c r="AZ147" s="1">
        <v>1.6645</v>
      </c>
      <c r="BA147" s="1">
        <v>2.28563</v>
      </c>
      <c r="BB147" s="1">
        <v>18.6854</v>
      </c>
      <c r="BC147" s="1">
        <v>6.30103</v>
      </c>
      <c r="BD147" s="1">
        <v>1.73253</v>
      </c>
      <c r="BE147" s="1">
        <v>414.335</v>
      </c>
      <c r="BF147" s="1">
        <v>7.35571</v>
      </c>
      <c r="BG147" s="1">
        <v>130.548</v>
      </c>
      <c r="BH147" s="1">
        <v>0.510590199</v>
      </c>
      <c r="BI147" s="1">
        <v>0.24257691</v>
      </c>
      <c r="BJ147" s="1">
        <v>0.225322333</v>
      </c>
      <c r="BK147" s="1">
        <v>0.028424081</v>
      </c>
      <c r="BL147" s="1" t="s">
        <v>156</v>
      </c>
      <c r="BM147" s="1" t="s">
        <v>145</v>
      </c>
      <c r="BN147" s="1" t="s">
        <v>146</v>
      </c>
      <c r="BO147" s="1" t="s">
        <v>146</v>
      </c>
      <c r="BP147" s="1" t="s">
        <v>146</v>
      </c>
      <c r="BQ147" s="1" t="s">
        <v>146</v>
      </c>
      <c r="BR147" s="1" t="s">
        <v>146</v>
      </c>
      <c r="BS147" s="1">
        <v>22.56704981</v>
      </c>
      <c r="BT147" s="1">
        <v>1.766328031</v>
      </c>
      <c r="BU147" s="1">
        <v>0.678038012</v>
      </c>
      <c r="BV147" s="1">
        <v>0.466129091</v>
      </c>
      <c r="BW147" s="1">
        <v>0.18649603</v>
      </c>
      <c r="BX147" s="1">
        <v>-0.097671593</v>
      </c>
      <c r="BY147" s="1">
        <v>-0.037379102</v>
      </c>
      <c r="BZ147" s="1" t="str">
        <f t="shared" si="1"/>
        <v>antiinflamatoria</v>
      </c>
      <c r="CA147" s="1">
        <v>23.36170213</v>
      </c>
      <c r="CB147" s="1" t="s">
        <v>148</v>
      </c>
      <c r="CC147" s="1">
        <v>0.154409235</v>
      </c>
      <c r="CD147" s="1">
        <v>0.508712109</v>
      </c>
      <c r="CE147" s="1">
        <v>0.011949823</v>
      </c>
      <c r="CF147" s="1">
        <v>0.063471705</v>
      </c>
      <c r="CG147" s="1">
        <v>0.062627084</v>
      </c>
      <c r="CH147" s="1">
        <v>852.733</v>
      </c>
      <c r="CI147" s="2" t="str">
        <f t="shared" si="2"/>
        <v>low</v>
      </c>
      <c r="CJ147" s="1">
        <v>495.771</v>
      </c>
      <c r="CK147" s="1">
        <v>94.369</v>
      </c>
      <c r="CL147" s="1">
        <v>401.403</v>
      </c>
      <c r="CM147" s="1">
        <v>48.669</v>
      </c>
      <c r="CN147" s="1">
        <v>416.611</v>
      </c>
      <c r="CO147" s="1">
        <v>2.35</v>
      </c>
      <c r="CP147" s="1">
        <v>0.0</v>
      </c>
      <c r="CQ147" s="1">
        <v>2.35</v>
      </c>
      <c r="CR147" s="1">
        <v>0.221</v>
      </c>
      <c r="CS147" s="1">
        <v>27.92</v>
      </c>
      <c r="CT147" s="1">
        <v>28.141</v>
      </c>
      <c r="CU147" s="1">
        <v>0.0</v>
      </c>
      <c r="CV147" s="1">
        <v>0.0</v>
      </c>
      <c r="CW147" s="1">
        <v>21.952</v>
      </c>
      <c r="CX147" s="1">
        <v>0.0</v>
      </c>
      <c r="CY147" s="1">
        <v>0.707</v>
      </c>
      <c r="CZ147" s="1">
        <v>0.074</v>
      </c>
      <c r="DA147" s="1">
        <v>0.53</v>
      </c>
      <c r="DB147" s="1">
        <v>0.604</v>
      </c>
      <c r="DC147" s="1">
        <v>0.042</v>
      </c>
      <c r="DD147" s="1">
        <v>0.217</v>
      </c>
      <c r="DE147" s="1">
        <v>0.259</v>
      </c>
      <c r="DF147" s="1">
        <v>14.377</v>
      </c>
      <c r="DG147" s="1">
        <v>10.77</v>
      </c>
      <c r="DH147" s="1">
        <v>25.148</v>
      </c>
      <c r="DI147" s="1">
        <v>23.356</v>
      </c>
      <c r="DJ147" s="1">
        <v>218.638</v>
      </c>
      <c r="DK147" s="1">
        <v>241.994</v>
      </c>
      <c r="DL147" s="1">
        <v>31.233</v>
      </c>
      <c r="DM147" s="1">
        <v>142.949</v>
      </c>
      <c r="DN147" s="1">
        <v>174.182</v>
      </c>
      <c r="DO147" s="1">
        <v>0.221</v>
      </c>
      <c r="DP147" s="1">
        <v>27.92</v>
      </c>
      <c r="DQ147" s="1">
        <v>28.141</v>
      </c>
      <c r="DR147" s="1" t="s">
        <v>157</v>
      </c>
      <c r="DS147" s="1" t="s">
        <v>157</v>
      </c>
      <c r="DT147" s="1" t="s">
        <v>158</v>
      </c>
      <c r="DU147" s="1" t="s">
        <v>157</v>
      </c>
      <c r="DV147" s="1">
        <v>326.395</v>
      </c>
      <c r="DW147" s="1" t="str">
        <f t="shared" si="3"/>
        <v>low</v>
      </c>
      <c r="DX147" s="1">
        <v>189.763</v>
      </c>
      <c r="DY147" s="1">
        <v>18.629</v>
      </c>
      <c r="DZ147" s="1">
        <v>159.464</v>
      </c>
      <c r="EA147" s="1" t="s">
        <v>158</v>
      </c>
      <c r="EB147" s="1" t="s">
        <v>157</v>
      </c>
      <c r="EC147" s="1" t="s">
        <v>158</v>
      </c>
      <c r="ED147" s="1" t="s">
        <v>157</v>
      </c>
      <c r="EE147" s="1" t="s">
        <v>453</v>
      </c>
      <c r="EF147" s="1" t="s">
        <v>175</v>
      </c>
      <c r="EG147" s="1" t="s">
        <v>175</v>
      </c>
    </row>
    <row r="148" ht="14.25" customHeight="1">
      <c r="A148" s="1" t="s">
        <v>454</v>
      </c>
      <c r="B148" s="1" t="s">
        <v>136</v>
      </c>
      <c r="C148" s="1">
        <v>53.0</v>
      </c>
      <c r="D148" s="1" t="s">
        <v>161</v>
      </c>
      <c r="E148" s="1">
        <v>96.1</v>
      </c>
      <c r="F148" s="1">
        <v>38.0</v>
      </c>
      <c r="G148" s="1" t="s">
        <v>138</v>
      </c>
      <c r="H148" s="1">
        <v>32.0</v>
      </c>
      <c r="I148" s="1">
        <v>131.0</v>
      </c>
      <c r="J148" s="1">
        <v>200.0</v>
      </c>
      <c r="K148" s="1">
        <v>5.263157895</v>
      </c>
      <c r="L148" s="1">
        <v>108.1</v>
      </c>
      <c r="M148" s="1">
        <v>3.0</v>
      </c>
      <c r="N148" s="1">
        <v>94.0</v>
      </c>
      <c r="O148" s="1">
        <v>5.8</v>
      </c>
      <c r="P148" s="1">
        <v>2.43</v>
      </c>
      <c r="Q148" s="1">
        <v>7.53</v>
      </c>
      <c r="R148" s="1">
        <v>0.322709163</v>
      </c>
      <c r="S148" s="1">
        <v>158.0</v>
      </c>
      <c r="T148" s="1">
        <v>15.34</v>
      </c>
      <c r="U148" s="1">
        <v>5.217</v>
      </c>
      <c r="V148" s="1">
        <v>139.7</v>
      </c>
      <c r="W148" s="1">
        <v>178.6837507</v>
      </c>
      <c r="X148" s="1">
        <v>50.4</v>
      </c>
      <c r="Y148" s="1">
        <v>28.11488567</v>
      </c>
      <c r="Z148" s="1">
        <v>3.556834667</v>
      </c>
      <c r="AA148" s="1">
        <v>0.316167193</v>
      </c>
      <c r="AB148" s="1">
        <v>76.0</v>
      </c>
      <c r="AC148" s="1">
        <v>24.50726689</v>
      </c>
      <c r="AD148" s="1" t="s">
        <v>154</v>
      </c>
      <c r="AE148" s="1">
        <v>36.74141533</v>
      </c>
      <c r="AF148" s="1">
        <v>96.8</v>
      </c>
      <c r="AG148" s="1" t="s">
        <v>140</v>
      </c>
      <c r="AH148" s="1" t="s">
        <v>141</v>
      </c>
      <c r="AI148" s="1" t="s">
        <v>167</v>
      </c>
      <c r="AJ148" s="1" t="s">
        <v>167</v>
      </c>
      <c r="AK148" s="1" t="s">
        <v>143</v>
      </c>
      <c r="AL148" s="1">
        <v>122.0</v>
      </c>
      <c r="AM148" s="1">
        <v>81.0</v>
      </c>
      <c r="AN148" s="1">
        <v>2253.41</v>
      </c>
      <c r="AO148" s="1">
        <v>17.2421</v>
      </c>
      <c r="AP148" s="1">
        <v>425.236</v>
      </c>
      <c r="AQ148" s="1">
        <v>945.316</v>
      </c>
      <c r="AR148" s="1">
        <v>14.3777</v>
      </c>
      <c r="AS148" s="1">
        <v>1098.98</v>
      </c>
      <c r="AT148" s="1">
        <v>3271.11</v>
      </c>
      <c r="AU148" s="1">
        <v>309.096</v>
      </c>
      <c r="AV148" s="1">
        <v>10.444</v>
      </c>
      <c r="AW148" s="1">
        <v>1.89209</v>
      </c>
      <c r="AX148" s="1">
        <v>4.05316</v>
      </c>
      <c r="AY148" s="1">
        <v>643.826</v>
      </c>
      <c r="AZ148" s="1">
        <v>1.05033</v>
      </c>
      <c r="BA148" s="1">
        <v>1.35426</v>
      </c>
      <c r="BB148" s="1">
        <v>18.7801</v>
      </c>
      <c r="BC148" s="1">
        <v>4.91668</v>
      </c>
      <c r="BD148" s="1">
        <v>1.38036</v>
      </c>
      <c r="BE148" s="1">
        <v>332.738</v>
      </c>
      <c r="BF148" s="1">
        <v>6.30855</v>
      </c>
      <c r="BG148" s="1">
        <v>233.355</v>
      </c>
      <c r="BH148" s="1">
        <v>1.157538833</v>
      </c>
      <c r="BI148" s="1">
        <v>0.208553832</v>
      </c>
      <c r="BJ148" s="1">
        <v>0.168370145</v>
      </c>
      <c r="BK148" s="1">
        <v>0.025485376</v>
      </c>
      <c r="BL148" s="1" t="s">
        <v>144</v>
      </c>
      <c r="BM148" s="1" t="s">
        <v>146</v>
      </c>
      <c r="BN148" s="1" t="s">
        <v>145</v>
      </c>
      <c r="BO148" s="1" t="s">
        <v>145</v>
      </c>
      <c r="BP148" s="1" t="s">
        <v>146</v>
      </c>
      <c r="BQ148" s="1" t="s">
        <v>146</v>
      </c>
      <c r="BR148" s="1" t="s">
        <v>145</v>
      </c>
      <c r="BS148" s="1">
        <v>7.657108492</v>
      </c>
      <c r="BT148" s="1">
        <v>11.81477195</v>
      </c>
      <c r="BU148" s="1">
        <v>12.25290679</v>
      </c>
      <c r="BV148" s="1">
        <v>9.479654499</v>
      </c>
      <c r="BW148" s="1">
        <v>2.242451527</v>
      </c>
      <c r="BX148" s="1">
        <v>-0.412159546</v>
      </c>
      <c r="BY148" s="1">
        <v>-0.182938103</v>
      </c>
      <c r="BZ148" s="1" t="str">
        <f t="shared" si="1"/>
        <v>antiinflamatoria</v>
      </c>
      <c r="CA148" s="1">
        <v>27.61570248</v>
      </c>
      <c r="CB148" s="1" t="s">
        <v>148</v>
      </c>
      <c r="CC148" s="1">
        <v>0.113535639</v>
      </c>
      <c r="CD148" s="1">
        <v>0.125928017</v>
      </c>
      <c r="CE148" s="1">
        <v>0.001778405</v>
      </c>
      <c r="CF148" s="1">
        <v>0.146337332</v>
      </c>
      <c r="CG148" s="1">
        <v>0.376683133</v>
      </c>
      <c r="CH148" s="1">
        <v>1620.964</v>
      </c>
      <c r="CI148" s="2" t="str">
        <f t="shared" si="2"/>
        <v>High</v>
      </c>
      <c r="CJ148" s="1">
        <v>942.604</v>
      </c>
      <c r="CK148" s="1">
        <v>647.407</v>
      </c>
      <c r="CL148" s="1">
        <v>295.198</v>
      </c>
      <c r="CM148" s="1">
        <v>19.43</v>
      </c>
      <c r="CN148" s="1">
        <v>909.038</v>
      </c>
      <c r="CO148" s="1">
        <v>12.151</v>
      </c>
      <c r="CP148" s="1">
        <v>0.0</v>
      </c>
      <c r="CQ148" s="1">
        <v>12.151</v>
      </c>
      <c r="CR148" s="1">
        <v>0.0</v>
      </c>
      <c r="CS148" s="1">
        <v>1.986</v>
      </c>
      <c r="CT148" s="1">
        <v>1.986</v>
      </c>
      <c r="CU148" s="1">
        <v>0.0</v>
      </c>
      <c r="CV148" s="1">
        <v>5.612</v>
      </c>
      <c r="CW148" s="1">
        <v>0.0</v>
      </c>
      <c r="CX148" s="1">
        <v>0.0</v>
      </c>
      <c r="CY148" s="1">
        <v>19.392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0.001</v>
      </c>
      <c r="DE148" s="1">
        <v>0.001</v>
      </c>
      <c r="DF148" s="1">
        <v>0.0</v>
      </c>
      <c r="DG148" s="1">
        <v>0.037</v>
      </c>
      <c r="DH148" s="1">
        <v>0.037</v>
      </c>
      <c r="DI148" s="1">
        <v>0.304</v>
      </c>
      <c r="DJ148" s="1">
        <v>1.003</v>
      </c>
      <c r="DK148" s="1">
        <v>1.308</v>
      </c>
      <c r="DL148" s="1">
        <v>615.56</v>
      </c>
      <c r="DM148" s="1">
        <v>292.17</v>
      </c>
      <c r="DN148" s="1">
        <v>907.73</v>
      </c>
      <c r="DO148" s="1">
        <v>0.0</v>
      </c>
      <c r="DP148" s="1">
        <v>1.986</v>
      </c>
      <c r="DQ148" s="1">
        <v>1.986</v>
      </c>
      <c r="DR148" s="1" t="s">
        <v>149</v>
      </c>
      <c r="DS148" s="1" t="s">
        <v>149</v>
      </c>
      <c r="DT148" s="1" t="s">
        <v>158</v>
      </c>
      <c r="DU148" s="1" t="s">
        <v>149</v>
      </c>
      <c r="DV148" s="1">
        <v>719.338</v>
      </c>
      <c r="DW148" s="1" t="str">
        <f t="shared" si="3"/>
        <v>high</v>
      </c>
      <c r="DX148" s="1">
        <v>418.301</v>
      </c>
      <c r="DY148" s="1">
        <v>8.623</v>
      </c>
      <c r="DZ148" s="1">
        <v>403.405</v>
      </c>
      <c r="EA148" s="1" t="s">
        <v>149</v>
      </c>
      <c r="EB148" s="1" t="s">
        <v>149</v>
      </c>
      <c r="EC148" s="1" t="s">
        <v>158</v>
      </c>
      <c r="ED148" s="1" t="s">
        <v>149</v>
      </c>
      <c r="EE148" s="1" t="s">
        <v>455</v>
      </c>
      <c r="EF148" s="1" t="s">
        <v>151</v>
      </c>
      <c r="EG148" s="1" t="s">
        <v>151</v>
      </c>
    </row>
    <row r="149" ht="14.25" customHeight="1">
      <c r="A149" s="1" t="s">
        <v>456</v>
      </c>
      <c r="B149" s="1" t="s">
        <v>136</v>
      </c>
      <c r="C149" s="1">
        <v>41.0</v>
      </c>
      <c r="D149" s="1" t="s">
        <v>161</v>
      </c>
      <c r="E149" s="1">
        <v>88.7</v>
      </c>
      <c r="F149" s="1">
        <v>32.0</v>
      </c>
      <c r="G149" s="1" t="s">
        <v>138</v>
      </c>
      <c r="H149" s="1">
        <v>67.0</v>
      </c>
      <c r="I149" s="1">
        <v>114.0</v>
      </c>
      <c r="J149" s="1">
        <v>191.0</v>
      </c>
      <c r="K149" s="1">
        <v>5.96875</v>
      </c>
      <c r="L149" s="1">
        <v>161.6</v>
      </c>
      <c r="M149" s="1">
        <v>2.6</v>
      </c>
      <c r="N149" s="1">
        <v>91.0</v>
      </c>
      <c r="O149" s="1">
        <v>5.5</v>
      </c>
      <c r="P149" s="1">
        <v>8.3</v>
      </c>
      <c r="Q149" s="1">
        <v>5.64</v>
      </c>
      <c r="R149" s="1">
        <v>1.471631206</v>
      </c>
      <c r="S149" s="1">
        <v>334.0</v>
      </c>
      <c r="T149" s="1">
        <v>10.16</v>
      </c>
      <c r="U149" s="1">
        <v>5.0505</v>
      </c>
      <c r="V149" s="1">
        <v>112.5</v>
      </c>
      <c r="W149" s="1">
        <v>131.0544985</v>
      </c>
      <c r="X149" s="1">
        <v>75.9</v>
      </c>
      <c r="Y149" s="1">
        <v>43.84846905</v>
      </c>
      <c r="Z149" s="1">
        <v>2.280581333</v>
      </c>
      <c r="AA149" s="1">
        <v>0.336715597</v>
      </c>
      <c r="AB149" s="1">
        <v>71.0</v>
      </c>
      <c r="AC149" s="1">
        <v>23.45091822</v>
      </c>
      <c r="AD149" s="1" t="s">
        <v>154</v>
      </c>
      <c r="AE149" s="1">
        <v>34.17874897</v>
      </c>
      <c r="AF149" s="1">
        <v>87.7</v>
      </c>
      <c r="AG149" s="1" t="s">
        <v>140</v>
      </c>
      <c r="AH149" s="1" t="s">
        <v>154</v>
      </c>
      <c r="AI149" s="1" t="s">
        <v>142</v>
      </c>
      <c r="AJ149" s="1" t="s">
        <v>167</v>
      </c>
      <c r="AK149" s="1" t="s">
        <v>143</v>
      </c>
      <c r="AL149" s="1">
        <v>129.0</v>
      </c>
      <c r="AM149" s="1">
        <v>76.0</v>
      </c>
      <c r="AN149" s="1">
        <v>3004.6</v>
      </c>
      <c r="AO149" s="1">
        <v>20.6521</v>
      </c>
      <c r="AP149" s="1">
        <v>1527.38</v>
      </c>
      <c r="AQ149" s="1">
        <v>1623.64</v>
      </c>
      <c r="AR149" s="1">
        <v>12.6489</v>
      </c>
      <c r="AS149" s="1">
        <v>1620.81</v>
      </c>
      <c r="AT149" s="1">
        <v>4397.63</v>
      </c>
      <c r="AU149" s="1">
        <v>342.225</v>
      </c>
      <c r="AV149" s="1">
        <v>11.1476</v>
      </c>
      <c r="AW149" s="1">
        <v>2.05022</v>
      </c>
      <c r="AX149" s="1">
        <v>2.91852</v>
      </c>
      <c r="AY149" s="1">
        <v>993.45</v>
      </c>
      <c r="AZ149" s="1">
        <v>1.2436</v>
      </c>
      <c r="BA149" s="1">
        <v>2.48089</v>
      </c>
      <c r="BB149" s="1">
        <v>18.1762</v>
      </c>
      <c r="BC149" s="1">
        <v>6.32174</v>
      </c>
      <c r="BD149" s="1">
        <v>1.19962</v>
      </c>
      <c r="BE149" s="1">
        <v>333.763</v>
      </c>
      <c r="BF149" s="1">
        <v>7.43941</v>
      </c>
      <c r="BG149" s="1">
        <v>157.539</v>
      </c>
      <c r="BH149" s="1">
        <v>1.255321844</v>
      </c>
      <c r="BI149" s="1">
        <v>0.742536805</v>
      </c>
      <c r="BJ149" s="1">
        <v>1.184748376</v>
      </c>
      <c r="BK149" s="1">
        <v>0.015701203</v>
      </c>
      <c r="BL149" s="1" t="s">
        <v>144</v>
      </c>
      <c r="BM149" s="1" t="s">
        <v>146</v>
      </c>
      <c r="BN149" s="1" t="s">
        <v>145</v>
      </c>
      <c r="BO149" s="1" t="s">
        <v>145</v>
      </c>
      <c r="BP149" s="1" t="s">
        <v>146</v>
      </c>
      <c r="BQ149" s="1" t="s">
        <v>146</v>
      </c>
      <c r="BR149" s="1" t="s">
        <v>146</v>
      </c>
      <c r="BS149" s="1">
        <v>12.60601462</v>
      </c>
      <c r="BT149" s="1">
        <v>10.43458671</v>
      </c>
      <c r="BU149" s="1">
        <v>13.59184609</v>
      </c>
      <c r="BV149" s="1">
        <v>8.272776827</v>
      </c>
      <c r="BW149" s="1">
        <v>1.921738265</v>
      </c>
      <c r="BX149" s="1">
        <v>-0.164213974</v>
      </c>
      <c r="BY149" s="1">
        <v>-0.054646913</v>
      </c>
      <c r="BZ149" s="1" t="str">
        <f t="shared" si="1"/>
        <v>antiinflamatoria</v>
      </c>
      <c r="CA149" s="1">
        <v>24.31927024</v>
      </c>
      <c r="CB149" s="1" t="s">
        <v>148</v>
      </c>
      <c r="CC149" s="1">
        <v>0.293521286</v>
      </c>
      <c r="CD149" s="1">
        <v>0.331165684</v>
      </c>
      <c r="CE149" s="1">
        <v>0.111357945</v>
      </c>
      <c r="CF149" s="1">
        <v>0.14193392</v>
      </c>
      <c r="CG149" s="1">
        <v>0.00654334</v>
      </c>
      <c r="CH149" s="1">
        <v>1055.002</v>
      </c>
      <c r="CI149" s="2" t="str">
        <f t="shared" si="2"/>
        <v>High</v>
      </c>
      <c r="CJ149" s="1">
        <v>402.344</v>
      </c>
      <c r="CK149" s="1">
        <v>297.789</v>
      </c>
      <c r="CL149" s="1">
        <v>104.555</v>
      </c>
      <c r="CM149" s="1">
        <v>189.621</v>
      </c>
      <c r="CN149" s="1">
        <v>204.93</v>
      </c>
      <c r="CO149" s="1">
        <v>0.0</v>
      </c>
      <c r="CP149" s="1">
        <v>0.0</v>
      </c>
      <c r="CQ149" s="1">
        <v>0.0</v>
      </c>
      <c r="CR149" s="1">
        <v>0.0</v>
      </c>
      <c r="CS149" s="1">
        <v>7.794</v>
      </c>
      <c r="CT149" s="1">
        <v>7.794</v>
      </c>
      <c r="CU149" s="1">
        <v>0.0</v>
      </c>
      <c r="CV149" s="1">
        <v>0.0</v>
      </c>
      <c r="CW149" s="1">
        <v>0.0</v>
      </c>
      <c r="CX149" s="1">
        <v>0.0</v>
      </c>
      <c r="CY149" s="1">
        <v>182.225</v>
      </c>
      <c r="CZ149" s="1">
        <v>1.071</v>
      </c>
      <c r="DA149" s="1">
        <v>0.0</v>
      </c>
      <c r="DB149" s="1">
        <v>1.071</v>
      </c>
      <c r="DC149" s="1">
        <v>0.0</v>
      </c>
      <c r="DD149" s="1">
        <v>0.005</v>
      </c>
      <c r="DE149" s="1">
        <v>0.005</v>
      </c>
      <c r="DF149" s="1">
        <v>3.167</v>
      </c>
      <c r="DG149" s="1">
        <v>0.151</v>
      </c>
      <c r="DH149" s="1">
        <v>3.318</v>
      </c>
      <c r="DI149" s="1">
        <v>0.211</v>
      </c>
      <c r="DJ149" s="1">
        <v>1.163</v>
      </c>
      <c r="DK149" s="1">
        <v>1.373</v>
      </c>
      <c r="DL149" s="1">
        <v>108.057</v>
      </c>
      <c r="DM149" s="1">
        <v>95.386</v>
      </c>
      <c r="DN149" s="1">
        <v>203.443</v>
      </c>
      <c r="DO149" s="1">
        <v>0.0</v>
      </c>
      <c r="DP149" s="1">
        <v>7.794</v>
      </c>
      <c r="DQ149" s="1">
        <v>7.794</v>
      </c>
      <c r="DR149" s="1" t="s">
        <v>157</v>
      </c>
      <c r="DS149" s="1" t="s">
        <v>157</v>
      </c>
      <c r="DT149" s="1" t="s">
        <v>157</v>
      </c>
      <c r="DU149" s="1" t="s">
        <v>157</v>
      </c>
      <c r="DV149" s="1">
        <v>351.129</v>
      </c>
      <c r="DW149" s="1" t="str">
        <f t="shared" si="3"/>
        <v>low</v>
      </c>
      <c r="DX149" s="1">
        <v>133.909</v>
      </c>
      <c r="DY149" s="1">
        <v>63.11</v>
      </c>
      <c r="DZ149" s="1">
        <v>68.205</v>
      </c>
      <c r="EA149" s="1" t="s">
        <v>158</v>
      </c>
      <c r="EB149" s="1" t="s">
        <v>158</v>
      </c>
      <c r="EC149" s="1" t="s">
        <v>157</v>
      </c>
      <c r="ED149" s="1" t="s">
        <v>157</v>
      </c>
      <c r="EE149" s="1" t="s">
        <v>457</v>
      </c>
      <c r="EF149" s="1" t="s">
        <v>175</v>
      </c>
      <c r="EG149" s="1" t="s">
        <v>175</v>
      </c>
    </row>
    <row r="150" ht="14.25" customHeight="1">
      <c r="A150" s="1" t="s">
        <v>458</v>
      </c>
      <c r="B150" s="1" t="s">
        <v>136</v>
      </c>
      <c r="C150" s="1">
        <v>48.0</v>
      </c>
      <c r="D150" s="1" t="s">
        <v>161</v>
      </c>
      <c r="E150" s="1">
        <v>135.0</v>
      </c>
      <c r="F150" s="1">
        <v>28.0</v>
      </c>
      <c r="G150" s="1" t="s">
        <v>138</v>
      </c>
      <c r="H150" s="1">
        <v>68.0</v>
      </c>
      <c r="I150" s="1">
        <v>171.0</v>
      </c>
      <c r="J150" s="1">
        <v>253.0</v>
      </c>
      <c r="K150" s="1">
        <v>9.035714286</v>
      </c>
      <c r="L150" s="1">
        <v>122.5</v>
      </c>
      <c r="M150" s="1">
        <v>2.0</v>
      </c>
      <c r="N150" s="1">
        <v>100.0</v>
      </c>
      <c r="O150" s="1">
        <v>5.8</v>
      </c>
      <c r="P150" s="1">
        <v>2.74</v>
      </c>
      <c r="Q150" s="1">
        <v>3.41</v>
      </c>
      <c r="R150" s="1">
        <v>0.803519062</v>
      </c>
      <c r="S150" s="1">
        <v>337.0</v>
      </c>
      <c r="T150" s="1">
        <v>24.08</v>
      </c>
      <c r="U150" s="1">
        <v>5.55</v>
      </c>
      <c r="V150" s="1">
        <v>169.2</v>
      </c>
      <c r="W150" s="1">
        <v>234.9268293</v>
      </c>
      <c r="X150" s="1">
        <v>32.1</v>
      </c>
      <c r="Y150" s="1">
        <v>16.83577265</v>
      </c>
      <c r="Z150" s="1">
        <v>5.939733333</v>
      </c>
      <c r="AA150" s="1">
        <v>0.295369774</v>
      </c>
      <c r="AB150" s="1">
        <v>91.0</v>
      </c>
      <c r="AC150" s="1">
        <v>30.40529253</v>
      </c>
      <c r="AD150" s="1" t="s">
        <v>155</v>
      </c>
      <c r="AE150" s="1">
        <v>40.41400085</v>
      </c>
      <c r="AF150" s="1">
        <v>104.2</v>
      </c>
      <c r="AG150" s="1" t="s">
        <v>140</v>
      </c>
      <c r="AH150" s="1" t="s">
        <v>141</v>
      </c>
      <c r="AI150" s="1" t="s">
        <v>167</v>
      </c>
      <c r="AJ150" s="1" t="s">
        <v>167</v>
      </c>
      <c r="AK150" s="1" t="s">
        <v>143</v>
      </c>
      <c r="AL150" s="1">
        <v>126.0</v>
      </c>
      <c r="AM150" s="1">
        <v>83.0</v>
      </c>
      <c r="AN150" s="1">
        <v>1881.37</v>
      </c>
      <c r="AO150" s="1">
        <v>13.2768</v>
      </c>
      <c r="AP150" s="1">
        <v>512.668</v>
      </c>
      <c r="AQ150" s="1">
        <v>965.457</v>
      </c>
      <c r="AR150" s="1">
        <v>12.6118</v>
      </c>
      <c r="AS150" s="1">
        <v>941.575</v>
      </c>
      <c r="AT150" s="1">
        <v>3053.03</v>
      </c>
      <c r="AU150" s="1">
        <v>226.341</v>
      </c>
      <c r="AV150" s="1">
        <v>11.0301</v>
      </c>
      <c r="AW150" s="1">
        <v>1.73014</v>
      </c>
      <c r="AX150" s="1">
        <v>2.86602</v>
      </c>
      <c r="AY150" s="1">
        <v>553.462</v>
      </c>
      <c r="AZ150" s="1">
        <v>0.896004</v>
      </c>
      <c r="BA150" s="1">
        <v>1.91786</v>
      </c>
      <c r="BB150" s="1">
        <v>25.2604</v>
      </c>
      <c r="BC150" s="1">
        <v>7.61886</v>
      </c>
      <c r="BD150" s="1">
        <v>1.74451</v>
      </c>
      <c r="BE150" s="1">
        <v>239.847</v>
      </c>
      <c r="BF150" s="1">
        <v>7.50346</v>
      </c>
      <c r="BG150" s="1">
        <v>93.5226</v>
      </c>
      <c r="BH150" s="1">
        <v>5.214540555</v>
      </c>
      <c r="BI150" s="1">
        <v>0.619768336</v>
      </c>
      <c r="BJ150" s="1">
        <v>0.303538771</v>
      </c>
      <c r="BK150" s="1">
        <v>0.0</v>
      </c>
      <c r="BL150" s="1" t="s">
        <v>144</v>
      </c>
      <c r="BM150" s="1" t="s">
        <v>146</v>
      </c>
      <c r="BN150" s="1" t="s">
        <v>145</v>
      </c>
      <c r="BO150" s="1" t="s">
        <v>145</v>
      </c>
      <c r="BP150" s="1" t="s">
        <v>145</v>
      </c>
      <c r="BQ150" s="1" t="s">
        <v>146</v>
      </c>
      <c r="BR150" s="1" t="s">
        <v>145</v>
      </c>
      <c r="BS150" s="1">
        <v>16.70261941</v>
      </c>
      <c r="BT150" s="1">
        <v>10.37647973</v>
      </c>
      <c r="BU150" s="1">
        <v>14.47983786</v>
      </c>
      <c r="BV150" s="1">
        <v>2.380409523</v>
      </c>
      <c r="BW150" s="1">
        <v>2.956254548</v>
      </c>
      <c r="BX150" s="1">
        <v>1.111306526</v>
      </c>
      <c r="BY150" s="1">
        <v>0.590806234</v>
      </c>
      <c r="BZ150" s="1" t="str">
        <f t="shared" si="1"/>
        <v>proinflamatoria</v>
      </c>
      <c r="CA150" s="1">
        <v>30.79462572</v>
      </c>
      <c r="CB150" s="1" t="s">
        <v>148</v>
      </c>
      <c r="CC150" s="1">
        <v>0.198443014</v>
      </c>
      <c r="CD150" s="1">
        <v>0.205464004</v>
      </c>
      <c r="CE150" s="1">
        <v>0.005893266</v>
      </c>
      <c r="CF150" s="1">
        <v>0.053112154</v>
      </c>
      <c r="CG150" s="1">
        <v>0.298301139</v>
      </c>
      <c r="CH150" s="1">
        <v>646.29</v>
      </c>
      <c r="CI150" s="2" t="str">
        <f t="shared" si="2"/>
        <v>low</v>
      </c>
      <c r="CJ150" s="1">
        <v>390.709</v>
      </c>
      <c r="CK150" s="1">
        <v>348.5</v>
      </c>
      <c r="CL150" s="1">
        <v>42.21</v>
      </c>
      <c r="CM150" s="1">
        <v>292.65</v>
      </c>
      <c r="CN150" s="1">
        <v>92.669</v>
      </c>
      <c r="CO150" s="1">
        <v>0.036</v>
      </c>
      <c r="CP150" s="1">
        <v>0.0</v>
      </c>
      <c r="CQ150" s="1">
        <v>0.036</v>
      </c>
      <c r="CR150" s="1">
        <v>0.0</v>
      </c>
      <c r="CS150" s="1">
        <v>5.355</v>
      </c>
      <c r="CT150" s="1">
        <v>5.355</v>
      </c>
      <c r="CU150" s="1">
        <v>0.0</v>
      </c>
      <c r="CV150" s="1">
        <v>0.002</v>
      </c>
      <c r="CW150" s="1">
        <v>0.0</v>
      </c>
      <c r="CX150" s="1">
        <v>0.0</v>
      </c>
      <c r="CY150" s="1">
        <v>292.543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0.004</v>
      </c>
      <c r="DE150" s="1">
        <v>0.004</v>
      </c>
      <c r="DF150" s="1">
        <v>0.0</v>
      </c>
      <c r="DG150" s="1">
        <v>0.104</v>
      </c>
      <c r="DH150" s="1">
        <v>0.104</v>
      </c>
      <c r="DI150" s="1">
        <v>0.353</v>
      </c>
      <c r="DJ150" s="1">
        <v>4.814</v>
      </c>
      <c r="DK150" s="1">
        <v>5.167</v>
      </c>
      <c r="DL150" s="1">
        <v>55.553</v>
      </c>
      <c r="DM150" s="1">
        <v>31.919</v>
      </c>
      <c r="DN150" s="1">
        <v>87.472</v>
      </c>
      <c r="DO150" s="1">
        <v>0.0</v>
      </c>
      <c r="DP150" s="1">
        <v>5.355</v>
      </c>
      <c r="DQ150" s="1">
        <v>5.355</v>
      </c>
      <c r="DR150" s="1" t="s">
        <v>158</v>
      </c>
      <c r="DS150" s="1" t="s">
        <v>157</v>
      </c>
      <c r="DT150" s="1" t="s">
        <v>149</v>
      </c>
      <c r="DU150" s="1" t="s">
        <v>158</v>
      </c>
      <c r="DV150" s="1">
        <v>343.521</v>
      </c>
      <c r="DW150" s="1" t="str">
        <f t="shared" si="3"/>
        <v>low</v>
      </c>
      <c r="DX150" s="1">
        <v>207.673</v>
      </c>
      <c r="DY150" s="1">
        <v>155.552</v>
      </c>
      <c r="DZ150" s="1">
        <v>49.256</v>
      </c>
      <c r="EA150" s="1" t="s">
        <v>158</v>
      </c>
      <c r="EB150" s="1" t="s">
        <v>157</v>
      </c>
      <c r="EC150" s="1" t="s">
        <v>149</v>
      </c>
      <c r="ED150" s="1" t="s">
        <v>158</v>
      </c>
      <c r="EE150" s="1" t="s">
        <v>459</v>
      </c>
      <c r="EF150" s="1" t="s">
        <v>151</v>
      </c>
      <c r="EG150" s="1" t="s">
        <v>151</v>
      </c>
    </row>
    <row r="151" ht="14.25" customHeight="1">
      <c r="A151" s="1" t="s">
        <v>460</v>
      </c>
      <c r="B151" s="1" t="s">
        <v>136</v>
      </c>
      <c r="C151" s="1">
        <v>56.0</v>
      </c>
      <c r="D151" s="1" t="s">
        <v>161</v>
      </c>
      <c r="E151" s="1">
        <v>103.0</v>
      </c>
      <c r="F151" s="1">
        <v>33.0</v>
      </c>
      <c r="G151" s="1" t="s">
        <v>138</v>
      </c>
      <c r="H151" s="1">
        <v>44.0</v>
      </c>
      <c r="I151" s="1">
        <v>140.0</v>
      </c>
      <c r="J151" s="1">
        <v>203.0</v>
      </c>
      <c r="K151" s="1">
        <v>6.151515152</v>
      </c>
      <c r="L151" s="1">
        <v>293.3</v>
      </c>
      <c r="M151" s="1">
        <v>6.6</v>
      </c>
      <c r="N151" s="1">
        <v>95.0</v>
      </c>
      <c r="O151" s="1">
        <v>5.5</v>
      </c>
      <c r="P151" s="1">
        <v>3.23</v>
      </c>
      <c r="Q151" s="1">
        <v>6.2</v>
      </c>
      <c r="R151" s="1">
        <v>0.520967742</v>
      </c>
      <c r="S151" s="1">
        <v>216.0</v>
      </c>
      <c r="T151" s="1">
        <v>13.3</v>
      </c>
      <c r="U151" s="1">
        <v>5.2725</v>
      </c>
      <c r="V151" s="1">
        <v>124.2</v>
      </c>
      <c r="W151" s="1">
        <v>150.0705219</v>
      </c>
      <c r="X151" s="1">
        <v>57.7</v>
      </c>
      <c r="Y151" s="1">
        <v>32.08590467</v>
      </c>
      <c r="Z151" s="1">
        <v>3.116633333</v>
      </c>
      <c r="AA151" s="1">
        <v>0.322008764</v>
      </c>
      <c r="AB151" s="1">
        <v>86.0</v>
      </c>
      <c r="AC151" s="1">
        <v>31.85835332</v>
      </c>
      <c r="AD151" s="1" t="s">
        <v>155</v>
      </c>
      <c r="AE151" s="1">
        <v>41.44406548</v>
      </c>
      <c r="AF151" s="1">
        <v>104.4</v>
      </c>
      <c r="AG151" s="1" t="s">
        <v>140</v>
      </c>
      <c r="AH151" s="1" t="s">
        <v>141</v>
      </c>
      <c r="AI151" s="1" t="s">
        <v>142</v>
      </c>
      <c r="AJ151" s="1" t="s">
        <v>167</v>
      </c>
      <c r="AK151" s="1" t="s">
        <v>143</v>
      </c>
      <c r="AL151" s="1">
        <v>159.0</v>
      </c>
      <c r="AM151" s="1">
        <v>104.0</v>
      </c>
      <c r="AN151" s="1">
        <v>2446.4</v>
      </c>
      <c r="AO151" s="1">
        <v>18.3783</v>
      </c>
      <c r="AP151" s="1">
        <v>607.755</v>
      </c>
      <c r="AQ151" s="1">
        <v>1160.51</v>
      </c>
      <c r="AR151" s="1">
        <v>13.0216</v>
      </c>
      <c r="AS151" s="1">
        <v>1076.77</v>
      </c>
      <c r="AT151" s="1">
        <v>4034.23</v>
      </c>
      <c r="AU151" s="1">
        <v>299.608</v>
      </c>
      <c r="AV151" s="1">
        <v>10.5324</v>
      </c>
      <c r="AW151" s="1">
        <v>2.37009</v>
      </c>
      <c r="AX151" s="1">
        <v>3.42573</v>
      </c>
      <c r="AY151" s="1">
        <v>829.018</v>
      </c>
      <c r="AZ151" s="1">
        <v>1.13674</v>
      </c>
      <c r="BA151" s="1">
        <v>1.76795</v>
      </c>
      <c r="BB151" s="1">
        <v>20.8682</v>
      </c>
      <c r="BC151" s="1">
        <v>6.85717</v>
      </c>
      <c r="BD151" s="1">
        <v>1.19962</v>
      </c>
      <c r="BE151" s="1">
        <v>326.193</v>
      </c>
      <c r="BF151" s="1">
        <v>7.05085</v>
      </c>
      <c r="BG151" s="1">
        <v>150.365</v>
      </c>
      <c r="BH151" s="1">
        <v>13.96239487</v>
      </c>
      <c r="BI151" s="1">
        <v>5.697474631</v>
      </c>
      <c r="BJ151" s="1">
        <v>2.485191653</v>
      </c>
      <c r="BK151" s="1">
        <v>0.0</v>
      </c>
      <c r="BL151" s="1" t="s">
        <v>144</v>
      </c>
      <c r="BM151" s="1" t="s">
        <v>145</v>
      </c>
      <c r="BN151" s="1" t="s">
        <v>145</v>
      </c>
      <c r="BO151" s="1" t="s">
        <v>145</v>
      </c>
      <c r="BP151" s="1" t="s">
        <v>146</v>
      </c>
      <c r="BQ151" s="1" t="s">
        <v>145</v>
      </c>
      <c r="BR151" s="1" t="s">
        <v>145</v>
      </c>
      <c r="BS151" s="1">
        <v>18.71879769</v>
      </c>
      <c r="BT151" s="1">
        <v>11.03114126</v>
      </c>
      <c r="BU151" s="1">
        <v>12.86558689</v>
      </c>
      <c r="BV151" s="1">
        <v>3.458524115</v>
      </c>
      <c r="BW151" s="1">
        <v>3.723323416</v>
      </c>
      <c r="BX151" s="1">
        <v>0.032331878</v>
      </c>
      <c r="BY151" s="1">
        <v>0.013218266</v>
      </c>
      <c r="BZ151" s="1" t="str">
        <f t="shared" si="1"/>
        <v>antiinflamatoria</v>
      </c>
      <c r="CA151" s="1">
        <v>32.52490421</v>
      </c>
      <c r="CB151" s="1" t="s">
        <v>148</v>
      </c>
      <c r="CC151" s="1">
        <v>0.073819611</v>
      </c>
      <c r="CD151" s="1">
        <v>0.511775259</v>
      </c>
      <c r="CE151" s="1">
        <v>0.038780106</v>
      </c>
      <c r="CF151" s="1">
        <v>0.031947784</v>
      </c>
      <c r="CG151" s="1">
        <v>0.050879805</v>
      </c>
      <c r="CH151" s="1">
        <v>2139.386</v>
      </c>
      <c r="CI151" s="2" t="str">
        <f t="shared" si="2"/>
        <v>High</v>
      </c>
      <c r="CJ151" s="1">
        <v>1309.055</v>
      </c>
      <c r="CK151" s="1">
        <v>1066.92</v>
      </c>
      <c r="CL151" s="1">
        <v>242.135</v>
      </c>
      <c r="CM151" s="1">
        <v>549.719</v>
      </c>
      <c r="CN151" s="1">
        <v>734.144</v>
      </c>
      <c r="CO151" s="1">
        <v>8.96</v>
      </c>
      <c r="CP151" s="1">
        <v>0.0</v>
      </c>
      <c r="CQ151" s="1">
        <v>8.96</v>
      </c>
      <c r="CR151" s="1">
        <v>0.0</v>
      </c>
      <c r="CS151" s="1">
        <v>16.231</v>
      </c>
      <c r="CT151" s="1">
        <v>16.231</v>
      </c>
      <c r="CU151" s="1">
        <v>0.0</v>
      </c>
      <c r="CV151" s="1">
        <v>0.503</v>
      </c>
      <c r="CW151" s="1">
        <v>39.878</v>
      </c>
      <c r="CX151" s="1">
        <v>0.0</v>
      </c>
      <c r="CY151" s="1">
        <v>500.909</v>
      </c>
      <c r="CZ151" s="1">
        <v>0.095</v>
      </c>
      <c r="DA151" s="1">
        <v>0.042</v>
      </c>
      <c r="DB151" s="1">
        <v>0.137</v>
      </c>
      <c r="DC151" s="1">
        <v>0.0</v>
      </c>
      <c r="DD151" s="1">
        <v>0.095</v>
      </c>
      <c r="DE151" s="1">
        <v>0.095</v>
      </c>
      <c r="DF151" s="1">
        <v>5.74</v>
      </c>
      <c r="DG151" s="1">
        <v>2.96</v>
      </c>
      <c r="DH151" s="1">
        <v>8.7</v>
      </c>
      <c r="DI151" s="1">
        <v>12.11</v>
      </c>
      <c r="DJ151" s="1">
        <v>17.889</v>
      </c>
      <c r="DK151" s="1">
        <v>29.999</v>
      </c>
      <c r="DL151" s="1">
        <v>499.228</v>
      </c>
      <c r="DM151" s="1">
        <v>204.917</v>
      </c>
      <c r="DN151" s="1">
        <v>704.145</v>
      </c>
      <c r="DO151" s="1">
        <v>0.0</v>
      </c>
      <c r="DP151" s="1">
        <v>16.231</v>
      </c>
      <c r="DQ151" s="1">
        <v>16.231</v>
      </c>
      <c r="DR151" s="1" t="s">
        <v>149</v>
      </c>
      <c r="DS151" s="1" t="s">
        <v>149</v>
      </c>
      <c r="DT151" s="1" t="s">
        <v>149</v>
      </c>
      <c r="DU151" s="1" t="s">
        <v>149</v>
      </c>
      <c r="DV151" s="1">
        <v>874.504</v>
      </c>
      <c r="DW151" s="1" t="str">
        <f t="shared" si="3"/>
        <v>high</v>
      </c>
      <c r="DX151" s="1">
        <v>535.094</v>
      </c>
      <c r="DY151" s="1">
        <v>224.705</v>
      </c>
      <c r="DZ151" s="1">
        <v>300.092</v>
      </c>
      <c r="EA151" s="1" t="s">
        <v>149</v>
      </c>
      <c r="EB151" s="1" t="s">
        <v>149</v>
      </c>
      <c r="EC151" s="1" t="s">
        <v>149</v>
      </c>
      <c r="ED151" s="1" t="s">
        <v>149</v>
      </c>
      <c r="EE151" s="1" t="s">
        <v>461</v>
      </c>
      <c r="EF151" s="1" t="s">
        <v>175</v>
      </c>
      <c r="EG151" s="1" t="s">
        <v>175</v>
      </c>
    </row>
    <row r="152" ht="14.25" customHeight="1">
      <c r="A152" s="1" t="s">
        <v>462</v>
      </c>
      <c r="B152" s="1" t="s">
        <v>153</v>
      </c>
      <c r="C152" s="1">
        <v>28.0</v>
      </c>
      <c r="D152" s="1" t="s">
        <v>137</v>
      </c>
      <c r="E152" s="1">
        <v>112.0</v>
      </c>
      <c r="F152" s="1">
        <v>46.0</v>
      </c>
      <c r="G152" s="1" t="s">
        <v>154</v>
      </c>
      <c r="H152" s="1">
        <v>21.0</v>
      </c>
      <c r="I152" s="1">
        <v>163.0</v>
      </c>
      <c r="J152" s="1">
        <v>227.0</v>
      </c>
      <c r="K152" s="1">
        <v>4.934782609</v>
      </c>
      <c r="L152" s="1">
        <v>157.8</v>
      </c>
      <c r="M152" s="1">
        <v>3.0</v>
      </c>
      <c r="N152" s="1">
        <v>88.0</v>
      </c>
      <c r="O152" s="1">
        <v>5.4</v>
      </c>
      <c r="P152" s="1">
        <v>3.37</v>
      </c>
      <c r="Q152" s="1">
        <v>8.34</v>
      </c>
      <c r="R152" s="1">
        <v>0.404076739</v>
      </c>
      <c r="S152" s="1">
        <v>107.0</v>
      </c>
      <c r="T152" s="1">
        <v>7.43</v>
      </c>
      <c r="U152" s="1">
        <v>4.884</v>
      </c>
      <c r="V152" s="1">
        <v>97.4</v>
      </c>
      <c r="W152" s="1">
        <v>107.3699422</v>
      </c>
      <c r="X152" s="1">
        <v>104.2</v>
      </c>
      <c r="Y152" s="1">
        <v>62.00376323</v>
      </c>
      <c r="Z152" s="1">
        <v>1.612805333</v>
      </c>
      <c r="AA152" s="1">
        <v>0.35468517</v>
      </c>
      <c r="AB152" s="1">
        <v>65.0</v>
      </c>
      <c r="AC152" s="1">
        <v>23.11251635</v>
      </c>
      <c r="AD152" s="1" t="s">
        <v>154</v>
      </c>
      <c r="AE152" s="1">
        <v>35.39842497</v>
      </c>
      <c r="AF152" s="1">
        <v>82.2</v>
      </c>
      <c r="AG152" s="1" t="s">
        <v>140</v>
      </c>
      <c r="AH152" s="1" t="s">
        <v>154</v>
      </c>
      <c r="AI152" s="1" t="s">
        <v>142</v>
      </c>
      <c r="AJ152" s="1" t="s">
        <v>142</v>
      </c>
      <c r="AK152" s="1" t="s">
        <v>143</v>
      </c>
      <c r="AL152" s="1">
        <v>100.0</v>
      </c>
      <c r="AM152" s="1">
        <v>60.0</v>
      </c>
      <c r="AN152" s="1">
        <v>1872.18</v>
      </c>
      <c r="AO152" s="1">
        <v>12.2549</v>
      </c>
      <c r="AP152" s="1">
        <v>695.555</v>
      </c>
      <c r="AQ152" s="1">
        <v>1153.09</v>
      </c>
      <c r="AR152" s="1">
        <v>12.8837</v>
      </c>
      <c r="AS152" s="1">
        <v>1383.28</v>
      </c>
      <c r="AT152" s="1">
        <v>3995.08</v>
      </c>
      <c r="AU152" s="1">
        <v>256.743</v>
      </c>
      <c r="AV152" s="1">
        <v>10.1464</v>
      </c>
      <c r="AW152" s="1">
        <v>1.17001</v>
      </c>
      <c r="AX152" s="1">
        <v>2.56287</v>
      </c>
      <c r="AY152" s="1">
        <v>887.181</v>
      </c>
      <c r="AZ152" s="1">
        <v>0.938523</v>
      </c>
      <c r="BA152" s="1">
        <v>2.04189</v>
      </c>
      <c r="BB152" s="1">
        <v>13.0854</v>
      </c>
      <c r="BC152" s="1">
        <v>4.94545</v>
      </c>
      <c r="BD152" s="1">
        <v>1.42279</v>
      </c>
      <c r="BE152" s="1">
        <v>299.523</v>
      </c>
      <c r="BF152" s="1">
        <v>7.54217</v>
      </c>
      <c r="BG152" s="1">
        <v>126.938</v>
      </c>
      <c r="BH152" s="1">
        <v>6.031205518</v>
      </c>
      <c r="BI152" s="1">
        <v>1.430861044</v>
      </c>
      <c r="BJ152" s="1">
        <v>0.81825337</v>
      </c>
      <c r="BK152" s="1">
        <v>0.049055642</v>
      </c>
      <c r="BL152" s="1" t="s">
        <v>156</v>
      </c>
      <c r="BM152" s="1" t="s">
        <v>146</v>
      </c>
      <c r="BN152" s="1" t="s">
        <v>146</v>
      </c>
      <c r="BO152" s="1" t="s">
        <v>145</v>
      </c>
      <c r="BP152" s="1" t="s">
        <v>146</v>
      </c>
      <c r="BQ152" s="1" t="s">
        <v>146</v>
      </c>
      <c r="BR152" s="1" t="s">
        <v>146</v>
      </c>
      <c r="BS152" s="1">
        <v>16.93383487</v>
      </c>
      <c r="BT152" s="1">
        <v>10.82086431</v>
      </c>
      <c r="BU152" s="1">
        <v>14.5478035</v>
      </c>
      <c r="BV152" s="1">
        <v>7.301931323</v>
      </c>
      <c r="BW152" s="1">
        <v>3.825484059</v>
      </c>
      <c r="BX152" s="1">
        <v>1.220620087</v>
      </c>
      <c r="BY152" s="1">
        <v>0.652040645</v>
      </c>
      <c r="BZ152" s="1" t="str">
        <f t="shared" si="1"/>
        <v>proinflamatoria</v>
      </c>
      <c r="CA152" s="1">
        <v>35.19708029</v>
      </c>
      <c r="CB152" s="1" t="s">
        <v>148</v>
      </c>
      <c r="CC152" s="1">
        <v>0.00347459</v>
      </c>
      <c r="CD152" s="1">
        <v>0.368209125</v>
      </c>
      <c r="CE152" s="1">
        <v>0.010521189</v>
      </c>
      <c r="CF152" s="1">
        <v>0.377658711</v>
      </c>
      <c r="CG152" s="1">
        <v>0.038025654</v>
      </c>
      <c r="CH152" s="1">
        <v>1775.074</v>
      </c>
      <c r="CI152" s="2" t="str">
        <f t="shared" si="2"/>
        <v>High</v>
      </c>
      <c r="CJ152" s="1">
        <v>1019.289</v>
      </c>
      <c r="CK152" s="1">
        <v>930.514</v>
      </c>
      <c r="CL152" s="1">
        <v>88.775</v>
      </c>
      <c r="CM152" s="1">
        <v>741.988</v>
      </c>
      <c r="CN152" s="1">
        <v>273.093</v>
      </c>
      <c r="CO152" s="1">
        <v>2.181</v>
      </c>
      <c r="CP152" s="1">
        <v>0.0</v>
      </c>
      <c r="CQ152" s="1">
        <v>2.181</v>
      </c>
      <c r="CR152" s="1">
        <v>0.0</v>
      </c>
      <c r="CS152" s="1">
        <v>2.028</v>
      </c>
      <c r="CT152" s="1">
        <v>2.028</v>
      </c>
      <c r="CU152" s="1">
        <v>0.0</v>
      </c>
      <c r="CV152" s="1">
        <v>0.351</v>
      </c>
      <c r="CW152" s="1">
        <v>0.0</v>
      </c>
      <c r="CX152" s="1">
        <v>0.0</v>
      </c>
      <c r="CY152" s="1">
        <v>740.5</v>
      </c>
      <c r="CZ152" s="1">
        <v>0.0</v>
      </c>
      <c r="DA152" s="1">
        <v>0.0</v>
      </c>
      <c r="DB152" s="1">
        <v>0.0</v>
      </c>
      <c r="DC152" s="1">
        <v>1.449</v>
      </c>
      <c r="DD152" s="1">
        <v>0.001</v>
      </c>
      <c r="DE152" s="1">
        <v>1.451</v>
      </c>
      <c r="DF152" s="1">
        <v>0.0</v>
      </c>
      <c r="DG152" s="1">
        <v>0.038</v>
      </c>
      <c r="DH152" s="1">
        <v>0.038</v>
      </c>
      <c r="DI152" s="1">
        <v>0.041</v>
      </c>
      <c r="DJ152" s="1">
        <v>9.866</v>
      </c>
      <c r="DK152" s="1">
        <v>9.908</v>
      </c>
      <c r="DL152" s="1">
        <v>186.343</v>
      </c>
      <c r="DM152" s="1">
        <v>76.842</v>
      </c>
      <c r="DN152" s="1">
        <v>263.185</v>
      </c>
      <c r="DO152" s="1">
        <v>0.0</v>
      </c>
      <c r="DP152" s="1">
        <v>2.028</v>
      </c>
      <c r="DQ152" s="1">
        <v>2.028</v>
      </c>
      <c r="DR152" s="1" t="s">
        <v>149</v>
      </c>
      <c r="DS152" s="1" t="s">
        <v>149</v>
      </c>
      <c r="DT152" s="1" t="s">
        <v>149</v>
      </c>
      <c r="DU152" s="1" t="s">
        <v>157</v>
      </c>
      <c r="DV152" s="1">
        <v>948.132</v>
      </c>
      <c r="DW152" s="1" t="str">
        <f t="shared" si="3"/>
        <v>high</v>
      </c>
      <c r="DX152" s="1">
        <v>544.44</v>
      </c>
      <c r="DY152" s="1">
        <v>396.323</v>
      </c>
      <c r="DZ152" s="1">
        <v>145.869</v>
      </c>
      <c r="EA152" s="1" t="s">
        <v>149</v>
      </c>
      <c r="EB152" s="1" t="s">
        <v>149</v>
      </c>
      <c r="EC152" s="1" t="s">
        <v>149</v>
      </c>
      <c r="ED152" s="1" t="s">
        <v>157</v>
      </c>
      <c r="EE152" s="1" t="s">
        <v>463</v>
      </c>
      <c r="EF152" s="1" t="s">
        <v>151</v>
      </c>
      <c r="EG152" s="1" t="s">
        <v>151</v>
      </c>
    </row>
    <row r="153" ht="14.25" customHeight="1">
      <c r="A153" s="1" t="s">
        <v>464</v>
      </c>
      <c r="B153" s="1" t="s">
        <v>136</v>
      </c>
      <c r="C153" s="1">
        <v>42.0</v>
      </c>
      <c r="D153" s="1" t="s">
        <v>161</v>
      </c>
      <c r="E153" s="1">
        <v>91.5</v>
      </c>
      <c r="F153" s="1">
        <v>51.0</v>
      </c>
      <c r="G153" s="1" t="s">
        <v>154</v>
      </c>
      <c r="H153" s="1">
        <v>17.0</v>
      </c>
      <c r="I153" s="1">
        <v>146.0</v>
      </c>
      <c r="J153" s="1">
        <v>221.0</v>
      </c>
      <c r="K153" s="1">
        <v>4.333333333</v>
      </c>
      <c r="L153" s="1">
        <v>217.2</v>
      </c>
      <c r="M153" s="1">
        <v>1.1</v>
      </c>
      <c r="N153" s="1">
        <v>92.0</v>
      </c>
      <c r="O153" s="1">
        <v>5.7</v>
      </c>
      <c r="P153" s="1">
        <v>3.28</v>
      </c>
      <c r="Q153" s="1">
        <v>7.22</v>
      </c>
      <c r="R153" s="1">
        <v>0.454293629</v>
      </c>
      <c r="S153" s="1">
        <v>87.0</v>
      </c>
      <c r="T153" s="1">
        <v>7.94</v>
      </c>
      <c r="U153" s="1">
        <v>5.106</v>
      </c>
      <c r="V153" s="1">
        <v>93.2</v>
      </c>
      <c r="W153" s="1">
        <v>98.87920299</v>
      </c>
      <c r="X153" s="1">
        <v>96.5</v>
      </c>
      <c r="Y153" s="1">
        <v>55.49849487</v>
      </c>
      <c r="Z153" s="1">
        <v>1.801850667</v>
      </c>
      <c r="AA153" s="1">
        <v>0.348731135</v>
      </c>
      <c r="AB153" s="1">
        <v>79.0</v>
      </c>
      <c r="AC153" s="1">
        <v>26.27416392</v>
      </c>
      <c r="AD153" s="1" t="s">
        <v>139</v>
      </c>
      <c r="AE153" s="1">
        <v>37.57925739</v>
      </c>
      <c r="AF153" s="1">
        <v>91.4</v>
      </c>
      <c r="AG153" s="1" t="s">
        <v>140</v>
      </c>
      <c r="AH153" s="1" t="s">
        <v>141</v>
      </c>
      <c r="AI153" s="1" t="s">
        <v>142</v>
      </c>
      <c r="AJ153" s="1" t="s">
        <v>142</v>
      </c>
      <c r="AK153" s="1" t="s">
        <v>143</v>
      </c>
      <c r="AL153" s="1">
        <v>128.0</v>
      </c>
      <c r="AM153" s="1">
        <v>82.0</v>
      </c>
      <c r="AN153" s="1">
        <v>3242.83</v>
      </c>
      <c r="AO153" s="1">
        <v>22.599</v>
      </c>
      <c r="AP153" s="1">
        <v>1106.97</v>
      </c>
      <c r="AQ153" s="1">
        <v>1562.03</v>
      </c>
      <c r="AR153" s="1">
        <v>19.1882</v>
      </c>
      <c r="AS153" s="1">
        <v>1948.12</v>
      </c>
      <c r="AT153" s="1">
        <v>4873.31</v>
      </c>
      <c r="AU153" s="1">
        <v>352.443</v>
      </c>
      <c r="AV153" s="1">
        <v>11.2511</v>
      </c>
      <c r="AW153" s="1">
        <v>3.21273</v>
      </c>
      <c r="AX153" s="1">
        <v>4.96566</v>
      </c>
      <c r="AY153" s="1">
        <v>1134.46</v>
      </c>
      <c r="AZ153" s="1">
        <v>1.94427</v>
      </c>
      <c r="BA153" s="1">
        <v>2.73978</v>
      </c>
      <c r="BB153" s="1">
        <v>27.1688</v>
      </c>
      <c r="BC153" s="1">
        <v>9.94194</v>
      </c>
      <c r="BD153" s="1">
        <v>4.04114</v>
      </c>
      <c r="BE153" s="1">
        <v>572.322</v>
      </c>
      <c r="BF153" s="1">
        <v>7.7518</v>
      </c>
      <c r="BG153" s="1">
        <v>201.536</v>
      </c>
      <c r="BH153" s="1">
        <v>3.234441668</v>
      </c>
      <c r="BI153" s="1">
        <v>0.563013654</v>
      </c>
      <c r="BJ153" s="1">
        <v>0.220419855</v>
      </c>
      <c r="BK153" s="1">
        <v>0.0</v>
      </c>
      <c r="BL153" s="1" t="s">
        <v>156</v>
      </c>
      <c r="BM153" s="1" t="s">
        <v>146</v>
      </c>
      <c r="BN153" s="1" t="s">
        <v>146</v>
      </c>
      <c r="BO153" s="1" t="s">
        <v>146</v>
      </c>
      <c r="BP153" s="1" t="s">
        <v>146</v>
      </c>
      <c r="BQ153" s="1" t="s">
        <v>146</v>
      </c>
      <c r="BR153" s="1" t="s">
        <v>146</v>
      </c>
      <c r="BS153" s="1">
        <v>121.8916863</v>
      </c>
      <c r="BT153" s="1">
        <v>346.7208084</v>
      </c>
      <c r="BU153" s="1">
        <v>151.3301126</v>
      </c>
      <c r="BV153" s="1">
        <v>201.1331547</v>
      </c>
      <c r="BW153" s="1">
        <v>150.567202</v>
      </c>
      <c r="BX153" s="1">
        <v>-1.300746725</v>
      </c>
      <c r="BY153" s="1">
        <v>-0.401093656</v>
      </c>
      <c r="BZ153" s="1" t="str">
        <f t="shared" si="1"/>
        <v>antiinflamatoria</v>
      </c>
      <c r="CA153" s="1">
        <v>26.05689278</v>
      </c>
      <c r="CB153" s="1" t="s">
        <v>148</v>
      </c>
      <c r="CC153" s="1">
        <v>0.098364607</v>
      </c>
      <c r="CD153" s="1">
        <v>0.259184025</v>
      </c>
      <c r="CE153" s="1">
        <v>0.137269754</v>
      </c>
      <c r="CF153" s="1">
        <v>0.126493372</v>
      </c>
      <c r="CG153" s="1">
        <v>0.151007058</v>
      </c>
      <c r="CH153" s="1">
        <v>2453.953</v>
      </c>
      <c r="CI153" s="2" t="str">
        <f t="shared" si="2"/>
        <v>High</v>
      </c>
      <c r="CJ153" s="1">
        <v>1837.961</v>
      </c>
      <c r="CK153" s="1">
        <v>1424.672</v>
      </c>
      <c r="CL153" s="1">
        <v>413.289</v>
      </c>
      <c r="CM153" s="1">
        <v>519.047</v>
      </c>
      <c r="CN153" s="1">
        <v>1299.501</v>
      </c>
      <c r="CO153" s="1">
        <v>11.551</v>
      </c>
      <c r="CP153" s="1">
        <v>0.0</v>
      </c>
      <c r="CQ153" s="1">
        <v>11.551</v>
      </c>
      <c r="CR153" s="1">
        <v>0.0</v>
      </c>
      <c r="CS153" s="1">
        <v>7.862</v>
      </c>
      <c r="CT153" s="1">
        <v>7.862</v>
      </c>
      <c r="CU153" s="1">
        <v>0.0</v>
      </c>
      <c r="CV153" s="1">
        <v>2.659</v>
      </c>
      <c r="CW153" s="1">
        <v>0.0</v>
      </c>
      <c r="CX153" s="1">
        <v>0.0</v>
      </c>
      <c r="CY153" s="1">
        <v>500.89</v>
      </c>
      <c r="CZ153" s="1">
        <v>0.0</v>
      </c>
      <c r="DA153" s="1">
        <v>0.0</v>
      </c>
      <c r="DB153" s="1">
        <v>0.0</v>
      </c>
      <c r="DC153" s="1">
        <v>16.121</v>
      </c>
      <c r="DD153" s="1">
        <v>0.005</v>
      </c>
      <c r="DE153" s="1">
        <v>16.127</v>
      </c>
      <c r="DF153" s="1">
        <v>1.516</v>
      </c>
      <c r="DG153" s="1">
        <v>0.515</v>
      </c>
      <c r="DH153" s="1">
        <v>2.03</v>
      </c>
      <c r="DI153" s="1">
        <v>1.77</v>
      </c>
      <c r="DJ153" s="1">
        <v>8.173</v>
      </c>
      <c r="DK153" s="1">
        <v>9.942</v>
      </c>
      <c r="DL153" s="1">
        <v>892.825</v>
      </c>
      <c r="DM153" s="1">
        <v>396.734</v>
      </c>
      <c r="DN153" s="1">
        <v>1289.559</v>
      </c>
      <c r="DO153" s="1">
        <v>0.0</v>
      </c>
      <c r="DP153" s="1">
        <v>7.862</v>
      </c>
      <c r="DQ153" s="1">
        <v>7.862</v>
      </c>
      <c r="DR153" s="1" t="s">
        <v>149</v>
      </c>
      <c r="DS153" s="1" t="s">
        <v>149</v>
      </c>
      <c r="DT153" s="1" t="s">
        <v>149</v>
      </c>
      <c r="DU153" s="1" t="s">
        <v>149</v>
      </c>
      <c r="DV153" s="1">
        <v>756.732</v>
      </c>
      <c r="DW153" s="1" t="str">
        <f t="shared" si="3"/>
        <v>high</v>
      </c>
      <c r="DX153" s="1">
        <v>566.777</v>
      </c>
      <c r="DY153" s="1">
        <v>160.06</v>
      </c>
      <c r="DZ153" s="1">
        <v>400.73</v>
      </c>
      <c r="EA153" s="1" t="s">
        <v>149</v>
      </c>
      <c r="EB153" s="1" t="s">
        <v>149</v>
      </c>
      <c r="EC153" s="1" t="s">
        <v>149</v>
      </c>
      <c r="ED153" s="1" t="s">
        <v>149</v>
      </c>
      <c r="EE153" s="1" t="s">
        <v>465</v>
      </c>
      <c r="EF153" s="1" t="s">
        <v>175</v>
      </c>
      <c r="EG153" s="1" t="s">
        <v>175</v>
      </c>
    </row>
    <row r="154" ht="14.25" customHeight="1">
      <c r="A154" s="1" t="s">
        <v>466</v>
      </c>
      <c r="B154" s="1" t="s">
        <v>136</v>
      </c>
      <c r="C154" s="1">
        <v>41.0</v>
      </c>
      <c r="D154" s="1" t="s">
        <v>161</v>
      </c>
      <c r="E154" s="1">
        <v>133.0</v>
      </c>
      <c r="F154" s="1">
        <v>38.0</v>
      </c>
      <c r="G154" s="1" t="s">
        <v>138</v>
      </c>
      <c r="H154" s="1">
        <v>81.0</v>
      </c>
      <c r="I154" s="1">
        <v>164.0</v>
      </c>
      <c r="J154" s="1">
        <v>245.0</v>
      </c>
      <c r="K154" s="1">
        <v>6.447368421</v>
      </c>
      <c r="L154" s="1">
        <v>89.2</v>
      </c>
      <c r="M154" s="1">
        <v>2.5</v>
      </c>
      <c r="N154" s="1">
        <v>91.0</v>
      </c>
      <c r="O154" s="1">
        <v>5.7</v>
      </c>
      <c r="P154" s="1">
        <v>2.244</v>
      </c>
      <c r="Q154" s="1">
        <v>5.43</v>
      </c>
      <c r="R154" s="1">
        <v>0.413259669</v>
      </c>
      <c r="S154" s="1">
        <v>406.0</v>
      </c>
      <c r="T154" s="1">
        <v>16.06</v>
      </c>
      <c r="U154" s="1">
        <v>5.0505</v>
      </c>
      <c r="V154" s="1">
        <v>153.6</v>
      </c>
      <c r="W154" s="1">
        <v>207.158981</v>
      </c>
      <c r="X154" s="1">
        <v>48.6</v>
      </c>
      <c r="Y154" s="1">
        <v>27.73975376</v>
      </c>
      <c r="Z154" s="1">
        <v>3.604934667</v>
      </c>
      <c r="AA154" s="1">
        <v>0.315585118</v>
      </c>
      <c r="AB154" s="1">
        <v>70.0</v>
      </c>
      <c r="AC154" s="1">
        <v>28.65365872</v>
      </c>
      <c r="AD154" s="1" t="s">
        <v>139</v>
      </c>
      <c r="AE154" s="1">
        <v>35.81659971</v>
      </c>
      <c r="AF154" s="1">
        <v>94.4</v>
      </c>
      <c r="AG154" s="1" t="s">
        <v>140</v>
      </c>
      <c r="AH154" s="1" t="s">
        <v>141</v>
      </c>
      <c r="AI154" s="1" t="s">
        <v>142</v>
      </c>
      <c r="AJ154" s="1" t="s">
        <v>167</v>
      </c>
      <c r="AK154" s="1" t="s">
        <v>143</v>
      </c>
      <c r="AL154" s="1">
        <v>134.0</v>
      </c>
      <c r="AM154" s="1">
        <v>86.0</v>
      </c>
      <c r="AN154" s="1">
        <v>1248.79</v>
      </c>
      <c r="AO154" s="1">
        <v>12.9327</v>
      </c>
      <c r="AP154" s="1">
        <v>446.7</v>
      </c>
      <c r="AQ154" s="1">
        <v>811.061</v>
      </c>
      <c r="AR154" s="1">
        <v>10.674</v>
      </c>
      <c r="AS154" s="1">
        <v>900.826</v>
      </c>
      <c r="AT154" s="1">
        <v>2258.78</v>
      </c>
      <c r="AU154" s="1">
        <v>164.207</v>
      </c>
      <c r="AV154" s="1">
        <v>10.6586</v>
      </c>
      <c r="AW154" s="1">
        <v>1.04143</v>
      </c>
      <c r="AX154" s="1">
        <v>2.39137</v>
      </c>
      <c r="AY154" s="1">
        <v>726.649</v>
      </c>
      <c r="AZ154" s="1">
        <v>0.833102</v>
      </c>
      <c r="BA154" s="1">
        <v>1.93603</v>
      </c>
      <c r="BB154" s="1">
        <v>10.7162</v>
      </c>
      <c r="BC154" s="1">
        <v>4.50414</v>
      </c>
      <c r="BD154" s="1">
        <v>1.56664</v>
      </c>
      <c r="BE154" s="1">
        <v>272.696</v>
      </c>
      <c r="BF154" s="1">
        <v>7.13386</v>
      </c>
      <c r="BG154" s="1">
        <v>179.795</v>
      </c>
      <c r="BH154" s="1">
        <v>2.960621794</v>
      </c>
      <c r="BI154" s="1">
        <v>0.554245858</v>
      </c>
      <c r="BJ154" s="1">
        <v>0.447494768</v>
      </c>
      <c r="BK154" s="1">
        <v>0.036722911</v>
      </c>
      <c r="BL154" s="1" t="s">
        <v>144</v>
      </c>
      <c r="BM154" s="1" t="s">
        <v>145</v>
      </c>
      <c r="BN154" s="1" t="s">
        <v>145</v>
      </c>
      <c r="BO154" s="1" t="s">
        <v>145</v>
      </c>
      <c r="BP154" s="1" t="s">
        <v>146</v>
      </c>
      <c r="BQ154" s="1" t="s">
        <v>146</v>
      </c>
      <c r="BR154" s="1" t="s">
        <v>145</v>
      </c>
      <c r="BS154" s="1">
        <v>19.67223989</v>
      </c>
      <c r="BT154" s="1">
        <v>21.11677112</v>
      </c>
      <c r="BU154" s="1">
        <v>35.01634534</v>
      </c>
      <c r="BV154" s="1">
        <v>4.030023279</v>
      </c>
      <c r="BW154" s="1">
        <v>3.555495334</v>
      </c>
      <c r="BX154" s="1">
        <v>0.318969171</v>
      </c>
      <c r="BY154" s="1">
        <v>0.255379641</v>
      </c>
      <c r="BZ154" s="1" t="str">
        <f t="shared" si="1"/>
        <v>proinflamatoria</v>
      </c>
      <c r="CA154" s="1">
        <v>30.88559322</v>
      </c>
      <c r="CB154" s="1" t="s">
        <v>148</v>
      </c>
      <c r="CC154" s="1">
        <v>0.055432513</v>
      </c>
      <c r="CD154" s="1">
        <v>0.246915143</v>
      </c>
      <c r="CE154" s="1">
        <v>0.00436626</v>
      </c>
      <c r="CF154" s="1">
        <v>0.150382839</v>
      </c>
      <c r="CG154" s="1">
        <v>0.25071189</v>
      </c>
      <c r="CH154" s="1">
        <v>489.203</v>
      </c>
      <c r="CI154" s="2" t="str">
        <f t="shared" si="2"/>
        <v>low</v>
      </c>
      <c r="CJ154" s="1">
        <v>393.766</v>
      </c>
      <c r="CK154" s="1">
        <v>262.285</v>
      </c>
      <c r="CL154" s="1">
        <v>131.481</v>
      </c>
      <c r="CM154" s="1">
        <v>95.032</v>
      </c>
      <c r="CN154" s="1">
        <v>288.496</v>
      </c>
      <c r="CO154" s="1">
        <v>2.537</v>
      </c>
      <c r="CP154" s="1">
        <v>0.0</v>
      </c>
      <c r="CQ154" s="1">
        <v>2.537</v>
      </c>
      <c r="CR154" s="1">
        <v>0.026</v>
      </c>
      <c r="CS154" s="1">
        <v>7.675</v>
      </c>
      <c r="CT154" s="1">
        <v>7.701</v>
      </c>
      <c r="CU154" s="1">
        <v>0.0</v>
      </c>
      <c r="CV154" s="1">
        <v>0.211</v>
      </c>
      <c r="CW154" s="1">
        <v>0.0</v>
      </c>
      <c r="CX154" s="1">
        <v>0.0</v>
      </c>
      <c r="CY154" s="1">
        <v>0.0</v>
      </c>
      <c r="CZ154" s="1">
        <v>0.294</v>
      </c>
      <c r="DA154" s="1">
        <v>18.56</v>
      </c>
      <c r="DB154" s="1">
        <v>18.854</v>
      </c>
      <c r="DC154" s="1">
        <v>0.001</v>
      </c>
      <c r="DD154" s="1">
        <v>1.251</v>
      </c>
      <c r="DE154" s="1">
        <v>1.252</v>
      </c>
      <c r="DF154" s="1">
        <v>58.698</v>
      </c>
      <c r="DG154" s="1">
        <v>16.228</v>
      </c>
      <c r="DH154" s="1">
        <v>74.926</v>
      </c>
      <c r="DI154" s="1">
        <v>0.999</v>
      </c>
      <c r="DJ154" s="1">
        <v>0.326</v>
      </c>
      <c r="DK154" s="1">
        <v>1.324</v>
      </c>
      <c r="DL154" s="1">
        <v>199.729</v>
      </c>
      <c r="DM154" s="1">
        <v>87.442</v>
      </c>
      <c r="DN154" s="1">
        <v>287.172</v>
      </c>
      <c r="DO154" s="1">
        <v>0.026</v>
      </c>
      <c r="DP154" s="1">
        <v>7.675</v>
      </c>
      <c r="DQ154" s="1">
        <v>7.701</v>
      </c>
      <c r="DR154" s="1" t="s">
        <v>158</v>
      </c>
      <c r="DS154" s="1" t="s">
        <v>157</v>
      </c>
      <c r="DT154" s="1" t="s">
        <v>157</v>
      </c>
      <c r="DU154" s="1" t="s">
        <v>157</v>
      </c>
      <c r="DV154" s="1">
        <v>391.742</v>
      </c>
      <c r="DW154" s="1" t="str">
        <f t="shared" si="3"/>
        <v>low</v>
      </c>
      <c r="DX154" s="1">
        <v>315.318</v>
      </c>
      <c r="DY154" s="1">
        <v>76.1</v>
      </c>
      <c r="DZ154" s="1">
        <v>231.02</v>
      </c>
      <c r="EA154" s="1" t="s">
        <v>157</v>
      </c>
      <c r="EB154" s="1" t="s">
        <v>157</v>
      </c>
      <c r="EC154" s="1" t="s">
        <v>157</v>
      </c>
      <c r="ED154" s="1" t="s">
        <v>157</v>
      </c>
      <c r="EE154" s="1" t="s">
        <v>467</v>
      </c>
      <c r="EF154" s="1" t="s">
        <v>165</v>
      </c>
      <c r="EG154" s="1" t="s">
        <v>165</v>
      </c>
    </row>
    <row r="155" ht="14.25" customHeight="1">
      <c r="A155" s="1" t="s">
        <v>468</v>
      </c>
      <c r="B155" s="1" t="s">
        <v>136</v>
      </c>
      <c r="C155" s="1">
        <v>39.0</v>
      </c>
      <c r="D155" s="1" t="s">
        <v>137</v>
      </c>
      <c r="E155" s="1">
        <v>109.0</v>
      </c>
      <c r="F155" s="1">
        <v>41.0</v>
      </c>
      <c r="G155" s="1" t="s">
        <v>154</v>
      </c>
      <c r="H155" s="1">
        <v>27.0</v>
      </c>
      <c r="I155" s="1">
        <v>153.0</v>
      </c>
      <c r="J155" s="1">
        <v>216.0</v>
      </c>
      <c r="K155" s="1">
        <v>5.268292683</v>
      </c>
      <c r="L155" s="1">
        <v>241.8</v>
      </c>
      <c r="M155" s="1">
        <v>0.5</v>
      </c>
      <c r="N155" s="1">
        <v>73.0</v>
      </c>
      <c r="O155" s="1">
        <v>5.1</v>
      </c>
      <c r="P155" s="1">
        <v>9.2</v>
      </c>
      <c r="Q155" s="1">
        <v>3.57</v>
      </c>
      <c r="R155" s="1">
        <v>2.577030812</v>
      </c>
      <c r="S155" s="1">
        <v>134.0</v>
      </c>
      <c r="T155" s="1">
        <v>9.41</v>
      </c>
      <c r="U155" s="1">
        <v>4.0515</v>
      </c>
      <c r="V155" s="1">
        <v>165.9</v>
      </c>
      <c r="W155" s="1">
        <v>341.2511333</v>
      </c>
      <c r="X155" s="1">
        <v>87.0</v>
      </c>
      <c r="Y155" s="1">
        <v>59.01698943</v>
      </c>
      <c r="Z155" s="1">
        <v>1.694427333</v>
      </c>
      <c r="AA155" s="1">
        <v>0.352008217</v>
      </c>
      <c r="AB155" s="1">
        <v>84.6</v>
      </c>
      <c r="AC155" s="1">
        <v>27.24950107</v>
      </c>
      <c r="AD155" s="1" t="s">
        <v>139</v>
      </c>
      <c r="AE155" s="1">
        <v>26.25690783</v>
      </c>
      <c r="AF155" s="1">
        <v>96.6</v>
      </c>
      <c r="AG155" s="1" t="s">
        <v>140</v>
      </c>
      <c r="AH155" s="1" t="s">
        <v>141</v>
      </c>
      <c r="AI155" s="1" t="s">
        <v>142</v>
      </c>
      <c r="AJ155" s="1" t="s">
        <v>167</v>
      </c>
      <c r="AK155" s="1" t="s">
        <v>143</v>
      </c>
      <c r="AL155" s="1">
        <v>108.0</v>
      </c>
      <c r="AM155" s="1">
        <v>63.0</v>
      </c>
      <c r="AN155" s="1">
        <v>1746.12</v>
      </c>
      <c r="AO155" s="1">
        <v>21.5185</v>
      </c>
      <c r="AP155" s="1">
        <v>821.294</v>
      </c>
      <c r="AQ155" s="1">
        <v>1207.1</v>
      </c>
      <c r="AR155" s="1">
        <v>14.1024</v>
      </c>
      <c r="AS155" s="1">
        <v>1110.33</v>
      </c>
      <c r="AT155" s="1">
        <v>2556.11</v>
      </c>
      <c r="AU155" s="1">
        <v>212.188</v>
      </c>
      <c r="AV155" s="1">
        <v>10.8244</v>
      </c>
      <c r="AW155" s="1">
        <v>1.40122</v>
      </c>
      <c r="AX155" s="1">
        <v>2.7435</v>
      </c>
      <c r="AY155" s="1">
        <v>725.902</v>
      </c>
      <c r="AZ155" s="1">
        <v>1.10451</v>
      </c>
      <c r="BA155" s="1">
        <v>1.3987</v>
      </c>
      <c r="BB155" s="1">
        <v>12.2358</v>
      </c>
      <c r="BC155" s="1">
        <v>4.163</v>
      </c>
      <c r="BD155" s="1">
        <v>0.896325</v>
      </c>
      <c r="BE155" s="1">
        <v>444.309</v>
      </c>
      <c r="BF155" s="1">
        <v>7.20458</v>
      </c>
      <c r="BG155" s="1">
        <v>160.47</v>
      </c>
      <c r="BH155" s="1">
        <v>0.0</v>
      </c>
      <c r="BI155" s="1">
        <v>0.0</v>
      </c>
      <c r="BJ155" s="1">
        <v>0.059838156</v>
      </c>
      <c r="BK155" s="1">
        <v>0.0</v>
      </c>
      <c r="BL155" s="1" t="s">
        <v>156</v>
      </c>
      <c r="BM155" s="1" t="s">
        <v>146</v>
      </c>
      <c r="BN155" s="1" t="s">
        <v>146</v>
      </c>
      <c r="BO155" s="1" t="s">
        <v>146</v>
      </c>
      <c r="BP155" s="1" t="s">
        <v>146</v>
      </c>
      <c r="BQ155" s="1" t="s">
        <v>146</v>
      </c>
      <c r="BR155" s="1" t="s">
        <v>146</v>
      </c>
      <c r="BS155" s="1">
        <v>13.48971659</v>
      </c>
      <c r="BT155" s="1">
        <v>17.40495783</v>
      </c>
      <c r="BU155" s="1">
        <v>30.59512918</v>
      </c>
      <c r="BV155" s="1">
        <v>6.410432803</v>
      </c>
      <c r="BW155" s="1">
        <v>6.600187453</v>
      </c>
      <c r="BX155" s="1">
        <v>-0.077152838</v>
      </c>
      <c r="BY155" s="1">
        <v>-0.044188338</v>
      </c>
      <c r="BZ155" s="1" t="str">
        <f t="shared" si="1"/>
        <v>antiinflamatoria</v>
      </c>
      <c r="CA155" s="1">
        <v>27.51966874</v>
      </c>
      <c r="CB155" s="1" t="s">
        <v>148</v>
      </c>
      <c r="CC155" s="1">
        <v>0.070979126</v>
      </c>
      <c r="CD155" s="1">
        <v>0.509172021</v>
      </c>
      <c r="CE155" s="1">
        <v>0.091420581</v>
      </c>
      <c r="CF155" s="1">
        <v>0.024802743</v>
      </c>
      <c r="CG155" s="1">
        <v>0.114592003</v>
      </c>
      <c r="CH155" s="1">
        <v>1588.273</v>
      </c>
      <c r="CI155" s="2" t="str">
        <f t="shared" si="2"/>
        <v>High</v>
      </c>
      <c r="CJ155" s="1">
        <v>313.719</v>
      </c>
      <c r="CK155" s="1">
        <v>240.505</v>
      </c>
      <c r="CL155" s="1">
        <v>73.215</v>
      </c>
      <c r="CM155" s="1">
        <v>239.369</v>
      </c>
      <c r="CN155" s="1">
        <v>69.366</v>
      </c>
      <c r="CO155" s="1">
        <v>4.81</v>
      </c>
      <c r="CP155" s="1">
        <v>0.0</v>
      </c>
      <c r="CQ155" s="1">
        <v>4.81</v>
      </c>
      <c r="CR155" s="1">
        <v>0.0</v>
      </c>
      <c r="CS155" s="1">
        <v>0.143</v>
      </c>
      <c r="CT155" s="1">
        <v>0.143</v>
      </c>
      <c r="CU155" s="1">
        <v>0.031</v>
      </c>
      <c r="CV155" s="1">
        <v>0.263</v>
      </c>
      <c r="CW155" s="1">
        <v>0.803</v>
      </c>
      <c r="CX155" s="1">
        <v>0.0</v>
      </c>
      <c r="CY155" s="1">
        <v>110.186</v>
      </c>
      <c r="CZ155" s="1">
        <v>77.287</v>
      </c>
      <c r="DA155" s="1">
        <v>20.061</v>
      </c>
      <c r="DB155" s="1">
        <v>97.348</v>
      </c>
      <c r="DC155" s="1">
        <v>14.554</v>
      </c>
      <c r="DD155" s="1">
        <v>0.147</v>
      </c>
      <c r="DE155" s="1">
        <v>14.701</v>
      </c>
      <c r="DF155" s="1">
        <v>9.041</v>
      </c>
      <c r="DG155" s="1">
        <v>2.638</v>
      </c>
      <c r="DH155" s="1">
        <v>11.679</v>
      </c>
      <c r="DI155" s="1">
        <v>1.264</v>
      </c>
      <c r="DJ155" s="1">
        <v>0.93</v>
      </c>
      <c r="DK155" s="1">
        <v>2.195</v>
      </c>
      <c r="DL155" s="1">
        <v>17.856</v>
      </c>
      <c r="DM155" s="1">
        <v>49.275</v>
      </c>
      <c r="DN155" s="1">
        <v>67.132</v>
      </c>
      <c r="DO155" s="1">
        <v>0.0</v>
      </c>
      <c r="DP155" s="1">
        <v>0.143</v>
      </c>
      <c r="DQ155" s="1">
        <v>0.143</v>
      </c>
      <c r="DR155" s="1" t="s">
        <v>149</v>
      </c>
      <c r="DS155" s="1" t="s">
        <v>158</v>
      </c>
      <c r="DT155" s="1" t="s">
        <v>157</v>
      </c>
      <c r="DU155" s="1" t="s">
        <v>158</v>
      </c>
      <c r="DV155" s="1">
        <v>909.601</v>
      </c>
      <c r="DW155" s="1" t="str">
        <f t="shared" si="3"/>
        <v>high</v>
      </c>
      <c r="DX155" s="1">
        <v>179.667</v>
      </c>
      <c r="DY155" s="1">
        <v>137.086</v>
      </c>
      <c r="DZ155" s="1">
        <v>39.726</v>
      </c>
      <c r="EA155" s="1" t="s">
        <v>149</v>
      </c>
      <c r="EB155" s="1" t="s">
        <v>158</v>
      </c>
      <c r="EC155" s="1" t="s">
        <v>149</v>
      </c>
      <c r="ED155" s="1" t="s">
        <v>158</v>
      </c>
      <c r="EE155" s="1" t="s">
        <v>469</v>
      </c>
      <c r="EF155" s="1" t="s">
        <v>151</v>
      </c>
      <c r="EG155" s="1" t="s">
        <v>151</v>
      </c>
    </row>
    <row r="156" ht="14.25" customHeight="1">
      <c r="A156" s="1" t="s">
        <v>470</v>
      </c>
      <c r="B156" s="1" t="s">
        <v>153</v>
      </c>
      <c r="C156" s="1">
        <v>31.0</v>
      </c>
      <c r="D156" s="1" t="s">
        <v>137</v>
      </c>
      <c r="E156" s="1">
        <v>65.5</v>
      </c>
      <c r="F156" s="1">
        <v>90.0</v>
      </c>
      <c r="G156" s="1" t="s">
        <v>154</v>
      </c>
      <c r="H156" s="1">
        <v>15.0</v>
      </c>
      <c r="I156" s="1">
        <v>102.0</v>
      </c>
      <c r="J156" s="1">
        <v>189.0</v>
      </c>
      <c r="K156" s="1">
        <v>2.1</v>
      </c>
      <c r="L156" s="1">
        <v>96.6</v>
      </c>
      <c r="M156" s="1">
        <v>0.6</v>
      </c>
      <c r="N156" s="1">
        <v>84.0</v>
      </c>
      <c r="O156" s="1">
        <v>5.3</v>
      </c>
      <c r="P156" s="1">
        <v>5.91</v>
      </c>
      <c r="Q156" s="1">
        <v>14.76</v>
      </c>
      <c r="R156" s="1">
        <v>0.400406504</v>
      </c>
      <c r="S156" s="1">
        <v>73.0</v>
      </c>
      <c r="T156" s="1">
        <v>8.73</v>
      </c>
      <c r="U156" s="1">
        <v>4.662</v>
      </c>
      <c r="V156" s="1">
        <v>119.1</v>
      </c>
      <c r="W156" s="1">
        <v>150.2581756</v>
      </c>
      <c r="X156" s="1">
        <v>90.0</v>
      </c>
      <c r="Y156" s="1">
        <v>55.28356044</v>
      </c>
      <c r="Z156" s="1">
        <v>1.808856</v>
      </c>
      <c r="AA156" s="1">
        <v>0.348526313</v>
      </c>
      <c r="AB156" s="1">
        <v>51.0</v>
      </c>
      <c r="AC156" s="1">
        <v>20.17325264</v>
      </c>
      <c r="AD156" s="1" t="s">
        <v>154</v>
      </c>
      <c r="AE156" s="1">
        <v>33.28666944</v>
      </c>
      <c r="AF156" s="1">
        <v>67.7</v>
      </c>
      <c r="AG156" s="1" t="s">
        <v>154</v>
      </c>
      <c r="AH156" s="1" t="s">
        <v>154</v>
      </c>
      <c r="AI156" s="1" t="s">
        <v>142</v>
      </c>
      <c r="AJ156" s="1" t="s">
        <v>167</v>
      </c>
      <c r="AK156" s="1" t="s">
        <v>143</v>
      </c>
      <c r="AL156" s="1">
        <v>102.0</v>
      </c>
      <c r="AM156" s="1">
        <v>63.0</v>
      </c>
      <c r="AN156" s="1">
        <v>1966.42</v>
      </c>
      <c r="AO156" s="1">
        <v>11.8942</v>
      </c>
      <c r="AP156" s="1">
        <v>543.888</v>
      </c>
      <c r="AQ156" s="1">
        <v>926.143</v>
      </c>
      <c r="AR156" s="1">
        <v>13.4388</v>
      </c>
      <c r="AS156" s="1">
        <v>1259.3</v>
      </c>
      <c r="AT156" s="1">
        <v>3115.12</v>
      </c>
      <c r="AU156" s="1">
        <v>249.274</v>
      </c>
      <c r="AV156" s="1">
        <v>10.4298</v>
      </c>
      <c r="AW156" s="1">
        <v>1.37945</v>
      </c>
      <c r="AX156" s="1">
        <v>3.61567</v>
      </c>
      <c r="AY156" s="1">
        <v>614.038</v>
      </c>
      <c r="AZ156" s="1">
        <v>1.33387</v>
      </c>
      <c r="BA156" s="1">
        <v>1.7882</v>
      </c>
      <c r="BB156" s="1">
        <v>18.2465</v>
      </c>
      <c r="BC156" s="1">
        <v>4.3057</v>
      </c>
      <c r="BD156" s="1">
        <v>1.43836</v>
      </c>
      <c r="BE156" s="1">
        <v>319.265</v>
      </c>
      <c r="BF156" s="1">
        <v>7.13386</v>
      </c>
      <c r="BG156" s="1">
        <v>94.7505</v>
      </c>
      <c r="BH156" s="1">
        <v>2.085425539</v>
      </c>
      <c r="BI156" s="1">
        <v>0.477710734</v>
      </c>
      <c r="BJ156" s="1">
        <v>0.205492777</v>
      </c>
      <c r="BK156" s="1">
        <v>0.0</v>
      </c>
      <c r="BL156" s="1" t="s">
        <v>156</v>
      </c>
      <c r="BM156" s="1" t="s">
        <v>146</v>
      </c>
      <c r="BN156" s="1" t="s">
        <v>146</v>
      </c>
      <c r="BO156" s="1" t="s">
        <v>146</v>
      </c>
      <c r="BP156" s="1" t="s">
        <v>146</v>
      </c>
      <c r="BQ156" s="1" t="s">
        <v>146</v>
      </c>
      <c r="BR156" s="1" t="s">
        <v>146</v>
      </c>
      <c r="BS156" s="1">
        <v>10.67008539</v>
      </c>
      <c r="BT156" s="1">
        <v>13.41909162</v>
      </c>
      <c r="BU156" s="1">
        <v>27.55314509</v>
      </c>
      <c r="BV156" s="1">
        <v>10.75101415</v>
      </c>
      <c r="BW156" s="1">
        <v>3.33673941</v>
      </c>
      <c r="BX156" s="1">
        <v>1.299681223</v>
      </c>
      <c r="BY156" s="1">
        <v>0.661078954</v>
      </c>
      <c r="BZ156" s="1" t="str">
        <f t="shared" si="1"/>
        <v>proinflamatoria</v>
      </c>
      <c r="CA156" s="1">
        <v>29.02806499</v>
      </c>
      <c r="CB156" s="1" t="s">
        <v>154</v>
      </c>
      <c r="CC156" s="1">
        <v>0.002060833</v>
      </c>
      <c r="CD156" s="1">
        <v>0.382856925</v>
      </c>
      <c r="CE156" s="1">
        <v>0.507308323</v>
      </c>
      <c r="CF156" s="1">
        <v>0.023585086</v>
      </c>
      <c r="CG156" s="1">
        <v>0.011296416</v>
      </c>
      <c r="CH156" s="1">
        <v>3385.87</v>
      </c>
      <c r="CI156" s="2" t="str">
        <f t="shared" si="2"/>
        <v>High</v>
      </c>
      <c r="CJ156" s="1">
        <v>3816.689</v>
      </c>
      <c r="CK156" s="1">
        <v>2598.794</v>
      </c>
      <c r="CL156" s="1">
        <v>1217.895</v>
      </c>
      <c r="CM156" s="1">
        <v>2.715</v>
      </c>
      <c r="CN156" s="1">
        <v>3775.391</v>
      </c>
      <c r="CO156" s="1">
        <v>30.801</v>
      </c>
      <c r="CP156" s="1">
        <v>0.0</v>
      </c>
      <c r="CQ156" s="1">
        <v>30.801</v>
      </c>
      <c r="CR156" s="1">
        <v>0.0</v>
      </c>
      <c r="CS156" s="1">
        <v>7.782</v>
      </c>
      <c r="CT156" s="1">
        <v>7.782</v>
      </c>
      <c r="CU156" s="1">
        <v>0.0</v>
      </c>
      <c r="CV156" s="1">
        <v>3.134</v>
      </c>
      <c r="CW156" s="1">
        <v>0.0</v>
      </c>
      <c r="CX156" s="1">
        <v>0.0</v>
      </c>
      <c r="CY156" s="1">
        <v>0.159</v>
      </c>
      <c r="CZ156" s="1">
        <v>0.29</v>
      </c>
      <c r="DA156" s="1">
        <v>0.289</v>
      </c>
      <c r="DB156" s="1">
        <v>0.579</v>
      </c>
      <c r="DC156" s="1">
        <v>0.016</v>
      </c>
      <c r="DD156" s="1">
        <v>0.063</v>
      </c>
      <c r="DE156" s="1">
        <v>0.079</v>
      </c>
      <c r="DF156" s="1">
        <v>1.097</v>
      </c>
      <c r="DG156" s="1">
        <v>0.801</v>
      </c>
      <c r="DH156" s="1">
        <v>1.899</v>
      </c>
      <c r="DI156" s="1">
        <v>0.08</v>
      </c>
      <c r="DJ156" s="1">
        <v>2.12</v>
      </c>
      <c r="DK156" s="1">
        <v>2.2</v>
      </c>
      <c r="DL156" s="1">
        <v>2566.351</v>
      </c>
      <c r="DM156" s="1">
        <v>1206.839</v>
      </c>
      <c r="DN156" s="1">
        <v>3773.19</v>
      </c>
      <c r="DO156" s="1">
        <v>0.0</v>
      </c>
      <c r="DP156" s="1">
        <v>7.782</v>
      </c>
      <c r="DQ156" s="1">
        <v>7.782</v>
      </c>
      <c r="DR156" s="1" t="s">
        <v>149</v>
      </c>
      <c r="DS156" s="1" t="s">
        <v>149</v>
      </c>
      <c r="DT156" s="1" t="s">
        <v>158</v>
      </c>
      <c r="DU156" s="1" t="s">
        <v>149</v>
      </c>
      <c r="DV156" s="1">
        <v>1721.845</v>
      </c>
      <c r="DW156" s="1" t="str">
        <f t="shared" si="3"/>
        <v>high</v>
      </c>
      <c r="DX156" s="1">
        <v>1940.933</v>
      </c>
      <c r="DY156" s="1">
        <v>1.381</v>
      </c>
      <c r="DZ156" s="1">
        <v>1919.931</v>
      </c>
      <c r="EA156" s="1" t="s">
        <v>149</v>
      </c>
      <c r="EB156" s="1" t="s">
        <v>149</v>
      </c>
      <c r="EC156" s="1" t="s">
        <v>158</v>
      </c>
      <c r="ED156" s="1" t="s">
        <v>149</v>
      </c>
      <c r="EE156" s="1" t="s">
        <v>471</v>
      </c>
      <c r="EF156" s="1" t="s">
        <v>151</v>
      </c>
      <c r="EG156" s="1" t="s">
        <v>151</v>
      </c>
    </row>
    <row r="157" ht="14.25" customHeight="1">
      <c r="A157" s="1" t="s">
        <v>472</v>
      </c>
      <c r="B157" s="1" t="s">
        <v>153</v>
      </c>
      <c r="C157" s="1">
        <v>54.0</v>
      </c>
      <c r="D157" s="1" t="s">
        <v>161</v>
      </c>
      <c r="E157" s="1">
        <v>107.0</v>
      </c>
      <c r="F157" s="1">
        <v>60.0</v>
      </c>
      <c r="G157" s="1" t="s">
        <v>154</v>
      </c>
      <c r="H157" s="1">
        <v>42.0</v>
      </c>
      <c r="I157" s="1">
        <v>145.0</v>
      </c>
      <c r="J157" s="1">
        <v>222.0</v>
      </c>
      <c r="K157" s="1">
        <v>3.7</v>
      </c>
      <c r="L157" s="1">
        <v>84.9</v>
      </c>
      <c r="M157" s="1">
        <v>1.2</v>
      </c>
      <c r="N157" s="1">
        <v>84.0</v>
      </c>
      <c r="O157" s="1">
        <v>4.7</v>
      </c>
      <c r="P157" s="1">
        <v>5.5</v>
      </c>
      <c r="Q157" s="1">
        <v>3.63</v>
      </c>
      <c r="R157" s="1">
        <v>1.515151515</v>
      </c>
      <c r="S157" s="1">
        <v>210.0</v>
      </c>
      <c r="T157" s="1">
        <v>11.73</v>
      </c>
      <c r="U157" s="1">
        <v>4.662</v>
      </c>
      <c r="V157" s="1">
        <v>145.3</v>
      </c>
      <c r="W157" s="1">
        <v>201.8932874</v>
      </c>
      <c r="X157" s="1">
        <v>67.4</v>
      </c>
      <c r="Y157" s="1">
        <v>41.14454242</v>
      </c>
      <c r="Z157" s="1">
        <v>2.430456</v>
      </c>
      <c r="AA157" s="1">
        <v>0.333610498</v>
      </c>
      <c r="AB157" s="1">
        <v>62.0</v>
      </c>
      <c r="AC157" s="1">
        <v>27.88922221</v>
      </c>
      <c r="AD157" s="1" t="s">
        <v>139</v>
      </c>
      <c r="AE157" s="1">
        <v>40.83727404</v>
      </c>
      <c r="AF157" s="1">
        <v>96.6</v>
      </c>
      <c r="AG157" s="1" t="s">
        <v>140</v>
      </c>
      <c r="AH157" s="1" t="s">
        <v>141</v>
      </c>
      <c r="AI157" s="1" t="s">
        <v>167</v>
      </c>
      <c r="AJ157" s="1" t="s">
        <v>167</v>
      </c>
      <c r="AK157" s="1" t="s">
        <v>143</v>
      </c>
      <c r="AL157" s="1">
        <v>121.0</v>
      </c>
      <c r="AM157" s="1">
        <v>82.0</v>
      </c>
      <c r="AN157" s="1">
        <v>1016.51</v>
      </c>
      <c r="AO157" s="1">
        <v>11.6962</v>
      </c>
      <c r="AP157" s="1">
        <v>520.612</v>
      </c>
      <c r="AQ157" s="1">
        <v>774.614</v>
      </c>
      <c r="AR157" s="1">
        <v>9.7999</v>
      </c>
      <c r="AS157" s="1">
        <v>988.841</v>
      </c>
      <c r="AT157" s="1">
        <v>1522.47</v>
      </c>
      <c r="AU157" s="1">
        <v>155.885</v>
      </c>
      <c r="AV157" s="1">
        <v>9.58403</v>
      </c>
      <c r="AW157" s="1">
        <v>0.850103</v>
      </c>
      <c r="AX157" s="1">
        <v>2.60878</v>
      </c>
      <c r="AY157" s="1">
        <v>701.547</v>
      </c>
      <c r="AZ157" s="1">
        <v>0.710906</v>
      </c>
      <c r="BA157" s="1">
        <v>1.29226</v>
      </c>
      <c r="BB157" s="1">
        <v>9.40435</v>
      </c>
      <c r="BC157" s="1">
        <v>3.96822</v>
      </c>
      <c r="BD157" s="1">
        <v>0.974116</v>
      </c>
      <c r="BE157" s="1">
        <v>241.563</v>
      </c>
      <c r="BF157" s="1">
        <v>7.00015</v>
      </c>
      <c r="BG157" s="1">
        <v>84.4842</v>
      </c>
      <c r="BH157" s="1">
        <v>2.115048278</v>
      </c>
      <c r="BI157" s="1">
        <v>1.285870095</v>
      </c>
      <c r="BJ157" s="1">
        <v>0.0</v>
      </c>
      <c r="BK157" s="1">
        <v>0.0</v>
      </c>
      <c r="BL157" s="1" t="s">
        <v>156</v>
      </c>
      <c r="BM157" s="1" t="s">
        <v>146</v>
      </c>
      <c r="BN157" s="1" t="s">
        <v>145</v>
      </c>
      <c r="BO157" s="1" t="s">
        <v>146</v>
      </c>
      <c r="BP157" s="1" t="s">
        <v>146</v>
      </c>
      <c r="BQ157" s="1" t="s">
        <v>146</v>
      </c>
      <c r="BR157" s="1" t="s">
        <v>146</v>
      </c>
      <c r="BS157" s="1" t="s">
        <v>147</v>
      </c>
      <c r="BT157" s="1" t="s">
        <v>147</v>
      </c>
      <c r="BU157" s="1" t="s">
        <v>147</v>
      </c>
      <c r="BV157" s="1" t="s">
        <v>147</v>
      </c>
      <c r="BW157" s="1" t="s">
        <v>147</v>
      </c>
      <c r="BX157" s="1">
        <v>1.375977522</v>
      </c>
      <c r="BY157" s="1">
        <v>1.352976915</v>
      </c>
      <c r="BZ157" s="1" t="str">
        <f t="shared" si="1"/>
        <v>proinflamatoria</v>
      </c>
      <c r="CA157" s="1">
        <v>45.13043478</v>
      </c>
      <c r="CB157" s="1" t="s">
        <v>148</v>
      </c>
      <c r="CC157" s="1">
        <v>0.0</v>
      </c>
      <c r="CD157" s="1">
        <v>0.062408459</v>
      </c>
      <c r="CE157" s="1">
        <v>0.045082699</v>
      </c>
      <c r="CF157" s="1">
        <v>0.579109063</v>
      </c>
      <c r="CG157" s="1">
        <v>0.0</v>
      </c>
      <c r="CH157" s="1">
        <v>284.957</v>
      </c>
      <c r="CI157" s="2" t="str">
        <f t="shared" si="2"/>
        <v>low</v>
      </c>
      <c r="CJ157" s="1">
        <v>178.214</v>
      </c>
      <c r="CK157" s="1">
        <v>117.449</v>
      </c>
      <c r="CL157" s="1">
        <v>60.765</v>
      </c>
      <c r="CM157" s="1">
        <v>12.553</v>
      </c>
      <c r="CN157" s="1">
        <v>159.569</v>
      </c>
      <c r="CO157" s="1">
        <v>6.026</v>
      </c>
      <c r="CP157" s="1">
        <v>0.0</v>
      </c>
      <c r="CQ157" s="1">
        <v>6.026</v>
      </c>
      <c r="CR157" s="1">
        <v>0.0</v>
      </c>
      <c r="CS157" s="1">
        <v>0.066</v>
      </c>
      <c r="CT157" s="1">
        <v>0.066</v>
      </c>
      <c r="CU157" s="1">
        <v>0.0</v>
      </c>
      <c r="CV157" s="1">
        <v>4.863</v>
      </c>
      <c r="CW157" s="1">
        <v>0.0</v>
      </c>
      <c r="CX157" s="1">
        <v>0.0</v>
      </c>
      <c r="CY157" s="1">
        <v>0.0</v>
      </c>
      <c r="CZ157" s="1">
        <v>0.0</v>
      </c>
      <c r="DA157" s="1">
        <v>8.46</v>
      </c>
      <c r="DB157" s="1">
        <v>8.46</v>
      </c>
      <c r="DC157" s="1">
        <v>3.7</v>
      </c>
      <c r="DD157" s="1">
        <v>0.305</v>
      </c>
      <c r="DE157" s="1">
        <v>4.005</v>
      </c>
      <c r="DF157" s="1">
        <v>0.0</v>
      </c>
      <c r="DG157" s="1">
        <v>0.088</v>
      </c>
      <c r="DH157" s="1">
        <v>0.088</v>
      </c>
      <c r="DI157" s="1">
        <v>0.018</v>
      </c>
      <c r="DJ157" s="1">
        <v>0.194</v>
      </c>
      <c r="DK157" s="1">
        <v>0.212</v>
      </c>
      <c r="DL157" s="1">
        <v>107.705</v>
      </c>
      <c r="DM157" s="1">
        <v>51.652</v>
      </c>
      <c r="DN157" s="1">
        <v>159.357</v>
      </c>
      <c r="DO157" s="1">
        <v>0.0</v>
      </c>
      <c r="DP157" s="1">
        <v>0.066</v>
      </c>
      <c r="DQ157" s="1">
        <v>0.066</v>
      </c>
      <c r="DR157" s="1" t="s">
        <v>158</v>
      </c>
      <c r="DS157" s="1" t="s">
        <v>158</v>
      </c>
      <c r="DT157" s="1" t="s">
        <v>158</v>
      </c>
      <c r="DU157" s="1" t="s">
        <v>157</v>
      </c>
      <c r="DV157" s="1">
        <v>280.329</v>
      </c>
      <c r="DW157" s="1" t="str">
        <f t="shared" si="3"/>
        <v>low</v>
      </c>
      <c r="DX157" s="1">
        <v>175.319</v>
      </c>
      <c r="DY157" s="1">
        <v>12.349</v>
      </c>
      <c r="DZ157" s="1">
        <v>156.977</v>
      </c>
      <c r="EA157" s="1" t="s">
        <v>158</v>
      </c>
      <c r="EB157" s="1" t="s">
        <v>158</v>
      </c>
      <c r="EC157" s="1" t="s">
        <v>158</v>
      </c>
      <c r="ED157" s="1" t="s">
        <v>157</v>
      </c>
      <c r="EE157" s="1" t="s">
        <v>473</v>
      </c>
      <c r="EF157" s="1" t="s">
        <v>165</v>
      </c>
      <c r="EG157" s="1" t="s">
        <v>165</v>
      </c>
    </row>
    <row r="158" ht="14.25" customHeight="1">
      <c r="A158" s="1" t="s">
        <v>474</v>
      </c>
      <c r="B158" s="1" t="s">
        <v>136</v>
      </c>
      <c r="C158" s="1">
        <v>47.0</v>
      </c>
      <c r="D158" s="1" t="s">
        <v>161</v>
      </c>
      <c r="E158" s="1">
        <v>84.2</v>
      </c>
      <c r="F158" s="1">
        <v>35.0</v>
      </c>
      <c r="G158" s="1" t="s">
        <v>138</v>
      </c>
      <c r="H158" s="1">
        <v>32.0</v>
      </c>
      <c r="I158" s="1">
        <v>114.0</v>
      </c>
      <c r="J158" s="1">
        <v>177.0</v>
      </c>
      <c r="K158" s="1">
        <v>5.057142857</v>
      </c>
      <c r="L158" s="1">
        <v>200.9</v>
      </c>
      <c r="M158" s="1">
        <v>0.7</v>
      </c>
      <c r="N158" s="1">
        <v>97.0</v>
      </c>
      <c r="O158" s="1">
        <v>6.0</v>
      </c>
      <c r="P158" s="1">
        <v>1.98</v>
      </c>
      <c r="Q158" s="1">
        <v>3.47</v>
      </c>
      <c r="R158" s="1">
        <v>0.570605187</v>
      </c>
      <c r="S158" s="1">
        <v>160.0</v>
      </c>
      <c r="T158" s="1">
        <v>8.67</v>
      </c>
      <c r="U158" s="1">
        <v>5.3835</v>
      </c>
      <c r="V158" s="1">
        <v>89.0</v>
      </c>
      <c r="W158" s="1">
        <v>92.06264932</v>
      </c>
      <c r="X158" s="1">
        <v>87.3</v>
      </c>
      <c r="Y158" s="1">
        <v>48.20573436</v>
      </c>
      <c r="Z158" s="1">
        <v>2.074442</v>
      </c>
      <c r="AA158" s="1">
        <v>0.341445961</v>
      </c>
      <c r="AB158" s="1">
        <v>79.8</v>
      </c>
      <c r="AC158" s="1">
        <v>24.6844535</v>
      </c>
      <c r="AD158" s="1" t="s">
        <v>154</v>
      </c>
      <c r="AE158" s="1">
        <v>37.57925739</v>
      </c>
      <c r="AF158" s="1">
        <v>99.1</v>
      </c>
      <c r="AG158" s="1" t="s">
        <v>140</v>
      </c>
      <c r="AH158" s="1" t="s">
        <v>141</v>
      </c>
      <c r="AI158" s="1" t="s">
        <v>142</v>
      </c>
      <c r="AJ158" s="1" t="s">
        <v>167</v>
      </c>
      <c r="AK158" s="1" t="s">
        <v>173</v>
      </c>
      <c r="AL158" s="1">
        <v>133.0</v>
      </c>
      <c r="AM158" s="1">
        <v>80.0</v>
      </c>
      <c r="AN158" s="1">
        <v>2364.82</v>
      </c>
      <c r="AO158" s="1">
        <v>24.5267</v>
      </c>
      <c r="AP158" s="1">
        <v>533.312</v>
      </c>
      <c r="AQ158" s="1">
        <v>1235.26</v>
      </c>
      <c r="AR158" s="1">
        <v>13.4713</v>
      </c>
      <c r="AS158" s="1">
        <v>1190.38</v>
      </c>
      <c r="AT158" s="1">
        <v>4386.4</v>
      </c>
      <c r="AU158" s="1">
        <v>281.834</v>
      </c>
      <c r="AV158" s="1">
        <v>11.2105</v>
      </c>
      <c r="AW158" s="1">
        <v>1.51785</v>
      </c>
      <c r="AX158" s="1">
        <v>3.15648</v>
      </c>
      <c r="AY158" s="1">
        <v>756.534</v>
      </c>
      <c r="AZ158" s="1">
        <v>1.29022</v>
      </c>
      <c r="BA158" s="1">
        <v>2.36004</v>
      </c>
      <c r="BB158" s="1">
        <v>20.7341</v>
      </c>
      <c r="BC158" s="1">
        <v>5.49818</v>
      </c>
      <c r="BD158" s="1">
        <v>2.36942</v>
      </c>
      <c r="BE158" s="1">
        <v>397.31</v>
      </c>
      <c r="BF158" s="1">
        <v>7.56419</v>
      </c>
      <c r="BG158" s="1">
        <v>300.097</v>
      </c>
      <c r="BH158" s="1">
        <v>0.535886437</v>
      </c>
      <c r="BI158" s="1">
        <v>0.0</v>
      </c>
      <c r="BJ158" s="1">
        <v>0.180616367</v>
      </c>
      <c r="BK158" s="1">
        <v>0.027062136</v>
      </c>
      <c r="BL158" s="1" t="s">
        <v>144</v>
      </c>
      <c r="BM158" s="1" t="s">
        <v>145</v>
      </c>
      <c r="BN158" s="1" t="s">
        <v>145</v>
      </c>
      <c r="BO158" s="1" t="s">
        <v>145</v>
      </c>
      <c r="BP158" s="1" t="s">
        <v>146</v>
      </c>
      <c r="BQ158" s="1" t="s">
        <v>146</v>
      </c>
      <c r="BR158" s="1" t="s">
        <v>146</v>
      </c>
      <c r="BS158" s="1">
        <v>10.5585227</v>
      </c>
      <c r="BT158" s="1">
        <v>20.02365643</v>
      </c>
      <c r="BU158" s="1">
        <v>17.76758915</v>
      </c>
      <c r="BV158" s="1">
        <v>7.013469882</v>
      </c>
      <c r="BW158" s="1">
        <v>7.019401873</v>
      </c>
      <c r="BX158" s="1">
        <v>-1.340676856</v>
      </c>
      <c r="BY158" s="1">
        <v>-0.566882391</v>
      </c>
      <c r="BZ158" s="1" t="str">
        <f t="shared" si="1"/>
        <v>antiinflamatoria</v>
      </c>
      <c r="CA158" s="1">
        <v>27.71342079</v>
      </c>
      <c r="CB158" s="1" t="s">
        <v>148</v>
      </c>
      <c r="CC158" s="1">
        <v>0.016514884</v>
      </c>
      <c r="CD158" s="1">
        <v>0.0724027</v>
      </c>
      <c r="CE158" s="1">
        <v>0.046123873</v>
      </c>
      <c r="CF158" s="1">
        <v>0.231185719</v>
      </c>
      <c r="CG158" s="1">
        <v>0.113406733</v>
      </c>
      <c r="CH158" s="1">
        <v>1353.264</v>
      </c>
      <c r="CI158" s="2" t="str">
        <f t="shared" si="2"/>
        <v>High</v>
      </c>
      <c r="CJ158" s="1">
        <v>210.309</v>
      </c>
      <c r="CK158" s="1">
        <v>43.159</v>
      </c>
      <c r="CL158" s="1">
        <v>167.15</v>
      </c>
      <c r="CM158" s="1">
        <v>81.627</v>
      </c>
      <c r="CN158" s="1">
        <v>82.912</v>
      </c>
      <c r="CO158" s="1">
        <v>1.229</v>
      </c>
      <c r="CP158" s="1">
        <v>0.0</v>
      </c>
      <c r="CQ158" s="1">
        <v>1.229</v>
      </c>
      <c r="CR158" s="1">
        <v>0.0</v>
      </c>
      <c r="CS158" s="1">
        <v>44.542</v>
      </c>
      <c r="CT158" s="1">
        <v>44.542</v>
      </c>
      <c r="CU158" s="1">
        <v>0.0</v>
      </c>
      <c r="CV158" s="1">
        <v>1.229</v>
      </c>
      <c r="CW158" s="1">
        <v>0.0</v>
      </c>
      <c r="CX158" s="1">
        <v>0.0</v>
      </c>
      <c r="CY158" s="1">
        <v>8.838</v>
      </c>
      <c r="CZ158" s="1">
        <v>0.231</v>
      </c>
      <c r="DA158" s="1">
        <v>62.024</v>
      </c>
      <c r="DB158" s="1">
        <v>62.256</v>
      </c>
      <c r="DC158" s="1">
        <v>5.073</v>
      </c>
      <c r="DD158" s="1">
        <v>0.001</v>
      </c>
      <c r="DE158" s="1">
        <v>5.074</v>
      </c>
      <c r="DF158" s="1">
        <v>3.403</v>
      </c>
      <c r="DG158" s="1">
        <v>2.055</v>
      </c>
      <c r="DH158" s="1">
        <v>5.459</v>
      </c>
      <c r="DI158" s="1">
        <v>0.347</v>
      </c>
      <c r="DJ158" s="1">
        <v>1.203</v>
      </c>
      <c r="DK158" s="1">
        <v>1.55</v>
      </c>
      <c r="DL158" s="1">
        <v>24.007</v>
      </c>
      <c r="DM158" s="1">
        <v>57.293</v>
      </c>
      <c r="DN158" s="1">
        <v>81.301</v>
      </c>
      <c r="DO158" s="1">
        <v>0.0</v>
      </c>
      <c r="DP158" s="1">
        <v>44.542</v>
      </c>
      <c r="DQ158" s="1">
        <v>44.542</v>
      </c>
      <c r="DR158" s="1" t="s">
        <v>149</v>
      </c>
      <c r="DS158" s="1" t="s">
        <v>158</v>
      </c>
      <c r="DT158" s="1" t="s">
        <v>157</v>
      </c>
      <c r="DU158" s="1" t="s">
        <v>158</v>
      </c>
      <c r="DV158" s="1">
        <v>572.248</v>
      </c>
      <c r="DW158" s="1" t="str">
        <f t="shared" si="3"/>
        <v>high</v>
      </c>
      <c r="DX158" s="1">
        <v>88.932</v>
      </c>
      <c r="DY158" s="1">
        <v>34.517</v>
      </c>
      <c r="DZ158" s="1">
        <v>35.06</v>
      </c>
      <c r="EA158" s="1" t="s">
        <v>157</v>
      </c>
      <c r="EB158" s="1" t="s">
        <v>158</v>
      </c>
      <c r="EC158" s="1" t="s">
        <v>157</v>
      </c>
      <c r="ED158" s="1" t="s">
        <v>158</v>
      </c>
      <c r="EE158" s="1" t="s">
        <v>475</v>
      </c>
      <c r="EF158" s="1" t="s">
        <v>175</v>
      </c>
      <c r="EG158" s="1" t="s">
        <v>151</v>
      </c>
    </row>
    <row r="159" ht="14.25" customHeight="1">
      <c r="A159" s="1" t="s">
        <v>476</v>
      </c>
      <c r="B159" s="1" t="s">
        <v>136</v>
      </c>
      <c r="C159" s="1">
        <v>41.0</v>
      </c>
      <c r="D159" s="1" t="s">
        <v>161</v>
      </c>
      <c r="E159" s="1">
        <v>114.0</v>
      </c>
      <c r="F159" s="1">
        <v>65.0</v>
      </c>
      <c r="G159" s="1" t="s">
        <v>154</v>
      </c>
      <c r="H159" s="1">
        <v>35.0</v>
      </c>
      <c r="I159" s="1">
        <v>166.0</v>
      </c>
      <c r="J159" s="1">
        <v>241.0</v>
      </c>
      <c r="K159" s="1">
        <v>3.707692308</v>
      </c>
      <c r="L159" s="1">
        <v>188.6</v>
      </c>
      <c r="M159" s="1">
        <v>0.7</v>
      </c>
      <c r="N159" s="1">
        <v>96.0</v>
      </c>
      <c r="O159" s="1">
        <v>5.8</v>
      </c>
      <c r="P159" s="1">
        <v>1.47</v>
      </c>
      <c r="Q159" s="1">
        <v>7.29</v>
      </c>
      <c r="R159" s="1">
        <v>0.201646091</v>
      </c>
      <c r="S159" s="1">
        <v>173.0</v>
      </c>
      <c r="T159" s="1">
        <v>9.64</v>
      </c>
      <c r="U159" s="1">
        <v>5.328</v>
      </c>
      <c r="V159" s="1">
        <v>97.7</v>
      </c>
      <c r="W159" s="1">
        <v>105.4704595</v>
      </c>
      <c r="X159" s="1">
        <v>78.9</v>
      </c>
      <c r="Y159" s="1">
        <v>43.80677358</v>
      </c>
      <c r="Z159" s="1">
        <v>2.282752</v>
      </c>
      <c r="AA159" s="1">
        <v>0.33666876</v>
      </c>
      <c r="AB159" s="1">
        <v>61.2</v>
      </c>
      <c r="AC159" s="1">
        <v>21.30158979</v>
      </c>
      <c r="AD159" s="1" t="s">
        <v>154</v>
      </c>
      <c r="AE159" s="1">
        <v>36.80661013</v>
      </c>
      <c r="AF159" s="1">
        <v>80.4</v>
      </c>
      <c r="AG159" s="1" t="s">
        <v>140</v>
      </c>
      <c r="AH159" s="1" t="s">
        <v>154</v>
      </c>
      <c r="AI159" s="1" t="s">
        <v>142</v>
      </c>
      <c r="AJ159" s="1" t="s">
        <v>167</v>
      </c>
      <c r="AK159" s="1" t="s">
        <v>143</v>
      </c>
      <c r="AL159" s="1">
        <v>107.0</v>
      </c>
      <c r="AM159" s="1">
        <v>75.0</v>
      </c>
      <c r="AN159" s="1">
        <v>2054.9</v>
      </c>
      <c r="AO159" s="1">
        <v>17.6064</v>
      </c>
      <c r="AP159" s="1">
        <v>511.559</v>
      </c>
      <c r="AQ159" s="1">
        <v>949.21</v>
      </c>
      <c r="AR159" s="1">
        <v>12.8718</v>
      </c>
      <c r="AS159" s="1">
        <v>1150.31</v>
      </c>
      <c r="AT159" s="1">
        <v>3176.92</v>
      </c>
      <c r="AU159" s="1">
        <v>260.869</v>
      </c>
      <c r="AV159" s="1">
        <v>10.2447</v>
      </c>
      <c r="AW159" s="1">
        <v>1.62375</v>
      </c>
      <c r="AX159" s="1">
        <v>3.30926</v>
      </c>
      <c r="AY159" s="1">
        <v>696.739</v>
      </c>
      <c r="AZ159" s="1">
        <v>1.1432</v>
      </c>
      <c r="BA159" s="1">
        <v>1.34305</v>
      </c>
      <c r="BB159" s="1">
        <v>15.8378</v>
      </c>
      <c r="BC159" s="1">
        <v>4.96461</v>
      </c>
      <c r="BD159" s="1">
        <v>1.63527</v>
      </c>
      <c r="BE159" s="1">
        <v>348.915</v>
      </c>
      <c r="BF159" s="1">
        <v>6.95206</v>
      </c>
      <c r="BG159" s="1">
        <v>148.363</v>
      </c>
      <c r="BH159" s="1">
        <v>0.917670552</v>
      </c>
      <c r="BI159" s="1">
        <v>0.173097226</v>
      </c>
      <c r="BJ159" s="1">
        <v>0.25870282</v>
      </c>
      <c r="BK159" s="1">
        <v>0.020900467</v>
      </c>
      <c r="BL159" s="1" t="s">
        <v>156</v>
      </c>
      <c r="BM159" s="1" t="s">
        <v>146</v>
      </c>
      <c r="BN159" s="1" t="s">
        <v>145</v>
      </c>
      <c r="BO159" s="1" t="s">
        <v>146</v>
      </c>
      <c r="BP159" s="1" t="s">
        <v>146</v>
      </c>
      <c r="BQ159" s="1" t="s">
        <v>146</v>
      </c>
      <c r="BR159" s="1" t="s">
        <v>146</v>
      </c>
      <c r="BS159" s="1">
        <v>23.65580827</v>
      </c>
      <c r="BT159" s="1">
        <v>7.412866036</v>
      </c>
      <c r="BU159" s="1">
        <v>22.86014655</v>
      </c>
      <c r="BV159" s="1">
        <v>35.21620033</v>
      </c>
      <c r="BW159" s="1">
        <v>3.382584634</v>
      </c>
      <c r="BX159" s="1">
        <v>-0.655640093</v>
      </c>
      <c r="BY159" s="1">
        <v>-0.319046274</v>
      </c>
      <c r="BZ159" s="1" t="str">
        <f t="shared" si="1"/>
        <v>antiinflamatoria</v>
      </c>
      <c r="CA159" s="1">
        <v>21.8358209</v>
      </c>
      <c r="CB159" s="1" t="s">
        <v>148</v>
      </c>
      <c r="CC159" s="1">
        <v>0.025162408</v>
      </c>
      <c r="CD159" s="1">
        <v>0.153529667</v>
      </c>
      <c r="CE159" s="1">
        <v>0.012386314</v>
      </c>
      <c r="CF159" s="1">
        <v>0.138414898</v>
      </c>
      <c r="CG159" s="1">
        <v>0.349328714</v>
      </c>
      <c r="CH159" s="1">
        <v>727.016</v>
      </c>
      <c r="CI159" s="2" t="str">
        <f t="shared" si="2"/>
        <v>low</v>
      </c>
      <c r="CJ159" s="1">
        <v>584.322</v>
      </c>
      <c r="CK159" s="1">
        <v>373.235</v>
      </c>
      <c r="CL159" s="1">
        <v>211.087</v>
      </c>
      <c r="CM159" s="1">
        <v>36.432</v>
      </c>
      <c r="CN159" s="1">
        <v>531.177</v>
      </c>
      <c r="CO159" s="1">
        <v>3.883</v>
      </c>
      <c r="CP159" s="1">
        <v>0.0</v>
      </c>
      <c r="CQ159" s="1">
        <v>3.883</v>
      </c>
      <c r="CR159" s="1">
        <v>0.0</v>
      </c>
      <c r="CS159" s="1">
        <v>12.831</v>
      </c>
      <c r="CT159" s="1">
        <v>12.831</v>
      </c>
      <c r="CU159" s="1">
        <v>0.0</v>
      </c>
      <c r="CV159" s="1">
        <v>0.395</v>
      </c>
      <c r="CW159" s="1">
        <v>0.0</v>
      </c>
      <c r="CX159" s="1">
        <v>0.0</v>
      </c>
      <c r="CY159" s="1">
        <v>0.421</v>
      </c>
      <c r="CZ159" s="1">
        <v>0.498</v>
      </c>
      <c r="DA159" s="1">
        <v>30.491</v>
      </c>
      <c r="DB159" s="1">
        <v>30.99</v>
      </c>
      <c r="DC159" s="1">
        <v>0.034</v>
      </c>
      <c r="DD159" s="1">
        <v>1.233</v>
      </c>
      <c r="DE159" s="1">
        <v>1.266</v>
      </c>
      <c r="DF159" s="1">
        <v>2.365</v>
      </c>
      <c r="DG159" s="1">
        <v>1.39</v>
      </c>
      <c r="DH159" s="1">
        <v>3.754</v>
      </c>
      <c r="DI159" s="1">
        <v>0.276</v>
      </c>
      <c r="DJ159" s="1">
        <v>3.539</v>
      </c>
      <c r="DK159" s="1">
        <v>3.815</v>
      </c>
      <c r="DL159" s="1">
        <v>365.759</v>
      </c>
      <c r="DM159" s="1">
        <v>161.603</v>
      </c>
      <c r="DN159" s="1">
        <v>527.362</v>
      </c>
      <c r="DO159" s="1">
        <v>0.0</v>
      </c>
      <c r="DP159" s="1">
        <v>12.831</v>
      </c>
      <c r="DQ159" s="1">
        <v>12.831</v>
      </c>
      <c r="DR159" s="1" t="s">
        <v>158</v>
      </c>
      <c r="DS159" s="1" t="s">
        <v>157</v>
      </c>
      <c r="DT159" s="1" t="s">
        <v>158</v>
      </c>
      <c r="DU159" s="1" t="s">
        <v>149</v>
      </c>
      <c r="DV159" s="1">
        <v>353.796</v>
      </c>
      <c r="DW159" s="1" t="str">
        <f t="shared" si="3"/>
        <v>low</v>
      </c>
      <c r="DX159" s="1">
        <v>284.355</v>
      </c>
      <c r="DY159" s="1">
        <v>17.729</v>
      </c>
      <c r="DZ159" s="1">
        <v>258.493</v>
      </c>
      <c r="EA159" s="1" t="s">
        <v>158</v>
      </c>
      <c r="EB159" s="1" t="s">
        <v>157</v>
      </c>
      <c r="EC159" s="1" t="s">
        <v>158</v>
      </c>
      <c r="ED159" s="1" t="s">
        <v>149</v>
      </c>
      <c r="EE159" s="1" t="s">
        <v>477</v>
      </c>
      <c r="EF159" s="1" t="s">
        <v>151</v>
      </c>
      <c r="EG159" s="1" t="s">
        <v>151</v>
      </c>
    </row>
    <row r="160" ht="14.25" customHeight="1">
      <c r="A160" s="1" t="s">
        <v>478</v>
      </c>
      <c r="B160" s="1" t="s">
        <v>136</v>
      </c>
      <c r="C160" s="1">
        <v>38.0</v>
      </c>
      <c r="D160" s="1" t="s">
        <v>137</v>
      </c>
      <c r="E160" s="1">
        <v>123.0</v>
      </c>
      <c r="F160" s="1">
        <v>48.0</v>
      </c>
      <c r="G160" s="1" t="s">
        <v>154</v>
      </c>
      <c r="H160" s="1">
        <v>57.0</v>
      </c>
      <c r="I160" s="1">
        <v>170.0</v>
      </c>
      <c r="J160" s="1">
        <v>256.0</v>
      </c>
      <c r="K160" s="1">
        <v>5.333333333</v>
      </c>
      <c r="L160" s="1">
        <v>182.9</v>
      </c>
      <c r="M160" s="1">
        <v>0.9</v>
      </c>
      <c r="N160" s="1">
        <v>90.0</v>
      </c>
      <c r="O160" s="1">
        <v>5.8</v>
      </c>
      <c r="P160" s="1">
        <v>4.45</v>
      </c>
      <c r="Q160" s="1">
        <v>4.43</v>
      </c>
      <c r="R160" s="1">
        <v>1.004514673</v>
      </c>
      <c r="S160" s="1">
        <v>283.0</v>
      </c>
      <c r="T160" s="1">
        <v>49.33</v>
      </c>
      <c r="U160" s="1">
        <v>4.995</v>
      </c>
      <c r="V160" s="1">
        <v>337.2</v>
      </c>
      <c r="W160" s="1">
        <v>659.9331104</v>
      </c>
      <c r="X160" s="1">
        <v>16.8</v>
      </c>
      <c r="Y160" s="1">
        <v>9.131369358</v>
      </c>
      <c r="Z160" s="1">
        <v>10.95126</v>
      </c>
      <c r="AA160" s="1">
        <v>0.273876264</v>
      </c>
      <c r="AB160" s="1">
        <v>89.2</v>
      </c>
      <c r="AC160" s="1">
        <v>30.43388069</v>
      </c>
      <c r="AD160" s="1" t="s">
        <v>155</v>
      </c>
      <c r="AE160" s="1">
        <v>37.8358527</v>
      </c>
      <c r="AF160" s="1">
        <v>109.9</v>
      </c>
      <c r="AG160" s="1" t="s">
        <v>140</v>
      </c>
      <c r="AH160" s="1" t="s">
        <v>141</v>
      </c>
      <c r="AI160" s="1" t="s">
        <v>142</v>
      </c>
      <c r="AJ160" s="1" t="s">
        <v>167</v>
      </c>
      <c r="AK160" s="1" t="s">
        <v>143</v>
      </c>
      <c r="AL160" s="1">
        <v>131.0</v>
      </c>
      <c r="AM160" s="1">
        <v>87.0</v>
      </c>
      <c r="AN160" s="1">
        <v>2313.31</v>
      </c>
      <c r="AO160" s="1">
        <v>22.2106</v>
      </c>
      <c r="AP160" s="1">
        <v>414.691</v>
      </c>
      <c r="AQ160" s="1">
        <v>1198.4</v>
      </c>
      <c r="AR160" s="1">
        <v>15.9068</v>
      </c>
      <c r="AS160" s="1">
        <v>1471.4</v>
      </c>
      <c r="AT160" s="1">
        <v>3786.35</v>
      </c>
      <c r="AU160" s="1">
        <v>371.265</v>
      </c>
      <c r="AV160" s="1">
        <v>10.9231</v>
      </c>
      <c r="AW160" s="1">
        <v>3.12278</v>
      </c>
      <c r="AX160" s="1">
        <v>4.1087</v>
      </c>
      <c r="AY160" s="1">
        <v>1202.61</v>
      </c>
      <c r="AZ160" s="1">
        <v>1.35698</v>
      </c>
      <c r="BA160" s="1">
        <v>2.15063</v>
      </c>
      <c r="BB160" s="1">
        <v>32.1679</v>
      </c>
      <c r="BC160" s="1">
        <v>6.60405</v>
      </c>
      <c r="BD160" s="1">
        <v>1.27406</v>
      </c>
      <c r="BE160" s="1">
        <v>491.136</v>
      </c>
      <c r="BF160" s="1">
        <v>7.4834</v>
      </c>
      <c r="BG160" s="1">
        <v>122.734</v>
      </c>
      <c r="BH160" s="1">
        <v>1.21476999</v>
      </c>
      <c r="BI160" s="1">
        <v>0.23858439</v>
      </c>
      <c r="BJ160" s="1">
        <v>0.186464083</v>
      </c>
      <c r="BK160" s="1">
        <v>0.040618104</v>
      </c>
      <c r="BL160" s="1" t="s">
        <v>144</v>
      </c>
      <c r="BM160" s="1" t="s">
        <v>145</v>
      </c>
      <c r="BN160" s="1" t="s">
        <v>145</v>
      </c>
      <c r="BO160" s="1" t="s">
        <v>146</v>
      </c>
      <c r="BP160" s="1" t="s">
        <v>146</v>
      </c>
      <c r="BQ160" s="1" t="s">
        <v>146</v>
      </c>
      <c r="BR160" s="1" t="s">
        <v>145</v>
      </c>
      <c r="BS160" s="1">
        <v>11.97435969</v>
      </c>
      <c r="BT160" s="1">
        <v>14.98204879</v>
      </c>
      <c r="BU160" s="1">
        <v>12.66626199</v>
      </c>
      <c r="BV160" s="1">
        <v>4.26826511</v>
      </c>
      <c r="BW160" s="1">
        <v>4.366274726</v>
      </c>
      <c r="BX160" s="1">
        <v>-1.549491912</v>
      </c>
      <c r="BY160" s="1">
        <v>-0.669905712</v>
      </c>
      <c r="BZ160" s="1" t="str">
        <f t="shared" si="1"/>
        <v>antiinflamatoria</v>
      </c>
      <c r="CA160" s="1">
        <v>32.844404</v>
      </c>
      <c r="CB160" s="1" t="s">
        <v>148</v>
      </c>
      <c r="CC160" s="1">
        <v>0.146782891</v>
      </c>
      <c r="CD160" s="1">
        <v>0.206101795</v>
      </c>
      <c r="CE160" s="1">
        <v>0.064231366</v>
      </c>
      <c r="CF160" s="1">
        <v>0.13525892</v>
      </c>
      <c r="CG160" s="1">
        <v>0.299106154</v>
      </c>
      <c r="CH160" s="1">
        <v>4387.942</v>
      </c>
      <c r="CI160" s="2" t="str">
        <f t="shared" si="2"/>
        <v>High</v>
      </c>
      <c r="CJ160" s="1">
        <v>4202.968</v>
      </c>
      <c r="CK160" s="1">
        <v>2872.325</v>
      </c>
      <c r="CL160" s="1">
        <v>1330.642</v>
      </c>
      <c r="CM160" s="1">
        <v>123.641</v>
      </c>
      <c r="CN160" s="1">
        <v>4043.313</v>
      </c>
      <c r="CO160" s="1">
        <v>33.031</v>
      </c>
      <c r="CP160" s="1">
        <v>0.0</v>
      </c>
      <c r="CQ160" s="1">
        <v>33.031</v>
      </c>
      <c r="CR160" s="1">
        <v>0.0</v>
      </c>
      <c r="CS160" s="1">
        <v>2.972</v>
      </c>
      <c r="CT160" s="1">
        <v>2.972</v>
      </c>
      <c r="CU160" s="1">
        <v>0.011</v>
      </c>
      <c r="CV160" s="1">
        <v>3.581</v>
      </c>
      <c r="CW160" s="1">
        <v>39.878</v>
      </c>
      <c r="CX160" s="1">
        <v>0.0</v>
      </c>
      <c r="CY160" s="1">
        <v>57.743</v>
      </c>
      <c r="CZ160" s="1">
        <v>0.0</v>
      </c>
      <c r="DA160" s="1">
        <v>12.514</v>
      </c>
      <c r="DB160" s="1">
        <v>12.514</v>
      </c>
      <c r="DC160" s="1">
        <v>2.392</v>
      </c>
      <c r="DD160" s="1">
        <v>0.453</v>
      </c>
      <c r="DE160" s="1">
        <v>2.844</v>
      </c>
      <c r="DF160" s="1">
        <v>8.73</v>
      </c>
      <c r="DG160" s="1">
        <v>1.916</v>
      </c>
      <c r="DH160" s="1">
        <v>10.646</v>
      </c>
      <c r="DI160" s="1">
        <v>11.717</v>
      </c>
      <c r="DJ160" s="1">
        <v>10.449</v>
      </c>
      <c r="DK160" s="1">
        <v>22.167</v>
      </c>
      <c r="DL160" s="1">
        <v>2718.798</v>
      </c>
      <c r="DM160" s="1">
        <v>1302.331</v>
      </c>
      <c r="DN160" s="1">
        <v>4021.129</v>
      </c>
      <c r="DO160" s="1">
        <v>0.0</v>
      </c>
      <c r="DP160" s="1">
        <v>2.972</v>
      </c>
      <c r="DQ160" s="1">
        <v>2.972</v>
      </c>
      <c r="DR160" s="1" t="s">
        <v>149</v>
      </c>
      <c r="DS160" s="1" t="s">
        <v>149</v>
      </c>
      <c r="DT160" s="1" t="s">
        <v>157</v>
      </c>
      <c r="DU160" s="1" t="s">
        <v>149</v>
      </c>
      <c r="DV160" s="1">
        <v>1896.824</v>
      </c>
      <c r="DW160" s="1" t="str">
        <f t="shared" si="3"/>
        <v>high</v>
      </c>
      <c r="DX160" s="1">
        <v>1816.863</v>
      </c>
      <c r="DY160" s="1">
        <v>53.448</v>
      </c>
      <c r="DZ160" s="1">
        <v>1747.847</v>
      </c>
      <c r="EA160" s="1" t="s">
        <v>149</v>
      </c>
      <c r="EB160" s="1" t="s">
        <v>149</v>
      </c>
      <c r="EC160" s="1" t="s">
        <v>157</v>
      </c>
      <c r="ED160" s="1" t="s">
        <v>149</v>
      </c>
      <c r="EE160" s="1" t="s">
        <v>479</v>
      </c>
      <c r="EF160" s="1" t="s">
        <v>151</v>
      </c>
      <c r="EG160" s="1" t="s">
        <v>151</v>
      </c>
    </row>
    <row r="161" ht="14.25" customHeight="1">
      <c r="A161" s="1" t="s">
        <v>480</v>
      </c>
      <c r="B161" s="1" t="s">
        <v>153</v>
      </c>
      <c r="C161" s="1">
        <v>39.0</v>
      </c>
      <c r="D161" s="1" t="s">
        <v>137</v>
      </c>
      <c r="E161" s="1">
        <v>154.0</v>
      </c>
      <c r="F161" s="1">
        <v>50.0</v>
      </c>
      <c r="G161" s="1" t="s">
        <v>154</v>
      </c>
      <c r="H161" s="1">
        <v>23.0</v>
      </c>
      <c r="I161" s="1">
        <v>219.0</v>
      </c>
      <c r="J161" s="1">
        <v>302.0</v>
      </c>
      <c r="K161" s="1">
        <v>6.04</v>
      </c>
      <c r="L161" s="1">
        <v>186.2</v>
      </c>
      <c r="M161" s="1">
        <v>0.9</v>
      </c>
      <c r="N161" s="1">
        <v>89.0</v>
      </c>
      <c r="O161" s="1">
        <v>5.7</v>
      </c>
      <c r="P161" s="1">
        <v>5.67</v>
      </c>
      <c r="Q161" s="1">
        <v>9.24</v>
      </c>
      <c r="R161" s="1">
        <v>0.613636364</v>
      </c>
      <c r="S161" s="1">
        <v>114.0</v>
      </c>
      <c r="T161" s="1">
        <v>7.96</v>
      </c>
      <c r="U161" s="1">
        <v>4.9395</v>
      </c>
      <c r="V161" s="1">
        <v>99.7</v>
      </c>
      <c r="W161" s="1">
        <v>110.5939562</v>
      </c>
      <c r="X161" s="1">
        <v>97.0</v>
      </c>
      <c r="Y161" s="1">
        <v>57.22508688</v>
      </c>
      <c r="Z161" s="1">
        <v>1.747485333</v>
      </c>
      <c r="AA161" s="1">
        <v>0.350356776</v>
      </c>
      <c r="AB161" s="1">
        <v>60.2</v>
      </c>
      <c r="AC161" s="1">
        <v>22.93857644</v>
      </c>
      <c r="AD161" s="1" t="s">
        <v>154</v>
      </c>
      <c r="AE161" s="1">
        <v>35.2328753</v>
      </c>
      <c r="AF161" s="1">
        <v>84.5</v>
      </c>
      <c r="AG161" s="1" t="s">
        <v>140</v>
      </c>
      <c r="AH161" s="1" t="s">
        <v>154</v>
      </c>
      <c r="AI161" s="1" t="s">
        <v>142</v>
      </c>
      <c r="AJ161" s="1" t="s">
        <v>142</v>
      </c>
      <c r="AK161" s="1" t="s">
        <v>143</v>
      </c>
      <c r="AL161" s="1">
        <v>113.0</v>
      </c>
      <c r="AM161" s="1">
        <v>63.0</v>
      </c>
      <c r="AN161" s="1">
        <v>1564.5</v>
      </c>
      <c r="AO161" s="1">
        <v>15.6111</v>
      </c>
      <c r="AP161" s="1">
        <v>706.731</v>
      </c>
      <c r="AQ161" s="1">
        <v>1004.49</v>
      </c>
      <c r="AR161" s="1">
        <v>12.15</v>
      </c>
      <c r="AS161" s="1">
        <v>918.035</v>
      </c>
      <c r="AT161" s="1">
        <v>3333.58</v>
      </c>
      <c r="AU161" s="1">
        <v>239.983</v>
      </c>
      <c r="AV161" s="1">
        <v>10.4652</v>
      </c>
      <c r="AW161" s="1">
        <v>1.5824</v>
      </c>
      <c r="AX161" s="1">
        <v>2.83873</v>
      </c>
      <c r="AY161" s="1">
        <v>714.982</v>
      </c>
      <c r="AZ161" s="1">
        <v>1.08531</v>
      </c>
      <c r="BA161" s="1">
        <v>1.62339</v>
      </c>
      <c r="BB161" s="1">
        <v>13.6639</v>
      </c>
      <c r="BC161" s="1">
        <v>4.4493</v>
      </c>
      <c r="BD161" s="1">
        <v>0.533854</v>
      </c>
      <c r="BE161" s="1">
        <v>315.14</v>
      </c>
      <c r="BF161" s="1">
        <v>7.23324</v>
      </c>
      <c r="BG161" s="1">
        <v>155.45</v>
      </c>
      <c r="BH161" s="1">
        <v>4.692120052</v>
      </c>
      <c r="BI161" s="1">
        <v>1.974965608</v>
      </c>
      <c r="BJ161" s="1">
        <v>0.382701788</v>
      </c>
      <c r="BK161" s="1">
        <v>0.034044718</v>
      </c>
      <c r="BL161" s="1" t="s">
        <v>156</v>
      </c>
      <c r="BM161" s="1" t="s">
        <v>146</v>
      </c>
      <c r="BN161" s="1" t="s">
        <v>146</v>
      </c>
      <c r="BO161" s="1" t="s">
        <v>146</v>
      </c>
      <c r="BP161" s="1" t="s">
        <v>146</v>
      </c>
      <c r="BQ161" s="1" t="s">
        <v>146</v>
      </c>
      <c r="BR161" s="1" t="s">
        <v>146</v>
      </c>
      <c r="BS161" s="1">
        <v>11.97077376</v>
      </c>
      <c r="BT161" s="1">
        <v>10.612582</v>
      </c>
      <c r="BU161" s="1">
        <v>11.96516238</v>
      </c>
      <c r="BV161" s="1">
        <v>5.38394397</v>
      </c>
      <c r="BW161" s="1">
        <v>4.723074584</v>
      </c>
      <c r="BX161" s="1">
        <v>0.823695853</v>
      </c>
      <c r="BY161" s="1">
        <v>0.526323229</v>
      </c>
      <c r="BZ161" s="1" t="str">
        <f t="shared" si="1"/>
        <v>proinflamatoria</v>
      </c>
      <c r="CA161" s="1">
        <v>37.65680473</v>
      </c>
      <c r="CB161" s="1" t="s">
        <v>148</v>
      </c>
      <c r="CC161" s="1">
        <v>2.27066E-4</v>
      </c>
      <c r="CD161" s="1">
        <v>0.147612019</v>
      </c>
      <c r="CE161" s="1">
        <v>0.063389343</v>
      </c>
      <c r="CF161" s="1">
        <v>0.125340599</v>
      </c>
      <c r="CG161" s="1">
        <v>0.356456252</v>
      </c>
      <c r="CH161" s="1">
        <v>1091.951</v>
      </c>
      <c r="CI161" s="2" t="str">
        <f t="shared" si="2"/>
        <v>High</v>
      </c>
      <c r="CJ161" s="1">
        <v>824.172</v>
      </c>
      <c r="CK161" s="1">
        <v>717.428</v>
      </c>
      <c r="CL161" s="1">
        <v>106.744</v>
      </c>
      <c r="CM161" s="1">
        <v>567.023</v>
      </c>
      <c r="CN161" s="1">
        <v>247.476</v>
      </c>
      <c r="CO161" s="1">
        <v>2.824</v>
      </c>
      <c r="CP161" s="1">
        <v>0.0</v>
      </c>
      <c r="CQ161" s="1">
        <v>2.824</v>
      </c>
      <c r="CR161" s="1">
        <v>0.0</v>
      </c>
      <c r="CS161" s="1">
        <v>6.849</v>
      </c>
      <c r="CT161" s="1">
        <v>6.849</v>
      </c>
      <c r="CU161" s="1">
        <v>0.0</v>
      </c>
      <c r="CV161" s="1">
        <v>1.32</v>
      </c>
      <c r="CW161" s="1">
        <v>0.0</v>
      </c>
      <c r="CX161" s="1">
        <v>0.0</v>
      </c>
      <c r="CY161" s="1">
        <v>438.815</v>
      </c>
      <c r="CZ161" s="1">
        <v>0.605</v>
      </c>
      <c r="DA161" s="1">
        <v>0.635</v>
      </c>
      <c r="DB161" s="1">
        <v>1.241</v>
      </c>
      <c r="DC161" s="1">
        <v>11.227</v>
      </c>
      <c r="DD161" s="1">
        <v>0.063</v>
      </c>
      <c r="DE161" s="1">
        <v>11.291</v>
      </c>
      <c r="DF161" s="1">
        <v>92.629</v>
      </c>
      <c r="DG161" s="1">
        <v>23.048</v>
      </c>
      <c r="DH161" s="1">
        <v>115.677</v>
      </c>
      <c r="DI161" s="1">
        <v>1.711</v>
      </c>
      <c r="DJ161" s="1">
        <v>6.372</v>
      </c>
      <c r="DK161" s="1">
        <v>8.083</v>
      </c>
      <c r="DL161" s="1">
        <v>169.617</v>
      </c>
      <c r="DM161" s="1">
        <v>69.776</v>
      </c>
      <c r="DN161" s="1">
        <v>239.393</v>
      </c>
      <c r="DO161" s="1">
        <v>0.0</v>
      </c>
      <c r="DP161" s="1">
        <v>6.849</v>
      </c>
      <c r="DQ161" s="1">
        <v>6.849</v>
      </c>
      <c r="DR161" s="1" t="s">
        <v>157</v>
      </c>
      <c r="DS161" s="1" t="s">
        <v>149</v>
      </c>
      <c r="DT161" s="1" t="s">
        <v>149</v>
      </c>
      <c r="DU161" s="1" t="s">
        <v>157</v>
      </c>
      <c r="DV161" s="1">
        <v>697.955</v>
      </c>
      <c r="DW161" s="1" t="str">
        <f t="shared" si="3"/>
        <v>high</v>
      </c>
      <c r="DX161" s="1">
        <v>526.796</v>
      </c>
      <c r="DY161" s="1">
        <v>362.431</v>
      </c>
      <c r="DZ161" s="1">
        <v>158.182</v>
      </c>
      <c r="EA161" s="1" t="s">
        <v>149</v>
      </c>
      <c r="EB161" s="1" t="s">
        <v>149</v>
      </c>
      <c r="EC161" s="1" t="s">
        <v>149</v>
      </c>
      <c r="ED161" s="1" t="s">
        <v>157</v>
      </c>
      <c r="EE161" s="1" t="s">
        <v>481</v>
      </c>
      <c r="EF161" s="1" t="s">
        <v>165</v>
      </c>
      <c r="EG161" s="1" t="s">
        <v>165</v>
      </c>
    </row>
    <row r="162" ht="14.25" customHeight="1">
      <c r="A162" s="1" t="s">
        <v>482</v>
      </c>
      <c r="B162" s="1" t="s">
        <v>153</v>
      </c>
      <c r="C162" s="1">
        <v>32.0</v>
      </c>
      <c r="D162" s="1" t="s">
        <v>137</v>
      </c>
      <c r="E162" s="1">
        <v>89.7</v>
      </c>
      <c r="F162" s="1">
        <v>34.0</v>
      </c>
      <c r="G162" s="1" t="s">
        <v>154</v>
      </c>
      <c r="H162" s="1">
        <v>35.0</v>
      </c>
      <c r="I162" s="1">
        <v>122.0</v>
      </c>
      <c r="J162" s="1">
        <v>184.0</v>
      </c>
      <c r="K162" s="1">
        <v>5.411764706</v>
      </c>
      <c r="L162" s="1">
        <v>263.7</v>
      </c>
      <c r="M162" s="1">
        <v>3.2</v>
      </c>
      <c r="N162" s="1">
        <v>93.0</v>
      </c>
      <c r="O162" s="1">
        <v>5.8</v>
      </c>
      <c r="P162" s="1">
        <v>10.9</v>
      </c>
      <c r="Q162" s="1">
        <v>5.64</v>
      </c>
      <c r="R162" s="1">
        <v>1.932624113</v>
      </c>
      <c r="S162" s="1">
        <v>176.0</v>
      </c>
      <c r="T162" s="1">
        <v>26.47</v>
      </c>
      <c r="U162" s="1">
        <v>5.1615</v>
      </c>
      <c r="V162" s="1">
        <v>207.3</v>
      </c>
      <c r="W162" s="1">
        <v>318.627746</v>
      </c>
      <c r="X162" s="1">
        <v>29.9</v>
      </c>
      <c r="Y162" s="1">
        <v>16.46844695</v>
      </c>
      <c r="Z162" s="1">
        <v>6.072218</v>
      </c>
      <c r="AA162" s="1">
        <v>0.294536306</v>
      </c>
      <c r="AB162" s="1">
        <v>72.2</v>
      </c>
      <c r="AC162" s="1">
        <v>29.70605407</v>
      </c>
      <c r="AD162" s="1" t="s">
        <v>139</v>
      </c>
      <c r="AE162" s="1">
        <v>40.07290332</v>
      </c>
      <c r="AF162" s="1">
        <v>89.4</v>
      </c>
      <c r="AG162" s="1" t="s">
        <v>140</v>
      </c>
      <c r="AH162" s="1" t="s">
        <v>141</v>
      </c>
      <c r="AI162" s="1" t="s">
        <v>142</v>
      </c>
      <c r="AJ162" s="1" t="s">
        <v>142</v>
      </c>
      <c r="AK162" s="1" t="s">
        <v>143</v>
      </c>
      <c r="AL162" s="1">
        <v>116.0</v>
      </c>
      <c r="AM162" s="1">
        <v>79.0</v>
      </c>
      <c r="AN162" s="1">
        <v>1630.97</v>
      </c>
      <c r="AO162" s="1">
        <v>12.5621</v>
      </c>
      <c r="AP162" s="1">
        <v>552.902</v>
      </c>
      <c r="AQ162" s="1">
        <v>927.234</v>
      </c>
      <c r="AR162" s="1">
        <v>10.8277</v>
      </c>
      <c r="AS162" s="1">
        <v>1276.65</v>
      </c>
      <c r="AT162" s="1">
        <v>1873.14</v>
      </c>
      <c r="AU162" s="1">
        <v>213.679</v>
      </c>
      <c r="AV162" s="1">
        <v>9.99316</v>
      </c>
      <c r="AW162" s="1">
        <v>1.33712</v>
      </c>
      <c r="AX162" s="1">
        <v>2.6285</v>
      </c>
      <c r="AY162" s="1">
        <v>697.693</v>
      </c>
      <c r="AZ162" s="1">
        <v>0.757421</v>
      </c>
      <c r="BA162" s="1">
        <v>1.17937</v>
      </c>
      <c r="BB162" s="1">
        <v>14.9199</v>
      </c>
      <c r="BC162" s="1">
        <v>3.62265</v>
      </c>
      <c r="BD162" s="1">
        <v>1.90274</v>
      </c>
      <c r="BE162" s="1">
        <v>303.214</v>
      </c>
      <c r="BF162" s="1">
        <v>6.62057</v>
      </c>
      <c r="BG162" s="1">
        <v>115.03</v>
      </c>
      <c r="BH162" s="1">
        <v>4.332844594</v>
      </c>
      <c r="BI162" s="1">
        <v>0.803986051</v>
      </c>
      <c r="BJ162" s="1">
        <v>0.696187645</v>
      </c>
      <c r="BK162" s="1">
        <v>0.0</v>
      </c>
      <c r="BL162" s="1" t="s">
        <v>144</v>
      </c>
      <c r="BM162" s="1" t="s">
        <v>146</v>
      </c>
      <c r="BN162" s="1" t="s">
        <v>145</v>
      </c>
      <c r="BO162" s="1" t="s">
        <v>145</v>
      </c>
      <c r="BP162" s="1" t="s">
        <v>146</v>
      </c>
      <c r="BQ162" s="1" t="s">
        <v>145</v>
      </c>
      <c r="BR162" s="1" t="s">
        <v>145</v>
      </c>
      <c r="BS162" s="1">
        <v>14.98657373</v>
      </c>
      <c r="BT162" s="1">
        <v>0.736168006</v>
      </c>
      <c r="BU162" s="1">
        <v>0.360883266</v>
      </c>
      <c r="BV162" s="1">
        <v>0.112877688</v>
      </c>
      <c r="BW162" s="1">
        <v>0.076425448</v>
      </c>
      <c r="BX162" s="1">
        <v>0.458361648</v>
      </c>
      <c r="BY162" s="1">
        <v>0.281031054</v>
      </c>
      <c r="BZ162" s="1" t="str">
        <f t="shared" si="1"/>
        <v>proinflamatoria</v>
      </c>
      <c r="CA162" s="1">
        <v>41.12304251</v>
      </c>
      <c r="CB162" s="1" t="s">
        <v>148</v>
      </c>
      <c r="CC162" s="1">
        <v>0.002849003</v>
      </c>
      <c r="CD162" s="1">
        <v>0.360155653</v>
      </c>
      <c r="CE162" s="1">
        <v>0.019838788</v>
      </c>
      <c r="CF162" s="1">
        <v>0.410708081</v>
      </c>
      <c r="CG162" s="1">
        <v>0.024633451</v>
      </c>
      <c r="CH162" s="1">
        <v>338.66</v>
      </c>
      <c r="CI162" s="2" t="str">
        <f t="shared" si="2"/>
        <v>low</v>
      </c>
      <c r="CJ162" s="1">
        <v>128.803</v>
      </c>
      <c r="CK162" s="1">
        <v>68.238</v>
      </c>
      <c r="CL162" s="1">
        <v>60.564</v>
      </c>
      <c r="CM162" s="1">
        <v>68.643</v>
      </c>
      <c r="CN162" s="1">
        <v>57.938</v>
      </c>
      <c r="CO162" s="1">
        <v>1.731</v>
      </c>
      <c r="CP162" s="1">
        <v>0.0</v>
      </c>
      <c r="CQ162" s="1">
        <v>1.731</v>
      </c>
      <c r="CR162" s="1">
        <v>0.0</v>
      </c>
      <c r="CS162" s="1">
        <v>0.491</v>
      </c>
      <c r="CT162" s="1">
        <v>0.491</v>
      </c>
      <c r="CU162" s="1">
        <v>0.0</v>
      </c>
      <c r="CV162" s="1">
        <v>0.248</v>
      </c>
      <c r="CW162" s="1">
        <v>0.0</v>
      </c>
      <c r="CX162" s="1">
        <v>0.0</v>
      </c>
      <c r="CY162" s="1">
        <v>28.332</v>
      </c>
      <c r="CZ162" s="1">
        <v>25.121</v>
      </c>
      <c r="DA162" s="1">
        <v>6.542</v>
      </c>
      <c r="DB162" s="1">
        <v>31.663</v>
      </c>
      <c r="DC162" s="1">
        <v>6.321</v>
      </c>
      <c r="DD162" s="1">
        <v>0.007</v>
      </c>
      <c r="DE162" s="1">
        <v>6.328</v>
      </c>
      <c r="DF162" s="1">
        <v>1.713</v>
      </c>
      <c r="DG162" s="1">
        <v>0.607</v>
      </c>
      <c r="DH162" s="1">
        <v>2.32</v>
      </c>
      <c r="DI162" s="1">
        <v>0.099</v>
      </c>
      <c r="DJ162" s="1">
        <v>0.666</v>
      </c>
      <c r="DK162" s="1">
        <v>0.765</v>
      </c>
      <c r="DL162" s="1">
        <v>4.893</v>
      </c>
      <c r="DM162" s="1">
        <v>52.224</v>
      </c>
      <c r="DN162" s="1">
        <v>57.117</v>
      </c>
      <c r="DO162" s="1">
        <v>0.0</v>
      </c>
      <c r="DP162" s="1">
        <v>0.491</v>
      </c>
      <c r="DQ162" s="1">
        <v>0.491</v>
      </c>
      <c r="DR162" s="1" t="s">
        <v>158</v>
      </c>
      <c r="DS162" s="1" t="s">
        <v>158</v>
      </c>
      <c r="DT162" s="1" t="s">
        <v>157</v>
      </c>
      <c r="DU162" s="1" t="s">
        <v>158</v>
      </c>
      <c r="DV162" s="1">
        <v>207.643</v>
      </c>
      <c r="DW162" s="1" t="str">
        <f t="shared" si="3"/>
        <v>low</v>
      </c>
      <c r="DX162" s="1">
        <v>78.973</v>
      </c>
      <c r="DY162" s="1">
        <v>42.087</v>
      </c>
      <c r="DZ162" s="1">
        <v>35.524</v>
      </c>
      <c r="EA162" s="1" t="s">
        <v>158</v>
      </c>
      <c r="EB162" s="1" t="s">
        <v>158</v>
      </c>
      <c r="EC162" s="1" t="s">
        <v>157</v>
      </c>
      <c r="ED162" s="1" t="s">
        <v>158</v>
      </c>
      <c r="EE162" s="1" t="s">
        <v>483</v>
      </c>
      <c r="EF162" s="1" t="s">
        <v>165</v>
      </c>
      <c r="EG162" s="1" t="s">
        <v>151</v>
      </c>
    </row>
    <row r="163" ht="14.25" customHeight="1">
      <c r="A163" s="1" t="s">
        <v>484</v>
      </c>
      <c r="B163" s="1" t="s">
        <v>153</v>
      </c>
      <c r="C163" s="1">
        <v>41.0</v>
      </c>
      <c r="D163" s="1" t="s">
        <v>161</v>
      </c>
      <c r="E163" s="1">
        <v>108.0</v>
      </c>
      <c r="F163" s="1">
        <v>43.0</v>
      </c>
      <c r="G163" s="1" t="s">
        <v>154</v>
      </c>
      <c r="H163" s="1">
        <v>63.0</v>
      </c>
      <c r="I163" s="1">
        <v>131.0</v>
      </c>
      <c r="J163" s="1">
        <v>200.0</v>
      </c>
      <c r="K163" s="1">
        <v>4.651162791</v>
      </c>
      <c r="L163" s="1">
        <v>132.2</v>
      </c>
      <c r="M163" s="1">
        <v>4.6</v>
      </c>
      <c r="N163" s="1">
        <v>91.0</v>
      </c>
      <c r="O163" s="1">
        <v>5.9</v>
      </c>
      <c r="P163" s="1">
        <v>10.7</v>
      </c>
      <c r="Q163" s="1">
        <v>8.93</v>
      </c>
      <c r="R163" s="1">
        <v>1.198208287</v>
      </c>
      <c r="S163" s="1">
        <v>313.0</v>
      </c>
      <c r="T163" s="1">
        <v>10.59</v>
      </c>
      <c r="U163" s="1">
        <v>5.0505</v>
      </c>
      <c r="V163" s="1">
        <v>115.7</v>
      </c>
      <c r="W163" s="1">
        <v>136.6010964</v>
      </c>
      <c r="X163" s="1">
        <v>72.9</v>
      </c>
      <c r="Y163" s="1">
        <v>42.06803074</v>
      </c>
      <c r="Z163" s="1">
        <v>2.377102</v>
      </c>
      <c r="AA163" s="1">
        <v>0.334686846</v>
      </c>
      <c r="AB163" s="1">
        <v>67.2</v>
      </c>
      <c r="AC163" s="1">
        <v>31.78633528</v>
      </c>
      <c r="AD163" s="1" t="s">
        <v>155</v>
      </c>
      <c r="AE163" s="1">
        <v>40.77467625</v>
      </c>
      <c r="AF163" s="1">
        <v>98.0</v>
      </c>
      <c r="AG163" s="1" t="s">
        <v>140</v>
      </c>
      <c r="AH163" s="1" t="s">
        <v>141</v>
      </c>
      <c r="AI163" s="1" t="s">
        <v>142</v>
      </c>
      <c r="AJ163" s="1" t="s">
        <v>167</v>
      </c>
      <c r="AK163" s="1" t="s">
        <v>143</v>
      </c>
      <c r="AL163" s="1">
        <v>141.0</v>
      </c>
      <c r="AM163" s="1">
        <v>94.0</v>
      </c>
      <c r="AN163" s="1">
        <v>1417.46</v>
      </c>
      <c r="AO163" s="1">
        <v>13.0691</v>
      </c>
      <c r="AP163" s="1">
        <v>551.902</v>
      </c>
      <c r="AQ163" s="1">
        <v>788.203</v>
      </c>
      <c r="AR163" s="1">
        <v>11.9755</v>
      </c>
      <c r="AS163" s="1">
        <v>1029.76</v>
      </c>
      <c r="AT163" s="1">
        <v>1882.99</v>
      </c>
      <c r="AU163" s="1">
        <v>176.85</v>
      </c>
      <c r="AV163" s="1">
        <v>9.86642</v>
      </c>
      <c r="AW163" s="1">
        <v>0.901447</v>
      </c>
      <c r="AX163" s="1">
        <v>3.3067</v>
      </c>
      <c r="AY163" s="1">
        <v>781.941</v>
      </c>
      <c r="AZ163" s="1">
        <v>0.85237</v>
      </c>
      <c r="BA163" s="1">
        <v>1.39315</v>
      </c>
      <c r="BB163" s="1">
        <v>13.7489</v>
      </c>
      <c r="BC163" s="1">
        <v>3.46171</v>
      </c>
      <c r="BD163" s="1">
        <v>1.03299</v>
      </c>
      <c r="BE163" s="1">
        <v>291.706</v>
      </c>
      <c r="BF163" s="1">
        <v>6.78447</v>
      </c>
      <c r="BG163" s="1">
        <v>136.244</v>
      </c>
      <c r="BH163" s="1">
        <v>1.810296992</v>
      </c>
      <c r="BI163" s="1">
        <v>1.255805486</v>
      </c>
      <c r="BJ163" s="1">
        <v>0.17218364</v>
      </c>
      <c r="BK163" s="1">
        <v>0.0</v>
      </c>
      <c r="BL163" s="1" t="s">
        <v>144</v>
      </c>
      <c r="BM163" s="1" t="s">
        <v>145</v>
      </c>
      <c r="BN163" s="1" t="s">
        <v>145</v>
      </c>
      <c r="BO163" s="1" t="s">
        <v>145</v>
      </c>
      <c r="BP163" s="1" t="s">
        <v>146</v>
      </c>
      <c r="BQ163" s="1" t="s">
        <v>145</v>
      </c>
      <c r="BR163" s="1" t="s">
        <v>146</v>
      </c>
      <c r="BS163" s="1">
        <v>17.67967714</v>
      </c>
      <c r="BT163" s="1">
        <v>0.572768977</v>
      </c>
      <c r="BU163" s="1">
        <v>0.452593795</v>
      </c>
      <c r="BV163" s="1">
        <v>0.106685909</v>
      </c>
      <c r="BW163" s="1">
        <v>0.150705047</v>
      </c>
      <c r="BX163" s="1">
        <v>0.7049869</v>
      </c>
      <c r="BY163" s="1">
        <v>0.497520748</v>
      </c>
      <c r="BZ163" s="1" t="str">
        <f t="shared" si="1"/>
        <v>proinflamatoria</v>
      </c>
      <c r="CA163" s="1">
        <v>46.32653061</v>
      </c>
      <c r="CB163" s="1" t="s">
        <v>148</v>
      </c>
      <c r="CC163" s="1">
        <v>0.181755807</v>
      </c>
      <c r="CD163" s="1">
        <v>0.438690496</v>
      </c>
      <c r="CE163" s="1">
        <v>0.236547195</v>
      </c>
      <c r="CF163" s="1">
        <v>0.044074885</v>
      </c>
      <c r="CG163" s="1">
        <v>0.014147091</v>
      </c>
      <c r="CH163" s="1">
        <v>274.539</v>
      </c>
      <c r="CI163" s="2" t="str">
        <f t="shared" si="2"/>
        <v>low</v>
      </c>
      <c r="CJ163" s="1">
        <v>54.008</v>
      </c>
      <c r="CK163" s="1">
        <v>23.832</v>
      </c>
      <c r="CL163" s="1">
        <v>30.177</v>
      </c>
      <c r="CM163" s="1">
        <v>9.22</v>
      </c>
      <c r="CN163" s="1">
        <v>34.168</v>
      </c>
      <c r="CO163" s="1">
        <v>0.266</v>
      </c>
      <c r="CP163" s="1">
        <v>0.0</v>
      </c>
      <c r="CQ163" s="1">
        <v>0.266</v>
      </c>
      <c r="CR163" s="1">
        <v>0.0</v>
      </c>
      <c r="CS163" s="1">
        <v>10.355</v>
      </c>
      <c r="CT163" s="1">
        <v>10.355</v>
      </c>
      <c r="CU163" s="1">
        <v>0.0</v>
      </c>
      <c r="CV163" s="1">
        <v>0.266</v>
      </c>
      <c r="CW163" s="1">
        <v>0.0</v>
      </c>
      <c r="CX163" s="1">
        <v>0.0</v>
      </c>
      <c r="CY163" s="1">
        <v>0.0</v>
      </c>
      <c r="CZ163" s="1">
        <v>0.249</v>
      </c>
      <c r="DA163" s="1">
        <v>0.0</v>
      </c>
      <c r="DB163" s="1">
        <v>0.249</v>
      </c>
      <c r="DC163" s="1">
        <v>0.039</v>
      </c>
      <c r="DD163" s="1">
        <v>0.078</v>
      </c>
      <c r="DE163" s="1">
        <v>0.117</v>
      </c>
      <c r="DF163" s="1">
        <v>7.77</v>
      </c>
      <c r="DG163" s="1">
        <v>1.084</v>
      </c>
      <c r="DH163" s="1">
        <v>8.854</v>
      </c>
      <c r="DI163" s="1">
        <v>0.256</v>
      </c>
      <c r="DJ163" s="1">
        <v>0.606</v>
      </c>
      <c r="DK163" s="1">
        <v>0.862</v>
      </c>
      <c r="DL163" s="1">
        <v>15.236</v>
      </c>
      <c r="DM163" s="1">
        <v>18.036</v>
      </c>
      <c r="DN163" s="1">
        <v>33.272</v>
      </c>
      <c r="DO163" s="1">
        <v>0.0</v>
      </c>
      <c r="DP163" s="1">
        <v>10.355</v>
      </c>
      <c r="DQ163" s="1">
        <v>10.355</v>
      </c>
      <c r="DR163" s="1" t="s">
        <v>158</v>
      </c>
      <c r="DS163" s="1" t="s">
        <v>158</v>
      </c>
      <c r="DT163" s="1" t="s">
        <v>158</v>
      </c>
      <c r="DU163" s="1" t="s">
        <v>158</v>
      </c>
      <c r="DV163" s="1">
        <v>193.684</v>
      </c>
      <c r="DW163" s="1" t="str">
        <f t="shared" si="3"/>
        <v>low</v>
      </c>
      <c r="DX163" s="1">
        <v>38.102</v>
      </c>
      <c r="DY163" s="1">
        <v>6.505</v>
      </c>
      <c r="DZ163" s="1">
        <v>24.105</v>
      </c>
      <c r="EA163" s="1" t="s">
        <v>158</v>
      </c>
      <c r="EB163" s="1" t="s">
        <v>158</v>
      </c>
      <c r="EC163" s="1" t="s">
        <v>158</v>
      </c>
      <c r="ED163" s="1" t="s">
        <v>158</v>
      </c>
      <c r="EE163" s="1" t="s">
        <v>485</v>
      </c>
      <c r="EF163" s="1" t="s">
        <v>165</v>
      </c>
      <c r="EG163" s="1" t="s">
        <v>165</v>
      </c>
    </row>
    <row r="164" ht="14.25" customHeight="1">
      <c r="A164" s="1" t="s">
        <v>486</v>
      </c>
      <c r="B164" s="1" t="s">
        <v>136</v>
      </c>
      <c r="C164" s="1">
        <v>43.0</v>
      </c>
      <c r="D164" s="1" t="s">
        <v>161</v>
      </c>
      <c r="E164" s="1">
        <v>86.0</v>
      </c>
      <c r="F164" s="1">
        <v>48.0</v>
      </c>
      <c r="G164" s="1" t="s">
        <v>154</v>
      </c>
      <c r="H164" s="1">
        <v>16.0</v>
      </c>
      <c r="I164" s="1">
        <v>121.0</v>
      </c>
      <c r="J164" s="1">
        <v>178.0</v>
      </c>
      <c r="K164" s="1">
        <v>3.708333333</v>
      </c>
      <c r="L164" s="1">
        <v>284.1</v>
      </c>
      <c r="M164" s="1">
        <v>1.2</v>
      </c>
      <c r="N164" s="1">
        <v>87.0</v>
      </c>
      <c r="O164" s="1">
        <v>5.6</v>
      </c>
      <c r="P164" s="1">
        <v>1.74</v>
      </c>
      <c r="Q164" s="1">
        <v>4.93</v>
      </c>
      <c r="R164" s="1">
        <v>0.352941176</v>
      </c>
      <c r="S164" s="1">
        <v>79.0</v>
      </c>
      <c r="T164" s="1">
        <v>13.19</v>
      </c>
      <c r="U164" s="1">
        <v>4.8285</v>
      </c>
      <c r="V164" s="1">
        <v>146.7</v>
      </c>
      <c r="W164" s="1">
        <v>198.5698156</v>
      </c>
      <c r="X164" s="1">
        <v>59.5</v>
      </c>
      <c r="Y164" s="1">
        <v>35.32852347</v>
      </c>
      <c r="Z164" s="1">
        <v>2.830574</v>
      </c>
      <c r="AA164" s="1">
        <v>0.326403318</v>
      </c>
      <c r="AB164" s="1">
        <v>79.4</v>
      </c>
      <c r="AC164" s="1">
        <v>27.66901447</v>
      </c>
      <c r="AD164" s="1" t="s">
        <v>139</v>
      </c>
      <c r="AE164" s="1">
        <v>36.1547984</v>
      </c>
      <c r="AF164" s="1">
        <v>98.4</v>
      </c>
      <c r="AG164" s="1" t="s">
        <v>140</v>
      </c>
      <c r="AH164" s="1" t="s">
        <v>141</v>
      </c>
      <c r="AI164" s="1" t="s">
        <v>167</v>
      </c>
      <c r="AJ164" s="1" t="s">
        <v>167</v>
      </c>
      <c r="AK164" s="1" t="s">
        <v>143</v>
      </c>
      <c r="AL164" s="1">
        <v>117.0</v>
      </c>
      <c r="AM164" s="1">
        <v>77.0</v>
      </c>
      <c r="AN164" s="1">
        <v>1345.97</v>
      </c>
      <c r="AO164" s="1">
        <v>16.0556</v>
      </c>
      <c r="AP164" s="1">
        <v>518.68</v>
      </c>
      <c r="AQ164" s="1">
        <v>832.414</v>
      </c>
      <c r="AR164" s="1">
        <v>12.2018</v>
      </c>
      <c r="AS164" s="1">
        <v>871.756</v>
      </c>
      <c r="AT164" s="1">
        <v>2118.87</v>
      </c>
      <c r="AU164" s="1">
        <v>170.712</v>
      </c>
      <c r="AV164" s="1">
        <v>9.63746</v>
      </c>
      <c r="AW164" s="1">
        <v>0.953254</v>
      </c>
      <c r="AX164" s="1">
        <v>2.63821</v>
      </c>
      <c r="AY164" s="1">
        <v>732.556</v>
      </c>
      <c r="AZ164" s="1">
        <v>0.871262</v>
      </c>
      <c r="BA164" s="1">
        <v>1.38759</v>
      </c>
      <c r="BB164" s="1">
        <v>9.86938</v>
      </c>
      <c r="BC164" s="1">
        <v>3.87927</v>
      </c>
      <c r="BD164" s="1">
        <v>1.6702</v>
      </c>
      <c r="BE164" s="1">
        <v>367.282</v>
      </c>
      <c r="BF164" s="1">
        <v>6.8904</v>
      </c>
      <c r="BG164" s="1">
        <v>147.204</v>
      </c>
      <c r="BH164" s="1">
        <v>0.0</v>
      </c>
      <c r="BI164" s="1">
        <v>0.374517238</v>
      </c>
      <c r="BJ164" s="1">
        <v>0.321989169</v>
      </c>
      <c r="BK164" s="1">
        <v>0.033787352</v>
      </c>
      <c r="BL164" s="1" t="s">
        <v>156</v>
      </c>
      <c r="BM164" s="1" t="s">
        <v>146</v>
      </c>
      <c r="BN164" s="1" t="s">
        <v>146</v>
      </c>
      <c r="BO164" s="1" t="s">
        <v>146</v>
      </c>
      <c r="BP164" s="1" t="s">
        <v>146</v>
      </c>
      <c r="BQ164" s="1" t="s">
        <v>146</v>
      </c>
      <c r="BR164" s="1" t="s">
        <v>146</v>
      </c>
      <c r="BS164" s="1">
        <v>41.77657711</v>
      </c>
      <c r="BT164" s="1">
        <v>39.11574047</v>
      </c>
      <c r="BU164" s="1">
        <v>1.853120242</v>
      </c>
      <c r="BV164" s="1">
        <v>0.294655478</v>
      </c>
      <c r="BW164" s="1">
        <v>0.082530447</v>
      </c>
      <c r="BX164" s="1">
        <v>0.183812227</v>
      </c>
      <c r="BY164" s="1">
        <v>0.136561833</v>
      </c>
      <c r="BZ164" s="1" t="str">
        <f t="shared" si="1"/>
        <v>proinflamatoria</v>
      </c>
      <c r="CA164" s="1">
        <v>29.56910569</v>
      </c>
      <c r="CB164" s="1" t="s">
        <v>148</v>
      </c>
      <c r="CC164" s="1">
        <v>0.005360184</v>
      </c>
      <c r="CD164" s="1">
        <v>0.275773971</v>
      </c>
      <c r="CE164" s="1">
        <v>0.019637311</v>
      </c>
      <c r="CF164" s="1">
        <v>0.412233243</v>
      </c>
      <c r="CG164" s="1">
        <v>0.011321511</v>
      </c>
      <c r="CH164" s="1">
        <v>1184.061</v>
      </c>
      <c r="CI164" s="2" t="str">
        <f t="shared" si="2"/>
        <v>High</v>
      </c>
      <c r="CJ164" s="1">
        <v>686.102</v>
      </c>
      <c r="CK164" s="1">
        <v>529.066</v>
      </c>
      <c r="CL164" s="1">
        <v>157.036</v>
      </c>
      <c r="CM164" s="1">
        <v>143.0</v>
      </c>
      <c r="CN164" s="1">
        <v>536.594</v>
      </c>
      <c r="CO164" s="1">
        <v>3.847</v>
      </c>
      <c r="CP164" s="1">
        <v>0.0</v>
      </c>
      <c r="CQ164" s="1">
        <v>3.847</v>
      </c>
      <c r="CR164" s="1">
        <v>0.0</v>
      </c>
      <c r="CS164" s="1">
        <v>2.646</v>
      </c>
      <c r="CT164" s="1">
        <v>2.646</v>
      </c>
      <c r="CU164" s="1">
        <v>0.015</v>
      </c>
      <c r="CV164" s="1">
        <v>0.592</v>
      </c>
      <c r="CW164" s="1">
        <v>92.5</v>
      </c>
      <c r="CX164" s="1">
        <v>0.0</v>
      </c>
      <c r="CY164" s="1">
        <v>2.139</v>
      </c>
      <c r="CZ164" s="1">
        <v>0.103</v>
      </c>
      <c r="DA164" s="1">
        <v>0.732</v>
      </c>
      <c r="DB164" s="1">
        <v>0.834</v>
      </c>
      <c r="DC164" s="1">
        <v>2.337</v>
      </c>
      <c r="DD164" s="1">
        <v>0.07</v>
      </c>
      <c r="DE164" s="1">
        <v>2.407</v>
      </c>
      <c r="DF164" s="1">
        <v>38.933</v>
      </c>
      <c r="DG164" s="1">
        <v>6.187</v>
      </c>
      <c r="DH164" s="1">
        <v>45.12</v>
      </c>
      <c r="DI164" s="1">
        <v>0.907</v>
      </c>
      <c r="DJ164" s="1">
        <v>0.481</v>
      </c>
      <c r="DK164" s="1">
        <v>1.388</v>
      </c>
      <c r="DL164" s="1">
        <v>388.285</v>
      </c>
      <c r="DM164" s="1">
        <v>146.921</v>
      </c>
      <c r="DN164" s="1">
        <v>535.206</v>
      </c>
      <c r="DO164" s="1">
        <v>0.0</v>
      </c>
      <c r="DP164" s="1">
        <v>2.646</v>
      </c>
      <c r="DQ164" s="1">
        <v>2.646</v>
      </c>
      <c r="DR164" s="1" t="s">
        <v>157</v>
      </c>
      <c r="DS164" s="1" t="s">
        <v>157</v>
      </c>
      <c r="DT164" s="1" t="s">
        <v>157</v>
      </c>
      <c r="DU164" s="1" t="s">
        <v>149</v>
      </c>
      <c r="DV164" s="1">
        <v>879.709</v>
      </c>
      <c r="DW164" s="1" t="str">
        <f t="shared" si="3"/>
        <v>high</v>
      </c>
      <c r="DX164" s="1">
        <v>509.745</v>
      </c>
      <c r="DY164" s="1">
        <v>106.243</v>
      </c>
      <c r="DZ164" s="1">
        <v>398.667</v>
      </c>
      <c r="EA164" s="1" t="s">
        <v>149</v>
      </c>
      <c r="EB164" s="1" t="s">
        <v>149</v>
      </c>
      <c r="EC164" s="1" t="s">
        <v>157</v>
      </c>
      <c r="ED164" s="1" t="s">
        <v>149</v>
      </c>
      <c r="EE164" s="1" t="s">
        <v>487</v>
      </c>
      <c r="EF164" s="1" t="s">
        <v>165</v>
      </c>
      <c r="EG164" s="1" t="s">
        <v>165</v>
      </c>
    </row>
    <row r="165" ht="14.25" customHeight="1">
      <c r="A165" s="1" t="s">
        <v>488</v>
      </c>
      <c r="B165" s="1" t="s">
        <v>153</v>
      </c>
      <c r="C165" s="1">
        <v>43.0</v>
      </c>
      <c r="D165" s="1" t="s">
        <v>161</v>
      </c>
      <c r="E165" s="1">
        <v>114.0</v>
      </c>
      <c r="F165" s="1">
        <v>44.0</v>
      </c>
      <c r="G165" s="1" t="s">
        <v>154</v>
      </c>
      <c r="H165" s="1">
        <v>25.0</v>
      </c>
      <c r="I165" s="1">
        <v>168.0</v>
      </c>
      <c r="J165" s="1">
        <v>232.0</v>
      </c>
      <c r="K165" s="1">
        <v>5.272727273</v>
      </c>
      <c r="L165" s="1">
        <v>29.0</v>
      </c>
      <c r="M165" s="1">
        <v>1.1</v>
      </c>
      <c r="N165" s="1">
        <v>95.0</v>
      </c>
      <c r="O165" s="1">
        <v>5.5</v>
      </c>
      <c r="P165" s="1">
        <v>8.48</v>
      </c>
      <c r="Q165" s="1">
        <v>11.25</v>
      </c>
      <c r="R165" s="1">
        <v>0.753777778</v>
      </c>
      <c r="S165" s="1">
        <v>125.0</v>
      </c>
      <c r="T165" s="1">
        <v>8.45</v>
      </c>
      <c r="U165" s="1">
        <v>5.2725</v>
      </c>
      <c r="V165" s="1">
        <v>91.2</v>
      </c>
      <c r="W165" s="1">
        <v>95.34555712</v>
      </c>
      <c r="X165" s="1">
        <v>90.0</v>
      </c>
      <c r="Y165" s="1">
        <v>50.50207479</v>
      </c>
      <c r="Z165" s="1">
        <v>1.980116667</v>
      </c>
      <c r="AA165" s="1">
        <v>0.343818584</v>
      </c>
      <c r="AB165" s="1">
        <v>62.4</v>
      </c>
      <c r="AC165" s="1">
        <v>26.58686064</v>
      </c>
      <c r="AD165" s="1" t="s">
        <v>139</v>
      </c>
      <c r="AE165" s="1">
        <v>41.1260678</v>
      </c>
      <c r="AF165" s="1">
        <v>83.4</v>
      </c>
      <c r="AG165" s="1" t="s">
        <v>140</v>
      </c>
      <c r="AH165" s="1" t="s">
        <v>154</v>
      </c>
      <c r="AI165" s="1" t="s">
        <v>142</v>
      </c>
      <c r="AJ165" s="1" t="s">
        <v>167</v>
      </c>
      <c r="AK165" s="1" t="s">
        <v>143</v>
      </c>
      <c r="AL165" s="1">
        <v>132.0</v>
      </c>
      <c r="AM165" s="1">
        <v>85.0</v>
      </c>
      <c r="AN165" s="1">
        <v>1592.29</v>
      </c>
      <c r="AO165" s="1">
        <v>16.8569</v>
      </c>
      <c r="AP165" s="1">
        <v>451.662</v>
      </c>
      <c r="AQ165" s="1">
        <v>882.348</v>
      </c>
      <c r="AR165" s="1">
        <v>13.006</v>
      </c>
      <c r="AS165" s="1">
        <v>1334.38</v>
      </c>
      <c r="AT165" s="1">
        <v>2048.6</v>
      </c>
      <c r="AU165" s="1">
        <v>207.76</v>
      </c>
      <c r="AV165" s="1">
        <v>10.2242</v>
      </c>
      <c r="AW165" s="1">
        <v>1.06844</v>
      </c>
      <c r="AX165" s="1">
        <v>2.8268</v>
      </c>
      <c r="AY165" s="1">
        <v>575.975</v>
      </c>
      <c r="AZ165" s="1">
        <v>0.839572</v>
      </c>
      <c r="BA165" s="1">
        <v>1.42647</v>
      </c>
      <c r="BB165" s="1">
        <v>10.023</v>
      </c>
      <c r="BC165" s="1">
        <v>4.36222</v>
      </c>
      <c r="BD165" s="1">
        <v>1.10672</v>
      </c>
      <c r="BE165" s="1">
        <v>353.432</v>
      </c>
      <c r="BF165" s="1">
        <v>6.95206</v>
      </c>
      <c r="BG165" s="1">
        <v>57.4976</v>
      </c>
      <c r="BH165" s="1">
        <v>3.00998933</v>
      </c>
      <c r="BI165" s="1">
        <v>1.117661822</v>
      </c>
      <c r="BJ165" s="1">
        <v>0.748402462</v>
      </c>
      <c r="BK165" s="1">
        <v>0.104352968</v>
      </c>
      <c r="BL165" s="1" t="s">
        <v>144</v>
      </c>
      <c r="BM165" s="1" t="s">
        <v>145</v>
      </c>
      <c r="BN165" s="1" t="s">
        <v>146</v>
      </c>
      <c r="BO165" s="1" t="s">
        <v>145</v>
      </c>
      <c r="BP165" s="1" t="s">
        <v>146</v>
      </c>
      <c r="BQ165" s="1" t="s">
        <v>146</v>
      </c>
      <c r="BR165" s="1" t="s">
        <v>146</v>
      </c>
      <c r="BS165" s="1">
        <v>25.9456812</v>
      </c>
      <c r="BT165" s="1">
        <v>6.526863219</v>
      </c>
      <c r="BU165" s="1">
        <v>0.612788355</v>
      </c>
      <c r="BV165" s="1">
        <v>0.143256388</v>
      </c>
      <c r="BW165" s="1">
        <v>0.245274977</v>
      </c>
      <c r="BX165" s="1">
        <v>0.870541485</v>
      </c>
      <c r="BY165" s="1">
        <v>0.546822541</v>
      </c>
      <c r="BZ165" s="1" t="str">
        <f t="shared" si="1"/>
        <v>proinflamatoria</v>
      </c>
      <c r="CA165" s="1">
        <v>39.26139089</v>
      </c>
      <c r="CB165" s="1" t="s">
        <v>148</v>
      </c>
      <c r="CC165" s="1">
        <v>0.08863497</v>
      </c>
      <c r="CD165" s="1">
        <v>0.283722281</v>
      </c>
      <c r="CE165" s="1">
        <v>0.102546722</v>
      </c>
      <c r="CF165" s="1">
        <v>0.067105645</v>
      </c>
      <c r="CG165" s="1">
        <v>0.231884058</v>
      </c>
      <c r="CH165" s="1">
        <v>1143.516</v>
      </c>
      <c r="CI165" s="2" t="str">
        <f t="shared" si="2"/>
        <v>High</v>
      </c>
      <c r="CJ165" s="1">
        <v>222.099</v>
      </c>
      <c r="CK165" s="1">
        <v>158.617</v>
      </c>
      <c r="CL165" s="1">
        <v>63.482</v>
      </c>
      <c r="CM165" s="1">
        <v>153.159</v>
      </c>
      <c r="CN165" s="1">
        <v>68.361</v>
      </c>
      <c r="CO165" s="1">
        <v>0.509</v>
      </c>
      <c r="CP165" s="1">
        <v>0.0</v>
      </c>
      <c r="CQ165" s="1">
        <v>0.509</v>
      </c>
      <c r="CR165" s="1">
        <v>0.0</v>
      </c>
      <c r="CS165" s="1">
        <v>0.054</v>
      </c>
      <c r="CT165" s="1">
        <v>0.054</v>
      </c>
      <c r="CU165" s="1">
        <v>0.015</v>
      </c>
      <c r="CV165" s="1">
        <v>0.492</v>
      </c>
      <c r="CW165" s="1">
        <v>0.0</v>
      </c>
      <c r="CX165" s="1">
        <v>0.0</v>
      </c>
      <c r="CY165" s="1">
        <v>147.157</v>
      </c>
      <c r="CZ165" s="1">
        <v>0.268</v>
      </c>
      <c r="DA165" s="1">
        <v>0.0</v>
      </c>
      <c r="DB165" s="1">
        <v>0.268</v>
      </c>
      <c r="DC165" s="1">
        <v>4.946</v>
      </c>
      <c r="DD165" s="1">
        <v>0.0</v>
      </c>
      <c r="DE165" s="1">
        <v>4.946</v>
      </c>
      <c r="DF165" s="1">
        <v>0.789</v>
      </c>
      <c r="DG165" s="1">
        <v>0.0</v>
      </c>
      <c r="DH165" s="1">
        <v>0.789</v>
      </c>
      <c r="DI165" s="1">
        <v>0.376</v>
      </c>
      <c r="DJ165" s="1">
        <v>3.129</v>
      </c>
      <c r="DK165" s="1">
        <v>3.505</v>
      </c>
      <c r="DL165" s="1">
        <v>4.525</v>
      </c>
      <c r="DM165" s="1">
        <v>60.266</v>
      </c>
      <c r="DN165" s="1">
        <v>64.791</v>
      </c>
      <c r="DO165" s="1">
        <v>0.0</v>
      </c>
      <c r="DP165" s="1">
        <v>0.054</v>
      </c>
      <c r="DQ165" s="1">
        <v>0.054</v>
      </c>
      <c r="DR165" s="1" t="s">
        <v>157</v>
      </c>
      <c r="DS165" s="1" t="s">
        <v>158</v>
      </c>
      <c r="DT165" s="1" t="s">
        <v>157</v>
      </c>
      <c r="DU165" s="1" t="s">
        <v>158</v>
      </c>
      <c r="DV165" s="1">
        <v>718.158</v>
      </c>
      <c r="DW165" s="1" t="str">
        <f t="shared" si="3"/>
        <v>high</v>
      </c>
      <c r="DX165" s="1">
        <v>139.484</v>
      </c>
      <c r="DY165" s="1">
        <v>96.188</v>
      </c>
      <c r="DZ165" s="1">
        <v>42.933</v>
      </c>
      <c r="EA165" s="1" t="s">
        <v>149</v>
      </c>
      <c r="EB165" s="1" t="s">
        <v>158</v>
      </c>
      <c r="EC165" s="1" t="s">
        <v>157</v>
      </c>
      <c r="ED165" s="1" t="s">
        <v>158</v>
      </c>
      <c r="EE165" s="1" t="s">
        <v>489</v>
      </c>
      <c r="EF165" s="1" t="s">
        <v>165</v>
      </c>
      <c r="EG165" s="1" t="s">
        <v>151</v>
      </c>
    </row>
    <row r="166" ht="14.25" customHeight="1">
      <c r="A166" s="1" t="s">
        <v>490</v>
      </c>
      <c r="B166" s="1" t="s">
        <v>153</v>
      </c>
      <c r="C166" s="1">
        <v>44.0</v>
      </c>
      <c r="D166" s="1" t="s">
        <v>161</v>
      </c>
      <c r="E166" s="1">
        <v>99.1</v>
      </c>
      <c r="F166" s="1">
        <v>58.0</v>
      </c>
      <c r="G166" s="1" t="s">
        <v>154</v>
      </c>
      <c r="H166" s="1">
        <v>21.0</v>
      </c>
      <c r="I166" s="1">
        <v>149.0</v>
      </c>
      <c r="J166" s="1">
        <v>214.0</v>
      </c>
      <c r="K166" s="1">
        <v>3.689655172</v>
      </c>
      <c r="L166" s="1">
        <v>91.7</v>
      </c>
      <c r="M166" s="1">
        <v>0.9</v>
      </c>
      <c r="N166" s="1">
        <v>82.0</v>
      </c>
      <c r="O166" s="1">
        <v>5.4</v>
      </c>
      <c r="P166" s="1">
        <v>5.39</v>
      </c>
      <c r="Q166" s="1">
        <v>11.13</v>
      </c>
      <c r="R166" s="1">
        <v>0.48427673</v>
      </c>
      <c r="S166" s="1">
        <v>106.0</v>
      </c>
      <c r="T166" s="1">
        <v>8.62</v>
      </c>
      <c r="U166" s="1">
        <v>4.551</v>
      </c>
      <c r="V166" s="1">
        <v>123.9</v>
      </c>
      <c r="W166" s="1">
        <v>164.0342531</v>
      </c>
      <c r="X166" s="1">
        <v>91.7</v>
      </c>
      <c r="Y166" s="1">
        <v>57.35462132</v>
      </c>
      <c r="Z166" s="1">
        <v>1.743538667</v>
      </c>
      <c r="AA166" s="1">
        <v>0.350477352</v>
      </c>
      <c r="AB166" s="1">
        <v>54.0</v>
      </c>
      <c r="AC166" s="1">
        <v>22.18934911</v>
      </c>
      <c r="AD166" s="1" t="s">
        <v>154</v>
      </c>
      <c r="AE166" s="1">
        <v>34.56052054</v>
      </c>
      <c r="AF166" s="1">
        <v>78.2</v>
      </c>
      <c r="AG166" s="1" t="s">
        <v>154</v>
      </c>
      <c r="AH166" s="1" t="s">
        <v>154</v>
      </c>
      <c r="AI166" s="1" t="s">
        <v>142</v>
      </c>
      <c r="AJ166" s="1" t="s">
        <v>167</v>
      </c>
      <c r="AK166" s="1" t="s">
        <v>143</v>
      </c>
      <c r="AL166" s="1">
        <v>99.0</v>
      </c>
      <c r="AM166" s="1">
        <v>67.0</v>
      </c>
      <c r="AN166" s="1">
        <v>1974.26</v>
      </c>
      <c r="AO166" s="1">
        <v>22.96</v>
      </c>
      <c r="AP166" s="1">
        <v>866.659</v>
      </c>
      <c r="AQ166" s="1">
        <v>1290.99</v>
      </c>
      <c r="AR166" s="1">
        <v>13.4892</v>
      </c>
      <c r="AS166" s="1">
        <v>1207.13</v>
      </c>
      <c r="AT166" s="1">
        <v>3533.05</v>
      </c>
      <c r="AU166" s="1">
        <v>288.414</v>
      </c>
      <c r="AV166" s="1">
        <v>10.6608</v>
      </c>
      <c r="AW166" s="1">
        <v>2.07242</v>
      </c>
      <c r="AX166" s="1">
        <v>3.12684</v>
      </c>
      <c r="AY166" s="1">
        <v>986.667</v>
      </c>
      <c r="AZ166" s="1">
        <v>1.45671</v>
      </c>
      <c r="BA166" s="1">
        <v>2.13306</v>
      </c>
      <c r="BB166" s="1">
        <v>16.0613</v>
      </c>
      <c r="BC166" s="1">
        <v>5.99564</v>
      </c>
      <c r="BD166" s="1">
        <v>1.37515</v>
      </c>
      <c r="BE166" s="1">
        <v>421.089</v>
      </c>
      <c r="BF166" s="1">
        <v>7.34988</v>
      </c>
      <c r="BG166" s="1">
        <v>187.255</v>
      </c>
      <c r="BH166" s="1">
        <v>3.475051538</v>
      </c>
      <c r="BI166" s="1">
        <v>1.650215828</v>
      </c>
      <c r="BJ166" s="1">
        <v>0.825332726</v>
      </c>
      <c r="BK166" s="1">
        <v>0.036530252</v>
      </c>
      <c r="BL166" s="1" t="s">
        <v>156</v>
      </c>
      <c r="BM166" s="1" t="s">
        <v>146</v>
      </c>
      <c r="BN166" s="1" t="s">
        <v>146</v>
      </c>
      <c r="BO166" s="1" t="s">
        <v>146</v>
      </c>
      <c r="BP166" s="1" t="s">
        <v>146</v>
      </c>
      <c r="BQ166" s="1" t="s">
        <v>146</v>
      </c>
      <c r="BR166" s="1" t="s">
        <v>146</v>
      </c>
      <c r="BS166" s="1" t="s">
        <v>147</v>
      </c>
      <c r="BT166" s="1" t="s">
        <v>147</v>
      </c>
      <c r="BU166" s="1" t="s">
        <v>147</v>
      </c>
      <c r="BV166" s="1" t="s">
        <v>147</v>
      </c>
      <c r="BW166" s="1" t="s">
        <v>147</v>
      </c>
      <c r="BX166" s="1">
        <v>-1.099493711</v>
      </c>
      <c r="BY166" s="1">
        <v>-0.556987696</v>
      </c>
      <c r="BZ166" s="1" t="str">
        <f t="shared" si="1"/>
        <v>antiinflamatoria</v>
      </c>
      <c r="CA166" s="1">
        <v>36.10230179</v>
      </c>
      <c r="CB166" s="1" t="s">
        <v>148</v>
      </c>
      <c r="CC166" s="1">
        <v>1.92849E-4</v>
      </c>
      <c r="CD166" s="1">
        <v>0.638716396</v>
      </c>
      <c r="CE166" s="1">
        <v>0.110695414</v>
      </c>
      <c r="CF166" s="1">
        <v>0.052840668</v>
      </c>
      <c r="CG166" s="1">
        <v>0.026458904</v>
      </c>
      <c r="CH166" s="1">
        <v>829.112</v>
      </c>
      <c r="CI166" s="2" t="str">
        <f t="shared" si="2"/>
        <v>low</v>
      </c>
      <c r="CJ166" s="1">
        <v>310.766</v>
      </c>
      <c r="CK166" s="1">
        <v>203.305</v>
      </c>
      <c r="CL166" s="1">
        <v>107.461</v>
      </c>
      <c r="CM166" s="1">
        <v>153.468</v>
      </c>
      <c r="CN166" s="1">
        <v>133.105</v>
      </c>
      <c r="CO166" s="1">
        <v>0.387</v>
      </c>
      <c r="CP166" s="1">
        <v>0.0</v>
      </c>
      <c r="CQ166" s="1">
        <v>0.387</v>
      </c>
      <c r="CR166" s="1">
        <v>0.0</v>
      </c>
      <c r="CS166" s="1">
        <v>23.805</v>
      </c>
      <c r="CT166" s="1">
        <v>23.805</v>
      </c>
      <c r="CU166" s="1">
        <v>0.001</v>
      </c>
      <c r="CV166" s="1">
        <v>0.387</v>
      </c>
      <c r="CW166" s="1">
        <v>39.878</v>
      </c>
      <c r="CX166" s="1">
        <v>0.0</v>
      </c>
      <c r="CY166" s="1">
        <v>58.447</v>
      </c>
      <c r="CZ166" s="1">
        <v>0.066</v>
      </c>
      <c r="DA166" s="1">
        <v>0.469</v>
      </c>
      <c r="DB166" s="1">
        <v>0.534</v>
      </c>
      <c r="DC166" s="1">
        <v>3.775</v>
      </c>
      <c r="DD166" s="1">
        <v>0.404</v>
      </c>
      <c r="DE166" s="1">
        <v>4.179</v>
      </c>
      <c r="DF166" s="1">
        <v>39.354</v>
      </c>
      <c r="DG166" s="1">
        <v>11.058</v>
      </c>
      <c r="DH166" s="1">
        <v>50.413</v>
      </c>
      <c r="DI166" s="1">
        <v>12.184</v>
      </c>
      <c r="DJ166" s="1">
        <v>17.734</v>
      </c>
      <c r="DK166" s="1">
        <v>29.918</v>
      </c>
      <c r="DL166" s="1">
        <v>49.196</v>
      </c>
      <c r="DM166" s="1">
        <v>53.991</v>
      </c>
      <c r="DN166" s="1">
        <v>103.188</v>
      </c>
      <c r="DO166" s="1">
        <v>0.0</v>
      </c>
      <c r="DP166" s="1">
        <v>23.805</v>
      </c>
      <c r="DQ166" s="1">
        <v>23.805</v>
      </c>
      <c r="DR166" s="1" t="s">
        <v>157</v>
      </c>
      <c r="DS166" s="1" t="s">
        <v>158</v>
      </c>
      <c r="DT166" s="1" t="s">
        <v>157</v>
      </c>
      <c r="DU166" s="1" t="s">
        <v>157</v>
      </c>
      <c r="DV166" s="1">
        <v>419.961</v>
      </c>
      <c r="DW166" s="1" t="str">
        <f t="shared" si="3"/>
        <v>low</v>
      </c>
      <c r="DX166" s="1">
        <v>157.409</v>
      </c>
      <c r="DY166" s="1">
        <v>77.734</v>
      </c>
      <c r="DZ166" s="1">
        <v>67.42</v>
      </c>
      <c r="EA166" s="1" t="s">
        <v>157</v>
      </c>
      <c r="EB166" s="1" t="s">
        <v>158</v>
      </c>
      <c r="EC166" s="1" t="s">
        <v>157</v>
      </c>
      <c r="ED166" s="1" t="s">
        <v>157</v>
      </c>
      <c r="EE166" s="1" t="s">
        <v>491</v>
      </c>
      <c r="EF166" s="1" t="s">
        <v>151</v>
      </c>
      <c r="EG166" s="1" t="s">
        <v>151</v>
      </c>
    </row>
    <row r="167" ht="14.25" customHeight="1">
      <c r="A167" s="1" t="s">
        <v>492</v>
      </c>
      <c r="B167" s="1" t="s">
        <v>136</v>
      </c>
      <c r="C167" s="1">
        <v>24.0</v>
      </c>
      <c r="D167" s="1" t="s">
        <v>137</v>
      </c>
      <c r="E167" s="1">
        <v>108.0</v>
      </c>
      <c r="F167" s="1">
        <v>31.0</v>
      </c>
      <c r="G167" s="1" t="s">
        <v>138</v>
      </c>
      <c r="H167" s="1">
        <v>95.0</v>
      </c>
      <c r="I167" s="1">
        <v>119.0</v>
      </c>
      <c r="J167" s="1">
        <v>211.0</v>
      </c>
      <c r="K167" s="1">
        <v>6.806451613</v>
      </c>
      <c r="L167" s="1">
        <v>158.2</v>
      </c>
      <c r="M167" s="1">
        <v>2.7</v>
      </c>
      <c r="N167" s="1">
        <v>82.0</v>
      </c>
      <c r="O167" s="1">
        <v>6.1</v>
      </c>
      <c r="P167" s="1">
        <v>6.43</v>
      </c>
      <c r="Q167" s="1">
        <v>4.37</v>
      </c>
      <c r="R167" s="1">
        <v>1.471395881</v>
      </c>
      <c r="S167" s="1">
        <v>477.0</v>
      </c>
      <c r="T167" s="1">
        <v>40.7</v>
      </c>
      <c r="U167" s="1">
        <v>4.551</v>
      </c>
      <c r="V167" s="1">
        <v>352.4</v>
      </c>
      <c r="W167" s="1">
        <v>774.5004757</v>
      </c>
      <c r="X167" s="1">
        <v>20.6</v>
      </c>
      <c r="Y167" s="1">
        <v>12.1473424</v>
      </c>
      <c r="Z167" s="1">
        <v>8.232253333</v>
      </c>
      <c r="AA167" s="1">
        <v>0.283499864</v>
      </c>
      <c r="AB167" s="1">
        <v>110.4</v>
      </c>
      <c r="AC167" s="1">
        <v>33.8855595</v>
      </c>
      <c r="AD167" s="1" t="s">
        <v>155</v>
      </c>
      <c r="AE167" s="1">
        <v>42.14507155</v>
      </c>
      <c r="AF167" s="1">
        <v>113.4</v>
      </c>
      <c r="AG167" s="1" t="s">
        <v>140</v>
      </c>
      <c r="AH167" s="1" t="s">
        <v>141</v>
      </c>
      <c r="AI167" s="1" t="s">
        <v>167</v>
      </c>
      <c r="AJ167" s="1" t="s">
        <v>142</v>
      </c>
      <c r="AK167" s="1" t="s">
        <v>170</v>
      </c>
      <c r="AL167" s="1">
        <v>169.0</v>
      </c>
      <c r="AM167" s="1">
        <v>109.0</v>
      </c>
      <c r="AN167" s="1">
        <v>2607.52</v>
      </c>
      <c r="AO167" s="1">
        <v>16.6058</v>
      </c>
      <c r="AP167" s="1">
        <v>723.777</v>
      </c>
      <c r="AQ167" s="1">
        <v>1088.4</v>
      </c>
      <c r="AR167" s="1">
        <v>17.8852</v>
      </c>
      <c r="AS167" s="1">
        <v>2352.71</v>
      </c>
      <c r="AT167" s="1">
        <v>3799.48</v>
      </c>
      <c r="AU167" s="1">
        <v>270.106</v>
      </c>
      <c r="AV167" s="1">
        <v>12.0833</v>
      </c>
      <c r="AW167" s="1">
        <v>1.68263</v>
      </c>
      <c r="AX167" s="1">
        <v>3.24089</v>
      </c>
      <c r="AY167" s="1">
        <v>760.686</v>
      </c>
      <c r="AZ167" s="1">
        <v>1.46093</v>
      </c>
      <c r="BA167" s="1">
        <v>3.23842</v>
      </c>
      <c r="BB167" s="1">
        <v>20.5045</v>
      </c>
      <c r="BC167" s="1">
        <v>6.10207</v>
      </c>
      <c r="BD167" s="1">
        <v>2.96129</v>
      </c>
      <c r="BE167" s="1">
        <v>414.7</v>
      </c>
      <c r="BF167" s="1">
        <v>7.39019</v>
      </c>
      <c r="BG167" s="1">
        <v>155.015</v>
      </c>
      <c r="BH167" s="1">
        <v>7.61879167</v>
      </c>
      <c r="BI167" s="1">
        <v>1.637252461</v>
      </c>
      <c r="BJ167" s="1">
        <v>2.065369051</v>
      </c>
      <c r="BK167" s="1">
        <v>0.0</v>
      </c>
      <c r="BL167" s="1" t="s">
        <v>144</v>
      </c>
      <c r="BM167" s="1" t="s">
        <v>145</v>
      </c>
      <c r="BN167" s="1" t="s">
        <v>145</v>
      </c>
      <c r="BO167" s="1" t="s">
        <v>145</v>
      </c>
      <c r="BP167" s="1" t="s">
        <v>146</v>
      </c>
      <c r="BQ167" s="1" t="s">
        <v>146</v>
      </c>
      <c r="BR167" s="1" t="s">
        <v>145</v>
      </c>
      <c r="BS167" s="1" t="s">
        <v>147</v>
      </c>
      <c r="BT167" s="1" t="s">
        <v>147</v>
      </c>
      <c r="BU167" s="1" t="s">
        <v>147</v>
      </c>
      <c r="BV167" s="1" t="s">
        <v>147</v>
      </c>
      <c r="BW167" s="1" t="s">
        <v>147</v>
      </c>
      <c r="BX167" s="1">
        <v>-0.212174672</v>
      </c>
      <c r="BY167" s="1">
        <v>-0.081355319</v>
      </c>
      <c r="BZ167" s="1" t="str">
        <f t="shared" si="1"/>
        <v>antiinflamatoria</v>
      </c>
      <c r="CA167" s="1">
        <v>32.16578483</v>
      </c>
      <c r="CB167" s="1" t="s">
        <v>148</v>
      </c>
      <c r="CC167" s="1">
        <v>1.49914E-4</v>
      </c>
      <c r="CD167" s="1">
        <v>0.619031557</v>
      </c>
      <c r="CE167" s="1">
        <v>0.241885916</v>
      </c>
      <c r="CF167" s="1">
        <v>0.01352972</v>
      </c>
      <c r="CG167" s="1">
        <v>1.12435E-4</v>
      </c>
      <c r="CH167" s="1">
        <v>1595.234</v>
      </c>
      <c r="CI167" s="2" t="str">
        <f t="shared" si="2"/>
        <v>High</v>
      </c>
      <c r="CJ167" s="1">
        <v>895.107</v>
      </c>
      <c r="CK167" s="1">
        <v>666.685</v>
      </c>
      <c r="CL167" s="1">
        <v>228.422</v>
      </c>
      <c r="CM167" s="1">
        <v>658.534</v>
      </c>
      <c r="CN167" s="1">
        <v>236.429</v>
      </c>
      <c r="CO167" s="1">
        <v>0.081</v>
      </c>
      <c r="CP167" s="1">
        <v>0.0</v>
      </c>
      <c r="CQ167" s="1">
        <v>0.081</v>
      </c>
      <c r="CR167" s="1">
        <v>0.0</v>
      </c>
      <c r="CS167" s="1">
        <v>0.063</v>
      </c>
      <c r="CT167" s="1">
        <v>0.063</v>
      </c>
      <c r="CU167" s="1">
        <v>0.0</v>
      </c>
      <c r="CV167" s="1">
        <v>0.004</v>
      </c>
      <c r="CW167" s="1">
        <v>0.0</v>
      </c>
      <c r="CX167" s="1">
        <v>0.0</v>
      </c>
      <c r="CY167" s="1">
        <v>658.222</v>
      </c>
      <c r="CZ167" s="1">
        <v>0.1</v>
      </c>
      <c r="DA167" s="1">
        <v>0.0</v>
      </c>
      <c r="DB167" s="1">
        <v>0.1</v>
      </c>
      <c r="DC167" s="1">
        <v>0.0</v>
      </c>
      <c r="DD167" s="1">
        <v>0.0</v>
      </c>
      <c r="DE167" s="1">
        <v>0.0</v>
      </c>
      <c r="DF167" s="1">
        <v>0.213</v>
      </c>
      <c r="DG167" s="1">
        <v>0.0</v>
      </c>
      <c r="DH167" s="1">
        <v>0.213</v>
      </c>
      <c r="DI167" s="1">
        <v>0.517</v>
      </c>
      <c r="DJ167" s="1">
        <v>11.413</v>
      </c>
      <c r="DK167" s="1">
        <v>11.93</v>
      </c>
      <c r="DL167" s="1">
        <v>7.426</v>
      </c>
      <c r="DM167" s="1">
        <v>216.818</v>
      </c>
      <c r="DN167" s="1">
        <v>224.245</v>
      </c>
      <c r="DO167" s="1">
        <v>0.0</v>
      </c>
      <c r="DP167" s="1">
        <v>0.063</v>
      </c>
      <c r="DQ167" s="1">
        <v>0.063</v>
      </c>
      <c r="DR167" s="1" t="s">
        <v>149</v>
      </c>
      <c r="DS167" s="1" t="s">
        <v>149</v>
      </c>
      <c r="DT167" s="1" t="s">
        <v>149</v>
      </c>
      <c r="DU167" s="1" t="s">
        <v>157</v>
      </c>
      <c r="DV167" s="1">
        <v>611.782</v>
      </c>
      <c r="DW167" s="1" t="str">
        <f t="shared" si="3"/>
        <v>high</v>
      </c>
      <c r="DX167" s="1">
        <v>343.279</v>
      </c>
      <c r="DY167" s="1">
        <v>252.552</v>
      </c>
      <c r="DZ167" s="1">
        <v>90.672</v>
      </c>
      <c r="EA167" s="1" t="s">
        <v>157</v>
      </c>
      <c r="EB167" s="1" t="s">
        <v>157</v>
      </c>
      <c r="EC167" s="1" t="s">
        <v>149</v>
      </c>
      <c r="ED167" s="1" t="s">
        <v>157</v>
      </c>
      <c r="EE167" s="1" t="s">
        <v>493</v>
      </c>
      <c r="EF167" s="1" t="s">
        <v>175</v>
      </c>
      <c r="EG167" s="1" t="s">
        <v>175</v>
      </c>
    </row>
    <row r="168" ht="14.25" customHeight="1">
      <c r="A168" s="1" t="s">
        <v>494</v>
      </c>
      <c r="B168" s="1" t="s">
        <v>153</v>
      </c>
      <c r="C168" s="1">
        <v>49.0</v>
      </c>
      <c r="D168" s="1" t="s">
        <v>161</v>
      </c>
      <c r="E168" s="1">
        <v>118.0</v>
      </c>
      <c r="F168" s="1">
        <v>40.0</v>
      </c>
      <c r="G168" s="1" t="s">
        <v>154</v>
      </c>
      <c r="H168" s="1">
        <v>39.0</v>
      </c>
      <c r="I168" s="1">
        <v>156.0</v>
      </c>
      <c r="J168" s="1">
        <v>215.0</v>
      </c>
      <c r="K168" s="1">
        <v>5.375</v>
      </c>
      <c r="L168" s="1">
        <v>144.5</v>
      </c>
      <c r="M168" s="1">
        <v>4.0</v>
      </c>
      <c r="N168" s="1">
        <v>83.0</v>
      </c>
      <c r="O168" s="1">
        <v>5.8</v>
      </c>
      <c r="P168" s="1">
        <v>7.23</v>
      </c>
      <c r="Q168" s="1">
        <v>13.73</v>
      </c>
      <c r="R168" s="1">
        <v>0.526584122</v>
      </c>
      <c r="S168" s="1">
        <v>195.0</v>
      </c>
      <c r="T168" s="1">
        <v>13.05</v>
      </c>
      <c r="U168" s="1">
        <v>4.6065</v>
      </c>
      <c r="V168" s="1">
        <v>159.9</v>
      </c>
      <c r="W168" s="1">
        <v>235.8788974</v>
      </c>
      <c r="X168" s="1">
        <v>60.9</v>
      </c>
      <c r="Y168" s="1">
        <v>37.42837145</v>
      </c>
      <c r="Z168" s="1">
        <v>2.67177</v>
      </c>
      <c r="AA168" s="1">
        <v>0.32909688</v>
      </c>
      <c r="AB168" s="1">
        <v>69.2</v>
      </c>
      <c r="AC168" s="1">
        <v>30.14954961</v>
      </c>
      <c r="AD168" s="1" t="s">
        <v>155</v>
      </c>
      <c r="AE168" s="1">
        <v>41.69237299</v>
      </c>
      <c r="AF168" s="1">
        <v>93.5</v>
      </c>
      <c r="AG168" s="1" t="s">
        <v>140</v>
      </c>
      <c r="AH168" s="1" t="s">
        <v>141</v>
      </c>
      <c r="AI168" s="1" t="s">
        <v>142</v>
      </c>
      <c r="AJ168" s="1" t="s">
        <v>142</v>
      </c>
      <c r="AK168" s="1" t="s">
        <v>143</v>
      </c>
      <c r="AL168" s="1">
        <v>111.0</v>
      </c>
      <c r="AM168" s="1">
        <v>68.0</v>
      </c>
      <c r="AN168" s="1">
        <v>1649.15</v>
      </c>
      <c r="AO168" s="1">
        <v>17.3611</v>
      </c>
      <c r="AP168" s="1">
        <v>581.227</v>
      </c>
      <c r="AQ168" s="1">
        <v>948.019</v>
      </c>
      <c r="AR168" s="1">
        <v>11.8566</v>
      </c>
      <c r="AS168" s="1">
        <v>1200.48</v>
      </c>
      <c r="AT168" s="1">
        <v>2747.04</v>
      </c>
      <c r="AU168" s="1">
        <v>178.05</v>
      </c>
      <c r="AV168" s="1">
        <v>9.75596</v>
      </c>
      <c r="AW168" s="1">
        <v>1.02358</v>
      </c>
      <c r="AX168" s="1">
        <v>2.95092</v>
      </c>
      <c r="AY168" s="1">
        <v>1050.59</v>
      </c>
      <c r="AZ168" s="1">
        <v>0.813361</v>
      </c>
      <c r="BA168" s="1">
        <v>1.72071</v>
      </c>
      <c r="BB168" s="1">
        <v>13.9205</v>
      </c>
      <c r="BC168" s="1">
        <v>4.56361</v>
      </c>
      <c r="BD168" s="1">
        <v>1.46395</v>
      </c>
      <c r="BE168" s="1">
        <v>280.141</v>
      </c>
      <c r="BF168" s="1">
        <v>6.9802</v>
      </c>
      <c r="BG168" s="1">
        <v>132.911</v>
      </c>
      <c r="BH168" s="1">
        <v>15.55204416</v>
      </c>
      <c r="BI168" s="1">
        <v>3.209089776</v>
      </c>
      <c r="BJ168" s="1">
        <v>1.770572992</v>
      </c>
      <c r="BK168" s="1">
        <v>0.0</v>
      </c>
      <c r="BL168" s="1" t="s">
        <v>144</v>
      </c>
      <c r="BM168" s="1" t="s">
        <v>146</v>
      </c>
      <c r="BN168" s="1" t="s">
        <v>145</v>
      </c>
      <c r="BO168" s="1" t="s">
        <v>145</v>
      </c>
      <c r="BP168" s="1" t="s">
        <v>146</v>
      </c>
      <c r="BQ168" s="1" t="s">
        <v>145</v>
      </c>
      <c r="BR168" s="1" t="s">
        <v>146</v>
      </c>
      <c r="BS168" s="1">
        <v>28.72252861</v>
      </c>
      <c r="BT168" s="1">
        <v>3.698284708</v>
      </c>
      <c r="BU168" s="1">
        <v>0.466886001</v>
      </c>
      <c r="BV168" s="1">
        <v>0.129140958</v>
      </c>
      <c r="BW168" s="1">
        <v>0.203616779</v>
      </c>
      <c r="BX168" s="1">
        <v>0.366497555</v>
      </c>
      <c r="BY168" s="1">
        <v>0.22225443</v>
      </c>
      <c r="BZ168" s="1" t="str">
        <f t="shared" si="1"/>
        <v>proinflamatoria</v>
      </c>
      <c r="CA168" s="1">
        <v>43.59358289</v>
      </c>
      <c r="CB168" s="1" t="s">
        <v>148</v>
      </c>
      <c r="CC168" s="1">
        <v>0.0898017</v>
      </c>
      <c r="CD168" s="1">
        <v>0.22667611</v>
      </c>
      <c r="CE168" s="1">
        <v>0.451983003</v>
      </c>
      <c r="CF168" s="1">
        <v>0.148630784</v>
      </c>
      <c r="CG168" s="1">
        <v>0.046222852</v>
      </c>
      <c r="CH168" s="1">
        <v>897.811</v>
      </c>
      <c r="CI168" s="2" t="str">
        <f t="shared" si="2"/>
        <v>low</v>
      </c>
      <c r="CJ168" s="1">
        <v>417.365</v>
      </c>
      <c r="CK168" s="1">
        <v>213.131</v>
      </c>
      <c r="CL168" s="1">
        <v>204.234</v>
      </c>
      <c r="CM168" s="1">
        <v>154.518</v>
      </c>
      <c r="CN168" s="1">
        <v>215.121</v>
      </c>
      <c r="CO168" s="1">
        <v>1.207</v>
      </c>
      <c r="CP168" s="1">
        <v>0.0</v>
      </c>
      <c r="CQ168" s="1">
        <v>1.207</v>
      </c>
      <c r="CR168" s="1">
        <v>0.026</v>
      </c>
      <c r="CS168" s="1">
        <v>46.385</v>
      </c>
      <c r="CT168" s="1">
        <v>46.411</v>
      </c>
      <c r="CU168" s="1">
        <v>0.108</v>
      </c>
      <c r="CV168" s="1">
        <v>0.814</v>
      </c>
      <c r="CW168" s="1">
        <v>22.302</v>
      </c>
      <c r="CX168" s="1">
        <v>0.0</v>
      </c>
      <c r="CY168" s="1">
        <v>113.359</v>
      </c>
      <c r="CZ168" s="1">
        <v>0.0</v>
      </c>
      <c r="DA168" s="1">
        <v>0.0</v>
      </c>
      <c r="DB168" s="1">
        <v>0.0</v>
      </c>
      <c r="DC168" s="1">
        <v>7.935</v>
      </c>
      <c r="DD168" s="1">
        <v>0.958</v>
      </c>
      <c r="DE168" s="1">
        <v>8.893</v>
      </c>
      <c r="DF168" s="1">
        <v>3.66</v>
      </c>
      <c r="DG168" s="1">
        <v>3.978</v>
      </c>
      <c r="DH168" s="1">
        <v>7.638</v>
      </c>
      <c r="DI168" s="1">
        <v>2.472</v>
      </c>
      <c r="DJ168" s="1">
        <v>35.951</v>
      </c>
      <c r="DK168" s="1">
        <v>38.423</v>
      </c>
      <c r="DL168" s="1">
        <v>59.717</v>
      </c>
      <c r="DM168" s="1">
        <v>116.943</v>
      </c>
      <c r="DN168" s="1">
        <v>176.66</v>
      </c>
      <c r="DO168" s="1">
        <v>0.026</v>
      </c>
      <c r="DP168" s="1">
        <v>46.385</v>
      </c>
      <c r="DQ168" s="1">
        <v>46.411</v>
      </c>
      <c r="DR168" s="1" t="s">
        <v>157</v>
      </c>
      <c r="DS168" s="1" t="s">
        <v>157</v>
      </c>
      <c r="DT168" s="1" t="s">
        <v>157</v>
      </c>
      <c r="DU168" s="1" t="s">
        <v>157</v>
      </c>
      <c r="DV168" s="1">
        <v>544.408</v>
      </c>
      <c r="DW168" s="1" t="str">
        <f t="shared" si="3"/>
        <v>high</v>
      </c>
      <c r="DX168" s="1">
        <v>253.079</v>
      </c>
      <c r="DY168" s="1">
        <v>93.695</v>
      </c>
      <c r="DZ168" s="1">
        <v>130.444</v>
      </c>
      <c r="EA168" s="1" t="s">
        <v>157</v>
      </c>
      <c r="EB168" s="1" t="s">
        <v>157</v>
      </c>
      <c r="EC168" s="1" t="s">
        <v>157</v>
      </c>
      <c r="ED168" s="1" t="s">
        <v>157</v>
      </c>
      <c r="EE168" s="1" t="s">
        <v>495</v>
      </c>
      <c r="EF168" s="1" t="s">
        <v>151</v>
      </c>
      <c r="EG168" s="1" t="s">
        <v>151</v>
      </c>
    </row>
    <row r="169" ht="14.25" customHeight="1">
      <c r="A169" s="1" t="s">
        <v>496</v>
      </c>
      <c r="B169" s="1" t="s">
        <v>136</v>
      </c>
      <c r="C169" s="1">
        <v>30.0</v>
      </c>
      <c r="D169" s="1" t="s">
        <v>137</v>
      </c>
      <c r="E169" s="1">
        <v>77.1</v>
      </c>
      <c r="F169" s="1">
        <v>34.0</v>
      </c>
      <c r="G169" s="1" t="s">
        <v>138</v>
      </c>
      <c r="H169" s="1">
        <v>49.0</v>
      </c>
      <c r="I169" s="1">
        <v>93.0</v>
      </c>
      <c r="J169" s="1">
        <v>159.0</v>
      </c>
      <c r="K169" s="1">
        <v>4.676470588</v>
      </c>
      <c r="L169" s="1">
        <v>165.8</v>
      </c>
      <c r="M169" s="1">
        <v>0.8</v>
      </c>
      <c r="N169" s="1">
        <v>82.0</v>
      </c>
      <c r="O169" s="1">
        <v>5.4</v>
      </c>
      <c r="P169" s="1">
        <v>0.95</v>
      </c>
      <c r="Q169" s="1">
        <v>4.46</v>
      </c>
      <c r="R169" s="1">
        <v>0.213004484</v>
      </c>
      <c r="S169" s="1">
        <v>246.0</v>
      </c>
      <c r="T169" s="1">
        <v>14.27</v>
      </c>
      <c r="U169" s="1">
        <v>4.551</v>
      </c>
      <c r="V169" s="1">
        <v>173.9</v>
      </c>
      <c r="W169" s="1">
        <v>271.5509039</v>
      </c>
      <c r="X169" s="1">
        <v>56.0</v>
      </c>
      <c r="Y169" s="1">
        <v>34.64588899</v>
      </c>
      <c r="Z169" s="1">
        <v>2.886345333</v>
      </c>
      <c r="AA169" s="1">
        <v>0.32550302</v>
      </c>
      <c r="AB169" s="1">
        <v>63.8</v>
      </c>
      <c r="AC169" s="1">
        <v>22.98638543</v>
      </c>
      <c r="AD169" s="1" t="s">
        <v>154</v>
      </c>
      <c r="AE169" s="1">
        <v>33.84182176</v>
      </c>
      <c r="AF169" s="1">
        <v>84.4</v>
      </c>
      <c r="AG169" s="1" t="s">
        <v>140</v>
      </c>
      <c r="AH169" s="1" t="s">
        <v>154</v>
      </c>
      <c r="AI169" s="1" t="s">
        <v>167</v>
      </c>
      <c r="AJ169" s="1" t="s">
        <v>167</v>
      </c>
      <c r="AK169" s="1" t="s">
        <v>143</v>
      </c>
      <c r="AL169" s="1">
        <v>115.0</v>
      </c>
      <c r="AM169" s="1">
        <v>72.0</v>
      </c>
      <c r="AN169" s="1">
        <v>2407.14</v>
      </c>
      <c r="AO169" s="1">
        <v>20.0819</v>
      </c>
      <c r="AP169" s="1">
        <v>996.465</v>
      </c>
      <c r="AQ169" s="1">
        <v>1158.19</v>
      </c>
      <c r="AR169" s="1">
        <v>16.4929</v>
      </c>
      <c r="AS169" s="1">
        <v>1242.4</v>
      </c>
      <c r="AT169" s="1">
        <v>4051.16</v>
      </c>
      <c r="AU169" s="1">
        <v>286.777</v>
      </c>
      <c r="AV169" s="1">
        <v>10.9164</v>
      </c>
      <c r="AW169" s="1">
        <v>2.92195</v>
      </c>
      <c r="AX169" s="1">
        <v>3.49965</v>
      </c>
      <c r="AY169" s="1">
        <v>1173.4</v>
      </c>
      <c r="AZ169" s="1">
        <v>2.09958</v>
      </c>
      <c r="BA169" s="1">
        <v>2.82491</v>
      </c>
      <c r="BB169" s="1">
        <v>28.5283</v>
      </c>
      <c r="BC169" s="1">
        <v>8.31208</v>
      </c>
      <c r="BD169" s="1">
        <v>1.66158</v>
      </c>
      <c r="BE169" s="1">
        <v>511.945</v>
      </c>
      <c r="BF169" s="1">
        <v>7.55399</v>
      </c>
      <c r="BG169" s="1">
        <v>232.147</v>
      </c>
      <c r="BH169" s="1">
        <v>0.410431641</v>
      </c>
      <c r="BI169" s="1">
        <v>0.283485193</v>
      </c>
      <c r="BJ169" s="1">
        <v>0.33303764</v>
      </c>
      <c r="BK169" s="1">
        <v>0.036204149</v>
      </c>
      <c r="BL169" s="1" t="s">
        <v>144</v>
      </c>
      <c r="BM169" s="1" t="s">
        <v>146</v>
      </c>
      <c r="BN169" s="1" t="s">
        <v>145</v>
      </c>
      <c r="BO169" s="1" t="s">
        <v>145</v>
      </c>
      <c r="BP169" s="1" t="s">
        <v>146</v>
      </c>
      <c r="BQ169" s="1" t="s">
        <v>146</v>
      </c>
      <c r="BR169" s="1" t="s">
        <v>146</v>
      </c>
      <c r="BS169" s="1" t="s">
        <v>147</v>
      </c>
      <c r="BT169" s="1" t="s">
        <v>147</v>
      </c>
      <c r="BU169" s="1" t="s">
        <v>147</v>
      </c>
      <c r="BV169" s="1" t="s">
        <v>147</v>
      </c>
      <c r="BW169" s="1" t="s">
        <v>147</v>
      </c>
      <c r="BX169" s="1">
        <v>-1.32230131</v>
      </c>
      <c r="BY169" s="1">
        <v>-0.549356589</v>
      </c>
      <c r="BZ169" s="1" t="str">
        <f t="shared" si="1"/>
        <v>antiinflamatoria</v>
      </c>
      <c r="CA169" s="1">
        <v>24.52132701</v>
      </c>
      <c r="CB169" s="1" t="s">
        <v>148</v>
      </c>
      <c r="CC169" s="1">
        <v>0.138053442</v>
      </c>
      <c r="CD169" s="1">
        <v>0.331809672</v>
      </c>
      <c r="CE169" s="1">
        <v>0.014223541</v>
      </c>
      <c r="CF169" s="1">
        <v>0.040093365</v>
      </c>
      <c r="CG169" s="1">
        <v>0.325001824</v>
      </c>
      <c r="CH169" s="1">
        <v>1779.9</v>
      </c>
      <c r="CI169" s="2" t="str">
        <f t="shared" si="2"/>
        <v>High</v>
      </c>
      <c r="CJ169" s="1">
        <v>1804.466</v>
      </c>
      <c r="CK169" s="1">
        <v>1181.718</v>
      </c>
      <c r="CL169" s="1">
        <v>622.748</v>
      </c>
      <c r="CM169" s="1">
        <v>60.134</v>
      </c>
      <c r="CN169" s="1">
        <v>1601.689</v>
      </c>
      <c r="CO169" s="1">
        <v>10.862</v>
      </c>
      <c r="CP169" s="1">
        <v>0.0</v>
      </c>
      <c r="CQ169" s="1">
        <v>10.862</v>
      </c>
      <c r="CR169" s="1">
        <v>0.0</v>
      </c>
      <c r="CS169" s="1">
        <v>131.781</v>
      </c>
      <c r="CT169" s="1">
        <v>131.781</v>
      </c>
      <c r="CU169" s="1">
        <v>0.0</v>
      </c>
      <c r="CV169" s="1">
        <v>2.027</v>
      </c>
      <c r="CW169" s="1">
        <v>0.0</v>
      </c>
      <c r="CX169" s="1">
        <v>0.0</v>
      </c>
      <c r="CY169" s="1">
        <v>13.702</v>
      </c>
      <c r="CZ169" s="1">
        <v>0.0</v>
      </c>
      <c r="DA169" s="1">
        <v>0.0</v>
      </c>
      <c r="DB169" s="1">
        <v>0.0</v>
      </c>
      <c r="DC169" s="1">
        <v>9.995</v>
      </c>
      <c r="DD169" s="1">
        <v>0.26</v>
      </c>
      <c r="DE169" s="1">
        <v>10.255</v>
      </c>
      <c r="DF169" s="1">
        <v>25.344</v>
      </c>
      <c r="DG169" s="1">
        <v>10.833</v>
      </c>
      <c r="DH169" s="1">
        <v>36.177</v>
      </c>
      <c r="DI169" s="1">
        <v>0.368</v>
      </c>
      <c r="DJ169" s="1">
        <v>8.074</v>
      </c>
      <c r="DK169" s="1">
        <v>8.442</v>
      </c>
      <c r="DL169" s="1">
        <v>1121.407</v>
      </c>
      <c r="DM169" s="1">
        <v>471.76</v>
      </c>
      <c r="DN169" s="1">
        <v>1593.167</v>
      </c>
      <c r="DO169" s="1">
        <v>0.0</v>
      </c>
      <c r="DP169" s="1">
        <v>131.781</v>
      </c>
      <c r="DQ169" s="1">
        <v>131.781</v>
      </c>
      <c r="DR169" s="1" t="s">
        <v>149</v>
      </c>
      <c r="DS169" s="1" t="s">
        <v>149</v>
      </c>
      <c r="DT169" s="1" t="s">
        <v>157</v>
      </c>
      <c r="DU169" s="1" t="s">
        <v>149</v>
      </c>
      <c r="DV169" s="1">
        <v>739.425</v>
      </c>
      <c r="DW169" s="1" t="str">
        <f t="shared" si="3"/>
        <v>high</v>
      </c>
      <c r="DX169" s="1">
        <v>749.631</v>
      </c>
      <c r="DY169" s="1">
        <v>24.982</v>
      </c>
      <c r="DZ169" s="1">
        <v>665.391</v>
      </c>
      <c r="EA169" s="1" t="s">
        <v>149</v>
      </c>
      <c r="EB169" s="1" t="s">
        <v>149</v>
      </c>
      <c r="EC169" s="1" t="s">
        <v>158</v>
      </c>
      <c r="ED169" s="1" t="s">
        <v>149</v>
      </c>
      <c r="EE169" s="1" t="s">
        <v>497</v>
      </c>
      <c r="EF169" s="1" t="s">
        <v>175</v>
      </c>
      <c r="EG169" s="1" t="s">
        <v>151</v>
      </c>
    </row>
    <row r="170" ht="14.25" customHeight="1">
      <c r="A170" s="1" t="s">
        <v>498</v>
      </c>
      <c r="B170" s="1" t="s">
        <v>136</v>
      </c>
      <c r="C170" s="1">
        <v>37.0</v>
      </c>
      <c r="D170" s="1" t="s">
        <v>137</v>
      </c>
      <c r="E170" s="1">
        <v>88.3</v>
      </c>
      <c r="F170" s="1">
        <v>35.0</v>
      </c>
      <c r="G170" s="1" t="s">
        <v>138</v>
      </c>
      <c r="H170" s="1">
        <v>19.0</v>
      </c>
      <c r="I170" s="1">
        <v>129.0</v>
      </c>
      <c r="J170" s="1">
        <v>183.0</v>
      </c>
      <c r="K170" s="1">
        <v>5.228571429</v>
      </c>
      <c r="L170" s="1">
        <v>128.9</v>
      </c>
      <c r="M170" s="1">
        <v>4.1</v>
      </c>
      <c r="N170" s="1">
        <v>99.0</v>
      </c>
      <c r="O170" s="1">
        <v>5.7</v>
      </c>
      <c r="P170" s="1">
        <v>4.95</v>
      </c>
      <c r="Q170" s="1">
        <v>6.2</v>
      </c>
      <c r="R170" s="1">
        <v>0.798387097</v>
      </c>
      <c r="S170" s="1">
        <v>93.0</v>
      </c>
      <c r="T170" s="1">
        <v>20.63</v>
      </c>
      <c r="U170" s="1">
        <v>5.4945</v>
      </c>
      <c r="V170" s="1">
        <v>155.0</v>
      </c>
      <c r="W170" s="1">
        <v>206.8688894</v>
      </c>
      <c r="X170" s="1">
        <v>37.3</v>
      </c>
      <c r="Y170" s="1">
        <v>19.84975325</v>
      </c>
      <c r="Z170" s="1">
        <v>5.037846</v>
      </c>
      <c r="AA170" s="1">
        <v>0.301744258</v>
      </c>
      <c r="AB170" s="1">
        <v>112.8</v>
      </c>
      <c r="AC170" s="1">
        <v>36.16826709</v>
      </c>
      <c r="AD170" s="1" t="s">
        <v>155</v>
      </c>
      <c r="AE170" s="1">
        <v>44.07874214</v>
      </c>
      <c r="AF170" s="1">
        <v>130.4</v>
      </c>
      <c r="AG170" s="1" t="s">
        <v>140</v>
      </c>
      <c r="AH170" s="1" t="s">
        <v>141</v>
      </c>
      <c r="AI170" s="1" t="s">
        <v>142</v>
      </c>
      <c r="AJ170" s="1" t="s">
        <v>142</v>
      </c>
      <c r="AK170" s="1" t="s">
        <v>173</v>
      </c>
      <c r="AL170" s="1">
        <v>106.0</v>
      </c>
      <c r="AM170" s="1">
        <v>83.0</v>
      </c>
      <c r="AN170" s="1">
        <v>2169.03</v>
      </c>
      <c r="AO170" s="1">
        <v>14.9888</v>
      </c>
      <c r="AP170" s="1">
        <v>782.057</v>
      </c>
      <c r="AQ170" s="1">
        <v>1218.54</v>
      </c>
      <c r="AR170" s="1">
        <v>14.9423</v>
      </c>
      <c r="AS170" s="1">
        <v>1651.82</v>
      </c>
      <c r="AT170" s="1">
        <v>3330.5</v>
      </c>
      <c r="AU170" s="1">
        <v>252.031</v>
      </c>
      <c r="AV170" s="1">
        <v>11.2393</v>
      </c>
      <c r="AW170" s="1">
        <v>1.59595</v>
      </c>
      <c r="AX170" s="1">
        <v>3.19385</v>
      </c>
      <c r="AY170" s="1">
        <v>701.654</v>
      </c>
      <c r="AZ170" s="1">
        <v>1.52423</v>
      </c>
      <c r="BA170" s="1">
        <v>2.10101</v>
      </c>
      <c r="BB170" s="1">
        <v>19.905</v>
      </c>
      <c r="BC170" s="1">
        <v>4.47991</v>
      </c>
      <c r="BD170" s="1">
        <v>0.762097</v>
      </c>
      <c r="BE170" s="1">
        <v>432.357</v>
      </c>
      <c r="BF170" s="1">
        <v>7.38107</v>
      </c>
      <c r="BG170" s="1">
        <v>122.451</v>
      </c>
      <c r="BH170" s="1">
        <v>4.429938817</v>
      </c>
      <c r="BI170" s="1">
        <v>0.987521514</v>
      </c>
      <c r="BJ170" s="1">
        <v>0.49155299</v>
      </c>
      <c r="BK170" s="1">
        <v>0.065089658</v>
      </c>
      <c r="BL170" s="1" t="s">
        <v>144</v>
      </c>
      <c r="BM170" s="1" t="s">
        <v>146</v>
      </c>
      <c r="BN170" s="1" t="s">
        <v>146</v>
      </c>
      <c r="BO170" s="1" t="s">
        <v>145</v>
      </c>
      <c r="BP170" s="1" t="s">
        <v>146</v>
      </c>
      <c r="BQ170" s="1" t="s">
        <v>145</v>
      </c>
      <c r="BR170" s="1" t="s">
        <v>145</v>
      </c>
      <c r="BS170" s="1">
        <v>21.42940263</v>
      </c>
      <c r="BT170" s="1">
        <v>1.760261761</v>
      </c>
      <c r="BU170" s="1">
        <v>0.286123537</v>
      </c>
      <c r="BV170" s="1">
        <v>0.129800585</v>
      </c>
      <c r="BW170" s="1">
        <v>0.154066796</v>
      </c>
      <c r="BX170" s="1">
        <v>0.748181708</v>
      </c>
      <c r="BY170" s="1">
        <v>0.344943157</v>
      </c>
      <c r="BZ170" s="1" t="str">
        <f t="shared" si="1"/>
        <v>proinflamatoria</v>
      </c>
      <c r="CA170" s="1">
        <v>36.91411043</v>
      </c>
      <c r="CB170" s="1" t="s">
        <v>148</v>
      </c>
      <c r="CC170" s="1">
        <v>0.061300698</v>
      </c>
      <c r="CD170" s="1">
        <v>0.477186001</v>
      </c>
      <c r="CE170" s="1">
        <v>0.132386611</v>
      </c>
      <c r="CF170" s="1">
        <v>0.041621239</v>
      </c>
      <c r="CG170" s="1">
        <v>0.098179241</v>
      </c>
      <c r="CH170" s="1">
        <v>441.724</v>
      </c>
      <c r="CI170" s="2" t="str">
        <f t="shared" si="2"/>
        <v>low</v>
      </c>
      <c r="CJ170" s="1">
        <v>170.015</v>
      </c>
      <c r="CK170" s="1">
        <v>141.928</v>
      </c>
      <c r="CL170" s="1">
        <v>28.087</v>
      </c>
      <c r="CM170" s="1">
        <v>108.982</v>
      </c>
      <c r="CN170" s="1">
        <v>43.986</v>
      </c>
      <c r="CO170" s="1">
        <v>16.681</v>
      </c>
      <c r="CP170" s="1">
        <v>0.0</v>
      </c>
      <c r="CQ170" s="1">
        <v>16.682</v>
      </c>
      <c r="CR170" s="1">
        <v>0.0</v>
      </c>
      <c r="CS170" s="1">
        <v>0.366</v>
      </c>
      <c r="CT170" s="1">
        <v>0.366</v>
      </c>
      <c r="CU170" s="1">
        <v>0.0</v>
      </c>
      <c r="CV170" s="1">
        <v>15.545</v>
      </c>
      <c r="CW170" s="1">
        <v>47.853</v>
      </c>
      <c r="CX170" s="1">
        <v>0.0</v>
      </c>
      <c r="CY170" s="1">
        <v>12.906</v>
      </c>
      <c r="CZ170" s="1">
        <v>21.863</v>
      </c>
      <c r="DA170" s="1">
        <v>5.015</v>
      </c>
      <c r="DB170" s="1">
        <v>26.878</v>
      </c>
      <c r="DC170" s="1">
        <v>8.956</v>
      </c>
      <c r="DD170" s="1">
        <v>0.0</v>
      </c>
      <c r="DE170" s="1">
        <v>8.956</v>
      </c>
      <c r="DF170" s="1">
        <v>9.839</v>
      </c>
      <c r="DG170" s="1">
        <v>2.015</v>
      </c>
      <c r="DH170" s="1">
        <v>11.855</v>
      </c>
      <c r="DI170" s="1">
        <v>14.346</v>
      </c>
      <c r="DJ170" s="1">
        <v>10.777</v>
      </c>
      <c r="DK170" s="1">
        <v>25.123</v>
      </c>
      <c r="DL170" s="1">
        <v>9.232</v>
      </c>
      <c r="DM170" s="1">
        <v>9.632</v>
      </c>
      <c r="DN170" s="1">
        <v>18.863</v>
      </c>
      <c r="DO170" s="1">
        <v>0.0</v>
      </c>
      <c r="DP170" s="1">
        <v>0.366</v>
      </c>
      <c r="DQ170" s="1">
        <v>0.366</v>
      </c>
      <c r="DR170" s="1" t="s">
        <v>158</v>
      </c>
      <c r="DS170" s="1" t="s">
        <v>158</v>
      </c>
      <c r="DT170" s="1" t="s">
        <v>157</v>
      </c>
      <c r="DU170" s="1" t="s">
        <v>158</v>
      </c>
      <c r="DV170" s="1">
        <v>203.65</v>
      </c>
      <c r="DW170" s="1" t="str">
        <f t="shared" si="3"/>
        <v>low</v>
      </c>
      <c r="DX170" s="1">
        <v>78.383</v>
      </c>
      <c r="DY170" s="1">
        <v>50.244</v>
      </c>
      <c r="DZ170" s="1">
        <v>20.279</v>
      </c>
      <c r="EA170" s="1" t="s">
        <v>158</v>
      </c>
      <c r="EB170" s="1" t="s">
        <v>158</v>
      </c>
      <c r="EC170" s="1" t="s">
        <v>157</v>
      </c>
      <c r="ED170" s="1" t="s">
        <v>158</v>
      </c>
      <c r="EE170" s="1" t="s">
        <v>499</v>
      </c>
      <c r="EF170" s="1" t="s">
        <v>151</v>
      </c>
      <c r="EG170" s="1" t="s">
        <v>151</v>
      </c>
    </row>
    <row r="171" ht="14.25" customHeight="1">
      <c r="A171" s="1" t="s">
        <v>500</v>
      </c>
      <c r="B171" s="1" t="s">
        <v>153</v>
      </c>
      <c r="C171" s="1">
        <v>28.0</v>
      </c>
      <c r="D171" s="1" t="s">
        <v>137</v>
      </c>
      <c r="E171" s="1">
        <v>125.0</v>
      </c>
      <c r="F171" s="1">
        <v>36.0</v>
      </c>
      <c r="G171" s="1" t="s">
        <v>154</v>
      </c>
      <c r="H171" s="1">
        <v>21.0</v>
      </c>
      <c r="I171" s="1">
        <v>191.0</v>
      </c>
      <c r="J171" s="1">
        <v>231.0</v>
      </c>
      <c r="K171" s="1">
        <v>6.416666667</v>
      </c>
      <c r="L171" s="1">
        <v>94.2</v>
      </c>
      <c r="M171" s="1">
        <v>2.0</v>
      </c>
      <c r="N171" s="1">
        <v>89.0</v>
      </c>
      <c r="O171" s="1">
        <v>5.6</v>
      </c>
      <c r="P171" s="1">
        <v>8.27</v>
      </c>
      <c r="Q171" s="1">
        <v>9.55</v>
      </c>
      <c r="R171" s="1">
        <v>0.865968586</v>
      </c>
      <c r="S171" s="1">
        <v>103.0</v>
      </c>
      <c r="T171" s="1">
        <v>17.87</v>
      </c>
      <c r="U171" s="1">
        <v>4.9395</v>
      </c>
      <c r="V171" s="1">
        <v>172.5</v>
      </c>
      <c r="W171" s="1">
        <v>248.280653</v>
      </c>
      <c r="X171" s="1">
        <v>44.0</v>
      </c>
      <c r="Y171" s="1">
        <v>25.4903017</v>
      </c>
      <c r="Z171" s="1">
        <v>3.923060667</v>
      </c>
      <c r="AA171" s="1">
        <v>0.311969179</v>
      </c>
      <c r="AB171" s="1">
        <v>75.0</v>
      </c>
      <c r="AC171" s="1">
        <v>28.97004536</v>
      </c>
      <c r="AD171" s="1" t="s">
        <v>139</v>
      </c>
      <c r="AE171" s="1">
        <v>38.39102213</v>
      </c>
      <c r="AF171" s="1">
        <v>93.5</v>
      </c>
      <c r="AG171" s="1" t="s">
        <v>140</v>
      </c>
      <c r="AH171" s="1" t="s">
        <v>141</v>
      </c>
      <c r="AI171" s="1" t="s">
        <v>142</v>
      </c>
      <c r="AJ171" s="1" t="s">
        <v>142</v>
      </c>
      <c r="AK171" s="1" t="s">
        <v>143</v>
      </c>
      <c r="AL171" s="1">
        <v>124.0</v>
      </c>
      <c r="AM171" s="1">
        <v>86.0</v>
      </c>
      <c r="AN171" s="1">
        <v>1529.16</v>
      </c>
      <c r="AO171" s="1">
        <v>23.5411</v>
      </c>
      <c r="AP171" s="1">
        <v>425.35</v>
      </c>
      <c r="AQ171" s="1">
        <v>786.851</v>
      </c>
      <c r="AR171" s="1">
        <v>11.799</v>
      </c>
      <c r="AS171" s="1">
        <v>745.657</v>
      </c>
      <c r="AT171" s="1">
        <v>3825.24</v>
      </c>
      <c r="AU171" s="1">
        <v>256.101</v>
      </c>
      <c r="AV171" s="1">
        <v>9.73262</v>
      </c>
      <c r="AW171" s="1">
        <v>2.07242</v>
      </c>
      <c r="AX171" s="1">
        <v>3.05221</v>
      </c>
      <c r="AY171" s="1">
        <v>605.075</v>
      </c>
      <c r="AZ171" s="1">
        <v>1.06008</v>
      </c>
      <c r="BA171" s="1">
        <v>1.34864</v>
      </c>
      <c r="BB171" s="1">
        <v>16.8499</v>
      </c>
      <c r="BC171" s="1">
        <v>5.57634</v>
      </c>
      <c r="BD171" s="1">
        <v>0.974116</v>
      </c>
      <c r="BE171" s="1">
        <v>346.768</v>
      </c>
      <c r="BF171" s="1">
        <v>6.31756</v>
      </c>
      <c r="BG171" s="1">
        <v>298.564</v>
      </c>
      <c r="BH171" s="1">
        <v>2.173309634</v>
      </c>
      <c r="BI171" s="1">
        <v>0.515991234</v>
      </c>
      <c r="BJ171" s="1">
        <v>0.319130602</v>
      </c>
      <c r="BK171" s="1">
        <v>0.043244743</v>
      </c>
      <c r="BL171" s="1" t="s">
        <v>144</v>
      </c>
      <c r="BM171" s="1" t="s">
        <v>145</v>
      </c>
      <c r="BN171" s="1" t="s">
        <v>146</v>
      </c>
      <c r="BO171" s="1" t="s">
        <v>145</v>
      </c>
      <c r="BP171" s="1" t="s">
        <v>146</v>
      </c>
      <c r="BQ171" s="1" t="s">
        <v>146</v>
      </c>
      <c r="BR171" s="1" t="s">
        <v>145</v>
      </c>
      <c r="BS171" s="1">
        <v>11.73888585</v>
      </c>
      <c r="BT171" s="1">
        <v>0.901577538</v>
      </c>
      <c r="BU171" s="1">
        <v>0.24942185</v>
      </c>
      <c r="BV171" s="1">
        <v>0.030859264</v>
      </c>
      <c r="BW171" s="1">
        <v>0.038922837</v>
      </c>
      <c r="BX171" s="1">
        <v>-0.819912664</v>
      </c>
      <c r="BY171" s="1">
        <v>-0.536241114</v>
      </c>
      <c r="BZ171" s="1" t="str">
        <f t="shared" si="1"/>
        <v>antiinflamatoria</v>
      </c>
      <c r="CA171" s="1">
        <v>41.5828877</v>
      </c>
      <c r="CB171" s="1" t="s">
        <v>148</v>
      </c>
      <c r="CC171" s="1">
        <v>0.095887162</v>
      </c>
      <c r="CD171" s="1">
        <v>0.212994734</v>
      </c>
      <c r="CE171" s="1">
        <v>0.254186366</v>
      </c>
      <c r="CF171" s="1">
        <v>0.008001139</v>
      </c>
      <c r="CG171" s="1">
        <v>0.170000474</v>
      </c>
      <c r="CH171" s="1">
        <v>1971.179</v>
      </c>
      <c r="CI171" s="2" t="str">
        <f t="shared" si="2"/>
        <v>High</v>
      </c>
      <c r="CJ171" s="1">
        <v>1519.405</v>
      </c>
      <c r="CK171" s="1">
        <v>1174.146</v>
      </c>
      <c r="CL171" s="1">
        <v>345.259</v>
      </c>
      <c r="CM171" s="1">
        <v>954.487</v>
      </c>
      <c r="CN171" s="1">
        <v>474.275</v>
      </c>
      <c r="CO171" s="1">
        <v>1.035</v>
      </c>
      <c r="CP171" s="1">
        <v>0.0</v>
      </c>
      <c r="CQ171" s="1">
        <v>1.035</v>
      </c>
      <c r="CR171" s="1">
        <v>0.0</v>
      </c>
      <c r="CS171" s="1">
        <v>88.168</v>
      </c>
      <c r="CT171" s="1">
        <v>88.168</v>
      </c>
      <c r="CU171" s="1">
        <v>1.44</v>
      </c>
      <c r="CV171" s="1">
        <v>0.105</v>
      </c>
      <c r="CW171" s="1">
        <v>306.155</v>
      </c>
      <c r="CX171" s="1">
        <v>0.0</v>
      </c>
      <c r="CY171" s="1">
        <v>619.05</v>
      </c>
      <c r="CZ171" s="1">
        <v>0.028</v>
      </c>
      <c r="DA171" s="1">
        <v>0.0</v>
      </c>
      <c r="DB171" s="1">
        <v>0.028</v>
      </c>
      <c r="DC171" s="1">
        <v>0.0</v>
      </c>
      <c r="DD171" s="1">
        <v>0.007</v>
      </c>
      <c r="DE171" s="1">
        <v>0.007</v>
      </c>
      <c r="DF171" s="1">
        <v>10.792</v>
      </c>
      <c r="DG171" s="1">
        <v>18.455</v>
      </c>
      <c r="DH171" s="1">
        <v>29.246</v>
      </c>
      <c r="DI171" s="1">
        <v>21.038</v>
      </c>
      <c r="DJ171" s="1">
        <v>166.611</v>
      </c>
      <c r="DK171" s="1">
        <v>187.649</v>
      </c>
      <c r="DL171" s="1">
        <v>214.595</v>
      </c>
      <c r="DM171" s="1">
        <v>72.006</v>
      </c>
      <c r="DN171" s="1">
        <v>286.601</v>
      </c>
      <c r="DO171" s="1">
        <v>0.0</v>
      </c>
      <c r="DP171" s="1">
        <v>88.168</v>
      </c>
      <c r="DQ171" s="1">
        <v>88.168</v>
      </c>
      <c r="DR171" s="1" t="s">
        <v>149</v>
      </c>
      <c r="DS171" s="1" t="s">
        <v>149</v>
      </c>
      <c r="DT171" s="1" t="s">
        <v>149</v>
      </c>
      <c r="DU171" s="1" t="s">
        <v>157</v>
      </c>
      <c r="DV171" s="1">
        <v>1289.06</v>
      </c>
      <c r="DW171" s="1" t="str">
        <f t="shared" si="3"/>
        <v>high</v>
      </c>
      <c r="DX171" s="1">
        <v>993.621</v>
      </c>
      <c r="DY171" s="1">
        <v>624.19</v>
      </c>
      <c r="DZ171" s="1">
        <v>310.154</v>
      </c>
      <c r="EA171" s="1" t="s">
        <v>149</v>
      </c>
      <c r="EB171" s="1" t="s">
        <v>149</v>
      </c>
      <c r="EC171" s="1" t="s">
        <v>149</v>
      </c>
      <c r="ED171" s="1" t="s">
        <v>149</v>
      </c>
      <c r="EE171" s="1" t="s">
        <v>501</v>
      </c>
      <c r="EF171" s="1" t="s">
        <v>165</v>
      </c>
      <c r="EG171" s="1" t="s">
        <v>165</v>
      </c>
    </row>
    <row r="172" ht="14.25" customHeight="1">
      <c r="A172" s="1" t="s">
        <v>502</v>
      </c>
      <c r="B172" s="1" t="s">
        <v>136</v>
      </c>
      <c r="C172" s="1">
        <v>29.0</v>
      </c>
      <c r="D172" s="1" t="s">
        <v>137</v>
      </c>
      <c r="E172" s="1">
        <v>93.5</v>
      </c>
      <c r="F172" s="1">
        <v>48.0</v>
      </c>
      <c r="G172" s="1" t="s">
        <v>154</v>
      </c>
      <c r="H172" s="1">
        <v>15.0</v>
      </c>
      <c r="I172" s="1">
        <v>140.0</v>
      </c>
      <c r="J172" s="1">
        <v>192.0</v>
      </c>
      <c r="K172" s="1">
        <v>4.0</v>
      </c>
      <c r="L172" s="1">
        <v>249.5</v>
      </c>
      <c r="M172" s="1">
        <v>1.9</v>
      </c>
      <c r="N172" s="1">
        <v>87.0</v>
      </c>
      <c r="O172" s="1">
        <v>5.4</v>
      </c>
      <c r="P172" s="1">
        <v>2.25</v>
      </c>
      <c r="Q172" s="1">
        <v>6.48</v>
      </c>
      <c r="R172" s="1">
        <v>0.347222222</v>
      </c>
      <c r="S172" s="1">
        <v>73.0</v>
      </c>
      <c r="T172" s="1">
        <v>24.43</v>
      </c>
      <c r="U172" s="1">
        <v>4.8285</v>
      </c>
      <c r="V172" s="1">
        <v>222.9</v>
      </c>
      <c r="W172" s="1">
        <v>367.7832142</v>
      </c>
      <c r="X172" s="1">
        <v>32.8</v>
      </c>
      <c r="Y172" s="1">
        <v>19.07422123</v>
      </c>
      <c r="Z172" s="1">
        <v>5.242678</v>
      </c>
      <c r="AA172" s="1">
        <v>0.300176533</v>
      </c>
      <c r="AB172" s="1">
        <v>89.0</v>
      </c>
      <c r="AC172" s="1">
        <v>28.47249237</v>
      </c>
      <c r="AD172" s="1" t="s">
        <v>139</v>
      </c>
      <c r="AE172" s="1">
        <v>34.3779902</v>
      </c>
      <c r="AF172" s="1">
        <v>95.0</v>
      </c>
      <c r="AG172" s="1" t="s">
        <v>140</v>
      </c>
      <c r="AH172" s="1" t="s">
        <v>141</v>
      </c>
      <c r="AI172" s="1" t="s">
        <v>142</v>
      </c>
      <c r="AJ172" s="1" t="s">
        <v>167</v>
      </c>
      <c r="AK172" s="1" t="s">
        <v>170</v>
      </c>
      <c r="AL172" s="1">
        <v>137.0</v>
      </c>
      <c r="AM172" s="1">
        <v>87.0</v>
      </c>
      <c r="AN172" s="1">
        <v>2373.85</v>
      </c>
      <c r="AO172" s="1">
        <v>19.328</v>
      </c>
      <c r="AP172" s="1">
        <v>789.884</v>
      </c>
      <c r="AQ172" s="1">
        <v>1211.88</v>
      </c>
      <c r="AR172" s="1">
        <v>15.3925</v>
      </c>
      <c r="AS172" s="1">
        <v>1597.19</v>
      </c>
      <c r="AT172" s="1">
        <v>4129.25</v>
      </c>
      <c r="AU172" s="1">
        <v>295.506</v>
      </c>
      <c r="AV172" s="1">
        <v>11.0964</v>
      </c>
      <c r="AW172" s="1">
        <v>2.20083</v>
      </c>
      <c r="AX172" s="1">
        <v>3.65462</v>
      </c>
      <c r="AY172" s="1">
        <v>824.867</v>
      </c>
      <c r="AZ172" s="1">
        <v>1.40336</v>
      </c>
      <c r="BA172" s="1">
        <v>2.03148</v>
      </c>
      <c r="BB172" s="1">
        <v>19.0115</v>
      </c>
      <c r="BC172" s="1">
        <v>5.28628</v>
      </c>
      <c r="BD172" s="1">
        <v>1.67448</v>
      </c>
      <c r="BE172" s="1">
        <v>372.83</v>
      </c>
      <c r="BF172" s="1">
        <v>7.39731</v>
      </c>
      <c r="BG172" s="1">
        <v>123.934</v>
      </c>
      <c r="BH172" s="1">
        <v>3.195991939</v>
      </c>
      <c r="BI172" s="1">
        <v>2.150220657</v>
      </c>
      <c r="BJ172" s="1">
        <v>0.856402348</v>
      </c>
      <c r="BK172" s="1">
        <v>0.020327965</v>
      </c>
      <c r="BL172" s="1" t="s">
        <v>144</v>
      </c>
      <c r="BM172" s="1" t="s">
        <v>145</v>
      </c>
      <c r="BN172" s="1" t="s">
        <v>146</v>
      </c>
      <c r="BO172" s="1" t="s">
        <v>146</v>
      </c>
      <c r="BP172" s="1" t="s">
        <v>146</v>
      </c>
      <c r="BQ172" s="1" t="s">
        <v>146</v>
      </c>
      <c r="BR172" s="1" t="s">
        <v>145</v>
      </c>
      <c r="BS172" s="1">
        <v>17.93575424</v>
      </c>
      <c r="BT172" s="1">
        <v>0.889597672</v>
      </c>
      <c r="BU172" s="1">
        <v>0.260887597</v>
      </c>
      <c r="BV172" s="1">
        <v>0.012909714</v>
      </c>
      <c r="BW172" s="1">
        <v>0.041283609</v>
      </c>
      <c r="BX172" s="1">
        <v>-0.369266376</v>
      </c>
      <c r="BY172" s="1">
        <v>-0.155546072</v>
      </c>
      <c r="BZ172" s="1" t="str">
        <f t="shared" si="1"/>
        <v>antiinflamatoria</v>
      </c>
      <c r="CA172" s="1">
        <v>26.77894737</v>
      </c>
      <c r="CB172" s="1" t="s">
        <v>148</v>
      </c>
      <c r="CC172" s="1">
        <v>0.397185067</v>
      </c>
      <c r="CD172" s="1">
        <v>0.149901606</v>
      </c>
      <c r="CE172" s="1">
        <v>0.009069389</v>
      </c>
      <c r="CF172" s="1">
        <v>0.030288338</v>
      </c>
      <c r="CG172" s="1">
        <v>0.047471694</v>
      </c>
      <c r="CH172" s="1">
        <v>670.38</v>
      </c>
      <c r="CI172" s="2" t="str">
        <f t="shared" si="2"/>
        <v>low</v>
      </c>
      <c r="CJ172" s="1">
        <v>206.84</v>
      </c>
      <c r="CK172" s="1">
        <v>97.127</v>
      </c>
      <c r="CL172" s="1">
        <v>109.713</v>
      </c>
      <c r="CM172" s="1">
        <v>36.928</v>
      </c>
      <c r="CN172" s="1">
        <v>151.209</v>
      </c>
      <c r="CO172" s="1">
        <v>1.715</v>
      </c>
      <c r="CP172" s="1">
        <v>0.0</v>
      </c>
      <c r="CQ172" s="1">
        <v>1.715</v>
      </c>
      <c r="CR172" s="1">
        <v>0.0</v>
      </c>
      <c r="CS172" s="1">
        <v>16.989</v>
      </c>
      <c r="CT172" s="1">
        <v>16.989</v>
      </c>
      <c r="CU172" s="1">
        <v>0.0</v>
      </c>
      <c r="CV172" s="1">
        <v>1.715</v>
      </c>
      <c r="CW172" s="1">
        <v>0.184</v>
      </c>
      <c r="CX172" s="1">
        <v>0.0</v>
      </c>
      <c r="CY172" s="1">
        <v>31.462</v>
      </c>
      <c r="CZ172" s="1">
        <v>0.766</v>
      </c>
      <c r="DA172" s="1">
        <v>0.0</v>
      </c>
      <c r="DB172" s="1">
        <v>0.766</v>
      </c>
      <c r="DC172" s="1">
        <v>0.0</v>
      </c>
      <c r="DD172" s="1">
        <v>0.132</v>
      </c>
      <c r="DE172" s="1">
        <v>0.132</v>
      </c>
      <c r="DF172" s="1">
        <v>3.122</v>
      </c>
      <c r="DG172" s="1">
        <v>1.262</v>
      </c>
      <c r="DH172" s="1">
        <v>4.384</v>
      </c>
      <c r="DI172" s="1">
        <v>0.222</v>
      </c>
      <c r="DJ172" s="1">
        <v>7.636</v>
      </c>
      <c r="DK172" s="1">
        <v>7.857</v>
      </c>
      <c r="DL172" s="1">
        <v>59.657</v>
      </c>
      <c r="DM172" s="1">
        <v>83.694</v>
      </c>
      <c r="DN172" s="1">
        <v>143.351</v>
      </c>
      <c r="DO172" s="1">
        <v>0.0</v>
      </c>
      <c r="DP172" s="1">
        <v>16.989</v>
      </c>
      <c r="DQ172" s="1">
        <v>16.989</v>
      </c>
      <c r="DR172" s="1" t="s">
        <v>158</v>
      </c>
      <c r="DS172" s="1" t="s">
        <v>158</v>
      </c>
      <c r="DT172" s="1" t="s">
        <v>158</v>
      </c>
      <c r="DU172" s="1" t="s">
        <v>157</v>
      </c>
      <c r="DV172" s="1">
        <v>282.402</v>
      </c>
      <c r="DW172" s="1" t="str">
        <f t="shared" si="3"/>
        <v>low</v>
      </c>
      <c r="DX172" s="1">
        <v>87.133</v>
      </c>
      <c r="DY172" s="1">
        <v>15.556</v>
      </c>
      <c r="DZ172" s="1">
        <v>63.698</v>
      </c>
      <c r="EA172" s="1" t="s">
        <v>158</v>
      </c>
      <c r="EB172" s="1" t="s">
        <v>158</v>
      </c>
      <c r="EC172" s="1" t="s">
        <v>158</v>
      </c>
      <c r="ED172" s="1" t="s">
        <v>157</v>
      </c>
      <c r="EE172" s="1" t="s">
        <v>503</v>
      </c>
      <c r="EF172" s="1" t="s">
        <v>175</v>
      </c>
      <c r="EG172" s="1" t="s">
        <v>151</v>
      </c>
    </row>
    <row r="173" ht="14.25" customHeight="1">
      <c r="A173" s="1" t="s">
        <v>504</v>
      </c>
      <c r="B173" s="1" t="s">
        <v>136</v>
      </c>
      <c r="C173" s="1">
        <v>52.0</v>
      </c>
      <c r="D173" s="1" t="s">
        <v>161</v>
      </c>
      <c r="E173" s="1">
        <v>114.0</v>
      </c>
      <c r="F173" s="1">
        <v>32.0</v>
      </c>
      <c r="G173" s="1" t="s">
        <v>138</v>
      </c>
      <c r="H173" s="1">
        <v>33.0</v>
      </c>
      <c r="I173" s="1">
        <v>143.0</v>
      </c>
      <c r="J173" s="1">
        <v>193.0</v>
      </c>
      <c r="K173" s="1">
        <v>6.03125</v>
      </c>
      <c r="L173" s="1">
        <v>194.7</v>
      </c>
      <c r="M173" s="1">
        <v>1.5</v>
      </c>
      <c r="N173" s="1">
        <v>87.0</v>
      </c>
      <c r="O173" s="1">
        <v>5.9</v>
      </c>
      <c r="P173" s="1">
        <v>2.94</v>
      </c>
      <c r="Q173" s="1">
        <v>4.77</v>
      </c>
      <c r="R173" s="1">
        <v>0.616352201</v>
      </c>
      <c r="S173" s="1">
        <v>167.0</v>
      </c>
      <c r="T173" s="1">
        <v>24.0</v>
      </c>
      <c r="U173" s="1">
        <v>4.8285</v>
      </c>
      <c r="V173" s="1">
        <v>220.3</v>
      </c>
      <c r="W173" s="1">
        <v>361.3097478</v>
      </c>
      <c r="X173" s="1">
        <v>33.4</v>
      </c>
      <c r="Y173" s="1">
        <v>19.41596769</v>
      </c>
      <c r="Z173" s="1">
        <v>5.1504</v>
      </c>
      <c r="AA173" s="1">
        <v>0.300873063</v>
      </c>
      <c r="AB173" s="1">
        <v>83.2</v>
      </c>
      <c r="AC173" s="1">
        <v>27.86351166</v>
      </c>
      <c r="AD173" s="1" t="s">
        <v>139</v>
      </c>
      <c r="AE173" s="1">
        <v>35.89137073</v>
      </c>
      <c r="AF173" s="1">
        <v>92.9</v>
      </c>
      <c r="AG173" s="1" t="s">
        <v>140</v>
      </c>
      <c r="AH173" s="1" t="s">
        <v>141</v>
      </c>
      <c r="AI173" s="1" t="s">
        <v>142</v>
      </c>
      <c r="AJ173" s="1" t="s">
        <v>167</v>
      </c>
      <c r="AK173" s="1" t="s">
        <v>170</v>
      </c>
      <c r="AL173" s="1">
        <v>132.0</v>
      </c>
      <c r="AM173" s="1">
        <v>84.0</v>
      </c>
      <c r="AN173" s="1">
        <v>2070.15</v>
      </c>
      <c r="AO173" s="1">
        <v>22.3923</v>
      </c>
      <c r="AP173" s="1">
        <v>909.358</v>
      </c>
      <c r="AQ173" s="1">
        <v>1290.51</v>
      </c>
      <c r="AR173" s="1">
        <v>14.4838</v>
      </c>
      <c r="AS173" s="1">
        <v>1515.54</v>
      </c>
      <c r="AT173" s="1">
        <v>3743.48</v>
      </c>
      <c r="AU173" s="1">
        <v>342.748</v>
      </c>
      <c r="AV173" s="1">
        <v>10.918</v>
      </c>
      <c r="AW173" s="1">
        <v>2.48278</v>
      </c>
      <c r="AX173" s="1">
        <v>3.62355</v>
      </c>
      <c r="AY173" s="1">
        <v>1019.0</v>
      </c>
      <c r="AZ173" s="1">
        <v>0.992722</v>
      </c>
      <c r="BA173" s="1">
        <v>1.68742</v>
      </c>
      <c r="BB173" s="1">
        <v>15.1844</v>
      </c>
      <c r="BC173" s="1">
        <v>4.33084</v>
      </c>
      <c r="BD173" s="1">
        <v>1.22924</v>
      </c>
      <c r="BE173" s="1">
        <v>347.03</v>
      </c>
      <c r="BF173" s="1">
        <v>7.18879</v>
      </c>
      <c r="BG173" s="1">
        <v>218.058</v>
      </c>
      <c r="BH173" s="1">
        <v>11.80406964</v>
      </c>
      <c r="BI173" s="1">
        <v>2.516666925</v>
      </c>
      <c r="BJ173" s="1">
        <v>1.213605023</v>
      </c>
      <c r="BK173" s="1">
        <v>0.060981163</v>
      </c>
      <c r="BL173" s="1" t="s">
        <v>144</v>
      </c>
      <c r="BM173" s="1" t="s">
        <v>145</v>
      </c>
      <c r="BN173" s="1" t="s">
        <v>145</v>
      </c>
      <c r="BO173" s="1" t="s">
        <v>145</v>
      </c>
      <c r="BP173" s="1" t="s">
        <v>146</v>
      </c>
      <c r="BQ173" s="1" t="s">
        <v>146</v>
      </c>
      <c r="BR173" s="1" t="s">
        <v>145</v>
      </c>
      <c r="BS173" s="1" t="s">
        <v>147</v>
      </c>
      <c r="BT173" s="1" t="s">
        <v>147</v>
      </c>
      <c r="BU173" s="1" t="s">
        <v>147</v>
      </c>
      <c r="BV173" s="1" t="s">
        <v>147</v>
      </c>
      <c r="BW173" s="1" t="s">
        <v>147</v>
      </c>
      <c r="BX173" s="1">
        <v>-0.672921397</v>
      </c>
      <c r="BY173" s="1">
        <v>-0.325082801</v>
      </c>
      <c r="BZ173" s="1" t="str">
        <f t="shared" si="1"/>
        <v>antiinflamatoria</v>
      </c>
      <c r="CA173" s="1">
        <v>26.79870829</v>
      </c>
      <c r="CB173" s="1" t="s">
        <v>148</v>
      </c>
      <c r="CC173" s="1">
        <v>0.142142627</v>
      </c>
      <c r="CD173" s="1">
        <v>0.328735076</v>
      </c>
      <c r="CE173" s="1">
        <v>0.046990965</v>
      </c>
      <c r="CF173" s="1">
        <v>0.104912875</v>
      </c>
      <c r="CG173" s="1">
        <v>0.078452727</v>
      </c>
      <c r="CH173" s="1">
        <v>2416.725</v>
      </c>
      <c r="CI173" s="2" t="str">
        <f t="shared" si="2"/>
        <v>High</v>
      </c>
      <c r="CJ173" s="1">
        <v>1757.277</v>
      </c>
      <c r="CK173" s="1">
        <v>1660.03</v>
      </c>
      <c r="CL173" s="1">
        <v>97.247</v>
      </c>
      <c r="CM173" s="1">
        <v>1370.661</v>
      </c>
      <c r="CN173" s="1">
        <v>311.607</v>
      </c>
      <c r="CO173" s="1">
        <v>12.902</v>
      </c>
      <c r="CP173" s="1">
        <v>0.0</v>
      </c>
      <c r="CQ173" s="1">
        <v>12.902</v>
      </c>
      <c r="CR173" s="1">
        <v>0.0</v>
      </c>
      <c r="CS173" s="1">
        <v>62.106</v>
      </c>
      <c r="CT173" s="1">
        <v>62.106</v>
      </c>
      <c r="CU173" s="1">
        <v>0.0</v>
      </c>
      <c r="CV173" s="1">
        <v>12.787</v>
      </c>
      <c r="CW173" s="1">
        <v>277.529</v>
      </c>
      <c r="CX173" s="1">
        <v>0.0</v>
      </c>
      <c r="CY173" s="1">
        <v>1014.314</v>
      </c>
      <c r="CZ173" s="1">
        <v>0.086</v>
      </c>
      <c r="DA173" s="1">
        <v>0.154</v>
      </c>
      <c r="DB173" s="1">
        <v>0.24</v>
      </c>
      <c r="DC173" s="1">
        <v>0.796</v>
      </c>
      <c r="DD173" s="1">
        <v>0.041</v>
      </c>
      <c r="DE173" s="1">
        <v>0.837</v>
      </c>
      <c r="DF173" s="1">
        <v>71.08</v>
      </c>
      <c r="DG173" s="1">
        <v>6.659</v>
      </c>
      <c r="DH173" s="1">
        <v>77.74</v>
      </c>
      <c r="DI173" s="1">
        <v>1.393</v>
      </c>
      <c r="DJ173" s="1">
        <v>14.293</v>
      </c>
      <c r="DK173" s="1">
        <v>15.686</v>
      </c>
      <c r="DL173" s="1">
        <v>281.921</v>
      </c>
      <c r="DM173" s="1">
        <v>13.987</v>
      </c>
      <c r="DN173" s="1">
        <v>295.909</v>
      </c>
      <c r="DO173" s="1">
        <v>0.0</v>
      </c>
      <c r="DP173" s="1">
        <v>62.106</v>
      </c>
      <c r="DQ173" s="1">
        <v>62.106</v>
      </c>
      <c r="DR173" s="1" t="s">
        <v>149</v>
      </c>
      <c r="DS173" s="1" t="s">
        <v>149</v>
      </c>
      <c r="DT173" s="1" t="s">
        <v>149</v>
      </c>
      <c r="DU173" s="1" t="s">
        <v>157</v>
      </c>
      <c r="DV173" s="1">
        <v>1167.415</v>
      </c>
      <c r="DW173" s="1" t="str">
        <f t="shared" si="3"/>
        <v>high</v>
      </c>
      <c r="DX173" s="1">
        <v>848.864</v>
      </c>
      <c r="DY173" s="1">
        <v>662.107</v>
      </c>
      <c r="DZ173" s="1">
        <v>150.524</v>
      </c>
      <c r="EA173" s="1" t="s">
        <v>149</v>
      </c>
      <c r="EB173" s="1" t="s">
        <v>149</v>
      </c>
      <c r="EC173" s="1" t="s">
        <v>149</v>
      </c>
      <c r="ED173" s="1" t="s">
        <v>157</v>
      </c>
      <c r="EE173" s="1" t="s">
        <v>505</v>
      </c>
      <c r="EF173" s="1" t="s">
        <v>151</v>
      </c>
      <c r="EG173" s="1" t="s">
        <v>151</v>
      </c>
    </row>
    <row r="174" ht="14.25" customHeight="1">
      <c r="A174" s="1" t="s">
        <v>506</v>
      </c>
      <c r="B174" s="1" t="s">
        <v>153</v>
      </c>
      <c r="C174" s="1">
        <v>35.0</v>
      </c>
      <c r="D174" s="1" t="s">
        <v>137</v>
      </c>
      <c r="E174" s="1">
        <v>84.2</v>
      </c>
      <c r="F174" s="1">
        <v>65.0</v>
      </c>
      <c r="G174" s="1" t="s">
        <v>154</v>
      </c>
      <c r="H174" s="1">
        <v>25.0</v>
      </c>
      <c r="I174" s="1">
        <v>135.0</v>
      </c>
      <c r="J174" s="1">
        <v>212.0</v>
      </c>
      <c r="K174" s="1">
        <v>3.261538462</v>
      </c>
      <c r="L174" s="1">
        <v>138.9</v>
      </c>
      <c r="M174" s="1">
        <v>2.1</v>
      </c>
      <c r="N174" s="1">
        <v>84.0</v>
      </c>
      <c r="O174" s="1">
        <v>5.4</v>
      </c>
      <c r="P174" s="1">
        <v>19.57</v>
      </c>
      <c r="Q174" s="1">
        <v>9.73</v>
      </c>
      <c r="R174" s="1">
        <v>2.011305242</v>
      </c>
      <c r="S174" s="1">
        <v>124.0</v>
      </c>
      <c r="T174" s="1">
        <v>17.21</v>
      </c>
      <c r="U174" s="1">
        <v>4.662</v>
      </c>
      <c r="V174" s="1">
        <v>188.2</v>
      </c>
      <c r="W174" s="1">
        <v>296.2134251</v>
      </c>
      <c r="X174" s="1">
        <v>46.4</v>
      </c>
      <c r="Y174" s="1">
        <v>28.04331683</v>
      </c>
      <c r="Z174" s="1">
        <v>3.565912</v>
      </c>
      <c r="AA174" s="1">
        <v>0.31605658</v>
      </c>
      <c r="AB174" s="1">
        <v>73.8</v>
      </c>
      <c r="AC174" s="1">
        <v>28.08602849</v>
      </c>
      <c r="AD174" s="1" t="s">
        <v>139</v>
      </c>
      <c r="AE174" s="1">
        <v>39.94959946</v>
      </c>
      <c r="AF174" s="1">
        <v>90.8</v>
      </c>
      <c r="AG174" s="1" t="s">
        <v>140</v>
      </c>
      <c r="AH174" s="1" t="s">
        <v>141</v>
      </c>
      <c r="AI174" s="1" t="s">
        <v>142</v>
      </c>
      <c r="AJ174" s="1" t="s">
        <v>142</v>
      </c>
      <c r="AK174" s="1" t="s">
        <v>173</v>
      </c>
      <c r="AL174" s="1">
        <v>128.0</v>
      </c>
      <c r="AM174" s="1">
        <v>88.0</v>
      </c>
      <c r="AN174" s="1">
        <v>1858.4</v>
      </c>
      <c r="AO174" s="1">
        <v>11.9207</v>
      </c>
      <c r="AP174" s="1">
        <v>822.266</v>
      </c>
      <c r="AQ174" s="1">
        <v>1025.11</v>
      </c>
      <c r="AR174" s="1">
        <v>14.6039</v>
      </c>
      <c r="AS174" s="1">
        <v>1271.83</v>
      </c>
      <c r="AT174" s="1">
        <v>3540.21</v>
      </c>
      <c r="AU174" s="1">
        <v>238.194</v>
      </c>
      <c r="AV174" s="1">
        <v>10.549</v>
      </c>
      <c r="AW174" s="1">
        <v>1.22722</v>
      </c>
      <c r="AX174" s="1">
        <v>2.68538</v>
      </c>
      <c r="AY174" s="1">
        <v>683.557</v>
      </c>
      <c r="AZ174" s="1">
        <v>0.920387</v>
      </c>
      <c r="BA174" s="1">
        <v>1.6549</v>
      </c>
      <c r="BB174" s="1">
        <v>12.7125</v>
      </c>
      <c r="BC174" s="1">
        <v>5.13946</v>
      </c>
      <c r="BD174" s="1">
        <v>1.4891</v>
      </c>
      <c r="BE174" s="1">
        <v>342.476</v>
      </c>
      <c r="BF174" s="1">
        <v>7.33065</v>
      </c>
      <c r="BG174" s="1">
        <v>87.9556</v>
      </c>
      <c r="BH174" s="1">
        <v>7.606680672</v>
      </c>
      <c r="BI174" s="1">
        <v>1.615645819</v>
      </c>
      <c r="BJ174" s="1">
        <v>1.325091297</v>
      </c>
      <c r="BK174" s="1">
        <v>0.092344874</v>
      </c>
      <c r="BL174" s="1" t="s">
        <v>144</v>
      </c>
      <c r="BM174" s="1" t="s">
        <v>145</v>
      </c>
      <c r="BN174" s="1" t="s">
        <v>146</v>
      </c>
      <c r="BO174" s="1" t="s">
        <v>146</v>
      </c>
      <c r="BP174" s="1" t="s">
        <v>146</v>
      </c>
      <c r="BQ174" s="1" t="s">
        <v>146</v>
      </c>
      <c r="BR174" s="1" t="s">
        <v>145</v>
      </c>
      <c r="BS174" s="1" t="s">
        <v>147</v>
      </c>
      <c r="BT174" s="1" t="s">
        <v>147</v>
      </c>
      <c r="BU174" s="1" t="s">
        <v>147</v>
      </c>
      <c r="BV174" s="1" t="s">
        <v>147</v>
      </c>
      <c r="BW174" s="1" t="s">
        <v>147</v>
      </c>
      <c r="BX174" s="1">
        <v>1.674349345</v>
      </c>
      <c r="BY174" s="1">
        <v>0.901156806</v>
      </c>
      <c r="BZ174" s="1" t="str">
        <f t="shared" si="1"/>
        <v>proinflamatoria</v>
      </c>
      <c r="CA174" s="1">
        <v>40.29515419</v>
      </c>
      <c r="CB174" s="1" t="s">
        <v>148</v>
      </c>
      <c r="CC174" s="1">
        <v>0.101204698</v>
      </c>
      <c r="CD174" s="1">
        <v>0.471316114</v>
      </c>
      <c r="CE174" s="1">
        <v>0.018334549</v>
      </c>
      <c r="CF174" s="1">
        <v>0.093307512</v>
      </c>
      <c r="CG174" s="1">
        <v>0.117124821</v>
      </c>
      <c r="CH174" s="1">
        <v>1066.795</v>
      </c>
      <c r="CI174" s="2" t="str">
        <f t="shared" si="2"/>
        <v>High</v>
      </c>
      <c r="CJ174" s="1">
        <v>1013.311</v>
      </c>
      <c r="CK174" s="1">
        <v>702.297</v>
      </c>
      <c r="CL174" s="1">
        <v>311.014</v>
      </c>
      <c r="CM174" s="1">
        <v>4.94</v>
      </c>
      <c r="CN174" s="1">
        <v>982.183</v>
      </c>
      <c r="CO174" s="1">
        <v>22.397</v>
      </c>
      <c r="CP174" s="1">
        <v>0.0</v>
      </c>
      <c r="CQ174" s="1">
        <v>22.397</v>
      </c>
      <c r="CR174" s="1">
        <v>0.0</v>
      </c>
      <c r="CS174" s="1">
        <v>3.791</v>
      </c>
      <c r="CT174" s="1">
        <v>3.791</v>
      </c>
      <c r="CU174" s="1">
        <v>0.0</v>
      </c>
      <c r="CV174" s="1">
        <v>12.169</v>
      </c>
      <c r="CW174" s="1">
        <v>0.0</v>
      </c>
      <c r="CX174" s="1">
        <v>0.0</v>
      </c>
      <c r="CY174" s="1">
        <v>0.0</v>
      </c>
      <c r="CZ174" s="1">
        <v>0.0</v>
      </c>
      <c r="DA174" s="1">
        <v>0.0</v>
      </c>
      <c r="DB174" s="1">
        <v>0.0</v>
      </c>
      <c r="DC174" s="1">
        <v>4.867</v>
      </c>
      <c r="DD174" s="1">
        <v>0.003</v>
      </c>
      <c r="DE174" s="1">
        <v>4.87</v>
      </c>
      <c r="DF174" s="1">
        <v>0.0</v>
      </c>
      <c r="DG174" s="1">
        <v>0.071</v>
      </c>
      <c r="DH174" s="1">
        <v>0.071</v>
      </c>
      <c r="DI174" s="1">
        <v>0.24</v>
      </c>
      <c r="DJ174" s="1">
        <v>0.657</v>
      </c>
      <c r="DK174" s="1">
        <v>0.897</v>
      </c>
      <c r="DL174" s="1">
        <v>674.793</v>
      </c>
      <c r="DM174" s="1">
        <v>306.494</v>
      </c>
      <c r="DN174" s="1">
        <v>981.286</v>
      </c>
      <c r="DO174" s="1">
        <v>0.0</v>
      </c>
      <c r="DP174" s="1">
        <v>3.791</v>
      </c>
      <c r="DQ174" s="1">
        <v>3.791</v>
      </c>
      <c r="DR174" s="1" t="s">
        <v>157</v>
      </c>
      <c r="DS174" s="1" t="s">
        <v>149</v>
      </c>
      <c r="DT174" s="1" t="s">
        <v>158</v>
      </c>
      <c r="DU174" s="1" t="s">
        <v>149</v>
      </c>
      <c r="DV174" s="1">
        <v>574.039</v>
      </c>
      <c r="DW174" s="1" t="str">
        <f t="shared" si="3"/>
        <v>high</v>
      </c>
      <c r="DX174" s="1">
        <v>545.26</v>
      </c>
      <c r="DY174" s="1">
        <v>2.658</v>
      </c>
      <c r="DZ174" s="1">
        <v>528.51</v>
      </c>
      <c r="EA174" s="1" t="s">
        <v>157</v>
      </c>
      <c r="EB174" s="1" t="s">
        <v>149</v>
      </c>
      <c r="EC174" s="1" t="s">
        <v>158</v>
      </c>
      <c r="ED174" s="1" t="s">
        <v>149</v>
      </c>
      <c r="EE174" s="1" t="s">
        <v>507</v>
      </c>
      <c r="EF174" s="1" t="s">
        <v>151</v>
      </c>
      <c r="EG174" s="1" t="s">
        <v>151</v>
      </c>
    </row>
    <row r="175" ht="14.25" customHeight="1">
      <c r="A175" s="1" t="s">
        <v>508</v>
      </c>
      <c r="B175" s="1" t="s">
        <v>136</v>
      </c>
      <c r="C175" s="1">
        <v>41.0</v>
      </c>
      <c r="D175" s="1" t="s">
        <v>161</v>
      </c>
      <c r="E175" s="1">
        <v>122.0</v>
      </c>
      <c r="F175" s="1">
        <v>42.0</v>
      </c>
      <c r="G175" s="1" t="s">
        <v>154</v>
      </c>
      <c r="H175" s="1">
        <v>28.0</v>
      </c>
      <c r="I175" s="1">
        <v>157.0</v>
      </c>
      <c r="J175" s="1">
        <v>218.0</v>
      </c>
      <c r="K175" s="1">
        <v>5.19047619</v>
      </c>
      <c r="L175" s="1">
        <v>178.1</v>
      </c>
      <c r="M175" s="1">
        <v>1.6</v>
      </c>
      <c r="N175" s="1">
        <v>93.0</v>
      </c>
      <c r="O175" s="1">
        <v>5.8</v>
      </c>
      <c r="P175" s="1">
        <v>1.54</v>
      </c>
      <c r="Q175" s="1">
        <v>4.74</v>
      </c>
      <c r="R175" s="1">
        <v>0.324894515</v>
      </c>
      <c r="S175" s="1">
        <v>142.0</v>
      </c>
      <c r="T175" s="1">
        <v>7.98</v>
      </c>
      <c r="U175" s="1">
        <v>5.1615</v>
      </c>
      <c r="V175" s="1">
        <v>91.5</v>
      </c>
      <c r="W175" s="1">
        <v>96.05777912</v>
      </c>
      <c r="X175" s="1">
        <v>95.7</v>
      </c>
      <c r="Y175" s="1">
        <v>54.6265402</v>
      </c>
      <c r="Z175" s="1">
        <v>1.830612</v>
      </c>
      <c r="AA175" s="1">
        <v>0.347896739</v>
      </c>
      <c r="AB175" s="1">
        <v>66.2</v>
      </c>
      <c r="AC175" s="1">
        <v>28.13243151</v>
      </c>
      <c r="AD175" s="1" t="s">
        <v>139</v>
      </c>
      <c r="AE175" s="1">
        <v>36.96473283</v>
      </c>
      <c r="AF175" s="1">
        <v>95.7</v>
      </c>
      <c r="AG175" s="1" t="s">
        <v>140</v>
      </c>
      <c r="AH175" s="1" t="s">
        <v>141</v>
      </c>
      <c r="AI175" s="1" t="s">
        <v>167</v>
      </c>
      <c r="AJ175" s="1" t="s">
        <v>167</v>
      </c>
      <c r="AK175" s="1" t="s">
        <v>143</v>
      </c>
      <c r="AL175" s="1">
        <v>123.0</v>
      </c>
      <c r="AM175" s="1">
        <v>84.0</v>
      </c>
      <c r="AN175" s="1">
        <v>2284.41</v>
      </c>
      <c r="AO175" s="1">
        <v>22.0564</v>
      </c>
      <c r="AP175" s="1">
        <v>429.102</v>
      </c>
      <c r="AQ175" s="1">
        <v>1198.42</v>
      </c>
      <c r="AR175" s="1">
        <v>14.4695</v>
      </c>
      <c r="AS175" s="1">
        <v>749.842</v>
      </c>
      <c r="AT175" s="1">
        <v>2902.7</v>
      </c>
      <c r="AU175" s="1">
        <v>268.497</v>
      </c>
      <c r="AV175" s="1">
        <v>10.7961</v>
      </c>
      <c r="AW175" s="1">
        <v>1.59595</v>
      </c>
      <c r="AX175" s="1">
        <v>3.55279</v>
      </c>
      <c r="AY175" s="1">
        <v>685.238</v>
      </c>
      <c r="AZ175" s="1">
        <v>0.998765</v>
      </c>
      <c r="BA175" s="1">
        <v>1.56298</v>
      </c>
      <c r="BB175" s="1">
        <v>16.374</v>
      </c>
      <c r="BC175" s="1">
        <v>6.34226</v>
      </c>
      <c r="BD175" s="1">
        <v>0.989438</v>
      </c>
      <c r="BE175" s="1">
        <v>421.692</v>
      </c>
      <c r="BF175" s="1">
        <v>7.17962</v>
      </c>
      <c r="BG175" s="1">
        <v>102.202</v>
      </c>
      <c r="BH175" s="1">
        <v>5.172119871</v>
      </c>
      <c r="BI175" s="1">
        <v>1.43526068</v>
      </c>
      <c r="BJ175" s="1">
        <v>0.441737836</v>
      </c>
      <c r="BK175" s="1">
        <v>0.081766678</v>
      </c>
      <c r="BL175" s="1" t="s">
        <v>156</v>
      </c>
      <c r="BM175" s="1" t="s">
        <v>146</v>
      </c>
      <c r="BN175" s="1" t="s">
        <v>146</v>
      </c>
      <c r="BO175" s="1" t="s">
        <v>146</v>
      </c>
      <c r="BP175" s="1" t="s">
        <v>146</v>
      </c>
      <c r="BQ175" s="1" t="s">
        <v>146</v>
      </c>
      <c r="BR175" s="1" t="s">
        <v>146</v>
      </c>
      <c r="BS175" s="1" t="s">
        <v>147</v>
      </c>
      <c r="BT175" s="1" t="s">
        <v>147</v>
      </c>
      <c r="BU175" s="1" t="s">
        <v>147</v>
      </c>
      <c r="BV175" s="1" t="s">
        <v>147</v>
      </c>
      <c r="BW175" s="1" t="s">
        <v>147</v>
      </c>
      <c r="BX175" s="1">
        <v>0.456663494</v>
      </c>
      <c r="BY175" s="1">
        <v>0.199940234</v>
      </c>
      <c r="BZ175" s="1" t="str">
        <f t="shared" si="1"/>
        <v>proinflamatoria</v>
      </c>
      <c r="CA175" s="1">
        <v>31.9414838</v>
      </c>
      <c r="CB175" s="1" t="s">
        <v>148</v>
      </c>
      <c r="CC175" s="1">
        <v>0.16392199</v>
      </c>
      <c r="CD175" s="1">
        <v>0.345386731</v>
      </c>
      <c r="CE175" s="1">
        <v>0.035591238</v>
      </c>
      <c r="CF175" s="1">
        <v>0.026298322</v>
      </c>
      <c r="CG175" s="1">
        <v>0.181085438</v>
      </c>
      <c r="CH175" s="1">
        <v>2403.496</v>
      </c>
      <c r="CI175" s="2" t="str">
        <f t="shared" si="2"/>
        <v>High</v>
      </c>
      <c r="CJ175" s="1">
        <v>877.807</v>
      </c>
      <c r="CK175" s="1">
        <v>584.379</v>
      </c>
      <c r="CL175" s="1">
        <v>293.428</v>
      </c>
      <c r="CM175" s="1">
        <v>24.628</v>
      </c>
      <c r="CN175" s="1">
        <v>845.447</v>
      </c>
      <c r="CO175" s="1">
        <v>6.859</v>
      </c>
      <c r="CP175" s="1">
        <v>0.0</v>
      </c>
      <c r="CQ175" s="1">
        <v>6.859</v>
      </c>
      <c r="CR175" s="1">
        <v>0.0</v>
      </c>
      <c r="CS175" s="1">
        <v>0.842</v>
      </c>
      <c r="CT175" s="1">
        <v>0.842</v>
      </c>
      <c r="CU175" s="1">
        <v>0.031</v>
      </c>
      <c r="CV175" s="1">
        <v>0.698</v>
      </c>
      <c r="CW175" s="1">
        <v>0.0</v>
      </c>
      <c r="CX175" s="1">
        <v>0.0</v>
      </c>
      <c r="CY175" s="1">
        <v>1.77</v>
      </c>
      <c r="CZ175" s="1">
        <v>0.032</v>
      </c>
      <c r="DA175" s="1">
        <v>8.688</v>
      </c>
      <c r="DB175" s="1">
        <v>8.72</v>
      </c>
      <c r="DC175" s="1">
        <v>0.325</v>
      </c>
      <c r="DD175" s="1">
        <v>0.327</v>
      </c>
      <c r="DE175" s="1">
        <v>0.651</v>
      </c>
      <c r="DF175" s="1">
        <v>10.632</v>
      </c>
      <c r="DG175" s="1">
        <v>2.855</v>
      </c>
      <c r="DH175" s="1">
        <v>13.486</v>
      </c>
      <c r="DI175" s="1">
        <v>0.743</v>
      </c>
      <c r="DJ175" s="1">
        <v>1.268</v>
      </c>
      <c r="DK175" s="1">
        <v>2.011</v>
      </c>
      <c r="DL175" s="1">
        <v>563.987</v>
      </c>
      <c r="DM175" s="1">
        <v>279.449</v>
      </c>
      <c r="DN175" s="1">
        <v>843.436</v>
      </c>
      <c r="DO175" s="1">
        <v>0.0</v>
      </c>
      <c r="DP175" s="1">
        <v>0.842</v>
      </c>
      <c r="DQ175" s="1">
        <v>0.842</v>
      </c>
      <c r="DR175" s="1" t="s">
        <v>149</v>
      </c>
      <c r="DS175" s="1" t="s">
        <v>149</v>
      </c>
      <c r="DT175" s="1" t="s">
        <v>158</v>
      </c>
      <c r="DU175" s="1" t="s">
        <v>149</v>
      </c>
      <c r="DV175" s="1">
        <v>1052.13</v>
      </c>
      <c r="DW175" s="1" t="str">
        <f t="shared" si="3"/>
        <v>high</v>
      </c>
      <c r="DX175" s="1">
        <v>384.26</v>
      </c>
      <c r="DY175" s="1">
        <v>10.781</v>
      </c>
      <c r="DZ175" s="1">
        <v>370.094</v>
      </c>
      <c r="EA175" s="1" t="s">
        <v>149</v>
      </c>
      <c r="EB175" s="1" t="s">
        <v>157</v>
      </c>
      <c r="EC175" s="1" t="s">
        <v>158</v>
      </c>
      <c r="ED175" s="1" t="s">
        <v>149</v>
      </c>
      <c r="EE175" s="1" t="s">
        <v>509</v>
      </c>
      <c r="EF175" s="1" t="s">
        <v>151</v>
      </c>
      <c r="EG175" s="1" t="s">
        <v>151</v>
      </c>
    </row>
    <row r="176" ht="14.25" customHeight="1">
      <c r="A176" s="1" t="s">
        <v>510</v>
      </c>
      <c r="B176" s="1" t="s">
        <v>153</v>
      </c>
      <c r="C176" s="1">
        <v>42.0</v>
      </c>
      <c r="D176" s="1" t="s">
        <v>161</v>
      </c>
      <c r="E176" s="1">
        <v>58.3</v>
      </c>
      <c r="F176" s="1">
        <v>42.0</v>
      </c>
      <c r="G176" s="1" t="s">
        <v>154</v>
      </c>
      <c r="H176" s="1">
        <v>15.0</v>
      </c>
      <c r="I176" s="1">
        <v>81.0</v>
      </c>
      <c r="J176" s="1">
        <v>137.0</v>
      </c>
      <c r="K176" s="1">
        <v>3.261904762</v>
      </c>
      <c r="L176" s="1">
        <v>155.4</v>
      </c>
      <c r="M176" s="1">
        <v>3.1</v>
      </c>
      <c r="N176" s="1">
        <v>97.0</v>
      </c>
      <c r="O176" s="1">
        <v>5.7</v>
      </c>
      <c r="P176" s="1">
        <v>12.49</v>
      </c>
      <c r="Q176" s="1">
        <v>8.15</v>
      </c>
      <c r="R176" s="1">
        <v>1.532515337</v>
      </c>
      <c r="S176" s="1">
        <v>74.0</v>
      </c>
      <c r="T176" s="1">
        <v>19.5</v>
      </c>
      <c r="U176" s="1">
        <v>5.3835</v>
      </c>
      <c r="V176" s="1">
        <v>155.0</v>
      </c>
      <c r="W176" s="1">
        <v>207.061322</v>
      </c>
      <c r="X176" s="1">
        <v>39.6</v>
      </c>
      <c r="Y176" s="1">
        <v>21.43301112</v>
      </c>
      <c r="Z176" s="1">
        <v>4.6657</v>
      </c>
      <c r="AA176" s="1">
        <v>0.304809593</v>
      </c>
      <c r="AB176" s="1">
        <v>84.4</v>
      </c>
      <c r="AC176" s="1">
        <v>32.47972711</v>
      </c>
      <c r="AD176" s="1" t="s">
        <v>155</v>
      </c>
      <c r="AE176" s="1">
        <v>47.05051992</v>
      </c>
      <c r="AF176" s="1">
        <v>105.2</v>
      </c>
      <c r="AG176" s="1" t="s">
        <v>140</v>
      </c>
      <c r="AH176" s="1" t="s">
        <v>141</v>
      </c>
      <c r="AI176" s="1" t="s">
        <v>142</v>
      </c>
      <c r="AJ176" s="1" t="s">
        <v>167</v>
      </c>
      <c r="AK176" s="1" t="s">
        <v>143</v>
      </c>
      <c r="AL176" s="1">
        <v>146.0</v>
      </c>
      <c r="AM176" s="1">
        <v>93.0</v>
      </c>
      <c r="AN176" s="1">
        <v>1772.19</v>
      </c>
      <c r="AO176" s="1">
        <v>16.9016</v>
      </c>
      <c r="AP176" s="1">
        <v>235.605</v>
      </c>
      <c r="AQ176" s="1">
        <v>692.345</v>
      </c>
      <c r="AR176" s="1">
        <v>10.9879</v>
      </c>
      <c r="AS176" s="1">
        <v>1250.89</v>
      </c>
      <c r="AT176" s="1">
        <v>3280.36</v>
      </c>
      <c r="AU176" s="1">
        <v>202.27</v>
      </c>
      <c r="AV176" s="1">
        <v>10.0552</v>
      </c>
      <c r="AW176" s="1">
        <v>1.63804</v>
      </c>
      <c r="AX176" s="1">
        <v>2.67147</v>
      </c>
      <c r="AY176" s="1">
        <v>851.089</v>
      </c>
      <c r="AZ176" s="1">
        <v>1.06008</v>
      </c>
      <c r="BA176" s="1">
        <v>1.07233</v>
      </c>
      <c r="BB176" s="1">
        <v>15.2779</v>
      </c>
      <c r="BC176" s="1">
        <v>4.61561</v>
      </c>
      <c r="BD176" s="1">
        <v>0.762097</v>
      </c>
      <c r="BE176" s="1">
        <v>263.86</v>
      </c>
      <c r="BF176" s="1">
        <v>6.91124</v>
      </c>
      <c r="BG176" s="1">
        <v>137.533</v>
      </c>
      <c r="BH176" s="1">
        <v>1.133460432</v>
      </c>
      <c r="BI176" s="1">
        <v>0.203679391</v>
      </c>
      <c r="BJ176" s="1">
        <v>0.0</v>
      </c>
      <c r="BK176" s="1">
        <v>0.0</v>
      </c>
      <c r="BL176" s="1" t="s">
        <v>144</v>
      </c>
      <c r="BM176" s="1" t="s">
        <v>145</v>
      </c>
      <c r="BN176" s="1" t="s">
        <v>146</v>
      </c>
      <c r="BO176" s="1" t="s">
        <v>145</v>
      </c>
      <c r="BP176" s="1" t="s">
        <v>146</v>
      </c>
      <c r="BQ176" s="1" t="s">
        <v>145</v>
      </c>
      <c r="BR176" s="1" t="s">
        <v>145</v>
      </c>
      <c r="BS176" s="1">
        <v>12.85141191</v>
      </c>
      <c r="BT176" s="1">
        <v>10.19938554</v>
      </c>
      <c r="BU176" s="1">
        <v>9.015536346</v>
      </c>
      <c r="BV176" s="1">
        <v>2.036569428</v>
      </c>
      <c r="BW176" s="1">
        <v>8.36634071</v>
      </c>
      <c r="BX176" s="1">
        <v>0.628995633</v>
      </c>
      <c r="BY176" s="1">
        <v>0.354963676</v>
      </c>
      <c r="BZ176" s="1" t="str">
        <f t="shared" si="1"/>
        <v>proinflamatoria</v>
      </c>
      <c r="CA176" s="1">
        <v>45.35361217</v>
      </c>
      <c r="CB176" s="1" t="s">
        <v>148</v>
      </c>
      <c r="CC176" s="1">
        <v>0.113576767</v>
      </c>
      <c r="CD176" s="1">
        <v>0.175232726</v>
      </c>
      <c r="CE176" s="1">
        <v>4.58896E-4</v>
      </c>
      <c r="CF176" s="1">
        <v>0.033728858</v>
      </c>
      <c r="CG176" s="1">
        <v>0.242985446</v>
      </c>
      <c r="CH176" s="1">
        <v>750.969</v>
      </c>
      <c r="CI176" s="2" t="str">
        <f t="shared" si="2"/>
        <v>low</v>
      </c>
      <c r="CJ176" s="1">
        <v>500.855</v>
      </c>
      <c r="CK176" s="1">
        <v>346.654</v>
      </c>
      <c r="CL176" s="1">
        <v>154.202</v>
      </c>
      <c r="CM176" s="1">
        <v>3.21</v>
      </c>
      <c r="CN176" s="1">
        <v>481.889</v>
      </c>
      <c r="CO176" s="1">
        <v>3.106</v>
      </c>
      <c r="CP176" s="1">
        <v>0.0</v>
      </c>
      <c r="CQ176" s="1">
        <v>3.106</v>
      </c>
      <c r="CR176" s="1">
        <v>0.0</v>
      </c>
      <c r="CS176" s="1">
        <v>12.651</v>
      </c>
      <c r="CT176" s="1">
        <v>12.651</v>
      </c>
      <c r="CU176" s="1">
        <v>0.0</v>
      </c>
      <c r="CV176" s="1">
        <v>0.316</v>
      </c>
      <c r="CW176" s="1">
        <v>0.0</v>
      </c>
      <c r="CX176" s="1">
        <v>0.0</v>
      </c>
      <c r="CY176" s="1">
        <v>0.0</v>
      </c>
      <c r="CZ176" s="1">
        <v>0.16</v>
      </c>
      <c r="DA176" s="1">
        <v>1.14</v>
      </c>
      <c r="DB176" s="1">
        <v>1.299</v>
      </c>
      <c r="DC176" s="1">
        <v>0.0</v>
      </c>
      <c r="DD176" s="1">
        <v>0.115</v>
      </c>
      <c r="DE176" s="1">
        <v>0.115</v>
      </c>
      <c r="DF176" s="1">
        <v>0.181</v>
      </c>
      <c r="DG176" s="1">
        <v>1.615</v>
      </c>
      <c r="DH176" s="1">
        <v>1.796</v>
      </c>
      <c r="DI176" s="1">
        <v>0.025</v>
      </c>
      <c r="DJ176" s="1">
        <v>0.373</v>
      </c>
      <c r="DK176" s="1">
        <v>0.397</v>
      </c>
      <c r="DL176" s="1">
        <v>343.175</v>
      </c>
      <c r="DM176" s="1">
        <v>138.301</v>
      </c>
      <c r="DN176" s="1">
        <v>481.476</v>
      </c>
      <c r="DO176" s="1">
        <v>0.0</v>
      </c>
      <c r="DP176" s="1">
        <v>12.651</v>
      </c>
      <c r="DQ176" s="1">
        <v>12.651</v>
      </c>
      <c r="DR176" s="1" t="s">
        <v>157</v>
      </c>
      <c r="DS176" s="1" t="s">
        <v>157</v>
      </c>
      <c r="DT176" s="1" t="s">
        <v>158</v>
      </c>
      <c r="DU176" s="1" t="s">
        <v>149</v>
      </c>
      <c r="DV176" s="1">
        <v>423.752</v>
      </c>
      <c r="DW176" s="1" t="str">
        <f t="shared" si="3"/>
        <v>low</v>
      </c>
      <c r="DX176" s="1">
        <v>282.62</v>
      </c>
      <c r="DY176" s="1">
        <v>1.811</v>
      </c>
      <c r="DZ176" s="1">
        <v>271.917</v>
      </c>
      <c r="EA176" s="1" t="s">
        <v>157</v>
      </c>
      <c r="EB176" s="1" t="s">
        <v>157</v>
      </c>
      <c r="EC176" s="1" t="s">
        <v>158</v>
      </c>
      <c r="ED176" s="1" t="s">
        <v>149</v>
      </c>
      <c r="EE176" s="1" t="s">
        <v>511</v>
      </c>
      <c r="EF176" s="1" t="s">
        <v>151</v>
      </c>
      <c r="EG176" s="1" t="s">
        <v>151</v>
      </c>
    </row>
    <row r="177" ht="14.25" customHeight="1">
      <c r="A177" s="1" t="s">
        <v>512</v>
      </c>
      <c r="B177" s="1" t="s">
        <v>153</v>
      </c>
      <c r="C177" s="1">
        <v>28.0</v>
      </c>
      <c r="D177" s="1" t="s">
        <v>137</v>
      </c>
      <c r="E177" s="1">
        <v>69.1</v>
      </c>
      <c r="F177" s="1">
        <v>39.0</v>
      </c>
      <c r="G177" s="1" t="s">
        <v>154</v>
      </c>
      <c r="H177" s="1">
        <v>12.0</v>
      </c>
      <c r="I177" s="1">
        <v>103.0</v>
      </c>
      <c r="J177" s="1">
        <v>158.0</v>
      </c>
      <c r="K177" s="1">
        <v>4.051282051</v>
      </c>
      <c r="L177" s="1">
        <v>248.1</v>
      </c>
      <c r="M177" s="1">
        <v>1.6</v>
      </c>
      <c r="N177" s="1">
        <v>83.0</v>
      </c>
      <c r="O177" s="1">
        <v>5.6</v>
      </c>
      <c r="P177" s="1">
        <v>14.52</v>
      </c>
      <c r="Q177" s="1">
        <v>4.99</v>
      </c>
      <c r="R177" s="1">
        <v>2.909819639</v>
      </c>
      <c r="S177" s="1">
        <v>61.0</v>
      </c>
      <c r="T177" s="1">
        <v>17.29</v>
      </c>
      <c r="U177" s="1">
        <v>4.6065</v>
      </c>
      <c r="V177" s="1">
        <v>193.3</v>
      </c>
      <c r="W177" s="1">
        <v>312.5169453</v>
      </c>
      <c r="X177" s="1">
        <v>46.3</v>
      </c>
      <c r="Y177" s="1">
        <v>28.24986972</v>
      </c>
      <c r="Z177" s="1">
        <v>3.539839333</v>
      </c>
      <c r="AA177" s="1">
        <v>0.316375263</v>
      </c>
      <c r="AB177" s="1">
        <v>80.8</v>
      </c>
      <c r="AC177" s="1">
        <v>29.6067867</v>
      </c>
      <c r="AD177" s="1" t="s">
        <v>139</v>
      </c>
      <c r="AE177" s="1">
        <v>39.05892932</v>
      </c>
      <c r="AF177" s="1">
        <v>94.7</v>
      </c>
      <c r="AG177" s="1" t="s">
        <v>140</v>
      </c>
      <c r="AH177" s="1" t="s">
        <v>141</v>
      </c>
      <c r="AI177" s="1" t="s">
        <v>142</v>
      </c>
      <c r="AJ177" s="1" t="s">
        <v>142</v>
      </c>
      <c r="AK177" s="1" t="s">
        <v>143</v>
      </c>
      <c r="AL177" s="1">
        <v>120.0</v>
      </c>
      <c r="AM177" s="1">
        <v>65.0</v>
      </c>
      <c r="AN177" s="1">
        <v>1724.2</v>
      </c>
      <c r="AO177" s="1">
        <v>14.1312</v>
      </c>
      <c r="AP177" s="1">
        <v>334.404</v>
      </c>
      <c r="AQ177" s="1">
        <v>823.429</v>
      </c>
      <c r="AR177" s="1">
        <v>11.4997</v>
      </c>
      <c r="AS177" s="1">
        <v>1224.8</v>
      </c>
      <c r="AT177" s="1">
        <v>2002.29</v>
      </c>
      <c r="AU177" s="1">
        <v>212.709</v>
      </c>
      <c r="AV177" s="1">
        <v>9.47768</v>
      </c>
      <c r="AW177" s="1">
        <v>1.2369</v>
      </c>
      <c r="AX177" s="1">
        <v>3.2463</v>
      </c>
      <c r="AY177" s="1">
        <v>546.867</v>
      </c>
      <c r="AZ177" s="1">
        <v>0.95659</v>
      </c>
      <c r="BA177" s="1">
        <v>1.12106</v>
      </c>
      <c r="BB177" s="1">
        <v>17.3695</v>
      </c>
      <c r="BC177" s="1">
        <v>3.649</v>
      </c>
      <c r="BD177" s="1">
        <v>1.41757</v>
      </c>
      <c r="BE177" s="1">
        <v>308.585</v>
      </c>
      <c r="BF177" s="1">
        <v>7.01511</v>
      </c>
      <c r="BG177" s="1">
        <v>74.7598</v>
      </c>
      <c r="BH177" s="1">
        <v>0.897062158</v>
      </c>
      <c r="BI177" s="1">
        <v>0.0</v>
      </c>
      <c r="BJ177" s="1">
        <v>0.0</v>
      </c>
      <c r="BK177" s="1">
        <v>0.015691698</v>
      </c>
      <c r="BL177" s="1" t="s">
        <v>144</v>
      </c>
      <c r="BM177" s="1" t="s">
        <v>146</v>
      </c>
      <c r="BN177" s="1" t="s">
        <v>146</v>
      </c>
      <c r="BO177" s="1" t="s">
        <v>145</v>
      </c>
      <c r="BP177" s="1" t="s">
        <v>146</v>
      </c>
      <c r="BQ177" s="1" t="s">
        <v>146</v>
      </c>
      <c r="BR177" s="1" t="s">
        <v>145</v>
      </c>
      <c r="BS177" s="1">
        <v>16.2215278</v>
      </c>
      <c r="BT177" s="1">
        <v>12.56626629</v>
      </c>
      <c r="BU177" s="1">
        <v>10.11683965</v>
      </c>
      <c r="BV177" s="1">
        <v>5.420042333</v>
      </c>
      <c r="BW177" s="1">
        <v>5.295803653</v>
      </c>
      <c r="BX177" s="1">
        <v>0.726109245</v>
      </c>
      <c r="BY177" s="1">
        <v>0.421177056</v>
      </c>
      <c r="BZ177" s="1" t="str">
        <f t="shared" si="1"/>
        <v>proinflamatoria</v>
      </c>
      <c r="CA177" s="1">
        <v>41.11087645</v>
      </c>
      <c r="CB177" s="1" t="s">
        <v>148</v>
      </c>
      <c r="CC177" s="1">
        <v>0.032572177</v>
      </c>
      <c r="CD177" s="1">
        <v>0.17336712</v>
      </c>
      <c r="CE177" s="1">
        <v>0.003971869</v>
      </c>
      <c r="CF177" s="1">
        <v>0.134459883</v>
      </c>
      <c r="CG177" s="1">
        <v>0.333722453</v>
      </c>
      <c r="CH177" s="1">
        <v>1066.795</v>
      </c>
      <c r="CI177" s="2" t="str">
        <f t="shared" si="2"/>
        <v>High</v>
      </c>
      <c r="CJ177" s="1">
        <v>1013.311</v>
      </c>
      <c r="CK177" s="1">
        <v>702.297</v>
      </c>
      <c r="CL177" s="1">
        <v>311.014</v>
      </c>
      <c r="CM177" s="1">
        <v>4.94</v>
      </c>
      <c r="CN177" s="1">
        <v>982.183</v>
      </c>
      <c r="CO177" s="1">
        <v>22.397</v>
      </c>
      <c r="CP177" s="1">
        <v>0.0</v>
      </c>
      <c r="CQ177" s="1">
        <v>22.397</v>
      </c>
      <c r="CR177" s="1">
        <v>0.0</v>
      </c>
      <c r="CS177" s="1">
        <v>3.791</v>
      </c>
      <c r="CT177" s="1">
        <v>3.791</v>
      </c>
      <c r="CU177" s="1">
        <v>0.0</v>
      </c>
      <c r="CV177" s="1">
        <v>12.169</v>
      </c>
      <c r="CW177" s="1">
        <v>0.0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4.867</v>
      </c>
      <c r="DD177" s="1">
        <v>0.003</v>
      </c>
      <c r="DE177" s="1">
        <v>4.87</v>
      </c>
      <c r="DF177" s="1">
        <v>0.0</v>
      </c>
      <c r="DG177" s="1">
        <v>0.071</v>
      </c>
      <c r="DH177" s="1">
        <v>0.071</v>
      </c>
      <c r="DI177" s="1">
        <v>0.24</v>
      </c>
      <c r="DJ177" s="1">
        <v>0.657</v>
      </c>
      <c r="DK177" s="1">
        <v>0.897</v>
      </c>
      <c r="DL177" s="1">
        <v>674.793</v>
      </c>
      <c r="DM177" s="1">
        <v>306.494</v>
      </c>
      <c r="DN177" s="1">
        <v>981.286</v>
      </c>
      <c r="DO177" s="1">
        <v>0.0</v>
      </c>
      <c r="DP177" s="1">
        <v>3.791</v>
      </c>
      <c r="DQ177" s="1">
        <v>3.791</v>
      </c>
      <c r="DR177" s="1" t="s">
        <v>157</v>
      </c>
      <c r="DS177" s="1" t="s">
        <v>149</v>
      </c>
      <c r="DT177" s="1" t="s">
        <v>158</v>
      </c>
      <c r="DU177" s="1" t="s">
        <v>149</v>
      </c>
      <c r="DV177" s="1">
        <v>618.719</v>
      </c>
      <c r="DW177" s="1" t="str">
        <f t="shared" si="3"/>
        <v>high</v>
      </c>
      <c r="DX177" s="1">
        <v>587.699</v>
      </c>
      <c r="DY177" s="1">
        <v>2.865</v>
      </c>
      <c r="DZ177" s="1">
        <v>569.646</v>
      </c>
      <c r="EA177" s="1" t="s">
        <v>157</v>
      </c>
      <c r="EB177" s="1" t="s">
        <v>149</v>
      </c>
      <c r="EC177" s="1" t="s">
        <v>158</v>
      </c>
      <c r="ED177" s="1" t="s">
        <v>149</v>
      </c>
      <c r="EE177" s="1" t="s">
        <v>513</v>
      </c>
      <c r="EF177" s="1" t="s">
        <v>151</v>
      </c>
      <c r="EG177" s="1" t="s">
        <v>151</v>
      </c>
    </row>
    <row r="178" ht="14.25" customHeight="1">
      <c r="A178" s="1" t="s">
        <v>514</v>
      </c>
      <c r="B178" s="1" t="s">
        <v>153</v>
      </c>
      <c r="C178" s="1">
        <v>33.0</v>
      </c>
      <c r="D178" s="1" t="s">
        <v>137</v>
      </c>
      <c r="E178" s="1">
        <v>104.0</v>
      </c>
      <c r="F178" s="1">
        <v>51.0</v>
      </c>
      <c r="G178" s="1" t="s">
        <v>154</v>
      </c>
      <c r="H178" s="1">
        <v>26.0</v>
      </c>
      <c r="I178" s="1">
        <v>153.4</v>
      </c>
      <c r="J178" s="1">
        <v>230.0</v>
      </c>
      <c r="K178" s="1">
        <v>4.509803922</v>
      </c>
      <c r="L178" s="1">
        <v>110.2</v>
      </c>
      <c r="M178" s="1">
        <v>0.9</v>
      </c>
      <c r="N178" s="1">
        <v>80.0</v>
      </c>
      <c r="O178" s="1">
        <v>5.4</v>
      </c>
      <c r="P178" s="1">
        <v>10.39</v>
      </c>
      <c r="Q178" s="1">
        <v>7.97</v>
      </c>
      <c r="R178" s="1">
        <v>1.303638645</v>
      </c>
      <c r="S178" s="1">
        <v>128.0</v>
      </c>
      <c r="T178" s="1">
        <v>10.17</v>
      </c>
      <c r="U178" s="1">
        <v>4.44</v>
      </c>
      <c r="V178" s="1">
        <v>145.5</v>
      </c>
      <c r="W178" s="1">
        <v>216.3829787</v>
      </c>
      <c r="X178" s="1">
        <v>78.5</v>
      </c>
      <c r="Y178" s="1">
        <v>49.82858965</v>
      </c>
      <c r="Z178" s="1">
        <v>2.00688</v>
      </c>
      <c r="AA178" s="1">
        <v>0.343130718</v>
      </c>
      <c r="AB178" s="1">
        <v>62.0</v>
      </c>
      <c r="AC178" s="1">
        <v>27.15580996</v>
      </c>
      <c r="AD178" s="1" t="s">
        <v>139</v>
      </c>
      <c r="AE178" s="1">
        <v>35.88490959</v>
      </c>
      <c r="AF178" s="1">
        <v>89.7</v>
      </c>
      <c r="AG178" s="1" t="s">
        <v>140</v>
      </c>
      <c r="AH178" s="1" t="s">
        <v>141</v>
      </c>
      <c r="AI178" s="1" t="s">
        <v>142</v>
      </c>
      <c r="AJ178" s="1" t="s">
        <v>167</v>
      </c>
      <c r="AK178" s="1" t="s">
        <v>143</v>
      </c>
      <c r="AL178" s="1">
        <v>126.0</v>
      </c>
      <c r="AM178" s="1">
        <v>84.0</v>
      </c>
      <c r="AN178" s="1">
        <v>2029.57</v>
      </c>
      <c r="AO178" s="1">
        <v>22.0134</v>
      </c>
      <c r="AP178" s="1">
        <v>551.278</v>
      </c>
      <c r="AQ178" s="1">
        <v>1059.29</v>
      </c>
      <c r="AR178" s="1">
        <v>13.6858</v>
      </c>
      <c r="AS178" s="1">
        <v>1313.29</v>
      </c>
      <c r="AT178" s="1">
        <v>3466.47</v>
      </c>
      <c r="AU178" s="1">
        <v>281.539</v>
      </c>
      <c r="AV178" s="1">
        <v>10.6174</v>
      </c>
      <c r="AW178" s="1">
        <v>1.85608</v>
      </c>
      <c r="AX178" s="1">
        <v>3.63529</v>
      </c>
      <c r="AY178" s="1">
        <v>764.963</v>
      </c>
      <c r="AZ178" s="1">
        <v>1.05385</v>
      </c>
      <c r="BA178" s="1">
        <v>1.60493</v>
      </c>
      <c r="BB178" s="1">
        <v>21.0107</v>
      </c>
      <c r="BC178" s="1">
        <v>4.79798</v>
      </c>
      <c r="BD178" s="1">
        <v>2.28767</v>
      </c>
      <c r="BE178" s="1">
        <v>346.879</v>
      </c>
      <c r="BF178" s="1">
        <v>7.20458</v>
      </c>
      <c r="BG178" s="1">
        <v>231.27</v>
      </c>
      <c r="BH178" s="1">
        <v>4.86122235</v>
      </c>
      <c r="BI178" s="1">
        <v>0.573380969</v>
      </c>
      <c r="BJ178" s="1">
        <v>0.119386463</v>
      </c>
      <c r="BK178" s="1">
        <v>0.036075672</v>
      </c>
      <c r="BL178" s="1" t="s">
        <v>156</v>
      </c>
      <c r="BM178" s="1" t="s">
        <v>146</v>
      </c>
      <c r="BN178" s="1" t="s">
        <v>146</v>
      </c>
      <c r="BO178" s="1" t="s">
        <v>146</v>
      </c>
      <c r="BP178" s="1" t="s">
        <v>146</v>
      </c>
      <c r="BQ178" s="1" t="s">
        <v>146</v>
      </c>
      <c r="BR178" s="1" t="s">
        <v>146</v>
      </c>
      <c r="BS178" s="1">
        <v>20.58442845</v>
      </c>
      <c r="BT178" s="1">
        <v>9.749566783</v>
      </c>
      <c r="BU178" s="1">
        <v>12.79712276</v>
      </c>
      <c r="BV178" s="1">
        <v>5.831765629</v>
      </c>
      <c r="BW178" s="1">
        <v>5.085963033</v>
      </c>
      <c r="BX178" s="1">
        <v>-0.752149778</v>
      </c>
      <c r="BY178" s="1">
        <v>-0.370517132</v>
      </c>
      <c r="BZ178" s="1" t="str">
        <f t="shared" si="1"/>
        <v>antiinflamatoria</v>
      </c>
      <c r="CA178" s="1">
        <v>42.30992196</v>
      </c>
      <c r="CB178" s="1" t="s">
        <v>148</v>
      </c>
      <c r="CC178" s="1">
        <v>0.14059754</v>
      </c>
      <c r="CD178" s="1">
        <v>0.132659637</v>
      </c>
      <c r="CE178" s="1">
        <v>0.006605155</v>
      </c>
      <c r="CF178" s="1">
        <v>0.008040422</v>
      </c>
      <c r="CG178" s="1">
        <v>0.265890451</v>
      </c>
      <c r="CH178" s="1">
        <v>2272.747</v>
      </c>
      <c r="CI178" s="2" t="str">
        <f t="shared" si="2"/>
        <v>High</v>
      </c>
      <c r="CJ178" s="1">
        <v>1006.389</v>
      </c>
      <c r="CK178" s="1">
        <v>772.178</v>
      </c>
      <c r="CL178" s="1">
        <v>234.21</v>
      </c>
      <c r="CM178" s="1">
        <v>307.399</v>
      </c>
      <c r="CN178" s="1">
        <v>685.918</v>
      </c>
      <c r="CO178" s="1">
        <v>6.003</v>
      </c>
      <c r="CP178" s="1">
        <v>0.0</v>
      </c>
      <c r="CQ178" s="1">
        <v>6.003</v>
      </c>
      <c r="CR178" s="1">
        <v>0.0</v>
      </c>
      <c r="CS178" s="1">
        <v>6.998</v>
      </c>
      <c r="CT178" s="1">
        <v>6.998</v>
      </c>
      <c r="CU178" s="1">
        <v>0.07</v>
      </c>
      <c r="CV178" s="1">
        <v>1.353</v>
      </c>
      <c r="CW178" s="1">
        <v>16.206</v>
      </c>
      <c r="CX178" s="1">
        <v>0.0</v>
      </c>
      <c r="CY178" s="1">
        <v>254.395</v>
      </c>
      <c r="CZ178" s="1">
        <v>0.065</v>
      </c>
      <c r="DA178" s="1">
        <v>0.462</v>
      </c>
      <c r="DB178" s="1">
        <v>0.527</v>
      </c>
      <c r="DC178" s="1">
        <v>8.076</v>
      </c>
      <c r="DD178" s="1">
        <v>0.341</v>
      </c>
      <c r="DE178" s="1">
        <v>8.417</v>
      </c>
      <c r="DF178" s="1">
        <v>12.665</v>
      </c>
      <c r="DG178" s="1">
        <v>5.885</v>
      </c>
      <c r="DH178" s="1">
        <v>18.55</v>
      </c>
      <c r="DI178" s="1">
        <v>3.111</v>
      </c>
      <c r="DJ178" s="1">
        <v>10.392</v>
      </c>
      <c r="DK178" s="1">
        <v>13.503</v>
      </c>
      <c r="DL178" s="1">
        <v>462.283</v>
      </c>
      <c r="DM178" s="1">
        <v>210.132</v>
      </c>
      <c r="DN178" s="1">
        <v>672.415</v>
      </c>
      <c r="DO178" s="1">
        <v>0.0</v>
      </c>
      <c r="DP178" s="1">
        <v>6.998</v>
      </c>
      <c r="DQ178" s="1">
        <v>6.998</v>
      </c>
      <c r="DR178" s="1" t="s">
        <v>149</v>
      </c>
      <c r="DS178" s="1" t="s">
        <v>149</v>
      </c>
      <c r="DT178" s="1" t="s">
        <v>149</v>
      </c>
      <c r="DU178" s="1" t="s">
        <v>149</v>
      </c>
      <c r="DV178" s="1">
        <v>1119.817</v>
      </c>
      <c r="DW178" s="1" t="str">
        <f t="shared" si="3"/>
        <v>high</v>
      </c>
      <c r="DX178" s="1">
        <v>495.863</v>
      </c>
      <c r="DY178" s="1">
        <v>151.46</v>
      </c>
      <c r="DZ178" s="1">
        <v>337.962</v>
      </c>
      <c r="EA178" s="1" t="s">
        <v>149</v>
      </c>
      <c r="EB178" s="1" t="s">
        <v>149</v>
      </c>
      <c r="EC178" s="1" t="s">
        <v>149</v>
      </c>
      <c r="ED178" s="1" t="s">
        <v>149</v>
      </c>
      <c r="EE178" s="1" t="s">
        <v>515</v>
      </c>
      <c r="EF178" s="1" t="s">
        <v>151</v>
      </c>
      <c r="EG178" s="1" t="s">
        <v>151</v>
      </c>
    </row>
    <row r="179" ht="14.25" customHeight="1">
      <c r="A179" s="1" t="s">
        <v>516</v>
      </c>
      <c r="B179" s="1" t="s">
        <v>153</v>
      </c>
      <c r="C179" s="1">
        <v>47.0</v>
      </c>
      <c r="D179" s="1" t="s">
        <v>161</v>
      </c>
      <c r="E179" s="1">
        <v>98.5</v>
      </c>
      <c r="F179" s="1">
        <v>70.0</v>
      </c>
      <c r="G179" s="1" t="s">
        <v>154</v>
      </c>
      <c r="H179" s="1">
        <v>20.0</v>
      </c>
      <c r="I179" s="1">
        <v>136.0</v>
      </c>
      <c r="J179" s="1">
        <v>207.0</v>
      </c>
      <c r="K179" s="1">
        <v>2.957142857</v>
      </c>
      <c r="L179" s="1">
        <v>163.0</v>
      </c>
      <c r="M179" s="1">
        <v>3.7</v>
      </c>
      <c r="N179" s="1">
        <v>92.0</v>
      </c>
      <c r="O179" s="1">
        <v>5.9</v>
      </c>
      <c r="P179" s="1">
        <v>11.73</v>
      </c>
      <c r="Q179" s="1">
        <v>7.94</v>
      </c>
      <c r="R179" s="1">
        <v>1.477329975</v>
      </c>
      <c r="S179" s="1">
        <v>99.0</v>
      </c>
      <c r="T179" s="1">
        <v>14.38</v>
      </c>
      <c r="U179" s="1">
        <v>5.106</v>
      </c>
      <c r="V179" s="1">
        <v>139.4</v>
      </c>
      <c r="W179" s="1">
        <v>179.0784558</v>
      </c>
      <c r="X179" s="1">
        <v>53.9</v>
      </c>
      <c r="Y179" s="1">
        <v>30.64381428</v>
      </c>
      <c r="Z179" s="1">
        <v>3.263301333</v>
      </c>
      <c r="AA179" s="1">
        <v>0.319951162</v>
      </c>
      <c r="AB179" s="1">
        <v>86.4</v>
      </c>
      <c r="AC179" s="1">
        <v>31.65874221</v>
      </c>
      <c r="AD179" s="1" t="s">
        <v>155</v>
      </c>
      <c r="AE179" s="1">
        <v>43.26328144</v>
      </c>
      <c r="AF179" s="1">
        <v>103.2</v>
      </c>
      <c r="AG179" s="1" t="s">
        <v>140</v>
      </c>
      <c r="AH179" s="1" t="s">
        <v>141</v>
      </c>
      <c r="AI179" s="1" t="s">
        <v>142</v>
      </c>
      <c r="AJ179" s="1" t="s">
        <v>167</v>
      </c>
      <c r="AK179" s="1" t="s">
        <v>143</v>
      </c>
      <c r="AL179" s="1">
        <v>134.0</v>
      </c>
      <c r="AM179" s="1">
        <v>74.0</v>
      </c>
      <c r="AN179" s="1">
        <v>1627.27</v>
      </c>
      <c r="AO179" s="1">
        <v>10.9765</v>
      </c>
      <c r="AP179" s="1">
        <v>464.346</v>
      </c>
      <c r="AQ179" s="1">
        <v>819.97</v>
      </c>
      <c r="AR179" s="1">
        <v>10.0993</v>
      </c>
      <c r="AS179" s="1">
        <v>1224.77</v>
      </c>
      <c r="AT179" s="1">
        <v>1480.39</v>
      </c>
      <c r="AU179" s="1">
        <v>157.177</v>
      </c>
      <c r="AV179" s="1">
        <v>9.59527</v>
      </c>
      <c r="AW179" s="1">
        <v>0.807314</v>
      </c>
      <c r="AX179" s="1">
        <v>2.49799</v>
      </c>
      <c r="AY179" s="1">
        <v>731.282</v>
      </c>
      <c r="AZ179" s="1">
        <v>0.659377</v>
      </c>
      <c r="BA179" s="1">
        <v>1.35979</v>
      </c>
      <c r="BB179" s="1">
        <v>15.2681</v>
      </c>
      <c r="BC179" s="1">
        <v>4.4493</v>
      </c>
      <c r="BD179" s="1">
        <v>1.10026</v>
      </c>
      <c r="BE179" s="1">
        <v>305.368</v>
      </c>
      <c r="BF179" s="1">
        <v>6.99035</v>
      </c>
      <c r="BG179" s="1">
        <v>87.258</v>
      </c>
      <c r="BH179" s="1">
        <v>1.59813824</v>
      </c>
      <c r="BI179" s="1">
        <v>0.338157222</v>
      </c>
      <c r="BJ179" s="1">
        <v>0.146399585</v>
      </c>
      <c r="BK179" s="1">
        <v>0.013852701</v>
      </c>
      <c r="BL179" s="1" t="s">
        <v>144</v>
      </c>
      <c r="BM179" s="1" t="s">
        <v>145</v>
      </c>
      <c r="BN179" s="1" t="s">
        <v>146</v>
      </c>
      <c r="BO179" s="1" t="s">
        <v>146</v>
      </c>
      <c r="BP179" s="1" t="s">
        <v>145</v>
      </c>
      <c r="BQ179" s="1" t="s">
        <v>145</v>
      </c>
      <c r="BR179" s="1" t="s">
        <v>145</v>
      </c>
      <c r="BS179" s="1">
        <v>20.31862462</v>
      </c>
      <c r="BT179" s="1">
        <v>10.75863551</v>
      </c>
      <c r="BU179" s="1">
        <v>10.58745405</v>
      </c>
      <c r="BV179" s="1">
        <v>4.954806782</v>
      </c>
      <c r="BW179" s="1">
        <v>5.92849434</v>
      </c>
      <c r="BX179" s="1">
        <v>1.708632227</v>
      </c>
      <c r="BY179" s="1">
        <v>1.050173464</v>
      </c>
      <c r="BZ179" s="1" t="str">
        <f t="shared" si="1"/>
        <v>proinflamatoria</v>
      </c>
      <c r="CA179" s="1">
        <v>43.98449612</v>
      </c>
      <c r="CB179" s="1" t="s">
        <v>148</v>
      </c>
      <c r="CC179" s="1">
        <v>0.032027397</v>
      </c>
      <c r="CD179" s="1">
        <v>0.235887053</v>
      </c>
      <c r="CE179" s="1">
        <v>0.009853755</v>
      </c>
      <c r="CF179" s="1">
        <v>0.218430291</v>
      </c>
      <c r="CG179" s="1">
        <v>0.360722824</v>
      </c>
      <c r="CH179" s="1">
        <v>221.788</v>
      </c>
      <c r="CI179" s="2" t="str">
        <f t="shared" si="2"/>
        <v>low</v>
      </c>
      <c r="CJ179" s="1">
        <v>54.665</v>
      </c>
      <c r="CK179" s="1">
        <v>27.96</v>
      </c>
      <c r="CL179" s="1">
        <v>26.705</v>
      </c>
      <c r="CM179" s="1">
        <v>13.692</v>
      </c>
      <c r="CN179" s="1">
        <v>22.025</v>
      </c>
      <c r="CO179" s="1">
        <v>1.461</v>
      </c>
      <c r="CP179" s="1">
        <v>0.0</v>
      </c>
      <c r="CQ179" s="1">
        <v>1.461</v>
      </c>
      <c r="CR179" s="1">
        <v>0.0</v>
      </c>
      <c r="CS179" s="1">
        <v>17.488</v>
      </c>
      <c r="CT179" s="1">
        <v>17.488</v>
      </c>
      <c r="CU179" s="1">
        <v>0.0</v>
      </c>
      <c r="CV179" s="1">
        <v>1.383</v>
      </c>
      <c r="CW179" s="1">
        <v>0.0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13.388</v>
      </c>
      <c r="DD179" s="1">
        <v>0.023</v>
      </c>
      <c r="DE179" s="1">
        <v>13.411</v>
      </c>
      <c r="DF179" s="1">
        <v>0.0</v>
      </c>
      <c r="DG179" s="1">
        <v>0.203</v>
      </c>
      <c r="DH179" s="1">
        <v>0.203</v>
      </c>
      <c r="DI179" s="1">
        <v>0.11</v>
      </c>
      <c r="DJ179" s="1">
        <v>0.607</v>
      </c>
      <c r="DK179" s="1">
        <v>0.717</v>
      </c>
      <c r="DL179" s="1">
        <v>12.965</v>
      </c>
      <c r="DM179" s="1">
        <v>8.343</v>
      </c>
      <c r="DN179" s="1">
        <v>21.308</v>
      </c>
      <c r="DO179" s="1">
        <v>0.0</v>
      </c>
      <c r="DP179" s="1">
        <v>17.488</v>
      </c>
      <c r="DQ179" s="1">
        <v>17.488</v>
      </c>
      <c r="DR179" s="1" t="s">
        <v>158</v>
      </c>
      <c r="DS179" s="1" t="s">
        <v>158</v>
      </c>
      <c r="DT179" s="1" t="s">
        <v>158</v>
      </c>
      <c r="DU179" s="1" t="s">
        <v>158</v>
      </c>
      <c r="DV179" s="1">
        <v>136.295</v>
      </c>
      <c r="DW179" s="1" t="str">
        <f t="shared" si="3"/>
        <v>low</v>
      </c>
      <c r="DX179" s="1">
        <v>33.593</v>
      </c>
      <c r="DY179" s="1">
        <v>8.414</v>
      </c>
      <c r="DZ179" s="1">
        <v>13.535</v>
      </c>
      <c r="EA179" s="1" t="s">
        <v>158</v>
      </c>
      <c r="EB179" s="1" t="s">
        <v>158</v>
      </c>
      <c r="EC179" s="1" t="s">
        <v>158</v>
      </c>
      <c r="ED179" s="1" t="s">
        <v>158</v>
      </c>
      <c r="EE179" s="1" t="s">
        <v>517</v>
      </c>
      <c r="EF179" s="1" t="s">
        <v>165</v>
      </c>
      <c r="EG179" s="1" t="s">
        <v>151</v>
      </c>
    </row>
    <row r="180" ht="14.25" customHeight="1">
      <c r="A180" s="1" t="s">
        <v>518</v>
      </c>
      <c r="B180" s="1" t="s">
        <v>153</v>
      </c>
      <c r="C180" s="1">
        <v>22.0</v>
      </c>
      <c r="D180" s="1" t="s">
        <v>137</v>
      </c>
      <c r="E180" s="1">
        <v>64.3</v>
      </c>
      <c r="F180" s="1">
        <v>44.0</v>
      </c>
      <c r="G180" s="1" t="s">
        <v>154</v>
      </c>
      <c r="H180" s="1">
        <v>15.0</v>
      </c>
      <c r="I180" s="1">
        <v>95.0</v>
      </c>
      <c r="J180" s="1">
        <v>155.0</v>
      </c>
      <c r="K180" s="1">
        <v>3.522727273</v>
      </c>
      <c r="L180" s="1">
        <v>90.1</v>
      </c>
      <c r="M180" s="1">
        <v>2.5</v>
      </c>
      <c r="N180" s="1">
        <v>87.0</v>
      </c>
      <c r="O180" s="1">
        <v>5.3</v>
      </c>
      <c r="P180" s="1">
        <v>5.48</v>
      </c>
      <c r="Q180" s="1">
        <v>8.96</v>
      </c>
      <c r="R180" s="1">
        <v>0.611607143</v>
      </c>
      <c r="S180" s="1">
        <v>77.0</v>
      </c>
      <c r="T180" s="1">
        <v>11.59</v>
      </c>
      <c r="U180" s="1">
        <v>4.8285</v>
      </c>
      <c r="V180" s="1">
        <v>134.5</v>
      </c>
      <c r="W180" s="1">
        <v>174.4824991</v>
      </c>
      <c r="X180" s="1">
        <v>67.5</v>
      </c>
      <c r="Y180" s="1">
        <v>40.20562766</v>
      </c>
      <c r="Z180" s="1">
        <v>2.487214</v>
      </c>
      <c r="AA180" s="1">
        <v>0.332498432</v>
      </c>
      <c r="AB180" s="1">
        <v>68.0</v>
      </c>
      <c r="AC180" s="1">
        <v>27.41244646</v>
      </c>
      <c r="AD180" s="1" t="s">
        <v>139</v>
      </c>
      <c r="AE180" s="1">
        <v>37.69398936</v>
      </c>
      <c r="AF180" s="1">
        <v>89.2</v>
      </c>
      <c r="AG180" s="1" t="s">
        <v>140</v>
      </c>
      <c r="AH180" s="1" t="s">
        <v>141</v>
      </c>
      <c r="AI180" s="1" t="s">
        <v>167</v>
      </c>
      <c r="AJ180" s="1" t="s">
        <v>167</v>
      </c>
      <c r="AK180" s="1" t="s">
        <v>143</v>
      </c>
      <c r="AL180" s="1">
        <v>111.0</v>
      </c>
      <c r="AM180" s="1">
        <v>80.0</v>
      </c>
      <c r="AN180" s="1">
        <v>1948.27</v>
      </c>
      <c r="AO180" s="1">
        <v>17.0044</v>
      </c>
      <c r="AP180" s="1">
        <v>794.299</v>
      </c>
      <c r="AQ180" s="1">
        <v>1065.22</v>
      </c>
      <c r="AR180" s="1">
        <v>14.0742</v>
      </c>
      <c r="AS180" s="1">
        <v>1440.59</v>
      </c>
      <c r="AT180" s="1">
        <v>2776.04</v>
      </c>
      <c r="AU180" s="1">
        <v>244.293</v>
      </c>
      <c r="AV180" s="1">
        <v>10.5753</v>
      </c>
      <c r="AW180" s="1">
        <v>1.17945</v>
      </c>
      <c r="AX180" s="1">
        <v>3.11475</v>
      </c>
      <c r="AY180" s="1">
        <v>723.2</v>
      </c>
      <c r="AZ180" s="1">
        <v>1.1625</v>
      </c>
      <c r="BA180" s="1">
        <v>1.99372</v>
      </c>
      <c r="BB180" s="1">
        <v>14.4482</v>
      </c>
      <c r="BC180" s="1">
        <v>4.3057</v>
      </c>
      <c r="BD180" s="1">
        <v>1.25831</v>
      </c>
      <c r="BE180" s="1">
        <v>393.59</v>
      </c>
      <c r="BF180" s="1">
        <v>7.13512</v>
      </c>
      <c r="BG180" s="1">
        <v>109.832</v>
      </c>
      <c r="BH180" s="1">
        <v>0.917306937</v>
      </c>
      <c r="BI180" s="1">
        <v>0.413896915</v>
      </c>
      <c r="BJ180" s="1">
        <v>0.291957294</v>
      </c>
      <c r="BK180" s="1">
        <v>0.015843868</v>
      </c>
      <c r="BL180" s="1" t="s">
        <v>156</v>
      </c>
      <c r="BM180" s="1" t="s">
        <v>146</v>
      </c>
      <c r="BN180" s="1" t="s">
        <v>146</v>
      </c>
      <c r="BO180" s="1" t="s">
        <v>145</v>
      </c>
      <c r="BP180" s="1" t="s">
        <v>146</v>
      </c>
      <c r="BQ180" s="1" t="s">
        <v>146</v>
      </c>
      <c r="BR180" s="1" t="s">
        <v>146</v>
      </c>
      <c r="BS180" s="1">
        <v>19.16641535</v>
      </c>
      <c r="BT180" s="1">
        <v>13.03851368</v>
      </c>
      <c r="BU180" s="1">
        <v>11.142698</v>
      </c>
      <c r="BV180" s="1">
        <v>5.132360447</v>
      </c>
      <c r="BW180" s="1">
        <v>4.155241734</v>
      </c>
      <c r="BX180" s="1">
        <v>0.356860262</v>
      </c>
      <c r="BY180" s="1">
        <v>0.183193153</v>
      </c>
      <c r="BZ180" s="1" t="str">
        <f t="shared" si="1"/>
        <v>proinflamatoria</v>
      </c>
      <c r="CA180" s="1">
        <v>40.68609865</v>
      </c>
      <c r="CB180" s="1" t="s">
        <v>148</v>
      </c>
      <c r="CC180" s="1">
        <v>0.141412339</v>
      </c>
      <c r="CD180" s="1">
        <v>0.629692427</v>
      </c>
      <c r="CE180" s="1">
        <v>0.036766018</v>
      </c>
      <c r="CF180" s="1">
        <v>0.100392647</v>
      </c>
      <c r="CG180" s="1">
        <v>0.003807484</v>
      </c>
      <c r="CH180" s="1">
        <v>794.36</v>
      </c>
      <c r="CI180" s="2" t="str">
        <f t="shared" si="2"/>
        <v>low</v>
      </c>
      <c r="CJ180" s="1">
        <v>505.909</v>
      </c>
      <c r="CK180" s="1">
        <v>328.416</v>
      </c>
      <c r="CL180" s="1">
        <v>177.493</v>
      </c>
      <c r="CM180" s="1">
        <v>136.423</v>
      </c>
      <c r="CN180" s="1">
        <v>362.114</v>
      </c>
      <c r="CO180" s="1">
        <v>3.427</v>
      </c>
      <c r="CP180" s="1">
        <v>0.0</v>
      </c>
      <c r="CQ180" s="1">
        <v>3.427</v>
      </c>
      <c r="CR180" s="1">
        <v>0.0</v>
      </c>
      <c r="CS180" s="1">
        <v>3.945</v>
      </c>
      <c r="CT180" s="1">
        <v>3.945</v>
      </c>
      <c r="CU180" s="1">
        <v>0.0</v>
      </c>
      <c r="CV180" s="1">
        <v>1.567</v>
      </c>
      <c r="CW180" s="1">
        <v>67.792</v>
      </c>
      <c r="CX180" s="1">
        <v>0.0</v>
      </c>
      <c r="CY180" s="1">
        <v>11.602</v>
      </c>
      <c r="CZ180" s="1">
        <v>0.249</v>
      </c>
      <c r="DA180" s="1">
        <v>4.23</v>
      </c>
      <c r="DB180" s="1">
        <v>4.479</v>
      </c>
      <c r="DC180" s="1">
        <v>13.214</v>
      </c>
      <c r="DD180" s="1">
        <v>0.408</v>
      </c>
      <c r="DE180" s="1">
        <v>13.622</v>
      </c>
      <c r="DF180" s="1">
        <v>32.981</v>
      </c>
      <c r="DG180" s="1">
        <v>5.947</v>
      </c>
      <c r="DH180" s="1">
        <v>38.928</v>
      </c>
      <c r="DI180" s="1">
        <v>19.982</v>
      </c>
      <c r="DJ180" s="1">
        <v>15.995</v>
      </c>
      <c r="DK180" s="1">
        <v>35.977</v>
      </c>
      <c r="DL180" s="1">
        <v>179.134</v>
      </c>
      <c r="DM180" s="1">
        <v>146.934</v>
      </c>
      <c r="DN180" s="1">
        <v>326.067</v>
      </c>
      <c r="DO180" s="1">
        <v>0.0</v>
      </c>
      <c r="DP180" s="1">
        <v>3.945</v>
      </c>
      <c r="DQ180" s="1">
        <v>3.945</v>
      </c>
      <c r="DR180" s="1" t="s">
        <v>157</v>
      </c>
      <c r="DS180" s="1" t="s">
        <v>157</v>
      </c>
      <c r="DT180" s="1" t="s">
        <v>157</v>
      </c>
      <c r="DU180" s="1" t="s">
        <v>157</v>
      </c>
      <c r="DV180" s="1">
        <v>407.726</v>
      </c>
      <c r="DW180" s="1" t="str">
        <f t="shared" si="3"/>
        <v>low</v>
      </c>
      <c r="DX180" s="1">
        <v>259.671</v>
      </c>
      <c r="DY180" s="1">
        <v>70.023</v>
      </c>
      <c r="DZ180" s="1">
        <v>185.864</v>
      </c>
      <c r="EA180" s="1" t="s">
        <v>157</v>
      </c>
      <c r="EB180" s="1" t="s">
        <v>157</v>
      </c>
      <c r="EC180" s="1" t="s">
        <v>157</v>
      </c>
      <c r="ED180" s="1" t="s">
        <v>157</v>
      </c>
      <c r="EE180" s="1" t="s">
        <v>519</v>
      </c>
      <c r="EF180" s="1" t="s">
        <v>151</v>
      </c>
      <c r="EG180" s="1" t="s">
        <v>151</v>
      </c>
    </row>
    <row r="181" ht="14.25" customHeight="1">
      <c r="A181" s="1" t="s">
        <v>520</v>
      </c>
      <c r="B181" s="1" t="s">
        <v>136</v>
      </c>
      <c r="C181" s="1">
        <v>18.0</v>
      </c>
      <c r="D181" s="1" t="s">
        <v>137</v>
      </c>
      <c r="E181" s="1">
        <v>47.0</v>
      </c>
      <c r="F181" s="1">
        <v>134.0</v>
      </c>
      <c r="G181" s="1" t="s">
        <v>154</v>
      </c>
      <c r="H181" s="1">
        <v>6.0</v>
      </c>
      <c r="I181" s="1">
        <v>36.0</v>
      </c>
      <c r="J181" s="1">
        <v>175.0</v>
      </c>
      <c r="K181" s="1">
        <v>1.305970149</v>
      </c>
      <c r="L181" s="1">
        <v>88.0</v>
      </c>
      <c r="M181" s="1">
        <v>0.5</v>
      </c>
      <c r="N181" s="1">
        <v>83.0</v>
      </c>
      <c r="O181" s="1">
        <v>5.5</v>
      </c>
      <c r="P181" s="1">
        <v>5.5</v>
      </c>
      <c r="Q181" s="1">
        <v>6.17</v>
      </c>
      <c r="R181" s="1">
        <v>0.891410049</v>
      </c>
      <c r="S181" s="1">
        <v>28.0</v>
      </c>
      <c r="T181" s="1">
        <v>5.4</v>
      </c>
      <c r="U181" s="1">
        <v>4.6065</v>
      </c>
      <c r="V181" s="1">
        <v>88.4</v>
      </c>
      <c r="W181" s="1">
        <v>97.605061</v>
      </c>
      <c r="X181" s="1">
        <v>145.0</v>
      </c>
      <c r="Y181" s="1">
        <v>90.45189768</v>
      </c>
      <c r="Z181" s="1">
        <v>1.10556</v>
      </c>
      <c r="AA181" s="1">
        <v>0.376590793</v>
      </c>
      <c r="AB181" s="1">
        <v>64.0</v>
      </c>
      <c r="AC181" s="1">
        <v>20.87409626</v>
      </c>
      <c r="AD181" s="1" t="s">
        <v>154</v>
      </c>
      <c r="AE181" s="1">
        <v>23.75507063</v>
      </c>
      <c r="AF181" s="1">
        <v>72.0</v>
      </c>
      <c r="AG181" s="1" t="s">
        <v>154</v>
      </c>
      <c r="AH181" s="1" t="s">
        <v>154</v>
      </c>
      <c r="AI181" s="1" t="s">
        <v>142</v>
      </c>
      <c r="AJ181" s="1" t="s">
        <v>167</v>
      </c>
      <c r="AK181" s="1" t="s">
        <v>143</v>
      </c>
      <c r="AL181" s="1">
        <v>116.0</v>
      </c>
      <c r="AM181" s="1">
        <v>71.0</v>
      </c>
      <c r="AN181" s="1">
        <v>1839.01</v>
      </c>
      <c r="AO181" s="1">
        <v>26.5521</v>
      </c>
      <c r="AP181" s="1">
        <v>297.966</v>
      </c>
      <c r="AQ181" s="1">
        <v>945.377</v>
      </c>
      <c r="AR181" s="1">
        <v>14.4034</v>
      </c>
      <c r="AS181" s="1">
        <v>1347.77</v>
      </c>
      <c r="AT181" s="1">
        <v>3240.47</v>
      </c>
      <c r="AU181" s="1">
        <v>222.007</v>
      </c>
      <c r="AV181" s="1">
        <v>10.076</v>
      </c>
      <c r="AW181" s="1">
        <v>2.11632</v>
      </c>
      <c r="AX181" s="1">
        <v>3.17388</v>
      </c>
      <c r="AY181" s="1">
        <v>775.934</v>
      </c>
      <c r="AZ181" s="1">
        <v>1.7681</v>
      </c>
      <c r="BA181" s="1">
        <v>1.30364</v>
      </c>
      <c r="BB181" s="1">
        <v>16.3693</v>
      </c>
      <c r="BC181" s="1">
        <v>4.44315</v>
      </c>
      <c r="BD181" s="1">
        <v>0.533854</v>
      </c>
      <c r="BE181" s="1">
        <v>431.824</v>
      </c>
      <c r="BF181" s="1">
        <v>6.6835</v>
      </c>
      <c r="BG181" s="1">
        <v>218.071</v>
      </c>
      <c r="BH181" s="1">
        <v>2.322707914</v>
      </c>
      <c r="BI181" s="1">
        <v>0.449479507</v>
      </c>
      <c r="BJ181" s="1">
        <v>0.969378124</v>
      </c>
      <c r="BK181" s="1">
        <v>0.030798401</v>
      </c>
      <c r="BL181" s="1" t="s">
        <v>156</v>
      </c>
      <c r="BM181" s="1" t="s">
        <v>146</v>
      </c>
      <c r="BN181" s="1" t="s">
        <v>146</v>
      </c>
      <c r="BO181" s="1" t="s">
        <v>146</v>
      </c>
      <c r="BP181" s="1" t="s">
        <v>146</v>
      </c>
      <c r="BQ181" s="1" t="s">
        <v>146</v>
      </c>
      <c r="BR181" s="1" t="s">
        <v>146</v>
      </c>
      <c r="BS181" s="1">
        <v>19.43876509</v>
      </c>
      <c r="BT181" s="1">
        <v>13.73636676</v>
      </c>
      <c r="BU181" s="1">
        <v>10.28050309</v>
      </c>
      <c r="BV181" s="1">
        <v>4.375697151</v>
      </c>
      <c r="BW181" s="1">
        <v>3.171348637</v>
      </c>
      <c r="BX181" s="1">
        <v>-1.198270742</v>
      </c>
      <c r="BY181" s="1">
        <v>-0.651588223</v>
      </c>
      <c r="BZ181" s="1" t="str">
        <f t="shared" si="1"/>
        <v>antiinflamatoria</v>
      </c>
      <c r="CA181" s="1">
        <v>15.36111111</v>
      </c>
      <c r="CB181" s="1" t="s">
        <v>154</v>
      </c>
      <c r="CC181" s="1">
        <v>0.033547537</v>
      </c>
      <c r="CD181" s="1">
        <v>0.430845279</v>
      </c>
      <c r="CE181" s="1">
        <v>0.012160158</v>
      </c>
      <c r="CF181" s="1">
        <v>0.332542429</v>
      </c>
      <c r="CG181" s="1">
        <v>0.051936069</v>
      </c>
      <c r="CH181" s="1">
        <v>1479.534</v>
      </c>
      <c r="CI181" s="2" t="str">
        <f t="shared" si="2"/>
        <v>High</v>
      </c>
      <c r="CJ181" s="1">
        <v>23.921</v>
      </c>
      <c r="CK181" s="1">
        <v>21.089</v>
      </c>
      <c r="CL181" s="1">
        <v>2.832</v>
      </c>
      <c r="CM181" s="1">
        <v>3.394</v>
      </c>
      <c r="CN181" s="1">
        <v>18.85</v>
      </c>
      <c r="CO181" s="1">
        <v>0.0</v>
      </c>
      <c r="CP181" s="1">
        <v>0.0</v>
      </c>
      <c r="CQ181" s="1">
        <v>0.0</v>
      </c>
      <c r="CR181" s="1">
        <v>0.0</v>
      </c>
      <c r="CS181" s="1">
        <v>1.647</v>
      </c>
      <c r="CT181" s="1">
        <v>1.647</v>
      </c>
      <c r="CU181" s="1">
        <v>0.031</v>
      </c>
      <c r="CV181" s="1">
        <v>0.0</v>
      </c>
      <c r="CW181" s="1">
        <v>0.0</v>
      </c>
      <c r="CX181" s="1">
        <v>0.0</v>
      </c>
      <c r="CY181" s="1">
        <v>1.77</v>
      </c>
      <c r="CZ181" s="1">
        <v>0.285</v>
      </c>
      <c r="DA181" s="1">
        <v>0.0</v>
      </c>
      <c r="DB181" s="1">
        <v>0.285</v>
      </c>
      <c r="DC181" s="1">
        <v>0.325</v>
      </c>
      <c r="DD181" s="1">
        <v>0.001</v>
      </c>
      <c r="DE181" s="1">
        <v>0.326</v>
      </c>
      <c r="DF181" s="1">
        <v>0.981</v>
      </c>
      <c r="DG181" s="1">
        <v>0.032</v>
      </c>
      <c r="DH181" s="1">
        <v>1.013</v>
      </c>
      <c r="DI181" s="1">
        <v>0.271</v>
      </c>
      <c r="DJ181" s="1">
        <v>0.096</v>
      </c>
      <c r="DK181" s="1">
        <v>0.367</v>
      </c>
      <c r="DL181" s="1">
        <v>17.426</v>
      </c>
      <c r="DM181" s="1">
        <v>1.056</v>
      </c>
      <c r="DN181" s="1">
        <v>18.482</v>
      </c>
      <c r="DO181" s="1">
        <v>0.0</v>
      </c>
      <c r="DP181" s="1">
        <v>1.647</v>
      </c>
      <c r="DQ181" s="1">
        <v>1.647</v>
      </c>
      <c r="DR181" s="1" t="s">
        <v>149</v>
      </c>
      <c r="DS181" s="1" t="s">
        <v>158</v>
      </c>
      <c r="DT181" s="1" t="s">
        <v>158</v>
      </c>
      <c r="DU181" s="1" t="s">
        <v>158</v>
      </c>
      <c r="DV181" s="1">
        <v>804.528</v>
      </c>
      <c r="DW181" s="1" t="str">
        <f t="shared" si="3"/>
        <v>high</v>
      </c>
      <c r="DX181" s="1">
        <v>13.007</v>
      </c>
      <c r="DY181" s="1">
        <v>1.845</v>
      </c>
      <c r="DZ181" s="1">
        <v>10.25</v>
      </c>
      <c r="EA181" s="1" t="s">
        <v>149</v>
      </c>
      <c r="EB181" s="1" t="s">
        <v>158</v>
      </c>
      <c r="EC181" s="1" t="s">
        <v>158</v>
      </c>
      <c r="ED181" s="1" t="s">
        <v>158</v>
      </c>
      <c r="EE181" s="1" t="s">
        <v>521</v>
      </c>
      <c r="EF181" s="1" t="s">
        <v>151</v>
      </c>
      <c r="EG181" s="1" t="s">
        <v>151</v>
      </c>
    </row>
    <row r="182" ht="14.25" customHeight="1">
      <c r="A182" s="1" t="s">
        <v>522</v>
      </c>
      <c r="B182" s="1" t="s">
        <v>153</v>
      </c>
      <c r="C182" s="1">
        <v>52.0</v>
      </c>
      <c r="D182" s="1" t="s">
        <v>161</v>
      </c>
      <c r="E182" s="1">
        <v>85.8</v>
      </c>
      <c r="F182" s="1">
        <v>56.0</v>
      </c>
      <c r="G182" s="1" t="s">
        <v>154</v>
      </c>
      <c r="H182" s="1">
        <v>28.0</v>
      </c>
      <c r="I182" s="1">
        <v>135.0</v>
      </c>
      <c r="J182" s="1">
        <v>214.0</v>
      </c>
      <c r="K182" s="1">
        <v>3.821428571</v>
      </c>
      <c r="L182" s="1">
        <v>129.7</v>
      </c>
      <c r="M182" s="1">
        <v>0.5</v>
      </c>
      <c r="N182" s="1">
        <v>85.0</v>
      </c>
      <c r="O182" s="1">
        <v>5.6</v>
      </c>
      <c r="P182" s="1">
        <v>7.82</v>
      </c>
      <c r="Q182" s="1">
        <v>15.04</v>
      </c>
      <c r="R182" s="1">
        <v>0.519946809</v>
      </c>
      <c r="S182" s="1">
        <v>141.0</v>
      </c>
      <c r="T182" s="1">
        <v>7.79</v>
      </c>
      <c r="U182" s="1">
        <v>4.7175</v>
      </c>
      <c r="V182" s="1">
        <v>107.7</v>
      </c>
      <c r="W182" s="1">
        <v>127.9671458</v>
      </c>
      <c r="X182" s="1">
        <v>100.4</v>
      </c>
      <c r="Y182" s="1">
        <v>61.22561436</v>
      </c>
      <c r="Z182" s="1">
        <v>1.633303333</v>
      </c>
      <c r="AA182" s="1">
        <v>0.353996501</v>
      </c>
      <c r="AB182" s="1">
        <v>60.4</v>
      </c>
      <c r="AC182" s="1">
        <v>24.7240141</v>
      </c>
      <c r="AD182" s="1" t="s">
        <v>154</v>
      </c>
      <c r="AE182" s="1">
        <v>42.16844511</v>
      </c>
      <c r="AF182" s="1">
        <v>84.8</v>
      </c>
      <c r="AG182" s="1" t="s">
        <v>140</v>
      </c>
      <c r="AH182" s="1" t="s">
        <v>154</v>
      </c>
      <c r="AI182" s="1" t="s">
        <v>142</v>
      </c>
      <c r="AJ182" s="1" t="s">
        <v>142</v>
      </c>
      <c r="AK182" s="1" t="s">
        <v>143</v>
      </c>
      <c r="AL182" s="1">
        <v>120.0</v>
      </c>
      <c r="AM182" s="1">
        <v>73.0</v>
      </c>
      <c r="AN182" s="1">
        <v>1715.27</v>
      </c>
      <c r="AO182" s="1">
        <v>16.8972</v>
      </c>
      <c r="AP182" s="1">
        <v>523.163</v>
      </c>
      <c r="AQ182" s="1">
        <v>900.936</v>
      </c>
      <c r="AR182" s="1">
        <v>12.7226</v>
      </c>
      <c r="AS182" s="1">
        <v>947.439</v>
      </c>
      <c r="AT182" s="1">
        <v>3048.4</v>
      </c>
      <c r="AU182" s="1">
        <v>272.834</v>
      </c>
      <c r="AV182" s="1">
        <v>9.92143</v>
      </c>
      <c r="AW182" s="1">
        <v>1.3165</v>
      </c>
      <c r="AX182" s="1">
        <v>3.28605</v>
      </c>
      <c r="AY182" s="1">
        <v>778.304</v>
      </c>
      <c r="AZ182" s="1">
        <v>1.03531</v>
      </c>
      <c r="BA182" s="1">
        <v>1.42091</v>
      </c>
      <c r="BB182" s="1">
        <v>15.656</v>
      </c>
      <c r="BC182" s="1">
        <v>4.39974</v>
      </c>
      <c r="BD182" s="1">
        <v>1.5187</v>
      </c>
      <c r="BE182" s="1">
        <v>375.248</v>
      </c>
      <c r="BF182" s="1">
        <v>6.73196</v>
      </c>
      <c r="BG182" s="1">
        <v>228.532</v>
      </c>
      <c r="BH182" s="1">
        <v>2.314172788</v>
      </c>
      <c r="BI182" s="1">
        <v>0.64103629</v>
      </c>
      <c r="BJ182" s="1">
        <v>0.314115386</v>
      </c>
      <c r="BK182" s="1">
        <v>0.036921924</v>
      </c>
      <c r="BL182" s="1" t="s">
        <v>156</v>
      </c>
      <c r="BM182" s="1" t="s">
        <v>146</v>
      </c>
      <c r="BN182" s="1" t="s">
        <v>146</v>
      </c>
      <c r="BO182" s="1" t="s">
        <v>146</v>
      </c>
      <c r="BP182" s="1" t="s">
        <v>146</v>
      </c>
      <c r="BQ182" s="1" t="s">
        <v>146</v>
      </c>
      <c r="BR182" s="1" t="s">
        <v>146</v>
      </c>
      <c r="BS182" s="1">
        <v>18.95555713</v>
      </c>
      <c r="BT182" s="1">
        <v>10.62413699</v>
      </c>
      <c r="BU182" s="1">
        <v>10.39685425</v>
      </c>
      <c r="BV182" s="1">
        <v>4.436058975</v>
      </c>
      <c r="BW182" s="1">
        <v>3.705913187</v>
      </c>
      <c r="BX182" s="1">
        <v>-0.576449782</v>
      </c>
      <c r="BY182" s="1">
        <v>-0.336122322</v>
      </c>
      <c r="BZ182" s="1" t="str">
        <f t="shared" si="1"/>
        <v>antiinflamatoria</v>
      </c>
      <c r="CA182" s="1">
        <v>39.13679245</v>
      </c>
      <c r="CB182" s="1" t="s">
        <v>148</v>
      </c>
      <c r="CC182" s="1">
        <v>0.126424046</v>
      </c>
      <c r="CD182" s="1">
        <v>0.213471974</v>
      </c>
      <c r="CE182" s="1">
        <v>0.0083241</v>
      </c>
      <c r="CF182" s="1">
        <v>0.143725674</v>
      </c>
      <c r="CG182" s="1">
        <v>0.194096423</v>
      </c>
      <c r="CH182" s="1">
        <v>722.806</v>
      </c>
      <c r="CI182" s="2" t="str">
        <f t="shared" si="2"/>
        <v>low</v>
      </c>
      <c r="CJ182" s="1">
        <v>510.852</v>
      </c>
      <c r="CK182" s="1">
        <v>412.108</v>
      </c>
      <c r="CL182" s="1">
        <v>98.744</v>
      </c>
      <c r="CM182" s="1">
        <v>210.242</v>
      </c>
      <c r="CN182" s="1">
        <v>283.48</v>
      </c>
      <c r="CO182" s="1">
        <v>8.315</v>
      </c>
      <c r="CP182" s="1">
        <v>0.001</v>
      </c>
      <c r="CQ182" s="1">
        <v>8.316</v>
      </c>
      <c r="CR182" s="1">
        <v>0.0</v>
      </c>
      <c r="CS182" s="1">
        <v>8.813</v>
      </c>
      <c r="CT182" s="1">
        <v>8.813</v>
      </c>
      <c r="CU182" s="1">
        <v>0.0</v>
      </c>
      <c r="CV182" s="1">
        <v>2.78</v>
      </c>
      <c r="CW182" s="1">
        <v>0.0</v>
      </c>
      <c r="CX182" s="1">
        <v>0.0</v>
      </c>
      <c r="CY182" s="1">
        <v>5.612</v>
      </c>
      <c r="CZ182" s="1">
        <v>93.793</v>
      </c>
      <c r="DA182" s="1">
        <v>26.59</v>
      </c>
      <c r="DB182" s="1">
        <v>120.382</v>
      </c>
      <c r="DC182" s="1">
        <v>14.202</v>
      </c>
      <c r="DD182" s="1">
        <v>0.489</v>
      </c>
      <c r="DE182" s="1">
        <v>14.691</v>
      </c>
      <c r="DF182" s="1">
        <v>21.715</v>
      </c>
      <c r="DG182" s="1">
        <v>4.088</v>
      </c>
      <c r="DH182" s="1">
        <v>25.803</v>
      </c>
      <c r="DI182" s="1">
        <v>0.871</v>
      </c>
      <c r="DJ182" s="1">
        <v>3.436</v>
      </c>
      <c r="DK182" s="1">
        <v>4.307</v>
      </c>
      <c r="DL182" s="1">
        <v>239.695</v>
      </c>
      <c r="DM182" s="1">
        <v>39.461</v>
      </c>
      <c r="DN182" s="1">
        <v>279.156</v>
      </c>
      <c r="DO182" s="1">
        <v>0.0</v>
      </c>
      <c r="DP182" s="1">
        <v>8.813</v>
      </c>
      <c r="DQ182" s="1">
        <v>8.813</v>
      </c>
      <c r="DR182" s="1" t="s">
        <v>158</v>
      </c>
      <c r="DS182" s="1" t="s">
        <v>157</v>
      </c>
      <c r="DT182" s="1" t="s">
        <v>157</v>
      </c>
      <c r="DU182" s="1" t="s">
        <v>157</v>
      </c>
      <c r="DV182" s="1">
        <v>421.395</v>
      </c>
      <c r="DW182" s="1" t="str">
        <f t="shared" si="3"/>
        <v>low</v>
      </c>
      <c r="DX182" s="1">
        <v>297.826</v>
      </c>
      <c r="DY182" s="1">
        <v>122.571</v>
      </c>
      <c r="DZ182" s="1">
        <v>165.269</v>
      </c>
      <c r="EA182" s="1" t="s">
        <v>157</v>
      </c>
      <c r="EB182" s="1" t="s">
        <v>157</v>
      </c>
      <c r="EC182" s="1" t="s">
        <v>157</v>
      </c>
      <c r="ED182" s="1" t="s">
        <v>157</v>
      </c>
      <c r="EE182" s="1" t="s">
        <v>523</v>
      </c>
      <c r="EF182" s="1" t="s">
        <v>151</v>
      </c>
      <c r="EG182" s="1" t="s">
        <v>151</v>
      </c>
    </row>
    <row r="183" ht="14.25" customHeight="1">
      <c r="A183" s="1" t="s">
        <v>524</v>
      </c>
      <c r="B183" s="1" t="s">
        <v>153</v>
      </c>
      <c r="C183" s="1">
        <v>34.0</v>
      </c>
      <c r="D183" s="1" t="s">
        <v>137</v>
      </c>
      <c r="E183" s="1">
        <v>130.0</v>
      </c>
      <c r="F183" s="1">
        <v>36.0</v>
      </c>
      <c r="G183" s="1" t="s">
        <v>154</v>
      </c>
      <c r="H183" s="1">
        <v>24.0</v>
      </c>
      <c r="I183" s="1">
        <v>173.0</v>
      </c>
      <c r="J183" s="1">
        <v>231.0</v>
      </c>
      <c r="K183" s="1">
        <v>6.416666667</v>
      </c>
      <c r="L183" s="1">
        <v>66.09</v>
      </c>
      <c r="M183" s="1">
        <v>2.6</v>
      </c>
      <c r="N183" s="1">
        <v>83.0</v>
      </c>
      <c r="O183" s="1">
        <v>5.5</v>
      </c>
      <c r="P183" s="1">
        <v>7.13</v>
      </c>
      <c r="Q183" s="1">
        <v>8.31</v>
      </c>
      <c r="R183" s="1">
        <v>0.858002407</v>
      </c>
      <c r="S183" s="1">
        <v>119.0</v>
      </c>
      <c r="T183" s="1">
        <v>27.46</v>
      </c>
      <c r="U183" s="1">
        <v>4.6065</v>
      </c>
      <c r="V183" s="1">
        <v>264.2</v>
      </c>
      <c r="W183" s="1">
        <v>496.3398102</v>
      </c>
      <c r="X183" s="1">
        <v>29.7</v>
      </c>
      <c r="Y183" s="1">
        <v>17.78733603</v>
      </c>
      <c r="Z183" s="1">
        <v>5.621977333</v>
      </c>
      <c r="AA183" s="1">
        <v>0.297467753</v>
      </c>
      <c r="AB183" s="1">
        <v>70.4</v>
      </c>
      <c r="AC183" s="1">
        <v>27.63801735</v>
      </c>
      <c r="AD183" s="1" t="s">
        <v>139</v>
      </c>
      <c r="AE183" s="1">
        <v>38.92755779</v>
      </c>
      <c r="AF183" s="1">
        <v>93.6</v>
      </c>
      <c r="AG183" s="1" t="s">
        <v>140</v>
      </c>
      <c r="AH183" s="1" t="s">
        <v>141</v>
      </c>
      <c r="AI183" s="1" t="s">
        <v>142</v>
      </c>
      <c r="AJ183" s="1" t="s">
        <v>142</v>
      </c>
      <c r="AK183" s="1" t="s">
        <v>143</v>
      </c>
      <c r="AL183" s="1">
        <v>102.0</v>
      </c>
      <c r="AM183" s="1">
        <v>69.0</v>
      </c>
      <c r="AN183" s="1">
        <v>1677.0</v>
      </c>
      <c r="AO183" s="1">
        <v>21.5185</v>
      </c>
      <c r="AP183" s="1">
        <v>458.692</v>
      </c>
      <c r="AQ183" s="1">
        <v>968.332</v>
      </c>
      <c r="AR183" s="1">
        <v>13.8875</v>
      </c>
      <c r="AS183" s="1">
        <v>853.922</v>
      </c>
      <c r="AT183" s="1">
        <v>3170.42</v>
      </c>
      <c r="AU183" s="1">
        <v>229.538</v>
      </c>
      <c r="AV183" s="1">
        <v>10.6462</v>
      </c>
      <c r="AW183" s="1">
        <v>1.63804</v>
      </c>
      <c r="AX183" s="1">
        <v>3.12081</v>
      </c>
      <c r="AY183" s="1">
        <v>811.901</v>
      </c>
      <c r="AZ183" s="1">
        <v>0.871262</v>
      </c>
      <c r="BA183" s="1">
        <v>1.38204</v>
      </c>
      <c r="BB183" s="1">
        <v>12.3951</v>
      </c>
      <c r="BC183" s="1">
        <v>4.29315</v>
      </c>
      <c r="BD183" s="1">
        <v>0.915314</v>
      </c>
      <c r="BE183" s="1">
        <v>393.731</v>
      </c>
      <c r="BF183" s="1">
        <v>7.12493</v>
      </c>
      <c r="BG183" s="1">
        <v>221.806</v>
      </c>
      <c r="BH183" s="1">
        <v>7.351788958</v>
      </c>
      <c r="BI183" s="1">
        <v>1.162153122</v>
      </c>
      <c r="BJ183" s="1">
        <v>0.614016487</v>
      </c>
      <c r="BK183" s="1">
        <v>0.059683449</v>
      </c>
      <c r="BL183" s="1" t="s">
        <v>144</v>
      </c>
      <c r="BM183" s="1" t="s">
        <v>146</v>
      </c>
      <c r="BN183" s="1" t="s">
        <v>146</v>
      </c>
      <c r="BO183" s="1" t="s">
        <v>145</v>
      </c>
      <c r="BP183" s="1" t="s">
        <v>146</v>
      </c>
      <c r="BQ183" s="1" t="s">
        <v>146</v>
      </c>
      <c r="BR183" s="1" t="s">
        <v>145</v>
      </c>
      <c r="BS183" s="1">
        <v>15.2921535</v>
      </c>
      <c r="BT183" s="1">
        <v>11.01817734</v>
      </c>
      <c r="BU183" s="1">
        <v>10.7773978</v>
      </c>
      <c r="BV183" s="1">
        <v>7.732413928</v>
      </c>
      <c r="BW183" s="1">
        <v>2.669653926</v>
      </c>
      <c r="BX183" s="1">
        <v>-0.828087336</v>
      </c>
      <c r="BY183" s="1">
        <v>-0.493790898</v>
      </c>
      <c r="BZ183" s="1" t="str">
        <f t="shared" si="1"/>
        <v>antiinflamatoria</v>
      </c>
      <c r="CA183" s="1">
        <v>41.8974359</v>
      </c>
      <c r="CB183" s="1" t="s">
        <v>148</v>
      </c>
      <c r="CC183" s="1">
        <v>0.007091774</v>
      </c>
      <c r="CD183" s="1">
        <v>0.426942757</v>
      </c>
      <c r="CE183" s="1">
        <v>0.039678027</v>
      </c>
      <c r="CF183" s="1">
        <v>0.30342021</v>
      </c>
      <c r="CG183" s="1">
        <v>0.081869595</v>
      </c>
      <c r="CH183" s="1">
        <v>3007.06</v>
      </c>
      <c r="CI183" s="2" t="str">
        <f t="shared" si="2"/>
        <v>High</v>
      </c>
      <c r="CJ183" s="1">
        <v>1662.601</v>
      </c>
      <c r="CK183" s="1">
        <v>1421.994</v>
      </c>
      <c r="CL183" s="1">
        <v>240.606</v>
      </c>
      <c r="CM183" s="1">
        <v>994.904</v>
      </c>
      <c r="CN183" s="1">
        <v>652.342</v>
      </c>
      <c r="CO183" s="1">
        <v>4.974</v>
      </c>
      <c r="CP183" s="1">
        <v>0.0</v>
      </c>
      <c r="CQ183" s="1">
        <v>4.974</v>
      </c>
      <c r="CR183" s="1">
        <v>0.0</v>
      </c>
      <c r="CS183" s="1">
        <v>10.365</v>
      </c>
      <c r="CT183" s="1">
        <v>10.365</v>
      </c>
      <c r="CU183" s="1">
        <v>0.015</v>
      </c>
      <c r="CV183" s="1">
        <v>0.5</v>
      </c>
      <c r="CW183" s="1">
        <v>0.0</v>
      </c>
      <c r="CX183" s="1">
        <v>0.0</v>
      </c>
      <c r="CY183" s="1">
        <v>988.218</v>
      </c>
      <c r="CZ183" s="1">
        <v>0.021</v>
      </c>
      <c r="DA183" s="1">
        <v>0.149</v>
      </c>
      <c r="DB183" s="1">
        <v>0.17</v>
      </c>
      <c r="DC183" s="1">
        <v>0.162</v>
      </c>
      <c r="DD183" s="1">
        <v>0.431</v>
      </c>
      <c r="DE183" s="1">
        <v>0.593</v>
      </c>
      <c r="DF183" s="1">
        <v>4.295</v>
      </c>
      <c r="DG183" s="1">
        <v>1.628</v>
      </c>
      <c r="DH183" s="1">
        <v>5.923</v>
      </c>
      <c r="DI183" s="1">
        <v>0.293</v>
      </c>
      <c r="DJ183" s="1">
        <v>20.368</v>
      </c>
      <c r="DK183" s="1">
        <v>20.661</v>
      </c>
      <c r="DL183" s="1">
        <v>424.016</v>
      </c>
      <c r="DM183" s="1">
        <v>207.665</v>
      </c>
      <c r="DN183" s="1">
        <v>631.682</v>
      </c>
      <c r="DO183" s="1">
        <v>0.0</v>
      </c>
      <c r="DP183" s="1">
        <v>10.365</v>
      </c>
      <c r="DQ183" s="1">
        <v>10.365</v>
      </c>
      <c r="DR183" s="1" t="s">
        <v>149</v>
      </c>
      <c r="DS183" s="1" t="s">
        <v>149</v>
      </c>
      <c r="DT183" s="1" t="s">
        <v>149</v>
      </c>
      <c r="DU183" s="1" t="s">
        <v>149</v>
      </c>
      <c r="DV183" s="1">
        <v>1793.119</v>
      </c>
      <c r="DW183" s="1" t="str">
        <f t="shared" si="3"/>
        <v>high</v>
      </c>
      <c r="DX183" s="1">
        <v>991.414</v>
      </c>
      <c r="DY183" s="1">
        <v>593.264</v>
      </c>
      <c r="DZ183" s="1">
        <v>388.994</v>
      </c>
      <c r="EA183" s="1" t="s">
        <v>149</v>
      </c>
      <c r="EB183" s="1" t="s">
        <v>149</v>
      </c>
      <c r="EC183" s="1" t="s">
        <v>149</v>
      </c>
      <c r="ED183" s="1" t="s">
        <v>149</v>
      </c>
      <c r="EE183" s="1" t="s">
        <v>525</v>
      </c>
      <c r="EF183" s="1" t="s">
        <v>151</v>
      </c>
      <c r="EG183" s="1" t="s">
        <v>151</v>
      </c>
    </row>
    <row r="184" ht="14.25" customHeight="1">
      <c r="A184" s="1" t="s">
        <v>526</v>
      </c>
      <c r="B184" s="1" t="s">
        <v>153</v>
      </c>
      <c r="C184" s="1">
        <v>32.0</v>
      </c>
      <c r="D184" s="1" t="s">
        <v>137</v>
      </c>
      <c r="E184" s="1">
        <v>95.2</v>
      </c>
      <c r="F184" s="1">
        <v>59.0</v>
      </c>
      <c r="G184" s="1" t="s">
        <v>154</v>
      </c>
      <c r="H184" s="1">
        <v>18.0</v>
      </c>
      <c r="I184" s="1">
        <v>115.0</v>
      </c>
      <c r="J184" s="1">
        <v>183.0</v>
      </c>
      <c r="K184" s="1">
        <v>3.101694915</v>
      </c>
      <c r="L184" s="1">
        <v>123.0</v>
      </c>
      <c r="M184" s="1">
        <v>5.8</v>
      </c>
      <c r="N184" s="1">
        <v>86.0</v>
      </c>
      <c r="O184" s="1">
        <v>5.6</v>
      </c>
      <c r="P184" s="1">
        <v>3.56</v>
      </c>
      <c r="Q184" s="1">
        <v>13.08</v>
      </c>
      <c r="R184" s="1">
        <v>0.272171254</v>
      </c>
      <c r="S184" s="1">
        <v>90.0</v>
      </c>
      <c r="T184" s="1">
        <v>10.68</v>
      </c>
      <c r="U184" s="1">
        <v>4.773</v>
      </c>
      <c r="V184" s="1">
        <v>130.2</v>
      </c>
      <c r="W184" s="1">
        <v>167.7926159</v>
      </c>
      <c r="X184" s="1">
        <v>73.4</v>
      </c>
      <c r="Y184" s="1">
        <v>44.13872979</v>
      </c>
      <c r="Z184" s="1">
        <v>2.265584</v>
      </c>
      <c r="AA184" s="1">
        <v>0.337040782</v>
      </c>
      <c r="AB184" s="1">
        <v>53.0</v>
      </c>
      <c r="AC184" s="1">
        <v>21.31142465</v>
      </c>
      <c r="AD184" s="1" t="s">
        <v>154</v>
      </c>
      <c r="AE184" s="1">
        <v>33.47391535</v>
      </c>
      <c r="AF184" s="1">
        <v>69.4</v>
      </c>
      <c r="AG184" s="1" t="s">
        <v>154</v>
      </c>
      <c r="AH184" s="1" t="s">
        <v>154</v>
      </c>
      <c r="AI184" s="1" t="s">
        <v>142</v>
      </c>
      <c r="AJ184" s="1" t="s">
        <v>142</v>
      </c>
      <c r="AK184" s="1" t="s">
        <v>143</v>
      </c>
      <c r="AL184" s="1">
        <v>115.0</v>
      </c>
      <c r="AM184" s="1">
        <v>75.0</v>
      </c>
      <c r="AN184" s="1">
        <v>2426.16</v>
      </c>
      <c r="AO184" s="1">
        <v>8.5539</v>
      </c>
      <c r="AP184" s="1">
        <v>1502.5</v>
      </c>
      <c r="AQ184" s="1">
        <v>1681.58</v>
      </c>
      <c r="AR184" s="1">
        <v>14.8252</v>
      </c>
      <c r="AS184" s="1">
        <v>1571.33</v>
      </c>
      <c r="AT184" s="1">
        <v>6184.35</v>
      </c>
      <c r="AU184" s="1">
        <v>303.045</v>
      </c>
      <c r="AV184" s="1">
        <v>10.8017</v>
      </c>
      <c r="AW184" s="1">
        <v>1.1141</v>
      </c>
      <c r="AX184" s="1">
        <v>2.33967</v>
      </c>
      <c r="AY184" s="1">
        <v>889.334</v>
      </c>
      <c r="AZ184" s="1">
        <v>1.71433</v>
      </c>
      <c r="BA184" s="1">
        <v>2.64972</v>
      </c>
      <c r="BB184" s="1">
        <v>17.3497</v>
      </c>
      <c r="BC184" s="1">
        <v>6.42227</v>
      </c>
      <c r="BD184" s="1">
        <v>1.49904</v>
      </c>
      <c r="BE184" s="1">
        <v>349.437</v>
      </c>
      <c r="BF184" s="1">
        <v>7.72341</v>
      </c>
      <c r="BG184" s="1">
        <v>95.0331</v>
      </c>
      <c r="BH184" s="1">
        <v>2.053044008</v>
      </c>
      <c r="BI184" s="1">
        <v>0.527531002</v>
      </c>
      <c r="BJ184" s="1">
        <v>0.256516115</v>
      </c>
      <c r="BK184" s="1">
        <v>0.070651827</v>
      </c>
      <c r="BL184" s="1" t="s">
        <v>156</v>
      </c>
      <c r="BM184" s="1" t="s">
        <v>146</v>
      </c>
      <c r="BN184" s="1" t="s">
        <v>146</v>
      </c>
      <c r="BO184" s="1" t="s">
        <v>146</v>
      </c>
      <c r="BP184" s="1" t="s">
        <v>146</v>
      </c>
      <c r="BQ184" s="1" t="s">
        <v>145</v>
      </c>
      <c r="BR184" s="1" t="s">
        <v>146</v>
      </c>
      <c r="BS184" s="1">
        <v>17.79465333</v>
      </c>
      <c r="BT184" s="1">
        <v>13.17711679</v>
      </c>
      <c r="BU184" s="1">
        <v>13.52243623</v>
      </c>
      <c r="BV184" s="1">
        <v>7.657175696</v>
      </c>
      <c r="BW184" s="1">
        <v>2.983421242</v>
      </c>
      <c r="BX184" s="1">
        <v>1.208532751</v>
      </c>
      <c r="BY184" s="1">
        <v>0.498158595</v>
      </c>
      <c r="BZ184" s="1" t="str">
        <f t="shared" si="1"/>
        <v>proinflamatoria</v>
      </c>
      <c r="CA184" s="1">
        <v>30.55331412</v>
      </c>
      <c r="CB184" s="1" t="s">
        <v>148</v>
      </c>
      <c r="CC184" s="1">
        <v>0.248902651</v>
      </c>
      <c r="CD184" s="1">
        <v>0.101738746</v>
      </c>
      <c r="CE184" s="1">
        <v>0.031984756</v>
      </c>
      <c r="CF184" s="1">
        <v>0.342202865</v>
      </c>
      <c r="CG184" s="1">
        <v>0.183640137</v>
      </c>
      <c r="CH184" s="1">
        <v>124.769</v>
      </c>
      <c r="CI184" s="2" t="str">
        <f t="shared" si="2"/>
        <v>low</v>
      </c>
      <c r="CJ184" s="1">
        <v>23.347</v>
      </c>
      <c r="CK184" s="1">
        <v>18.889</v>
      </c>
      <c r="CL184" s="1">
        <v>4.458</v>
      </c>
      <c r="CM184" s="1">
        <v>23.314</v>
      </c>
      <c r="CN184" s="1">
        <v>0.001</v>
      </c>
      <c r="CO184" s="1">
        <v>0.0</v>
      </c>
      <c r="CP184" s="1">
        <v>0.0</v>
      </c>
      <c r="CQ184" s="1">
        <v>0.0</v>
      </c>
      <c r="CR184" s="1">
        <v>0.0</v>
      </c>
      <c r="CS184" s="1">
        <v>0.031</v>
      </c>
      <c r="CT184" s="1">
        <v>0.031</v>
      </c>
      <c r="CU184" s="1">
        <v>0.0</v>
      </c>
      <c r="CV184" s="1">
        <v>0.0</v>
      </c>
      <c r="CW184" s="1">
        <v>0.0</v>
      </c>
      <c r="CX184" s="1">
        <v>0.0</v>
      </c>
      <c r="CY184" s="1">
        <v>18.888</v>
      </c>
      <c r="CZ184" s="1">
        <v>0.0</v>
      </c>
      <c r="DA184" s="1">
        <v>4.23</v>
      </c>
      <c r="DB184" s="1">
        <v>4.23</v>
      </c>
      <c r="DC184" s="1">
        <v>0.0</v>
      </c>
      <c r="DD184" s="1">
        <v>0.152</v>
      </c>
      <c r="DE184" s="1">
        <v>0.152</v>
      </c>
      <c r="DF184" s="1">
        <v>0.0</v>
      </c>
      <c r="DG184" s="1">
        <v>0.044</v>
      </c>
      <c r="DH184" s="1">
        <v>0.044</v>
      </c>
      <c r="DI184" s="1">
        <v>0.0</v>
      </c>
      <c r="DJ184" s="1">
        <v>0.0</v>
      </c>
      <c r="DK184" s="1">
        <v>0.0</v>
      </c>
      <c r="DL184" s="1">
        <v>0.0</v>
      </c>
      <c r="DM184" s="1">
        <v>0.0</v>
      </c>
      <c r="DN184" s="1">
        <v>0.0</v>
      </c>
      <c r="DO184" s="1">
        <v>0.0</v>
      </c>
      <c r="DP184" s="1">
        <v>0.031</v>
      </c>
      <c r="DQ184" s="1">
        <v>0.031</v>
      </c>
      <c r="DR184" s="1" t="s">
        <v>158</v>
      </c>
      <c r="DS184" s="1" t="s">
        <v>158</v>
      </c>
      <c r="DT184" s="1" t="s">
        <v>158</v>
      </c>
      <c r="DU184" s="1" t="s">
        <v>158</v>
      </c>
      <c r="DV184" s="1">
        <v>51.427</v>
      </c>
      <c r="DW184" s="1" t="str">
        <f t="shared" si="3"/>
        <v>low</v>
      </c>
      <c r="DX184" s="1">
        <v>9.623</v>
      </c>
      <c r="DY184" s="1">
        <v>9.61</v>
      </c>
      <c r="DZ184" s="1">
        <v>0.0</v>
      </c>
      <c r="EA184" s="1" t="s">
        <v>158</v>
      </c>
      <c r="EB184" s="1" t="s">
        <v>158</v>
      </c>
      <c r="EC184" s="1" t="s">
        <v>158</v>
      </c>
      <c r="ED184" s="1" t="s">
        <v>158</v>
      </c>
      <c r="EE184" s="1" t="s">
        <v>527</v>
      </c>
      <c r="EF184" s="1" t="s">
        <v>175</v>
      </c>
      <c r="EG184" s="1" t="s">
        <v>175</v>
      </c>
    </row>
    <row r="185" ht="14.25" customHeight="1">
      <c r="A185" s="1" t="s">
        <v>528</v>
      </c>
      <c r="B185" s="1" t="s">
        <v>153</v>
      </c>
      <c r="C185" s="1">
        <v>32.0</v>
      </c>
      <c r="D185" s="1" t="s">
        <v>137</v>
      </c>
      <c r="E185" s="1">
        <v>82.9</v>
      </c>
      <c r="F185" s="1">
        <v>43.0</v>
      </c>
      <c r="G185" s="1" t="s">
        <v>154</v>
      </c>
      <c r="H185" s="1">
        <v>18.0</v>
      </c>
      <c r="I185" s="1">
        <v>112.0</v>
      </c>
      <c r="J185" s="1">
        <v>165.0</v>
      </c>
      <c r="K185" s="1">
        <v>3.837209302</v>
      </c>
      <c r="L185" s="1">
        <v>104.9</v>
      </c>
      <c r="M185" s="1">
        <v>6.2</v>
      </c>
      <c r="N185" s="1">
        <v>81.0</v>
      </c>
      <c r="O185" s="1">
        <v>5.4</v>
      </c>
      <c r="P185" s="1">
        <v>10.0</v>
      </c>
      <c r="Q185" s="1">
        <v>6.29</v>
      </c>
      <c r="R185" s="1">
        <v>1.589825119</v>
      </c>
      <c r="S185" s="1">
        <v>90.0</v>
      </c>
      <c r="T185" s="1">
        <v>13.88</v>
      </c>
      <c r="U185" s="1">
        <v>4.4955</v>
      </c>
      <c r="V185" s="1">
        <v>174.9</v>
      </c>
      <c r="W185" s="1">
        <v>278.8548468</v>
      </c>
      <c r="X185" s="1">
        <v>57.7</v>
      </c>
      <c r="Y185" s="1">
        <v>36.05911387</v>
      </c>
      <c r="Z185" s="1">
        <v>2.773224</v>
      </c>
      <c r="AA185" s="1">
        <v>0.327353161</v>
      </c>
      <c r="AB185" s="1">
        <v>76.2</v>
      </c>
      <c r="AC185" s="1">
        <v>31.27153252</v>
      </c>
      <c r="AD185" s="1" t="s">
        <v>155</v>
      </c>
      <c r="AE185" s="1">
        <v>39.82534354</v>
      </c>
      <c r="AF185" s="1">
        <v>100.4</v>
      </c>
      <c r="AG185" s="1" t="s">
        <v>140</v>
      </c>
      <c r="AH185" s="1" t="s">
        <v>141</v>
      </c>
      <c r="AI185" s="1" t="s">
        <v>142</v>
      </c>
      <c r="AJ185" s="1" t="s">
        <v>142</v>
      </c>
      <c r="AK185" s="1" t="s">
        <v>143</v>
      </c>
      <c r="AL185" s="1">
        <v>113.0</v>
      </c>
      <c r="AM185" s="1">
        <v>83.0</v>
      </c>
      <c r="AN185" s="1">
        <v>1361.94</v>
      </c>
      <c r="AO185" s="1">
        <v>11.3206</v>
      </c>
      <c r="AP185" s="1">
        <v>323.08</v>
      </c>
      <c r="AQ185" s="1">
        <v>731.522</v>
      </c>
      <c r="AR185" s="1">
        <v>11.405</v>
      </c>
      <c r="AS185" s="1">
        <v>1018.96</v>
      </c>
      <c r="AT185" s="1">
        <v>2096.69</v>
      </c>
      <c r="AU185" s="1">
        <v>147.797</v>
      </c>
      <c r="AV185" s="1">
        <v>10.1171</v>
      </c>
      <c r="AW185" s="1">
        <v>0.858646</v>
      </c>
      <c r="AX185" s="1">
        <v>2.76072</v>
      </c>
      <c r="AY185" s="1">
        <v>691.831</v>
      </c>
      <c r="AZ185" s="1">
        <v>0.749979</v>
      </c>
      <c r="BA185" s="1">
        <v>1.29796</v>
      </c>
      <c r="BB185" s="1">
        <v>11.6841</v>
      </c>
      <c r="BC185" s="1">
        <v>3.85878</v>
      </c>
      <c r="BD185" s="1">
        <v>1.73655</v>
      </c>
      <c r="BE185" s="1">
        <v>291.211</v>
      </c>
      <c r="BF185" s="1">
        <v>7.02229</v>
      </c>
      <c r="BG185" s="1">
        <v>83.4407</v>
      </c>
      <c r="BH185" s="1">
        <v>8.605879052</v>
      </c>
      <c r="BI185" s="1">
        <v>1.851089598</v>
      </c>
      <c r="BJ185" s="1">
        <v>1.091364487</v>
      </c>
      <c r="BK185" s="1">
        <v>0.117244656</v>
      </c>
      <c r="BL185" s="1" t="s">
        <v>144</v>
      </c>
      <c r="BM185" s="1" t="s">
        <v>146</v>
      </c>
      <c r="BN185" s="1" t="s">
        <v>146</v>
      </c>
      <c r="BO185" s="1" t="s">
        <v>145</v>
      </c>
      <c r="BP185" s="1" t="s">
        <v>146</v>
      </c>
      <c r="BQ185" s="1" t="s">
        <v>145</v>
      </c>
      <c r="BR185" s="1" t="s">
        <v>146</v>
      </c>
      <c r="BS185" s="1">
        <v>11.80049193</v>
      </c>
      <c r="BT185" s="1">
        <v>8.751858965</v>
      </c>
      <c r="BU185" s="1">
        <v>8.994851695</v>
      </c>
      <c r="BV185" s="1">
        <v>7.536452047</v>
      </c>
      <c r="BW185" s="1">
        <v>3.152819071</v>
      </c>
      <c r="BX185" s="1">
        <v>0.951611354</v>
      </c>
      <c r="BY185" s="1">
        <v>0.69868675</v>
      </c>
      <c r="BZ185" s="1" t="str">
        <f t="shared" si="1"/>
        <v>proinflamatoria</v>
      </c>
      <c r="CA185" s="1">
        <v>44.90438247</v>
      </c>
      <c r="CB185" s="1" t="s">
        <v>148</v>
      </c>
      <c r="CC185" s="1">
        <v>0.108799614</v>
      </c>
      <c r="CD185" s="1">
        <v>0.219017304</v>
      </c>
      <c r="CE185" s="1">
        <v>0.031951966</v>
      </c>
      <c r="CF185" s="1">
        <v>0.275649826</v>
      </c>
      <c r="CG185" s="1">
        <v>0.192315235</v>
      </c>
      <c r="CH185" s="1">
        <v>307.596</v>
      </c>
      <c r="CI185" s="2" t="str">
        <f t="shared" si="2"/>
        <v>low</v>
      </c>
      <c r="CJ185" s="1">
        <v>261.93</v>
      </c>
      <c r="CK185" s="1">
        <v>170.954</v>
      </c>
      <c r="CL185" s="1">
        <v>90.976</v>
      </c>
      <c r="CM185" s="1">
        <v>10.691</v>
      </c>
      <c r="CN185" s="1">
        <v>241.196</v>
      </c>
      <c r="CO185" s="1">
        <v>3.021</v>
      </c>
      <c r="CP185" s="1">
        <v>0.0</v>
      </c>
      <c r="CQ185" s="1">
        <v>3.021</v>
      </c>
      <c r="CR185" s="1">
        <v>0.0</v>
      </c>
      <c r="CS185" s="1">
        <v>7.021</v>
      </c>
      <c r="CT185" s="1">
        <v>7.021</v>
      </c>
      <c r="CU185" s="1">
        <v>0.0</v>
      </c>
      <c r="CV185" s="1">
        <v>1.278</v>
      </c>
      <c r="CW185" s="1">
        <v>0.0</v>
      </c>
      <c r="CX185" s="1">
        <v>0.0</v>
      </c>
      <c r="CY185" s="1">
        <v>0.634</v>
      </c>
      <c r="CZ185" s="1">
        <v>0.0</v>
      </c>
      <c r="DA185" s="1">
        <v>0.0</v>
      </c>
      <c r="DB185" s="1">
        <v>0.0</v>
      </c>
      <c r="DC185" s="1">
        <v>3.843</v>
      </c>
      <c r="DD185" s="1">
        <v>0.025</v>
      </c>
      <c r="DE185" s="1">
        <v>3.868</v>
      </c>
      <c r="DF185" s="1">
        <v>1.458</v>
      </c>
      <c r="DG185" s="1">
        <v>0.938</v>
      </c>
      <c r="DH185" s="1">
        <v>2.396</v>
      </c>
      <c r="DI185" s="1">
        <v>0.175</v>
      </c>
      <c r="DJ185" s="1">
        <v>0.468</v>
      </c>
      <c r="DK185" s="1">
        <v>0.643</v>
      </c>
      <c r="DL185" s="1">
        <v>160.909</v>
      </c>
      <c r="DM185" s="1">
        <v>79.644</v>
      </c>
      <c r="DN185" s="1">
        <v>240.553</v>
      </c>
      <c r="DO185" s="1">
        <v>0.0</v>
      </c>
      <c r="DP185" s="1">
        <v>7.021</v>
      </c>
      <c r="DQ185" s="1">
        <v>7.021</v>
      </c>
      <c r="DR185" s="1" t="s">
        <v>158</v>
      </c>
      <c r="DS185" s="1" t="s">
        <v>158</v>
      </c>
      <c r="DT185" s="1" t="s">
        <v>158</v>
      </c>
      <c r="DU185" s="1" t="s">
        <v>157</v>
      </c>
      <c r="DV185" s="1">
        <v>225.851</v>
      </c>
      <c r="DW185" s="1" t="str">
        <f t="shared" si="3"/>
        <v>low</v>
      </c>
      <c r="DX185" s="1">
        <v>192.321</v>
      </c>
      <c r="DY185" s="1">
        <v>7.85</v>
      </c>
      <c r="DZ185" s="1">
        <v>177.098</v>
      </c>
      <c r="EA185" s="1" t="s">
        <v>158</v>
      </c>
      <c r="EB185" s="1" t="s">
        <v>157</v>
      </c>
      <c r="EC185" s="1" t="s">
        <v>158</v>
      </c>
      <c r="ED185" s="1" t="s">
        <v>157</v>
      </c>
      <c r="EE185" s="1" t="s">
        <v>529</v>
      </c>
      <c r="EF185" s="1" t="s">
        <v>165</v>
      </c>
      <c r="EG185" s="1" t="s">
        <v>165</v>
      </c>
    </row>
    <row r="186" ht="14.25" customHeight="1">
      <c r="A186" s="1" t="s">
        <v>530</v>
      </c>
      <c r="B186" s="1" t="s">
        <v>136</v>
      </c>
      <c r="C186" s="1">
        <v>30.0</v>
      </c>
      <c r="D186" s="1" t="s">
        <v>137</v>
      </c>
      <c r="E186" s="1">
        <v>56.4</v>
      </c>
      <c r="F186" s="1">
        <v>46.0</v>
      </c>
      <c r="G186" s="1" t="s">
        <v>154</v>
      </c>
      <c r="H186" s="1">
        <v>9.0</v>
      </c>
      <c r="I186" s="1">
        <v>87.0</v>
      </c>
      <c r="J186" s="1">
        <v>142.0</v>
      </c>
      <c r="K186" s="1">
        <v>3.086956522</v>
      </c>
      <c r="L186" s="1">
        <v>157.1</v>
      </c>
      <c r="M186" s="1">
        <v>0.5</v>
      </c>
      <c r="N186" s="1">
        <v>89.0</v>
      </c>
      <c r="O186" s="1">
        <v>5.4</v>
      </c>
      <c r="P186" s="1">
        <v>6.3</v>
      </c>
      <c r="Q186" s="1">
        <v>8.53</v>
      </c>
      <c r="R186" s="1">
        <v>0.738569754</v>
      </c>
      <c r="S186" s="1">
        <v>44.0</v>
      </c>
      <c r="T186" s="1">
        <v>3.83</v>
      </c>
      <c r="U186" s="1">
        <v>4.9395</v>
      </c>
      <c r="V186" s="1">
        <v>61.0</v>
      </c>
      <c r="W186" s="1">
        <v>53.21292115</v>
      </c>
      <c r="X186" s="1">
        <v>200.1</v>
      </c>
      <c r="Y186" s="1">
        <v>118.9325565</v>
      </c>
      <c r="Z186" s="1">
        <v>0.840812667</v>
      </c>
      <c r="AA186" s="1">
        <v>0.394241072</v>
      </c>
      <c r="AB186" s="1">
        <v>64.6</v>
      </c>
      <c r="AC186" s="1">
        <v>22.97028548</v>
      </c>
      <c r="AD186" s="1" t="s">
        <v>154</v>
      </c>
      <c r="AE186" s="1">
        <v>29.70143344</v>
      </c>
      <c r="AF186" s="1">
        <v>78.7</v>
      </c>
      <c r="AG186" s="1" t="s">
        <v>154</v>
      </c>
      <c r="AH186" s="1" t="s">
        <v>154</v>
      </c>
      <c r="AI186" s="1" t="s">
        <v>142</v>
      </c>
      <c r="AJ186" s="1" t="s">
        <v>167</v>
      </c>
      <c r="AK186" s="1" t="s">
        <v>143</v>
      </c>
      <c r="AL186" s="1">
        <v>118.0</v>
      </c>
      <c r="AM186" s="1">
        <v>87.0</v>
      </c>
      <c r="AN186" s="1">
        <v>2476.24</v>
      </c>
      <c r="AO186" s="1">
        <v>23.073</v>
      </c>
      <c r="AP186" s="1">
        <v>742.957</v>
      </c>
      <c r="AQ186" s="1">
        <v>1209.83</v>
      </c>
      <c r="AR186" s="1">
        <v>16.4057</v>
      </c>
      <c r="AS186" s="1">
        <v>1266.13</v>
      </c>
      <c r="AT186" s="1">
        <v>4168.7</v>
      </c>
      <c r="AU186" s="1">
        <v>315.1</v>
      </c>
      <c r="AV186" s="1">
        <v>11.001</v>
      </c>
      <c r="AW186" s="1">
        <v>1.91799</v>
      </c>
      <c r="AX186" s="1">
        <v>3.51691</v>
      </c>
      <c r="AY186" s="1">
        <v>952.021</v>
      </c>
      <c r="AZ186" s="1">
        <v>1.54615</v>
      </c>
      <c r="BA186" s="1">
        <v>2.02091</v>
      </c>
      <c r="BB186" s="1">
        <v>20.8735</v>
      </c>
      <c r="BC186" s="1">
        <v>5.77947</v>
      </c>
      <c r="BD186" s="1">
        <v>1.67448</v>
      </c>
      <c r="BE186" s="1">
        <v>428.161</v>
      </c>
      <c r="BF186" s="1">
        <v>7.33582</v>
      </c>
      <c r="BG186" s="1">
        <v>138.067</v>
      </c>
      <c r="BH186" s="1">
        <v>0.0</v>
      </c>
      <c r="BI186" s="1">
        <v>0.0</v>
      </c>
      <c r="BJ186" s="1">
        <v>0.239478277</v>
      </c>
      <c r="BK186" s="1">
        <v>0.024207704</v>
      </c>
      <c r="BL186" s="1" t="s">
        <v>156</v>
      </c>
      <c r="BM186" s="1" t="s">
        <v>145</v>
      </c>
      <c r="BN186" s="1" t="s">
        <v>146</v>
      </c>
      <c r="BO186" s="1" t="s">
        <v>146</v>
      </c>
      <c r="BP186" s="1" t="s">
        <v>146</v>
      </c>
      <c r="BQ186" s="1" t="s">
        <v>146</v>
      </c>
      <c r="BR186" s="1" t="s">
        <v>146</v>
      </c>
      <c r="BS186" s="1">
        <v>15.16173547</v>
      </c>
      <c r="BT186" s="1">
        <v>12.90995215</v>
      </c>
      <c r="BU186" s="1">
        <v>13.64364982</v>
      </c>
      <c r="BV186" s="1">
        <v>6.984526642</v>
      </c>
      <c r="BW186" s="1">
        <v>4.152019201</v>
      </c>
      <c r="BX186" s="1">
        <v>-0.821664465</v>
      </c>
      <c r="BY186" s="1">
        <v>-0.331851561</v>
      </c>
      <c r="BZ186" s="1" t="str">
        <f t="shared" si="1"/>
        <v>antiinflamatoria</v>
      </c>
      <c r="CA186" s="1">
        <v>21.38246506</v>
      </c>
      <c r="CB186" s="1" t="s">
        <v>148</v>
      </c>
      <c r="CC186" s="1">
        <v>0.145872906</v>
      </c>
      <c r="CD186" s="1">
        <v>0.267109883</v>
      </c>
      <c r="CE186" s="1">
        <v>0.025355437</v>
      </c>
      <c r="CF186" s="1">
        <v>0.022894722</v>
      </c>
      <c r="CG186" s="1">
        <v>0.157528924</v>
      </c>
      <c r="CH186" s="1">
        <v>711.879</v>
      </c>
      <c r="CI186" s="2" t="str">
        <f t="shared" si="2"/>
        <v>low</v>
      </c>
      <c r="CJ186" s="1">
        <v>322.525</v>
      </c>
      <c r="CK186" s="1">
        <v>251.117</v>
      </c>
      <c r="CL186" s="1">
        <v>71.408</v>
      </c>
      <c r="CM186" s="1">
        <v>217.789</v>
      </c>
      <c r="CN186" s="1">
        <v>89.303</v>
      </c>
      <c r="CO186" s="1">
        <v>0.0</v>
      </c>
      <c r="CP186" s="1">
        <v>0.0</v>
      </c>
      <c r="CQ186" s="1">
        <v>0.0</v>
      </c>
      <c r="CR186" s="1">
        <v>0.0</v>
      </c>
      <c r="CS186" s="1">
        <v>15.214</v>
      </c>
      <c r="CT186" s="1">
        <v>15.214</v>
      </c>
      <c r="CU186" s="1">
        <v>0.219</v>
      </c>
      <c r="CV186" s="1">
        <v>0.0</v>
      </c>
      <c r="CW186" s="1">
        <v>45.626</v>
      </c>
      <c r="CX186" s="1">
        <v>0.0</v>
      </c>
      <c r="CY186" s="1">
        <v>158.118</v>
      </c>
      <c r="CZ186" s="1">
        <v>0.0</v>
      </c>
      <c r="DA186" s="1">
        <v>2.115</v>
      </c>
      <c r="DB186" s="1">
        <v>2.115</v>
      </c>
      <c r="DC186" s="1">
        <v>0.0</v>
      </c>
      <c r="DD186" s="1">
        <v>0.078</v>
      </c>
      <c r="DE186" s="1">
        <v>0.078</v>
      </c>
      <c r="DF186" s="1">
        <v>8.688</v>
      </c>
      <c r="DG186" s="1">
        <v>3.143</v>
      </c>
      <c r="DH186" s="1">
        <v>11.831</v>
      </c>
      <c r="DI186" s="1">
        <v>3.841</v>
      </c>
      <c r="DJ186" s="1">
        <v>28.977</v>
      </c>
      <c r="DK186" s="1">
        <v>32.817</v>
      </c>
      <c r="DL186" s="1">
        <v>34.579</v>
      </c>
      <c r="DM186" s="1">
        <v>21.857</v>
      </c>
      <c r="DN186" s="1">
        <v>56.436</v>
      </c>
      <c r="DO186" s="1">
        <v>0.0</v>
      </c>
      <c r="DP186" s="1">
        <v>15.214</v>
      </c>
      <c r="DQ186" s="1">
        <v>15.214</v>
      </c>
      <c r="DR186" s="1" t="s">
        <v>158</v>
      </c>
      <c r="DS186" s="1" t="s">
        <v>158</v>
      </c>
      <c r="DT186" s="1" t="s">
        <v>157</v>
      </c>
      <c r="DU186" s="1" t="s">
        <v>158</v>
      </c>
      <c r="DV186" s="1">
        <v>287.484</v>
      </c>
      <c r="DW186" s="1" t="str">
        <f t="shared" si="3"/>
        <v>low</v>
      </c>
      <c r="DX186" s="1">
        <v>130.248</v>
      </c>
      <c r="DY186" s="1">
        <v>87.952</v>
      </c>
      <c r="DZ186" s="1">
        <v>36.064</v>
      </c>
      <c r="EA186" s="1" t="s">
        <v>158</v>
      </c>
      <c r="EB186" s="1" t="s">
        <v>158</v>
      </c>
      <c r="EC186" s="1" t="s">
        <v>157</v>
      </c>
      <c r="ED186" s="1" t="s">
        <v>158</v>
      </c>
      <c r="EE186" s="1" t="s">
        <v>531</v>
      </c>
      <c r="EF186" s="1" t="s">
        <v>175</v>
      </c>
      <c r="EG186" s="1" t="s">
        <v>175</v>
      </c>
    </row>
    <row r="187" ht="14.25" customHeight="1">
      <c r="A187" s="1" t="s">
        <v>532</v>
      </c>
      <c r="B187" s="1" t="s">
        <v>153</v>
      </c>
      <c r="C187" s="1">
        <v>60.0</v>
      </c>
      <c r="D187" s="1" t="s">
        <v>161</v>
      </c>
      <c r="E187" s="1">
        <v>84.0</v>
      </c>
      <c r="F187" s="1">
        <v>57.0</v>
      </c>
      <c r="G187" s="1" t="s">
        <v>154</v>
      </c>
      <c r="H187" s="1">
        <v>19.2</v>
      </c>
      <c r="I187" s="1">
        <v>114.0</v>
      </c>
      <c r="J187" s="1">
        <v>190.0</v>
      </c>
      <c r="K187" s="1">
        <v>3.333333333</v>
      </c>
      <c r="L187" s="1">
        <v>27.49</v>
      </c>
      <c r="M187" s="1">
        <v>1.8</v>
      </c>
      <c r="N187" s="1">
        <v>80.0</v>
      </c>
      <c r="O187" s="1">
        <v>5.1</v>
      </c>
      <c r="P187" s="1">
        <v>13.9</v>
      </c>
      <c r="Q187" s="1">
        <v>8.28</v>
      </c>
      <c r="R187" s="1">
        <v>1.678743961</v>
      </c>
      <c r="S187" s="1">
        <v>96.0</v>
      </c>
      <c r="T187" s="1">
        <v>8.35</v>
      </c>
      <c r="U187" s="1">
        <v>4.44</v>
      </c>
      <c r="V187" s="1">
        <v>127.4</v>
      </c>
      <c r="W187" s="1">
        <v>177.6595745</v>
      </c>
      <c r="X187" s="1">
        <v>95.3</v>
      </c>
      <c r="Y187" s="1">
        <v>60.68943196</v>
      </c>
      <c r="Z187" s="1">
        <v>1.647733333</v>
      </c>
      <c r="AA187" s="1">
        <v>0.35351844</v>
      </c>
      <c r="AB187" s="1">
        <v>68.8</v>
      </c>
      <c r="AC187" s="1">
        <v>26.80793827</v>
      </c>
      <c r="AD187" s="1" t="s">
        <v>139</v>
      </c>
      <c r="AE187" s="1">
        <v>42.99253489</v>
      </c>
      <c r="AF187" s="1">
        <v>96.3</v>
      </c>
      <c r="AG187" s="1" t="s">
        <v>140</v>
      </c>
      <c r="AH187" s="1" t="s">
        <v>141</v>
      </c>
      <c r="AI187" s="1" t="s">
        <v>142</v>
      </c>
      <c r="AJ187" s="1" t="s">
        <v>142</v>
      </c>
      <c r="AK187" s="1" t="s">
        <v>143</v>
      </c>
      <c r="AL187" s="1">
        <v>153.0</v>
      </c>
      <c r="AM187" s="1">
        <v>94.0</v>
      </c>
      <c r="AN187" s="1">
        <v>1679.41</v>
      </c>
      <c r="AO187" s="1">
        <v>23.5592</v>
      </c>
      <c r="AP187" s="1">
        <v>651.308</v>
      </c>
      <c r="AQ187" s="1">
        <v>1116.17</v>
      </c>
      <c r="AR187" s="1">
        <v>13.8545</v>
      </c>
      <c r="AS187" s="1">
        <v>997.267</v>
      </c>
      <c r="AT187" s="1">
        <v>2546.58</v>
      </c>
      <c r="AU187" s="1">
        <v>208.632</v>
      </c>
      <c r="AV187" s="1">
        <v>10.3172</v>
      </c>
      <c r="AW187" s="1">
        <v>1.46946</v>
      </c>
      <c r="AX187" s="1">
        <v>2.68538</v>
      </c>
      <c r="AY187" s="1">
        <v>797.892</v>
      </c>
      <c r="AZ187" s="1">
        <v>1.32858</v>
      </c>
      <c r="BA187" s="1">
        <v>1.70732</v>
      </c>
      <c r="BB187" s="1">
        <v>12.1554</v>
      </c>
      <c r="BC187" s="1">
        <v>4.22443</v>
      </c>
      <c r="BD187" s="1">
        <v>1.38586</v>
      </c>
      <c r="BE187" s="1">
        <v>411.873</v>
      </c>
      <c r="BF187" s="1">
        <v>6.99822</v>
      </c>
      <c r="BG187" s="1">
        <v>271.471</v>
      </c>
      <c r="BH187" s="1">
        <v>3.120447649</v>
      </c>
      <c r="BI187" s="1">
        <v>0.724203932</v>
      </c>
      <c r="BJ187" s="1">
        <v>1.280777868</v>
      </c>
      <c r="BK187" s="1">
        <v>0.01437619</v>
      </c>
      <c r="BL187" s="1" t="s">
        <v>156</v>
      </c>
      <c r="BM187" s="1" t="s">
        <v>145</v>
      </c>
      <c r="BN187" s="1" t="s">
        <v>146</v>
      </c>
      <c r="BO187" s="1" t="s">
        <v>146</v>
      </c>
      <c r="BP187" s="1" t="s">
        <v>146</v>
      </c>
      <c r="BQ187" s="1" t="s">
        <v>146</v>
      </c>
      <c r="BR187" s="1" t="s">
        <v>146</v>
      </c>
      <c r="BS187" s="1">
        <v>19.91228199</v>
      </c>
      <c r="BT187" s="1">
        <v>18.33870819</v>
      </c>
      <c r="BU187" s="1">
        <v>9.886838678</v>
      </c>
      <c r="BV187" s="1">
        <v>7.279807269</v>
      </c>
      <c r="BW187" s="1">
        <v>5.237529511</v>
      </c>
      <c r="BX187" s="1">
        <v>-1.194331878</v>
      </c>
      <c r="BY187" s="1">
        <v>-0.711335246</v>
      </c>
      <c r="BZ187" s="1" t="str">
        <f t="shared" si="1"/>
        <v>antiinflamatoria</v>
      </c>
      <c r="CA187" s="1">
        <v>42.72897196</v>
      </c>
      <c r="CB187" s="1" t="s">
        <v>148</v>
      </c>
      <c r="CC187" s="1">
        <v>0.0</v>
      </c>
      <c r="CD187" s="1">
        <v>0.51205668</v>
      </c>
      <c r="CE187" s="1">
        <v>0.126081881</v>
      </c>
      <c r="CF187" s="1">
        <v>0.135984864</v>
      </c>
      <c r="CG187" s="1">
        <v>0.032808663</v>
      </c>
      <c r="CH187" s="1">
        <v>2180.345</v>
      </c>
      <c r="CI187" s="2" t="str">
        <f t="shared" si="2"/>
        <v>High</v>
      </c>
      <c r="CJ187" s="1">
        <v>398.499</v>
      </c>
      <c r="CK187" s="1">
        <v>210.537</v>
      </c>
      <c r="CL187" s="1">
        <v>187.961</v>
      </c>
      <c r="CM187" s="1">
        <v>51.538</v>
      </c>
      <c r="CN187" s="1">
        <v>344.695</v>
      </c>
      <c r="CO187" s="1">
        <v>2.114</v>
      </c>
      <c r="CP187" s="1">
        <v>0.0</v>
      </c>
      <c r="CQ187" s="1">
        <v>2.114</v>
      </c>
      <c r="CR187" s="1">
        <v>0.0</v>
      </c>
      <c r="CS187" s="1">
        <v>0.121</v>
      </c>
      <c r="CT187" s="1">
        <v>0.121</v>
      </c>
      <c r="CU187" s="1">
        <v>0.031</v>
      </c>
      <c r="CV187" s="1">
        <v>0.211</v>
      </c>
      <c r="CW187" s="1">
        <v>0.0</v>
      </c>
      <c r="CX187" s="1">
        <v>0.0</v>
      </c>
      <c r="CY187" s="1">
        <v>36.676</v>
      </c>
      <c r="CZ187" s="1">
        <v>0.0</v>
      </c>
      <c r="DA187" s="1">
        <v>13.536</v>
      </c>
      <c r="DB187" s="1">
        <v>13.536</v>
      </c>
      <c r="DC187" s="1">
        <v>0.325</v>
      </c>
      <c r="DD187" s="1">
        <v>0.488</v>
      </c>
      <c r="DE187" s="1">
        <v>0.813</v>
      </c>
      <c r="DF187" s="1">
        <v>0.373</v>
      </c>
      <c r="DG187" s="1">
        <v>0.141</v>
      </c>
      <c r="DH187" s="1">
        <v>0.514</v>
      </c>
      <c r="DI187" s="1">
        <v>0.328</v>
      </c>
      <c r="DJ187" s="1">
        <v>1.203</v>
      </c>
      <c r="DK187" s="1">
        <v>1.531</v>
      </c>
      <c r="DL187" s="1">
        <v>170.637</v>
      </c>
      <c r="DM187" s="1">
        <v>172.419</v>
      </c>
      <c r="DN187" s="1">
        <v>343.055</v>
      </c>
      <c r="DO187" s="1">
        <v>0.0</v>
      </c>
      <c r="DP187" s="1">
        <v>0.121</v>
      </c>
      <c r="DQ187" s="1">
        <v>0.121</v>
      </c>
      <c r="DR187" s="1" t="s">
        <v>149</v>
      </c>
      <c r="DS187" s="1" t="s">
        <v>157</v>
      </c>
      <c r="DT187" s="1" t="s">
        <v>158</v>
      </c>
      <c r="DU187" s="1" t="s">
        <v>157</v>
      </c>
      <c r="DV187" s="1">
        <v>1298.28</v>
      </c>
      <c r="DW187" s="1" t="str">
        <f t="shared" si="3"/>
        <v>high</v>
      </c>
      <c r="DX187" s="1">
        <v>237.285</v>
      </c>
      <c r="DY187" s="1">
        <v>30.688</v>
      </c>
      <c r="DZ187" s="1">
        <v>205.248</v>
      </c>
      <c r="EA187" s="1" t="s">
        <v>149</v>
      </c>
      <c r="EB187" s="1" t="s">
        <v>157</v>
      </c>
      <c r="EC187" s="1" t="s">
        <v>157</v>
      </c>
      <c r="ED187" s="1" t="s">
        <v>157</v>
      </c>
      <c r="EE187" s="1" t="s">
        <v>533</v>
      </c>
      <c r="EF187" s="1" t="s">
        <v>151</v>
      </c>
      <c r="EG187" s="1" t="s">
        <v>151</v>
      </c>
    </row>
    <row r="188" ht="14.25" customHeight="1">
      <c r="A188" s="1" t="s">
        <v>534</v>
      </c>
      <c r="B188" s="1" t="s">
        <v>153</v>
      </c>
      <c r="C188" s="1">
        <v>34.0</v>
      </c>
      <c r="D188" s="1" t="s">
        <v>137</v>
      </c>
      <c r="E188" s="1">
        <v>58.0</v>
      </c>
      <c r="F188" s="1">
        <v>48.0</v>
      </c>
      <c r="G188" s="1" t="s">
        <v>154</v>
      </c>
      <c r="H188" s="1">
        <v>21.7</v>
      </c>
      <c r="I188" s="1">
        <v>72.0</v>
      </c>
      <c r="J188" s="1">
        <v>142.0</v>
      </c>
      <c r="K188" s="1">
        <v>2.958333333</v>
      </c>
      <c r="L188" s="1">
        <v>133.19</v>
      </c>
      <c r="M188" s="1">
        <v>2.6</v>
      </c>
      <c r="N188" s="1">
        <v>77.0</v>
      </c>
      <c r="O188" s="1">
        <v>4.6</v>
      </c>
      <c r="P188" s="1">
        <v>20.6</v>
      </c>
      <c r="Q188" s="1">
        <v>8.4</v>
      </c>
      <c r="R188" s="1">
        <v>2.452380952</v>
      </c>
      <c r="S188" s="1">
        <v>109.0</v>
      </c>
      <c r="T188" s="1">
        <v>7.46</v>
      </c>
      <c r="U188" s="1">
        <v>4.2735</v>
      </c>
      <c r="V188" s="1">
        <v>127.6</v>
      </c>
      <c r="W188" s="1">
        <v>192.8894635</v>
      </c>
      <c r="X188" s="1">
        <v>107.7</v>
      </c>
      <c r="Y188" s="1">
        <v>70.57647807</v>
      </c>
      <c r="Z188" s="1">
        <v>1.416902667</v>
      </c>
      <c r="AA188" s="1">
        <v>0.361904506</v>
      </c>
      <c r="AB188" s="1">
        <v>79.4</v>
      </c>
      <c r="AC188" s="1">
        <v>31.015625</v>
      </c>
      <c r="AD188" s="1" t="s">
        <v>155</v>
      </c>
      <c r="AE188" s="1">
        <v>38.92755779</v>
      </c>
      <c r="AF188" s="1">
        <v>93.9</v>
      </c>
      <c r="AG188" s="1" t="s">
        <v>140</v>
      </c>
      <c r="AH188" s="1" t="s">
        <v>141</v>
      </c>
      <c r="AI188" s="1" t="s">
        <v>142</v>
      </c>
      <c r="AJ188" s="1" t="s">
        <v>142</v>
      </c>
      <c r="AK188" s="1" t="s">
        <v>143</v>
      </c>
      <c r="AL188" s="1">
        <v>130.0</v>
      </c>
      <c r="AM188" s="1">
        <v>77.0</v>
      </c>
      <c r="AN188" s="1">
        <v>1449.47</v>
      </c>
      <c r="AO188" s="1">
        <v>19.328</v>
      </c>
      <c r="AP188" s="1">
        <v>396.877</v>
      </c>
      <c r="AQ188" s="1">
        <v>908.075</v>
      </c>
      <c r="AR188" s="1">
        <v>12.6899</v>
      </c>
      <c r="AS188" s="1">
        <v>819.238</v>
      </c>
      <c r="AT188" s="1">
        <v>2382.07</v>
      </c>
      <c r="AU188" s="1">
        <v>177.026</v>
      </c>
      <c r="AV188" s="1">
        <v>9.90523</v>
      </c>
      <c r="AW188" s="1">
        <v>1.09573</v>
      </c>
      <c r="AX188" s="1">
        <v>2.53637</v>
      </c>
      <c r="AY188" s="1">
        <v>626.423</v>
      </c>
      <c r="AZ188" s="1">
        <v>1.13029</v>
      </c>
      <c r="BA188" s="1">
        <v>1.47116</v>
      </c>
      <c r="BB188" s="1">
        <v>11.8631</v>
      </c>
      <c r="BC188" s="1">
        <v>3.68025</v>
      </c>
      <c r="BD188" s="1">
        <v>1.57602</v>
      </c>
      <c r="BE188" s="1">
        <v>375.946</v>
      </c>
      <c r="BF188" s="1">
        <v>6.80026</v>
      </c>
      <c r="BG188" s="1">
        <v>196.925</v>
      </c>
      <c r="BH188" s="1">
        <v>3.291682189</v>
      </c>
      <c r="BI188" s="1">
        <v>0.537705112</v>
      </c>
      <c r="BJ188" s="1">
        <v>0.0</v>
      </c>
      <c r="BK188" s="1">
        <v>0.0</v>
      </c>
      <c r="BL188" s="1" t="s">
        <v>144</v>
      </c>
      <c r="BM188" s="1" t="s">
        <v>145</v>
      </c>
      <c r="BN188" s="1" t="s">
        <v>146</v>
      </c>
      <c r="BO188" s="1" t="s">
        <v>145</v>
      </c>
      <c r="BP188" s="1" t="s">
        <v>146</v>
      </c>
      <c r="BQ188" s="1" t="s">
        <v>146</v>
      </c>
      <c r="BR188" s="1" t="s">
        <v>146</v>
      </c>
      <c r="BS188" s="1">
        <v>19.99852348</v>
      </c>
      <c r="BT188" s="1">
        <v>14.81770554</v>
      </c>
      <c r="BU188" s="1">
        <v>8.625923964</v>
      </c>
      <c r="BV188" s="1">
        <v>7.291151867</v>
      </c>
      <c r="BW188" s="1">
        <v>4.20223701</v>
      </c>
      <c r="BX188" s="1">
        <v>-0.478958273</v>
      </c>
      <c r="BY188" s="1">
        <v>-0.330544012</v>
      </c>
      <c r="BZ188" s="1" t="str">
        <f t="shared" si="1"/>
        <v>antiinflamatoria</v>
      </c>
      <c r="CA188" s="1">
        <v>41.92119276</v>
      </c>
      <c r="CB188" s="1" t="s">
        <v>148</v>
      </c>
      <c r="CC188" s="1">
        <v>0.062205711</v>
      </c>
      <c r="CD188" s="1">
        <v>0.620890751</v>
      </c>
      <c r="CE188" s="1">
        <v>0.086094432</v>
      </c>
      <c r="CF188" s="1">
        <v>0.012829928</v>
      </c>
      <c r="CG188" s="1">
        <v>0.134649445</v>
      </c>
      <c r="CH188" s="1">
        <v>1866.486</v>
      </c>
      <c r="CI188" s="2" t="str">
        <f t="shared" si="2"/>
        <v>High</v>
      </c>
      <c r="CJ188" s="1">
        <v>912.703</v>
      </c>
      <c r="CK188" s="1">
        <v>527.871</v>
      </c>
      <c r="CL188" s="1">
        <v>384.832</v>
      </c>
      <c r="CM188" s="1">
        <v>30.681</v>
      </c>
      <c r="CN188" s="1">
        <v>875.69</v>
      </c>
      <c r="CO188" s="1">
        <v>6.191</v>
      </c>
      <c r="CP188" s="1">
        <v>0.0</v>
      </c>
      <c r="CQ188" s="1">
        <v>6.191</v>
      </c>
      <c r="CR188" s="1">
        <v>0.0</v>
      </c>
      <c r="CS188" s="1">
        <v>0.118</v>
      </c>
      <c r="CT188" s="1">
        <v>0.118</v>
      </c>
      <c r="CU188" s="1">
        <v>0.023</v>
      </c>
      <c r="CV188" s="1">
        <v>0.625</v>
      </c>
      <c r="CW188" s="1">
        <v>0.0</v>
      </c>
      <c r="CX188" s="1">
        <v>0.0</v>
      </c>
      <c r="CY188" s="1">
        <v>15.993</v>
      </c>
      <c r="CZ188" s="1">
        <v>0.0</v>
      </c>
      <c r="DA188" s="1">
        <v>13.536</v>
      </c>
      <c r="DB188" s="1">
        <v>13.536</v>
      </c>
      <c r="DC188" s="1">
        <v>0.244</v>
      </c>
      <c r="DD188" s="1">
        <v>0.488</v>
      </c>
      <c r="DE188" s="1">
        <v>0.731</v>
      </c>
      <c r="DF188" s="1">
        <v>0.28</v>
      </c>
      <c r="DG188" s="1">
        <v>0.141</v>
      </c>
      <c r="DH188" s="1">
        <v>0.42</v>
      </c>
      <c r="DI188" s="1">
        <v>0.357</v>
      </c>
      <c r="DJ188" s="1">
        <v>1.826</v>
      </c>
      <c r="DK188" s="1">
        <v>2.183</v>
      </c>
      <c r="DL188" s="1">
        <v>504.708</v>
      </c>
      <c r="DM188" s="1">
        <v>368.647</v>
      </c>
      <c r="DN188" s="1">
        <v>873.355</v>
      </c>
      <c r="DO188" s="1">
        <v>0.0</v>
      </c>
      <c r="DP188" s="1">
        <v>0.118</v>
      </c>
      <c r="DQ188" s="1">
        <v>0.118</v>
      </c>
      <c r="DR188" s="1" t="s">
        <v>149</v>
      </c>
      <c r="DS188" s="1" t="s">
        <v>149</v>
      </c>
      <c r="DT188" s="1" t="s">
        <v>158</v>
      </c>
      <c r="DU188" s="1" t="s">
        <v>149</v>
      </c>
      <c r="DV188" s="1">
        <v>1287.702</v>
      </c>
      <c r="DW188" s="1" t="str">
        <f t="shared" si="3"/>
        <v>high</v>
      </c>
      <c r="DX188" s="1">
        <v>629.681</v>
      </c>
      <c r="DY188" s="1">
        <v>21.167</v>
      </c>
      <c r="DZ188" s="1">
        <v>604.145</v>
      </c>
      <c r="EA188" s="1" t="s">
        <v>149</v>
      </c>
      <c r="EB188" s="1" t="s">
        <v>149</v>
      </c>
      <c r="EC188" s="1" t="s">
        <v>158</v>
      </c>
      <c r="ED188" s="1" t="s">
        <v>149</v>
      </c>
      <c r="EE188" s="1" t="s">
        <v>535</v>
      </c>
      <c r="EF188" s="1" t="s">
        <v>165</v>
      </c>
      <c r="EG188" s="1" t="s">
        <v>165</v>
      </c>
    </row>
    <row r="189" ht="14.25" customHeight="1">
      <c r="A189" s="1" t="s">
        <v>536</v>
      </c>
      <c r="B189" s="1" t="s">
        <v>136</v>
      </c>
      <c r="C189" s="1">
        <v>44.0</v>
      </c>
      <c r="D189" s="1" t="s">
        <v>161</v>
      </c>
      <c r="E189" s="1">
        <v>87.2</v>
      </c>
      <c r="F189" s="1">
        <v>50.0</v>
      </c>
      <c r="G189" s="1" t="s">
        <v>154</v>
      </c>
      <c r="H189" s="1">
        <v>18.9</v>
      </c>
      <c r="I189" s="1">
        <v>125.0</v>
      </c>
      <c r="J189" s="1">
        <v>194.0</v>
      </c>
      <c r="K189" s="1">
        <v>3.88</v>
      </c>
      <c r="L189" s="1">
        <v>219.88</v>
      </c>
      <c r="M189" s="1">
        <v>1.3</v>
      </c>
      <c r="N189" s="1">
        <v>91.0</v>
      </c>
      <c r="O189" s="1">
        <v>5.4</v>
      </c>
      <c r="P189" s="1">
        <v>7.29</v>
      </c>
      <c r="Q189" s="1">
        <v>6.51</v>
      </c>
      <c r="R189" s="1">
        <v>1.119815668</v>
      </c>
      <c r="S189" s="1">
        <v>95.0</v>
      </c>
      <c r="T189" s="1">
        <v>6.18</v>
      </c>
      <c r="U189" s="1">
        <v>5.0505</v>
      </c>
      <c r="V189" s="1">
        <v>80.4</v>
      </c>
      <c r="W189" s="1">
        <v>79.71622057</v>
      </c>
      <c r="X189" s="1">
        <v>123.9</v>
      </c>
      <c r="Y189" s="1">
        <v>72.08745073</v>
      </c>
      <c r="Z189" s="1">
        <v>1.387204</v>
      </c>
      <c r="AA189" s="1">
        <v>0.363113459</v>
      </c>
      <c r="AB189" s="1">
        <v>96.4</v>
      </c>
      <c r="AC189" s="1">
        <v>32.09814307</v>
      </c>
      <c r="AD189" s="1" t="s">
        <v>155</v>
      </c>
      <c r="AE189" s="1">
        <v>31.50203874</v>
      </c>
      <c r="AF189" s="1">
        <v>104.5</v>
      </c>
      <c r="AG189" s="1" t="s">
        <v>140</v>
      </c>
      <c r="AH189" s="1" t="s">
        <v>141</v>
      </c>
      <c r="AI189" s="1" t="s">
        <v>142</v>
      </c>
      <c r="AJ189" s="1" t="s">
        <v>167</v>
      </c>
      <c r="AK189" s="1" t="s">
        <v>143</v>
      </c>
      <c r="AL189" s="1">
        <v>117.0</v>
      </c>
      <c r="AM189" s="1">
        <v>79.0</v>
      </c>
      <c r="AN189" s="1">
        <v>1907.99</v>
      </c>
      <c r="AO189" s="1">
        <v>24.1893</v>
      </c>
      <c r="AP189" s="1">
        <v>357.696</v>
      </c>
      <c r="AQ189" s="1">
        <v>798.391</v>
      </c>
      <c r="AR189" s="1">
        <v>12.6654</v>
      </c>
      <c r="AS189" s="1">
        <v>1017.8</v>
      </c>
      <c r="AT189" s="1">
        <v>2862.37</v>
      </c>
      <c r="AU189" s="1">
        <v>253.227</v>
      </c>
      <c r="AV189" s="1">
        <v>10.3643</v>
      </c>
      <c r="AW189" s="1">
        <v>1.63804</v>
      </c>
      <c r="AX189" s="1">
        <v>3.30926</v>
      </c>
      <c r="AY189" s="1">
        <v>681.555</v>
      </c>
      <c r="AZ189" s="1">
        <v>0.932487</v>
      </c>
      <c r="BA189" s="1">
        <v>1.39315</v>
      </c>
      <c r="BB189" s="1">
        <v>13.1898</v>
      </c>
      <c r="BC189" s="1">
        <v>4.10907</v>
      </c>
      <c r="BD189" s="1">
        <v>1.16939</v>
      </c>
      <c r="BE189" s="1">
        <v>336.881</v>
      </c>
      <c r="BF189" s="1">
        <v>7.0258</v>
      </c>
      <c r="BG189" s="1">
        <v>121.355</v>
      </c>
      <c r="BH189" s="1">
        <v>4.331391488</v>
      </c>
      <c r="BI189" s="1">
        <v>2.406384526</v>
      </c>
      <c r="BJ189" s="1">
        <v>0.651237255</v>
      </c>
      <c r="BK189" s="1">
        <v>0.01039449</v>
      </c>
      <c r="BL189" s="1" t="s">
        <v>156</v>
      </c>
      <c r="BM189" s="1" t="s">
        <v>146</v>
      </c>
      <c r="BN189" s="1" t="s">
        <v>146</v>
      </c>
      <c r="BO189" s="1" t="s">
        <v>146</v>
      </c>
      <c r="BP189" s="1" t="s">
        <v>146</v>
      </c>
      <c r="BQ189" s="1" t="s">
        <v>146</v>
      </c>
      <c r="BR189" s="1" t="s">
        <v>146</v>
      </c>
      <c r="BS189" s="1">
        <v>18.26765159</v>
      </c>
      <c r="BT189" s="1">
        <v>9.901583093</v>
      </c>
      <c r="BU189" s="1">
        <v>7.074806684</v>
      </c>
      <c r="BV189" s="1">
        <v>5.29803439</v>
      </c>
      <c r="BW189" s="1">
        <v>3.994115074</v>
      </c>
      <c r="BX189" s="1">
        <v>-0.155877729</v>
      </c>
      <c r="BY189" s="1">
        <v>-0.081696923</v>
      </c>
      <c r="BZ189" s="1" t="str">
        <f t="shared" si="1"/>
        <v>antiinflamatoria</v>
      </c>
      <c r="CA189" s="1">
        <v>30.83253589</v>
      </c>
      <c r="CB189" s="1" t="s">
        <v>148</v>
      </c>
      <c r="CC189" s="1">
        <v>0.133651176</v>
      </c>
      <c r="CD189" s="1">
        <v>0.371653481</v>
      </c>
      <c r="CE189" s="1">
        <v>0.024545502</v>
      </c>
      <c r="CF189" s="1">
        <v>0.034355844</v>
      </c>
      <c r="CG189" s="1">
        <v>0.238395243</v>
      </c>
      <c r="CH189" s="1">
        <v>2134.379</v>
      </c>
      <c r="CI189" s="2" t="str">
        <f t="shared" si="2"/>
        <v>High</v>
      </c>
      <c r="CJ189" s="1">
        <v>2031.765</v>
      </c>
      <c r="CK189" s="1">
        <v>1339.992</v>
      </c>
      <c r="CL189" s="1">
        <v>691.772</v>
      </c>
      <c r="CM189" s="1">
        <v>84.884</v>
      </c>
      <c r="CN189" s="1">
        <v>1872.602</v>
      </c>
      <c r="CO189" s="1">
        <v>14.957</v>
      </c>
      <c r="CP189" s="1">
        <v>0.0</v>
      </c>
      <c r="CQ189" s="1">
        <v>14.957</v>
      </c>
      <c r="CR189" s="1">
        <v>0.0</v>
      </c>
      <c r="CS189" s="1">
        <v>59.323</v>
      </c>
      <c r="CT189" s="1">
        <v>59.323</v>
      </c>
      <c r="CU189" s="1">
        <v>0.0</v>
      </c>
      <c r="CV189" s="1">
        <v>1.812</v>
      </c>
      <c r="CW189" s="1">
        <v>0.0</v>
      </c>
      <c r="CX189" s="1">
        <v>0.0</v>
      </c>
      <c r="CY189" s="1">
        <v>64.976</v>
      </c>
      <c r="CZ189" s="1">
        <v>0.0</v>
      </c>
      <c r="DA189" s="1">
        <v>0.0</v>
      </c>
      <c r="DB189" s="1">
        <v>0.0</v>
      </c>
      <c r="DC189" s="1">
        <v>3.296</v>
      </c>
      <c r="DD189" s="1">
        <v>0.129</v>
      </c>
      <c r="DE189" s="1">
        <v>3.425</v>
      </c>
      <c r="DF189" s="1">
        <v>14.787</v>
      </c>
      <c r="DG189" s="1">
        <v>1.678</v>
      </c>
      <c r="DH189" s="1">
        <v>16.465</v>
      </c>
      <c r="DI189" s="1">
        <v>1.82</v>
      </c>
      <c r="DJ189" s="1">
        <v>4.744</v>
      </c>
      <c r="DK189" s="1">
        <v>6.565</v>
      </c>
      <c r="DL189" s="1">
        <v>1240.111</v>
      </c>
      <c r="DM189" s="1">
        <v>625.871</v>
      </c>
      <c r="DN189" s="1">
        <v>1865.983</v>
      </c>
      <c r="DO189" s="1">
        <v>0.0</v>
      </c>
      <c r="DP189" s="1">
        <v>59.323</v>
      </c>
      <c r="DQ189" s="1">
        <v>59.323</v>
      </c>
      <c r="DR189" s="1" t="s">
        <v>149</v>
      </c>
      <c r="DS189" s="1" t="s">
        <v>149</v>
      </c>
      <c r="DT189" s="1" t="s">
        <v>157</v>
      </c>
      <c r="DU189" s="1" t="s">
        <v>149</v>
      </c>
      <c r="DV189" s="1">
        <v>1118.653</v>
      </c>
      <c r="DW189" s="1" t="str">
        <f t="shared" si="3"/>
        <v>high</v>
      </c>
      <c r="DX189" s="1">
        <v>1064.872</v>
      </c>
      <c r="DY189" s="1">
        <v>44.489</v>
      </c>
      <c r="DZ189" s="1">
        <v>981.453</v>
      </c>
      <c r="EA189" s="1" t="s">
        <v>149</v>
      </c>
      <c r="EB189" s="1" t="s">
        <v>149</v>
      </c>
      <c r="EC189" s="1" t="s">
        <v>157</v>
      </c>
      <c r="ED189" s="1" t="s">
        <v>149</v>
      </c>
      <c r="EE189" s="1" t="s">
        <v>537</v>
      </c>
      <c r="EF189" s="1" t="s">
        <v>151</v>
      </c>
      <c r="EG189" s="1" t="s">
        <v>151</v>
      </c>
    </row>
    <row r="190" ht="14.25" customHeight="1">
      <c r="A190" s="1" t="s">
        <v>538</v>
      </c>
      <c r="B190" s="1" t="s">
        <v>153</v>
      </c>
      <c r="C190" s="1">
        <v>51.0</v>
      </c>
      <c r="D190" s="1" t="s">
        <v>161</v>
      </c>
      <c r="E190" s="1">
        <v>51.0</v>
      </c>
      <c r="F190" s="1">
        <v>58.0</v>
      </c>
      <c r="G190" s="1" t="s">
        <v>154</v>
      </c>
      <c r="H190" s="1">
        <v>34.3</v>
      </c>
      <c r="I190" s="1">
        <v>53.0</v>
      </c>
      <c r="J190" s="1">
        <v>145.0</v>
      </c>
      <c r="K190" s="1">
        <v>2.5</v>
      </c>
      <c r="L190" s="1">
        <v>229.04</v>
      </c>
      <c r="M190" s="1">
        <v>39.7</v>
      </c>
      <c r="N190" s="1">
        <v>81.0</v>
      </c>
      <c r="O190" s="1">
        <v>5.5</v>
      </c>
      <c r="P190" s="1">
        <v>17.4</v>
      </c>
      <c r="Q190" s="1">
        <v>7.81</v>
      </c>
      <c r="R190" s="1">
        <v>2.227912932</v>
      </c>
      <c r="S190" s="1">
        <v>172.0</v>
      </c>
      <c r="T190" s="1">
        <v>12.13</v>
      </c>
      <c r="U190" s="1">
        <v>4.4955</v>
      </c>
      <c r="V190" s="1">
        <v>159.7</v>
      </c>
      <c r="W190" s="1">
        <v>243.6966349</v>
      </c>
      <c r="X190" s="1">
        <v>65.8</v>
      </c>
      <c r="Y190" s="1">
        <v>41.26137679</v>
      </c>
      <c r="Z190" s="1">
        <v>2.423574</v>
      </c>
      <c r="AA190" s="1">
        <v>0.333747613</v>
      </c>
      <c r="AB190" s="1">
        <v>92.2</v>
      </c>
      <c r="AC190" s="1">
        <v>38.13029228</v>
      </c>
      <c r="AD190" s="1" t="s">
        <v>155</v>
      </c>
      <c r="AE190" s="1">
        <v>47.04893566</v>
      </c>
      <c r="AF190" s="1">
        <v>111.0</v>
      </c>
      <c r="AG190" s="1" t="s">
        <v>140</v>
      </c>
      <c r="AH190" s="1" t="s">
        <v>141</v>
      </c>
      <c r="AI190" s="1" t="s">
        <v>142</v>
      </c>
      <c r="AJ190" s="1" t="s">
        <v>142</v>
      </c>
      <c r="AK190" s="1" t="s">
        <v>143</v>
      </c>
      <c r="AL190" s="1">
        <v>107.0</v>
      </c>
      <c r="AM190" s="1">
        <v>83.0</v>
      </c>
      <c r="AN190" s="1">
        <v>1445.05</v>
      </c>
      <c r="AO190" s="1">
        <v>13.616</v>
      </c>
      <c r="AP190" s="1">
        <v>446.124</v>
      </c>
      <c r="AQ190" s="1">
        <v>885.993</v>
      </c>
      <c r="AR190" s="1">
        <v>10.6886</v>
      </c>
      <c r="AS190" s="1">
        <v>941.652</v>
      </c>
      <c r="AT190" s="1">
        <v>2798.04</v>
      </c>
      <c r="AU190" s="1">
        <v>188.512</v>
      </c>
      <c r="AV190" s="1">
        <v>9.88282</v>
      </c>
      <c r="AW190" s="1">
        <v>1.01469</v>
      </c>
      <c r="AX190" s="1">
        <v>2.57842</v>
      </c>
      <c r="AY190" s="1">
        <v>745.731</v>
      </c>
      <c r="AZ190" s="1">
        <v>1.13674</v>
      </c>
      <c r="BA190" s="1">
        <v>1.49372</v>
      </c>
      <c r="BB190" s="1">
        <v>13.411</v>
      </c>
      <c r="BC190" s="1">
        <v>4.10317</v>
      </c>
      <c r="BD190" s="1">
        <v>2.07541</v>
      </c>
      <c r="BE190" s="1">
        <v>281.834</v>
      </c>
      <c r="BF190" s="1">
        <v>6.98431</v>
      </c>
      <c r="BG190" s="1">
        <v>193.111</v>
      </c>
      <c r="BH190" s="1">
        <v>15.12268891</v>
      </c>
      <c r="BI190" s="1">
        <v>1.640430015</v>
      </c>
      <c r="BJ190" s="1">
        <v>1.405559942</v>
      </c>
      <c r="BK190" s="1">
        <v>0.150639007</v>
      </c>
      <c r="BL190" s="1" t="s">
        <v>144</v>
      </c>
      <c r="BM190" s="1" t="s">
        <v>145</v>
      </c>
      <c r="BN190" s="1" t="s">
        <v>145</v>
      </c>
      <c r="BO190" s="1" t="s">
        <v>146</v>
      </c>
      <c r="BP190" s="1" t="s">
        <v>146</v>
      </c>
      <c r="BQ190" s="1" t="s">
        <v>145</v>
      </c>
      <c r="BR190" s="1" t="s">
        <v>146</v>
      </c>
      <c r="BS190" s="1">
        <v>19.78256412</v>
      </c>
      <c r="BT190" s="1">
        <v>12.12348397</v>
      </c>
      <c r="BU190" s="1">
        <v>8.368716504</v>
      </c>
      <c r="BV190" s="1">
        <v>7.834408287</v>
      </c>
      <c r="BW190" s="1">
        <v>4.068501882</v>
      </c>
      <c r="BX190" s="1">
        <v>-0.164056769</v>
      </c>
      <c r="BY190" s="1">
        <v>-0.113534096</v>
      </c>
      <c r="BZ190" s="1" t="str">
        <f t="shared" si="1"/>
        <v>antiinflamatoria</v>
      </c>
      <c r="CA190" s="1">
        <v>47.98198198</v>
      </c>
      <c r="CB190" s="1" t="s">
        <v>148</v>
      </c>
      <c r="CC190" s="1">
        <v>0.018110081</v>
      </c>
      <c r="CD190" s="1">
        <v>0.420595778</v>
      </c>
      <c r="CE190" s="1">
        <v>0.256224107</v>
      </c>
      <c r="CF190" s="1">
        <v>0.108660485</v>
      </c>
      <c r="CG190" s="1">
        <v>0.092996646</v>
      </c>
      <c r="CH190" s="1">
        <v>422.974</v>
      </c>
      <c r="CI190" s="2" t="str">
        <f t="shared" si="2"/>
        <v>low</v>
      </c>
      <c r="CJ190" s="1">
        <v>172.522</v>
      </c>
      <c r="CK190" s="1">
        <v>111.322</v>
      </c>
      <c r="CL190" s="1">
        <v>61.2</v>
      </c>
      <c r="CM190" s="1">
        <v>32.084</v>
      </c>
      <c r="CN190" s="1">
        <v>123.039</v>
      </c>
      <c r="CO190" s="1">
        <v>0.866</v>
      </c>
      <c r="CP190" s="1">
        <v>0.0</v>
      </c>
      <c r="CQ190" s="1">
        <v>0.866</v>
      </c>
      <c r="CR190" s="1">
        <v>0.0</v>
      </c>
      <c r="CS190" s="1">
        <v>16.533</v>
      </c>
      <c r="CT190" s="1">
        <v>16.533</v>
      </c>
      <c r="CU190" s="1">
        <v>0.0</v>
      </c>
      <c r="CV190" s="1">
        <v>0.082</v>
      </c>
      <c r="CW190" s="1">
        <v>0.0</v>
      </c>
      <c r="CX190" s="1">
        <v>0.0</v>
      </c>
      <c r="CY190" s="1">
        <v>15.552</v>
      </c>
      <c r="CZ190" s="1">
        <v>0.0</v>
      </c>
      <c r="DA190" s="1">
        <v>0.0</v>
      </c>
      <c r="DB190" s="1">
        <v>0.0</v>
      </c>
      <c r="DC190" s="1">
        <v>0.0</v>
      </c>
      <c r="DD190" s="1">
        <v>0.272</v>
      </c>
      <c r="DE190" s="1">
        <v>0.273</v>
      </c>
      <c r="DF190" s="1">
        <v>12.82</v>
      </c>
      <c r="DG190" s="1">
        <v>3.439</v>
      </c>
      <c r="DH190" s="1">
        <v>16.259</v>
      </c>
      <c r="DI190" s="1">
        <v>1.071</v>
      </c>
      <c r="DJ190" s="1">
        <v>2.706</v>
      </c>
      <c r="DK190" s="1">
        <v>3.777</v>
      </c>
      <c r="DL190" s="1">
        <v>81.012</v>
      </c>
      <c r="DM190" s="1">
        <v>38.249</v>
      </c>
      <c r="DN190" s="1">
        <v>119.262</v>
      </c>
      <c r="DO190" s="1">
        <v>0.0</v>
      </c>
      <c r="DP190" s="1">
        <v>16.533</v>
      </c>
      <c r="DQ190" s="1">
        <v>16.533</v>
      </c>
      <c r="DR190" s="1" t="s">
        <v>158</v>
      </c>
      <c r="DS190" s="1" t="s">
        <v>158</v>
      </c>
      <c r="DT190" s="1" t="s">
        <v>158</v>
      </c>
      <c r="DU190" s="1" t="s">
        <v>157</v>
      </c>
      <c r="DV190" s="1">
        <v>292.705</v>
      </c>
      <c r="DW190" s="1" t="str">
        <f t="shared" si="3"/>
        <v>low</v>
      </c>
      <c r="DX190" s="1">
        <v>119.388</v>
      </c>
      <c r="DY190" s="1">
        <v>22.203</v>
      </c>
      <c r="DZ190" s="1">
        <v>85.145</v>
      </c>
      <c r="EA190" s="1" t="s">
        <v>158</v>
      </c>
      <c r="EB190" s="1" t="s">
        <v>158</v>
      </c>
      <c r="EC190" s="1" t="s">
        <v>158</v>
      </c>
      <c r="ED190" s="1" t="s">
        <v>157</v>
      </c>
      <c r="EE190" s="1" t="s">
        <v>539</v>
      </c>
      <c r="EF190" s="1" t="s">
        <v>165</v>
      </c>
      <c r="EG190" s="1" t="s">
        <v>165</v>
      </c>
    </row>
    <row r="191" ht="14.25" customHeight="1">
      <c r="A191" s="1" t="s">
        <v>540</v>
      </c>
      <c r="B191" s="1" t="s">
        <v>136</v>
      </c>
      <c r="C191" s="1">
        <v>26.0</v>
      </c>
      <c r="D191" s="1" t="s">
        <v>137</v>
      </c>
      <c r="E191" s="1">
        <v>97.4</v>
      </c>
      <c r="F191" s="1">
        <v>34.0</v>
      </c>
      <c r="G191" s="1" t="s">
        <v>138</v>
      </c>
      <c r="H191" s="1">
        <v>25.4</v>
      </c>
      <c r="I191" s="1">
        <v>123.0</v>
      </c>
      <c r="J191" s="1">
        <v>182.0</v>
      </c>
      <c r="K191" s="1">
        <v>5.352941176</v>
      </c>
      <c r="L191" s="1">
        <v>215.7</v>
      </c>
      <c r="M191" s="1">
        <v>3.3</v>
      </c>
      <c r="N191" s="1">
        <v>76.0</v>
      </c>
      <c r="O191" s="1">
        <v>5.0</v>
      </c>
      <c r="P191" s="1">
        <v>3.1</v>
      </c>
      <c r="Q191" s="1">
        <v>3.16</v>
      </c>
      <c r="R191" s="1">
        <v>0.981012658</v>
      </c>
      <c r="S191" s="1">
        <v>127.0</v>
      </c>
      <c r="T191" s="1">
        <v>6.96</v>
      </c>
      <c r="U191" s="1">
        <v>4.218</v>
      </c>
      <c r="V191" s="1">
        <v>125.1</v>
      </c>
      <c r="W191" s="1">
        <v>193.8718663</v>
      </c>
      <c r="X191" s="1">
        <v>115.7</v>
      </c>
      <c r="Y191" s="1">
        <v>76.64197773</v>
      </c>
      <c r="Z191" s="1">
        <v>1.304768</v>
      </c>
      <c r="AA191" s="1">
        <v>0.366655858</v>
      </c>
      <c r="AB191" s="1">
        <v>76.0</v>
      </c>
      <c r="AC191" s="1">
        <v>26.05180745</v>
      </c>
      <c r="AD191" s="1" t="s">
        <v>139</v>
      </c>
      <c r="AE191" s="1">
        <v>24.35619799</v>
      </c>
      <c r="AF191" s="1">
        <v>90.4</v>
      </c>
      <c r="AG191" s="1" t="s">
        <v>140</v>
      </c>
      <c r="AH191" s="1" t="s">
        <v>141</v>
      </c>
      <c r="AI191" s="1" t="s">
        <v>167</v>
      </c>
      <c r="AJ191" s="1" t="s">
        <v>167</v>
      </c>
      <c r="AK191" s="1" t="s">
        <v>143</v>
      </c>
      <c r="AL191" s="1">
        <v>128.0</v>
      </c>
      <c r="AM191" s="1">
        <v>83.0</v>
      </c>
      <c r="AN191" s="1">
        <v>2263.5</v>
      </c>
      <c r="AO191" s="1">
        <v>27.7473</v>
      </c>
      <c r="AP191" s="1">
        <v>482.542</v>
      </c>
      <c r="AQ191" s="1">
        <v>1103.45</v>
      </c>
      <c r="AR191" s="1">
        <v>15.3505</v>
      </c>
      <c r="AS191" s="1">
        <v>881.244</v>
      </c>
      <c r="AT191" s="1">
        <v>3342.71</v>
      </c>
      <c r="AU191" s="1">
        <v>300.431</v>
      </c>
      <c r="AV191" s="1">
        <v>11.3785</v>
      </c>
      <c r="AW191" s="1">
        <v>2.13791</v>
      </c>
      <c r="AX191" s="1">
        <v>3.07136</v>
      </c>
      <c r="AY191" s="1">
        <v>502.823</v>
      </c>
      <c r="AZ191" s="1">
        <v>1.188</v>
      </c>
      <c r="BA191" s="1">
        <v>1.43203</v>
      </c>
      <c r="BB191" s="1">
        <v>17.5035</v>
      </c>
      <c r="BC191" s="1">
        <v>4.4246</v>
      </c>
      <c r="BD191" s="1">
        <v>1.0116</v>
      </c>
      <c r="BE191" s="1">
        <v>459.023</v>
      </c>
      <c r="BF191" s="1">
        <v>7.26363</v>
      </c>
      <c r="BG191" s="1">
        <v>76.4055</v>
      </c>
      <c r="BH191" s="1">
        <v>4.722840648</v>
      </c>
      <c r="BI191" s="1">
        <v>1.799541343</v>
      </c>
      <c r="BJ191" s="1">
        <v>1.318683319</v>
      </c>
      <c r="BK191" s="1">
        <v>0.022295693</v>
      </c>
      <c r="BL191" s="1" t="s">
        <v>144</v>
      </c>
      <c r="BM191" s="1" t="s">
        <v>146</v>
      </c>
      <c r="BN191" s="1" t="s">
        <v>146</v>
      </c>
      <c r="BO191" s="1" t="s">
        <v>145</v>
      </c>
      <c r="BP191" s="1" t="s">
        <v>146</v>
      </c>
      <c r="BQ191" s="1" t="s">
        <v>145</v>
      </c>
      <c r="BR191" s="1" t="s">
        <v>146</v>
      </c>
      <c r="BS191" s="1">
        <v>53.54521946</v>
      </c>
      <c r="BT191" s="1">
        <v>19.60709445</v>
      </c>
      <c r="BU191" s="1">
        <v>13.76977127</v>
      </c>
      <c r="BV191" s="1">
        <v>16.22408254</v>
      </c>
      <c r="BW191" s="1">
        <v>8.806760411</v>
      </c>
      <c r="BX191" s="1">
        <v>0.656518967</v>
      </c>
      <c r="BY191" s="1">
        <v>0.289981876</v>
      </c>
      <c r="BZ191" s="1" t="str">
        <f t="shared" si="1"/>
        <v>proinflamatoria</v>
      </c>
      <c r="CA191" s="1">
        <v>26.21238938</v>
      </c>
      <c r="CB191" s="1" t="s">
        <v>148</v>
      </c>
      <c r="CC191" s="1">
        <v>0.073281616</v>
      </c>
      <c r="CD191" s="1">
        <v>0.54696013</v>
      </c>
      <c r="CE191" s="1">
        <v>0.285405015</v>
      </c>
      <c r="CF191" s="1">
        <v>0.043514342</v>
      </c>
      <c r="CG191" s="1">
        <v>0.011473931</v>
      </c>
      <c r="CH191" s="1">
        <v>1869.046</v>
      </c>
      <c r="CI191" s="2" t="str">
        <f t="shared" si="2"/>
        <v>High</v>
      </c>
      <c r="CJ191" s="1">
        <v>1445.107</v>
      </c>
      <c r="CK191" s="1">
        <v>1046.376</v>
      </c>
      <c r="CL191" s="1">
        <v>398.73</v>
      </c>
      <c r="CM191" s="1">
        <v>199.424</v>
      </c>
      <c r="CN191" s="1">
        <v>1232.584</v>
      </c>
      <c r="CO191" s="1">
        <v>9.836</v>
      </c>
      <c r="CP191" s="1">
        <v>0.0</v>
      </c>
      <c r="CQ191" s="1">
        <v>9.836</v>
      </c>
      <c r="CR191" s="1">
        <v>0.0</v>
      </c>
      <c r="CS191" s="1">
        <v>3.264</v>
      </c>
      <c r="CT191" s="1">
        <v>3.264</v>
      </c>
      <c r="CU191" s="1">
        <v>0.0</v>
      </c>
      <c r="CV191" s="1">
        <v>1.001</v>
      </c>
      <c r="CW191" s="1">
        <v>0.0</v>
      </c>
      <c r="CX191" s="1">
        <v>0.0</v>
      </c>
      <c r="CY191" s="1">
        <v>178.478</v>
      </c>
      <c r="CZ191" s="1">
        <v>0.0</v>
      </c>
      <c r="DA191" s="1">
        <v>0.0</v>
      </c>
      <c r="DB191" s="1">
        <v>0.0</v>
      </c>
      <c r="DC191" s="1">
        <v>0.0</v>
      </c>
      <c r="DD191" s="1">
        <v>0.002</v>
      </c>
      <c r="DE191" s="1">
        <v>0.002</v>
      </c>
      <c r="DF191" s="1">
        <v>20.254</v>
      </c>
      <c r="DG191" s="1">
        <v>0.63</v>
      </c>
      <c r="DH191" s="1">
        <v>20.884</v>
      </c>
      <c r="DI191" s="1">
        <v>0.126</v>
      </c>
      <c r="DJ191" s="1">
        <v>0.706</v>
      </c>
      <c r="DK191" s="1">
        <v>0.832</v>
      </c>
      <c r="DL191" s="1">
        <v>837.623</v>
      </c>
      <c r="DM191" s="1">
        <v>394.129</v>
      </c>
      <c r="DN191" s="1">
        <v>1231.752</v>
      </c>
      <c r="DO191" s="1">
        <v>0.0</v>
      </c>
      <c r="DP191" s="1">
        <v>3.264</v>
      </c>
      <c r="DQ191" s="1">
        <v>3.264</v>
      </c>
      <c r="DR191" s="1" t="s">
        <v>149</v>
      </c>
      <c r="DS191" s="1" t="s">
        <v>149</v>
      </c>
      <c r="DT191" s="1" t="s">
        <v>157</v>
      </c>
      <c r="DU191" s="1" t="s">
        <v>149</v>
      </c>
      <c r="DV191" s="1">
        <v>825.733</v>
      </c>
      <c r="DW191" s="1" t="str">
        <f t="shared" si="3"/>
        <v>high</v>
      </c>
      <c r="DX191" s="1">
        <v>638.439</v>
      </c>
      <c r="DY191" s="1">
        <v>88.104</v>
      </c>
      <c r="DZ191" s="1">
        <v>544.548</v>
      </c>
      <c r="EA191" s="1" t="s">
        <v>149</v>
      </c>
      <c r="EB191" s="1" t="s">
        <v>149</v>
      </c>
      <c r="EC191" s="1" t="s">
        <v>157</v>
      </c>
      <c r="ED191" s="1" t="s">
        <v>149</v>
      </c>
      <c r="EE191" s="1" t="s">
        <v>541</v>
      </c>
      <c r="EF191" s="1" t="s">
        <v>151</v>
      </c>
      <c r="EG191" s="1" t="s">
        <v>151</v>
      </c>
    </row>
    <row r="192" ht="14.25" customHeight="1">
      <c r="A192" s="1" t="s">
        <v>542</v>
      </c>
      <c r="B192" s="1" t="s">
        <v>153</v>
      </c>
      <c r="C192" s="1">
        <v>35.0</v>
      </c>
      <c r="D192" s="1" t="s">
        <v>137</v>
      </c>
      <c r="E192" s="1">
        <v>76.1</v>
      </c>
      <c r="F192" s="1">
        <v>56.0</v>
      </c>
      <c r="G192" s="1" t="s">
        <v>154</v>
      </c>
      <c r="H192" s="1">
        <v>16.5</v>
      </c>
      <c r="I192" s="1">
        <v>115.0</v>
      </c>
      <c r="J192" s="1">
        <v>188.0</v>
      </c>
      <c r="K192" s="1">
        <v>3.357142857</v>
      </c>
      <c r="L192" s="1">
        <v>34.59</v>
      </c>
      <c r="M192" s="1">
        <v>3.8</v>
      </c>
      <c r="N192" s="1">
        <v>93.0</v>
      </c>
      <c r="O192" s="1">
        <v>5.2</v>
      </c>
      <c r="P192" s="1">
        <v>13.8</v>
      </c>
      <c r="Q192" s="1">
        <v>4.34</v>
      </c>
      <c r="R192" s="1">
        <v>3.179723502</v>
      </c>
      <c r="S192" s="1">
        <v>83.0</v>
      </c>
      <c r="T192" s="1">
        <v>18.34</v>
      </c>
      <c r="U192" s="1">
        <v>5.1615</v>
      </c>
      <c r="V192" s="1">
        <v>161.2</v>
      </c>
      <c r="W192" s="1">
        <v>220.7643695</v>
      </c>
      <c r="X192" s="1">
        <v>42.5</v>
      </c>
      <c r="Y192" s="1">
        <v>23.76879993</v>
      </c>
      <c r="Z192" s="1">
        <v>4.207196</v>
      </c>
      <c r="AA192" s="1">
        <v>0.309041385</v>
      </c>
      <c r="AB192" s="1">
        <v>75.6</v>
      </c>
      <c r="AC192" s="1">
        <v>31.83585501</v>
      </c>
      <c r="AD192" s="1" t="s">
        <v>155</v>
      </c>
      <c r="AE192" s="1">
        <v>39.82534354</v>
      </c>
      <c r="AF192" s="1">
        <v>90.8</v>
      </c>
      <c r="AG192" s="1" t="s">
        <v>140</v>
      </c>
      <c r="AH192" s="1" t="s">
        <v>141</v>
      </c>
      <c r="AI192" s="1" t="s">
        <v>142</v>
      </c>
      <c r="AJ192" s="1" t="s">
        <v>167</v>
      </c>
      <c r="AK192" s="1" t="s">
        <v>170</v>
      </c>
      <c r="AL192" s="1">
        <v>118.0</v>
      </c>
      <c r="AM192" s="1">
        <v>84.0</v>
      </c>
      <c r="AN192" s="1">
        <v>1534.4</v>
      </c>
      <c r="AO192" s="1">
        <v>14.3614</v>
      </c>
      <c r="AP192" s="1">
        <v>295.309</v>
      </c>
      <c r="AQ192" s="1">
        <v>657.104</v>
      </c>
      <c r="AR192" s="1">
        <v>11.4682</v>
      </c>
      <c r="AS192" s="1">
        <v>1297.34</v>
      </c>
      <c r="AT192" s="1">
        <v>2149.22</v>
      </c>
      <c r="AU192" s="1">
        <v>167.878</v>
      </c>
      <c r="AV192" s="1">
        <v>9.75172</v>
      </c>
      <c r="AW192" s="1">
        <v>0.798717</v>
      </c>
      <c r="AX192" s="1">
        <v>2.9615</v>
      </c>
      <c r="AY192" s="1">
        <v>639.797</v>
      </c>
      <c r="AZ192" s="1">
        <v>0.87749</v>
      </c>
      <c r="BA192" s="1">
        <v>1.60493</v>
      </c>
      <c r="BB192" s="1">
        <v>12.0014</v>
      </c>
      <c r="BC192" s="1">
        <v>4.1997</v>
      </c>
      <c r="BD192" s="1">
        <v>2.30774</v>
      </c>
      <c r="BE192" s="1">
        <v>316.559</v>
      </c>
      <c r="BF192" s="1">
        <v>6.69059</v>
      </c>
      <c r="BG192" s="1">
        <v>125.932</v>
      </c>
      <c r="BH192" s="1">
        <v>0.393954448</v>
      </c>
      <c r="BI192" s="1">
        <v>0.0</v>
      </c>
      <c r="BJ192" s="1">
        <v>0.106929454</v>
      </c>
      <c r="BK192" s="1">
        <v>0.021274814</v>
      </c>
      <c r="BL192" s="1" t="s">
        <v>144</v>
      </c>
      <c r="BM192" s="1" t="s">
        <v>146</v>
      </c>
      <c r="BN192" s="1" t="s">
        <v>146</v>
      </c>
      <c r="BO192" s="1" t="s">
        <v>146</v>
      </c>
      <c r="BP192" s="1" t="s">
        <v>146</v>
      </c>
      <c r="BQ192" s="1" t="s">
        <v>145</v>
      </c>
      <c r="BR192" s="1" t="s">
        <v>145</v>
      </c>
      <c r="BS192" s="1">
        <v>41.8355097</v>
      </c>
      <c r="BT192" s="1">
        <v>6.114417622</v>
      </c>
      <c r="BU192" s="1">
        <v>2.701793366</v>
      </c>
      <c r="BV192" s="1">
        <v>3.291945688</v>
      </c>
      <c r="BW192" s="1">
        <v>4.505618925</v>
      </c>
      <c r="BX192" s="1">
        <v>0.42949903</v>
      </c>
      <c r="BY192" s="1">
        <v>0.27998633</v>
      </c>
      <c r="BZ192" s="1" t="str">
        <f t="shared" si="1"/>
        <v>proinflamatoria</v>
      </c>
      <c r="CA192" s="1">
        <v>42.05726872</v>
      </c>
      <c r="CB192" s="1" t="s">
        <v>148</v>
      </c>
      <c r="CC192" s="1">
        <v>0.135467438</v>
      </c>
      <c r="CD192" s="1">
        <v>0.270620421</v>
      </c>
      <c r="CE192" s="1">
        <v>0.020722619</v>
      </c>
      <c r="CF192" s="1">
        <v>0.046067734</v>
      </c>
      <c r="CG192" s="1">
        <v>0.231407817</v>
      </c>
      <c r="CH192" s="1">
        <v>752.606</v>
      </c>
      <c r="CI192" s="2" t="str">
        <f t="shared" si="2"/>
        <v>low</v>
      </c>
      <c r="CJ192" s="1">
        <v>528.742</v>
      </c>
      <c r="CK192" s="1">
        <v>300.977</v>
      </c>
      <c r="CL192" s="1">
        <v>227.766</v>
      </c>
      <c r="CM192" s="1">
        <v>37.524</v>
      </c>
      <c r="CN192" s="1">
        <v>474.422</v>
      </c>
      <c r="CO192" s="1">
        <v>5.248</v>
      </c>
      <c r="CP192" s="1">
        <v>0.0</v>
      </c>
      <c r="CQ192" s="1">
        <v>5.248</v>
      </c>
      <c r="CR192" s="1">
        <v>0.0</v>
      </c>
      <c r="CS192" s="1">
        <v>11.549</v>
      </c>
      <c r="CT192" s="1">
        <v>11.549</v>
      </c>
      <c r="CU192" s="1">
        <v>0.0</v>
      </c>
      <c r="CV192" s="1">
        <v>2.341</v>
      </c>
      <c r="CW192" s="1">
        <v>0.0</v>
      </c>
      <c r="CX192" s="1">
        <v>0.0</v>
      </c>
      <c r="CY192" s="1">
        <v>0.0</v>
      </c>
      <c r="CZ192" s="1">
        <v>0.0</v>
      </c>
      <c r="DA192" s="1">
        <v>11.28</v>
      </c>
      <c r="DB192" s="1">
        <v>11.28</v>
      </c>
      <c r="DC192" s="1">
        <v>2.899</v>
      </c>
      <c r="DD192" s="1">
        <v>0.473</v>
      </c>
      <c r="DE192" s="1">
        <v>3.372</v>
      </c>
      <c r="DF192" s="1">
        <v>18.285</v>
      </c>
      <c r="DG192" s="1">
        <v>4.587</v>
      </c>
      <c r="DH192" s="1">
        <v>22.872</v>
      </c>
      <c r="DI192" s="1">
        <v>0.462</v>
      </c>
      <c r="DJ192" s="1">
        <v>1.159</v>
      </c>
      <c r="DK192" s="1">
        <v>1.621</v>
      </c>
      <c r="DL192" s="1">
        <v>274.041</v>
      </c>
      <c r="DM192" s="1">
        <v>198.675</v>
      </c>
      <c r="DN192" s="1">
        <v>472.717</v>
      </c>
      <c r="DO192" s="1">
        <v>0.0</v>
      </c>
      <c r="DP192" s="1">
        <v>11.549</v>
      </c>
      <c r="DQ192" s="1">
        <v>11.549</v>
      </c>
      <c r="DR192" s="1" t="s">
        <v>157</v>
      </c>
      <c r="DS192" s="1" t="s">
        <v>157</v>
      </c>
      <c r="DT192" s="1" t="s">
        <v>158</v>
      </c>
      <c r="DU192" s="1" t="s">
        <v>157</v>
      </c>
      <c r="DV192" s="1">
        <v>490.489</v>
      </c>
      <c r="DW192" s="1" t="str">
        <f t="shared" si="3"/>
        <v>low</v>
      </c>
      <c r="DX192" s="1">
        <v>344.592</v>
      </c>
      <c r="DY192" s="1">
        <v>24.455</v>
      </c>
      <c r="DZ192" s="1">
        <v>309.19</v>
      </c>
      <c r="EA192" s="1" t="s">
        <v>157</v>
      </c>
      <c r="EB192" s="1" t="s">
        <v>157</v>
      </c>
      <c r="EC192" s="1" t="s">
        <v>158</v>
      </c>
      <c r="ED192" s="1" t="s">
        <v>149</v>
      </c>
      <c r="EE192" s="1" t="s">
        <v>543</v>
      </c>
      <c r="EF192" s="1" t="s">
        <v>165</v>
      </c>
      <c r="EG192" s="1" t="s">
        <v>165</v>
      </c>
    </row>
    <row r="193" ht="14.25" customHeight="1">
      <c r="A193" s="1" t="s">
        <v>544</v>
      </c>
      <c r="B193" s="1" t="s">
        <v>153</v>
      </c>
      <c r="C193" s="1">
        <v>31.0</v>
      </c>
      <c r="D193" s="1" t="s">
        <v>137</v>
      </c>
      <c r="E193" s="1">
        <v>86.1</v>
      </c>
      <c r="F193" s="1">
        <v>42.0</v>
      </c>
      <c r="G193" s="1" t="s">
        <v>154</v>
      </c>
      <c r="H193" s="1">
        <v>18.5</v>
      </c>
      <c r="I193" s="1">
        <v>119.0</v>
      </c>
      <c r="J193" s="1">
        <v>180.0</v>
      </c>
      <c r="K193" s="1">
        <v>4.285714286</v>
      </c>
      <c r="L193" s="1">
        <v>117.4</v>
      </c>
      <c r="M193" s="1">
        <v>8.2</v>
      </c>
      <c r="N193" s="1">
        <v>82.0</v>
      </c>
      <c r="O193" s="1">
        <v>5.2</v>
      </c>
      <c r="P193" s="1">
        <v>30.1</v>
      </c>
      <c r="Q193" s="1">
        <v>4.65</v>
      </c>
      <c r="R193" s="1">
        <v>6.47311828</v>
      </c>
      <c r="S193" s="1">
        <v>93.0</v>
      </c>
      <c r="T193" s="1">
        <v>10.73</v>
      </c>
      <c r="U193" s="1">
        <v>4.551</v>
      </c>
      <c r="V193" s="1">
        <v>143.5</v>
      </c>
      <c r="W193" s="1">
        <v>204.1864891</v>
      </c>
      <c r="X193" s="1">
        <v>74.0</v>
      </c>
      <c r="Y193" s="1">
        <v>46.07612637</v>
      </c>
      <c r="Z193" s="1">
        <v>2.170321333</v>
      </c>
      <c r="AA193" s="1">
        <v>0.339173463</v>
      </c>
      <c r="AB193" s="1">
        <v>75.5</v>
      </c>
      <c r="AC193" s="1">
        <v>30.78672101</v>
      </c>
      <c r="AD193" s="1" t="s">
        <v>155</v>
      </c>
      <c r="AE193" s="1">
        <v>39.82534354</v>
      </c>
      <c r="AF193" s="1">
        <v>102.5</v>
      </c>
      <c r="AG193" s="1" t="s">
        <v>140</v>
      </c>
      <c r="AH193" s="1" t="s">
        <v>141</v>
      </c>
      <c r="AI193" s="1" t="s">
        <v>142</v>
      </c>
      <c r="AJ193" s="1" t="s">
        <v>142</v>
      </c>
      <c r="AK193" s="1" t="s">
        <v>143</v>
      </c>
      <c r="AL193" s="1">
        <v>120.0</v>
      </c>
      <c r="AM193" s="1">
        <v>77.0</v>
      </c>
      <c r="AN193" s="1">
        <v>1367.37</v>
      </c>
      <c r="AO193" s="1">
        <v>12.2964</v>
      </c>
      <c r="AP193" s="1">
        <v>462.712</v>
      </c>
      <c r="AQ193" s="1">
        <v>728.352</v>
      </c>
      <c r="AR193" s="1">
        <v>10.0453</v>
      </c>
      <c r="AS193" s="1">
        <v>1053.48</v>
      </c>
      <c r="AT193" s="1">
        <v>2605.04</v>
      </c>
      <c r="AU193" s="1">
        <v>180.875</v>
      </c>
      <c r="AV193" s="1">
        <v>9.32327</v>
      </c>
      <c r="AW193" s="1">
        <v>1.07751</v>
      </c>
      <c r="AX193" s="1">
        <v>3.05221</v>
      </c>
      <c r="AY193" s="1">
        <v>675.522</v>
      </c>
      <c r="AZ193" s="1">
        <v>0.79303</v>
      </c>
      <c r="BA193" s="1">
        <v>1.16676</v>
      </c>
      <c r="BB193" s="1">
        <v>12.1634</v>
      </c>
      <c r="BC193" s="1">
        <v>3.91025</v>
      </c>
      <c r="BD193" s="1">
        <v>0.875848</v>
      </c>
      <c r="BE193" s="1">
        <v>278.627</v>
      </c>
      <c r="BF193" s="1">
        <v>6.67636</v>
      </c>
      <c r="BG193" s="1">
        <v>113.484</v>
      </c>
      <c r="BH193" s="1">
        <v>1.160895161</v>
      </c>
      <c r="BI193" s="1">
        <v>0.655897592</v>
      </c>
      <c r="BJ193" s="1">
        <v>0.546173106</v>
      </c>
      <c r="BK193" s="1">
        <v>0.030660758</v>
      </c>
      <c r="BL193" s="1" t="s">
        <v>144</v>
      </c>
      <c r="BM193" s="1" t="s">
        <v>146</v>
      </c>
      <c r="BN193" s="1" t="s">
        <v>146</v>
      </c>
      <c r="BO193" s="1" t="s">
        <v>145</v>
      </c>
      <c r="BP193" s="1" t="s">
        <v>146</v>
      </c>
      <c r="BQ193" s="1" t="s">
        <v>145</v>
      </c>
      <c r="BR193" s="1" t="s">
        <v>146</v>
      </c>
      <c r="BS193" s="1">
        <v>20.58180814</v>
      </c>
      <c r="BT193" s="1">
        <v>3.846687385</v>
      </c>
      <c r="BU193" s="1">
        <v>1.050024678</v>
      </c>
      <c r="BV193" s="1">
        <v>0.838024237</v>
      </c>
      <c r="BW193" s="1">
        <v>0.374488678</v>
      </c>
      <c r="BX193" s="1">
        <v>1.378401747</v>
      </c>
      <c r="BY193" s="1">
        <v>1.008340707</v>
      </c>
      <c r="BZ193" s="1" t="str">
        <f t="shared" si="1"/>
        <v>proinflamatoria</v>
      </c>
      <c r="CA193" s="1">
        <v>45.44390244</v>
      </c>
      <c r="CB193" s="1" t="s">
        <v>148</v>
      </c>
      <c r="CC193" s="1">
        <v>0.029736983</v>
      </c>
      <c r="CD193" s="1">
        <v>0.75050993</v>
      </c>
      <c r="CE193" s="1">
        <v>0.10656647</v>
      </c>
      <c r="CF193" s="1">
        <v>0.032027196</v>
      </c>
      <c r="CG193" s="1">
        <v>0.002719628</v>
      </c>
      <c r="CH193" s="1">
        <v>358.544</v>
      </c>
      <c r="CI193" s="2" t="str">
        <f t="shared" si="2"/>
        <v>low</v>
      </c>
      <c r="CJ193" s="1">
        <v>187.356</v>
      </c>
      <c r="CK193" s="1">
        <v>172.314</v>
      </c>
      <c r="CL193" s="1">
        <v>15.041</v>
      </c>
      <c r="CM193" s="1">
        <v>145.053</v>
      </c>
      <c r="CN193" s="1">
        <v>35.381</v>
      </c>
      <c r="CO193" s="1">
        <v>0.0</v>
      </c>
      <c r="CP193" s="1">
        <v>0.0</v>
      </c>
      <c r="CQ193" s="1">
        <v>0.0</v>
      </c>
      <c r="CR193" s="1">
        <v>0.0</v>
      </c>
      <c r="CS193" s="1">
        <v>6.922</v>
      </c>
      <c r="CT193" s="1">
        <v>6.922</v>
      </c>
      <c r="CU193" s="1">
        <v>0.0</v>
      </c>
      <c r="CV193" s="1">
        <v>0.0</v>
      </c>
      <c r="CW193" s="1">
        <v>0.0</v>
      </c>
      <c r="CX193" s="1">
        <v>0.0</v>
      </c>
      <c r="CY193" s="1">
        <v>12.402</v>
      </c>
      <c r="CZ193" s="1">
        <v>0.0</v>
      </c>
      <c r="DA193" s="1">
        <v>0.0</v>
      </c>
      <c r="DB193" s="1">
        <v>0.0</v>
      </c>
      <c r="DC193" s="1">
        <v>0.0</v>
      </c>
      <c r="DD193" s="1">
        <v>0.053</v>
      </c>
      <c r="DE193" s="1">
        <v>0.053</v>
      </c>
      <c r="DF193" s="1">
        <v>131.864</v>
      </c>
      <c r="DG193" s="1">
        <v>0.734</v>
      </c>
      <c r="DH193" s="1">
        <v>132.598</v>
      </c>
      <c r="DI193" s="1">
        <v>0.15</v>
      </c>
      <c r="DJ193" s="1">
        <v>1.513</v>
      </c>
      <c r="DK193" s="1">
        <v>1.663</v>
      </c>
      <c r="DL193" s="1">
        <v>27.899</v>
      </c>
      <c r="DM193" s="1">
        <v>5.82</v>
      </c>
      <c r="DN193" s="1">
        <v>33.718</v>
      </c>
      <c r="DO193" s="1">
        <v>0.0</v>
      </c>
      <c r="DP193" s="1">
        <v>6.922</v>
      </c>
      <c r="DQ193" s="1">
        <v>6.922</v>
      </c>
      <c r="DR193" s="1" t="s">
        <v>158</v>
      </c>
      <c r="DS193" s="1" t="s">
        <v>158</v>
      </c>
      <c r="DT193" s="1" t="s">
        <v>157</v>
      </c>
      <c r="DU193" s="1" t="s">
        <v>158</v>
      </c>
      <c r="DV193" s="1">
        <v>262.214</v>
      </c>
      <c r="DW193" s="1" t="str">
        <f t="shared" si="3"/>
        <v>low</v>
      </c>
      <c r="DX193" s="1">
        <v>137.019</v>
      </c>
      <c r="DY193" s="1">
        <v>106.081</v>
      </c>
      <c r="DZ193" s="1">
        <v>25.875</v>
      </c>
      <c r="EA193" s="1" t="s">
        <v>158</v>
      </c>
      <c r="EB193" s="1" t="s">
        <v>158</v>
      </c>
      <c r="EC193" s="1" t="s">
        <v>157</v>
      </c>
      <c r="ED193" s="1" t="s">
        <v>158</v>
      </c>
      <c r="EE193" s="1" t="s">
        <v>545</v>
      </c>
      <c r="EF193" s="1" t="s">
        <v>165</v>
      </c>
      <c r="EG193" s="1" t="s">
        <v>165</v>
      </c>
    </row>
    <row r="194" ht="14.25" customHeight="1">
      <c r="A194" s="1" t="s">
        <v>546</v>
      </c>
      <c r="B194" s="1" t="s">
        <v>153</v>
      </c>
      <c r="C194" s="1">
        <v>48.0</v>
      </c>
      <c r="D194" s="1" t="s">
        <v>161</v>
      </c>
      <c r="E194" s="1">
        <v>86.5</v>
      </c>
      <c r="F194" s="1">
        <v>42.0</v>
      </c>
      <c r="G194" s="1" t="s">
        <v>154</v>
      </c>
      <c r="H194" s="1">
        <v>26.8</v>
      </c>
      <c r="I194" s="1">
        <v>113.0</v>
      </c>
      <c r="J194" s="1">
        <v>182.0</v>
      </c>
      <c r="K194" s="1">
        <v>4.333333333</v>
      </c>
      <c r="L194" s="1">
        <v>102.8</v>
      </c>
      <c r="M194" s="1">
        <v>4.1</v>
      </c>
      <c r="N194" s="1">
        <v>91.0</v>
      </c>
      <c r="O194" s="1">
        <v>5.4</v>
      </c>
      <c r="P194" s="1">
        <v>21.2</v>
      </c>
      <c r="Q194" s="1">
        <v>8.8</v>
      </c>
      <c r="R194" s="1">
        <v>2.409090909</v>
      </c>
      <c r="S194" s="1">
        <v>134.0</v>
      </c>
      <c r="T194" s="1">
        <v>7.7</v>
      </c>
      <c r="U194" s="1">
        <v>5.0505</v>
      </c>
      <c r="V194" s="1">
        <v>93.3</v>
      </c>
      <c r="W194" s="1">
        <v>99.3227991</v>
      </c>
      <c r="X194" s="1">
        <v>99.7</v>
      </c>
      <c r="Y194" s="1">
        <v>57.85720073</v>
      </c>
      <c r="Z194" s="1">
        <v>1.728393333</v>
      </c>
      <c r="AA194" s="1">
        <v>0.350943391</v>
      </c>
      <c r="AB194" s="1">
        <v>84.2</v>
      </c>
      <c r="AC194" s="1">
        <v>35.45739407</v>
      </c>
      <c r="AD194" s="1" t="s">
        <v>155</v>
      </c>
      <c r="AE194" s="1">
        <v>42.12914723</v>
      </c>
      <c r="AF194" s="1">
        <v>107.6</v>
      </c>
      <c r="AG194" s="1" t="s">
        <v>140</v>
      </c>
      <c r="AH194" s="1" t="s">
        <v>141</v>
      </c>
      <c r="AI194" s="1" t="s">
        <v>142</v>
      </c>
      <c r="AJ194" s="1" t="s">
        <v>142</v>
      </c>
      <c r="AK194" s="1" t="s">
        <v>143</v>
      </c>
      <c r="AL194" s="1">
        <v>108.0</v>
      </c>
      <c r="AM194" s="1">
        <v>65.0</v>
      </c>
      <c r="AN194" s="1">
        <v>1291.45</v>
      </c>
      <c r="AO194" s="1">
        <v>18.9234</v>
      </c>
      <c r="AP194" s="1">
        <v>807.666</v>
      </c>
      <c r="AQ194" s="1">
        <v>936.136</v>
      </c>
      <c r="AR194" s="1">
        <v>15.6677</v>
      </c>
      <c r="AS194" s="1">
        <v>852.896</v>
      </c>
      <c r="AT194" s="1">
        <v>2736.18</v>
      </c>
      <c r="AU194" s="1">
        <v>260.083</v>
      </c>
      <c r="AV194" s="1">
        <v>9.50025</v>
      </c>
      <c r="AW194" s="1">
        <v>1.20263</v>
      </c>
      <c r="AX194" s="1">
        <v>3.28816</v>
      </c>
      <c r="AY194" s="1">
        <v>1399.2</v>
      </c>
      <c r="AZ194" s="1">
        <v>1.9492</v>
      </c>
      <c r="BA194" s="1">
        <v>2.27871</v>
      </c>
      <c r="BB194" s="1">
        <v>21.3619</v>
      </c>
      <c r="BC194" s="1">
        <v>5.43909</v>
      </c>
      <c r="BD194" s="1">
        <v>1.59154</v>
      </c>
      <c r="BE194" s="1">
        <v>484.391</v>
      </c>
      <c r="BF194" s="1">
        <v>7.72318</v>
      </c>
      <c r="BG194" s="1">
        <v>271.144</v>
      </c>
      <c r="BH194" s="1">
        <v>3.071171102</v>
      </c>
      <c r="BI194" s="1">
        <v>0.633909323</v>
      </c>
      <c r="BJ194" s="1">
        <v>0.515583961</v>
      </c>
      <c r="BK194" s="1">
        <v>0.023508933</v>
      </c>
      <c r="BL194" s="1" t="s">
        <v>144</v>
      </c>
      <c r="BM194" s="1" t="s">
        <v>146</v>
      </c>
      <c r="BN194" s="1" t="s">
        <v>146</v>
      </c>
      <c r="BO194" s="1" t="s">
        <v>145</v>
      </c>
      <c r="BP194" s="1" t="s">
        <v>146</v>
      </c>
      <c r="BQ194" s="1" t="s">
        <v>145</v>
      </c>
      <c r="BR194" s="1" t="s">
        <v>146</v>
      </c>
      <c r="BS194" s="1" t="s">
        <v>147</v>
      </c>
      <c r="BT194" s="1" t="s">
        <v>147</v>
      </c>
      <c r="BU194" s="1" t="s">
        <v>147</v>
      </c>
      <c r="BV194" s="1" t="s">
        <v>147</v>
      </c>
      <c r="BW194" s="1" t="s">
        <v>147</v>
      </c>
      <c r="BX194" s="1">
        <v>-1.815174672</v>
      </c>
      <c r="BY194" s="1">
        <v>-1.40602221</v>
      </c>
      <c r="BZ194" s="1" t="str">
        <f t="shared" si="1"/>
        <v>antiinflamatoria</v>
      </c>
      <c r="CA194" s="1">
        <v>47.35687732</v>
      </c>
      <c r="CB194" s="1" t="s">
        <v>148</v>
      </c>
      <c r="CC194" s="1">
        <v>0.259992397</v>
      </c>
      <c r="CD194" s="1">
        <v>0.252308027</v>
      </c>
      <c r="CE194" s="1">
        <v>0.023053112</v>
      </c>
      <c r="CF194" s="1">
        <v>0.024492234</v>
      </c>
      <c r="CG194" s="1">
        <v>0.059221245</v>
      </c>
      <c r="CH194" s="1">
        <v>1107.807</v>
      </c>
      <c r="CI194" s="2" t="str">
        <f t="shared" si="2"/>
        <v>High</v>
      </c>
      <c r="CJ194" s="1">
        <v>778.766</v>
      </c>
      <c r="CK194" s="1">
        <v>536.14</v>
      </c>
      <c r="CL194" s="1">
        <v>242.626</v>
      </c>
      <c r="CM194" s="1">
        <v>249.193</v>
      </c>
      <c r="CN194" s="1">
        <v>443.275</v>
      </c>
      <c r="CO194" s="1">
        <v>70.216</v>
      </c>
      <c r="CP194" s="1">
        <v>0.0</v>
      </c>
      <c r="CQ194" s="1">
        <v>70.216</v>
      </c>
      <c r="CR194" s="1">
        <v>0.0</v>
      </c>
      <c r="CS194" s="1">
        <v>16.082</v>
      </c>
      <c r="CT194" s="1">
        <v>16.082</v>
      </c>
      <c r="CU194" s="1">
        <v>0.0</v>
      </c>
      <c r="CV194" s="1">
        <v>66.035</v>
      </c>
      <c r="CW194" s="1">
        <v>0.0</v>
      </c>
      <c r="CX194" s="1">
        <v>0.0</v>
      </c>
      <c r="CY194" s="1">
        <v>2.819</v>
      </c>
      <c r="CZ194" s="1">
        <v>21.055</v>
      </c>
      <c r="DA194" s="1">
        <v>43.325</v>
      </c>
      <c r="DB194" s="1">
        <v>64.38</v>
      </c>
      <c r="DC194" s="1">
        <v>3.587</v>
      </c>
      <c r="DD194" s="1">
        <v>2.812</v>
      </c>
      <c r="DE194" s="1">
        <v>6.399</v>
      </c>
      <c r="DF194" s="1">
        <v>149.0</v>
      </c>
      <c r="DG194" s="1">
        <v>26.594</v>
      </c>
      <c r="DH194" s="1">
        <v>175.595</v>
      </c>
      <c r="DI194" s="1">
        <v>0.855</v>
      </c>
      <c r="DJ194" s="1">
        <v>6.03</v>
      </c>
      <c r="DK194" s="1">
        <v>6.886</v>
      </c>
      <c r="DL194" s="1">
        <v>288.608</v>
      </c>
      <c r="DM194" s="1">
        <v>147.782</v>
      </c>
      <c r="DN194" s="1">
        <v>436.389</v>
      </c>
      <c r="DO194" s="1">
        <v>0.0</v>
      </c>
      <c r="DP194" s="1">
        <v>16.082</v>
      </c>
      <c r="DQ194" s="1">
        <v>16.082</v>
      </c>
      <c r="DR194" s="1" t="s">
        <v>157</v>
      </c>
      <c r="DS194" s="1" t="s">
        <v>149</v>
      </c>
      <c r="DT194" s="1" t="s">
        <v>149</v>
      </c>
      <c r="DU194" s="1" t="s">
        <v>157</v>
      </c>
      <c r="DV194" s="1">
        <v>857.801</v>
      </c>
      <c r="DW194" s="1" t="str">
        <f t="shared" si="3"/>
        <v>high</v>
      </c>
      <c r="DX194" s="1">
        <v>603.017</v>
      </c>
      <c r="DY194" s="1">
        <v>192.956</v>
      </c>
      <c r="DZ194" s="1">
        <v>343.238</v>
      </c>
      <c r="EA194" s="1" t="s">
        <v>149</v>
      </c>
      <c r="EB194" s="1" t="s">
        <v>149</v>
      </c>
      <c r="EC194" s="1" t="s">
        <v>149</v>
      </c>
      <c r="ED194" s="1" t="s">
        <v>149</v>
      </c>
      <c r="EE194" s="1" t="s">
        <v>547</v>
      </c>
      <c r="EF194" s="1" t="s">
        <v>165</v>
      </c>
      <c r="EG194" s="1" t="s">
        <v>165</v>
      </c>
    </row>
    <row r="195" ht="14.25" customHeight="1">
      <c r="A195" s="1" t="s">
        <v>548</v>
      </c>
      <c r="B195" s="1" t="s">
        <v>153</v>
      </c>
      <c r="C195" s="1">
        <v>37.0</v>
      </c>
      <c r="D195" s="1" t="s">
        <v>137</v>
      </c>
      <c r="E195" s="1">
        <v>64.7</v>
      </c>
      <c r="F195" s="1">
        <v>53.0</v>
      </c>
      <c r="G195" s="1" t="s">
        <v>154</v>
      </c>
      <c r="H195" s="1">
        <v>12.3</v>
      </c>
      <c r="I195" s="1">
        <v>92.0</v>
      </c>
      <c r="J195" s="1">
        <v>157.0</v>
      </c>
      <c r="K195" s="1">
        <v>2.962264151</v>
      </c>
      <c r="L195" s="1">
        <v>162.29</v>
      </c>
      <c r="M195" s="1">
        <v>1.0</v>
      </c>
      <c r="N195" s="1">
        <v>80.0</v>
      </c>
      <c r="O195" s="1">
        <v>5.1</v>
      </c>
      <c r="P195" s="1">
        <v>7.39</v>
      </c>
      <c r="Q195" s="1">
        <v>6.14</v>
      </c>
      <c r="R195" s="1">
        <v>1.203583062</v>
      </c>
      <c r="S195" s="1">
        <v>62.0</v>
      </c>
      <c r="T195" s="1">
        <v>6.06</v>
      </c>
      <c r="U195" s="1">
        <v>4.44</v>
      </c>
      <c r="V195" s="1">
        <v>102.8</v>
      </c>
      <c r="W195" s="1">
        <v>128.9361702</v>
      </c>
      <c r="X195" s="1">
        <v>130.7</v>
      </c>
      <c r="Y195" s="1">
        <v>83.62322719</v>
      </c>
      <c r="Z195" s="1">
        <v>1.19584</v>
      </c>
      <c r="AA195" s="1">
        <v>0.371817304</v>
      </c>
      <c r="AB195" s="1">
        <v>58.5</v>
      </c>
      <c r="AC195" s="1">
        <v>23.31554178</v>
      </c>
      <c r="AD195" s="1" t="s">
        <v>154</v>
      </c>
      <c r="AE195" s="1">
        <v>34.02258709</v>
      </c>
      <c r="AF195" s="1">
        <v>73.1</v>
      </c>
      <c r="AG195" s="1" t="s">
        <v>154</v>
      </c>
      <c r="AH195" s="1" t="s">
        <v>154</v>
      </c>
      <c r="AI195" s="1" t="s">
        <v>142</v>
      </c>
      <c r="AJ195" s="1" t="s">
        <v>167</v>
      </c>
      <c r="AK195" s="1" t="s">
        <v>143</v>
      </c>
      <c r="AL195" s="1">
        <v>97.0</v>
      </c>
      <c r="AM195" s="1">
        <v>61.0</v>
      </c>
      <c r="AN195" s="1">
        <v>1542.29</v>
      </c>
      <c r="AO195" s="1">
        <v>13.2835</v>
      </c>
      <c r="AP195" s="1">
        <v>562.006</v>
      </c>
      <c r="AQ195" s="1">
        <v>899.908</v>
      </c>
      <c r="AR195" s="1">
        <v>12.5538</v>
      </c>
      <c r="AS195" s="1">
        <v>1173.06</v>
      </c>
      <c r="AT195" s="1">
        <v>2111.32</v>
      </c>
      <c r="AU195" s="1">
        <v>178.349</v>
      </c>
      <c r="AV195" s="1">
        <v>10.2897</v>
      </c>
      <c r="AW195" s="1">
        <v>0.935912</v>
      </c>
      <c r="AX195" s="1">
        <v>3.3295</v>
      </c>
      <c r="AY195" s="1">
        <v>849.228</v>
      </c>
      <c r="AZ195" s="1">
        <v>0.806656</v>
      </c>
      <c r="BA195" s="1">
        <v>1.54539</v>
      </c>
      <c r="BB195" s="1">
        <v>11.8875</v>
      </c>
      <c r="BC195" s="1">
        <v>3.97897</v>
      </c>
      <c r="BD195" s="1">
        <v>1.93459</v>
      </c>
      <c r="BE195" s="1">
        <v>319.703</v>
      </c>
      <c r="BF195" s="1">
        <v>7.1773</v>
      </c>
      <c r="BG195" s="1">
        <v>136.615</v>
      </c>
      <c r="BH195" s="1">
        <v>0.873887814</v>
      </c>
      <c r="BI195" s="1">
        <v>0.0</v>
      </c>
      <c r="BJ195" s="1">
        <v>0.0</v>
      </c>
      <c r="BK195" s="1">
        <v>0.0</v>
      </c>
      <c r="BL195" s="1" t="s">
        <v>156</v>
      </c>
      <c r="BM195" s="1" t="s">
        <v>146</v>
      </c>
      <c r="BN195" s="1" t="s">
        <v>146</v>
      </c>
      <c r="BO195" s="1" t="s">
        <v>146</v>
      </c>
      <c r="BP195" s="1" t="s">
        <v>146</v>
      </c>
      <c r="BQ195" s="1" t="s">
        <v>146</v>
      </c>
      <c r="BR195" s="1" t="s">
        <v>146</v>
      </c>
      <c r="BS195" s="1" t="s">
        <v>147</v>
      </c>
      <c r="BT195" s="1" t="s">
        <v>147</v>
      </c>
      <c r="BU195" s="1" t="s">
        <v>147</v>
      </c>
      <c r="BV195" s="1" t="s">
        <v>147</v>
      </c>
      <c r="BW195" s="1" t="s">
        <v>147</v>
      </c>
      <c r="BX195" s="1">
        <v>0.503524017</v>
      </c>
      <c r="BY195" s="1">
        <v>0.32653957</v>
      </c>
      <c r="BZ195" s="1" t="str">
        <f t="shared" si="1"/>
        <v>proinflamatoria</v>
      </c>
      <c r="CA195" s="1">
        <v>32.6621067</v>
      </c>
      <c r="CB195" s="1" t="s">
        <v>148</v>
      </c>
      <c r="CC195" s="1">
        <v>0.114232075</v>
      </c>
      <c r="CD195" s="1">
        <v>0.237887212</v>
      </c>
      <c r="CE195" s="1">
        <v>0.076214889</v>
      </c>
      <c r="CF195" s="1">
        <v>0.300346595</v>
      </c>
      <c r="CG195" s="1">
        <v>0.180807279</v>
      </c>
      <c r="CH195" s="1">
        <v>304.835</v>
      </c>
      <c r="CI195" s="2" t="str">
        <f t="shared" si="2"/>
        <v>low</v>
      </c>
      <c r="CJ195" s="1">
        <v>185.745</v>
      </c>
      <c r="CK195" s="1">
        <v>137.066</v>
      </c>
      <c r="CL195" s="1">
        <v>48.68</v>
      </c>
      <c r="CM195" s="1">
        <v>133.634</v>
      </c>
      <c r="CN195" s="1">
        <v>32.896</v>
      </c>
      <c r="CO195" s="1">
        <v>2.681</v>
      </c>
      <c r="CP195" s="1">
        <v>0.0</v>
      </c>
      <c r="CQ195" s="1">
        <v>2.681</v>
      </c>
      <c r="CR195" s="1">
        <v>0.0</v>
      </c>
      <c r="CS195" s="1">
        <v>16.534</v>
      </c>
      <c r="CT195" s="1">
        <v>16.534</v>
      </c>
      <c r="CU195" s="1">
        <v>0.0</v>
      </c>
      <c r="CV195" s="1">
        <v>2.681</v>
      </c>
      <c r="CW195" s="1">
        <v>0.0</v>
      </c>
      <c r="CX195" s="1">
        <v>0.0</v>
      </c>
      <c r="CY195" s="1">
        <v>15.549</v>
      </c>
      <c r="CZ195" s="1">
        <v>0.095</v>
      </c>
      <c r="DA195" s="1">
        <v>0.517</v>
      </c>
      <c r="DB195" s="1">
        <v>0.612</v>
      </c>
      <c r="DC195" s="1">
        <v>0.193</v>
      </c>
      <c r="DD195" s="1">
        <v>0.107</v>
      </c>
      <c r="DE195" s="1">
        <v>0.3</v>
      </c>
      <c r="DF195" s="1">
        <v>113.688</v>
      </c>
      <c r="DG195" s="1">
        <v>3.457</v>
      </c>
      <c r="DH195" s="1">
        <v>117.145</v>
      </c>
      <c r="DI195" s="1">
        <v>0.995</v>
      </c>
      <c r="DJ195" s="1">
        <v>0.585</v>
      </c>
      <c r="DK195" s="1">
        <v>1.581</v>
      </c>
      <c r="DL195" s="1">
        <v>3.831</v>
      </c>
      <c r="DM195" s="1">
        <v>27.444</v>
      </c>
      <c r="DN195" s="1">
        <v>31.276</v>
      </c>
      <c r="DO195" s="1">
        <v>0.0</v>
      </c>
      <c r="DP195" s="1">
        <v>16.534</v>
      </c>
      <c r="DQ195" s="1">
        <v>16.534</v>
      </c>
      <c r="DR195" s="1" t="s">
        <v>158</v>
      </c>
      <c r="DS195" s="1" t="s">
        <v>158</v>
      </c>
      <c r="DT195" s="1" t="s">
        <v>157</v>
      </c>
      <c r="DU195" s="1" t="s">
        <v>158</v>
      </c>
      <c r="DV195" s="1">
        <v>197.651</v>
      </c>
      <c r="DW195" s="1" t="str">
        <f t="shared" si="3"/>
        <v>low</v>
      </c>
      <c r="DX195" s="1">
        <v>120.435</v>
      </c>
      <c r="DY195" s="1">
        <v>86.646</v>
      </c>
      <c r="DZ195" s="1">
        <v>21.33</v>
      </c>
      <c r="EA195" s="1" t="s">
        <v>158</v>
      </c>
      <c r="EB195" s="1" t="s">
        <v>158</v>
      </c>
      <c r="EC195" s="1" t="s">
        <v>157</v>
      </c>
      <c r="ED195" s="1" t="s">
        <v>158</v>
      </c>
      <c r="EE195" s="1" t="s">
        <v>549</v>
      </c>
      <c r="EF195" s="1" t="s">
        <v>165</v>
      </c>
      <c r="EG195" s="1" t="s">
        <v>165</v>
      </c>
    </row>
    <row r="196" ht="14.25" customHeight="1">
      <c r="A196" s="1" t="s">
        <v>550</v>
      </c>
      <c r="B196" s="1" t="s">
        <v>153</v>
      </c>
      <c r="C196" s="1">
        <v>28.0</v>
      </c>
      <c r="D196" s="1" t="s">
        <v>137</v>
      </c>
      <c r="E196" s="1">
        <v>85.2</v>
      </c>
      <c r="F196" s="1">
        <v>35.0</v>
      </c>
      <c r="G196" s="1" t="s">
        <v>154</v>
      </c>
      <c r="H196" s="1">
        <v>40.6</v>
      </c>
      <c r="I196" s="1">
        <v>97.0</v>
      </c>
      <c r="J196" s="1">
        <v>173.0</v>
      </c>
      <c r="K196" s="1">
        <v>4.942857143</v>
      </c>
      <c r="L196" s="1">
        <v>172.45</v>
      </c>
      <c r="M196" s="1">
        <v>16.0</v>
      </c>
      <c r="N196" s="1">
        <v>90.0</v>
      </c>
      <c r="O196" s="1">
        <v>5.5</v>
      </c>
      <c r="P196" s="1">
        <v>23.5</v>
      </c>
      <c r="Q196" s="1">
        <v>3.84</v>
      </c>
      <c r="R196" s="1">
        <v>6.119791667</v>
      </c>
      <c r="S196" s="1">
        <v>203.0</v>
      </c>
      <c r="T196" s="1">
        <v>18.59</v>
      </c>
      <c r="U196" s="1">
        <v>4.995</v>
      </c>
      <c r="V196" s="1">
        <v>173.4</v>
      </c>
      <c r="W196" s="1">
        <v>248.6956522</v>
      </c>
      <c r="X196" s="1">
        <v>42.3</v>
      </c>
      <c r="Y196" s="1">
        <v>24.23079346</v>
      </c>
      <c r="Z196" s="1">
        <v>4.12698</v>
      </c>
      <c r="AA196" s="1">
        <v>0.309841925</v>
      </c>
      <c r="AB196" s="1">
        <v>101.5</v>
      </c>
      <c r="AC196" s="1">
        <v>37.55453733</v>
      </c>
      <c r="AD196" s="1" t="s">
        <v>155</v>
      </c>
      <c r="AE196" s="1">
        <v>41.25670382</v>
      </c>
      <c r="AF196" s="1">
        <v>104.8</v>
      </c>
      <c r="AG196" s="1" t="s">
        <v>140</v>
      </c>
      <c r="AH196" s="1" t="s">
        <v>141</v>
      </c>
      <c r="AI196" s="1" t="s">
        <v>142</v>
      </c>
      <c r="AJ196" s="1" t="s">
        <v>142</v>
      </c>
      <c r="AK196" s="1" t="s">
        <v>170</v>
      </c>
      <c r="AL196" s="1">
        <v>127.0</v>
      </c>
      <c r="AM196" s="1">
        <v>78.0</v>
      </c>
      <c r="AN196" s="1">
        <v>1630.55</v>
      </c>
      <c r="AO196" s="1">
        <v>14.7785</v>
      </c>
      <c r="AP196" s="1">
        <v>767.648</v>
      </c>
      <c r="AQ196" s="1">
        <v>1100.43</v>
      </c>
      <c r="AR196" s="1">
        <v>11.3417</v>
      </c>
      <c r="AS196" s="1">
        <v>1406.5</v>
      </c>
      <c r="AT196" s="1">
        <v>2871.74</v>
      </c>
      <c r="AU196" s="1">
        <v>231.487</v>
      </c>
      <c r="AV196" s="1">
        <v>9.94356</v>
      </c>
      <c r="AW196" s="1">
        <v>0.935912</v>
      </c>
      <c r="AX196" s="1">
        <v>2.77765</v>
      </c>
      <c r="AY196" s="1">
        <v>935.023</v>
      </c>
      <c r="AZ196" s="1">
        <v>0.685827</v>
      </c>
      <c r="BA196" s="1">
        <v>1.30364</v>
      </c>
      <c r="BB196" s="1">
        <v>22.7174</v>
      </c>
      <c r="BC196" s="1">
        <v>3.85878</v>
      </c>
      <c r="BD196" s="1">
        <v>1.55245</v>
      </c>
      <c r="BE196" s="1">
        <v>286.971</v>
      </c>
      <c r="BF196" s="1">
        <v>7.29525</v>
      </c>
      <c r="BG196" s="1">
        <v>150.838</v>
      </c>
      <c r="BH196" s="1">
        <v>22.08001573</v>
      </c>
      <c r="BI196" s="1">
        <v>6.488131299</v>
      </c>
      <c r="BJ196" s="1">
        <v>2.412480772</v>
      </c>
      <c r="BK196" s="1">
        <v>0.0</v>
      </c>
      <c r="BL196" s="1" t="s">
        <v>144</v>
      </c>
      <c r="BM196" s="1" t="s">
        <v>146</v>
      </c>
      <c r="BN196" s="1" t="s">
        <v>145</v>
      </c>
      <c r="BO196" s="1" t="s">
        <v>145</v>
      </c>
      <c r="BP196" s="1" t="s">
        <v>146</v>
      </c>
      <c r="BQ196" s="1" t="s">
        <v>145</v>
      </c>
      <c r="BR196" s="1" t="s">
        <v>145</v>
      </c>
      <c r="BS196" s="1">
        <v>13.02489165</v>
      </c>
      <c r="BT196" s="1">
        <v>2.79446323</v>
      </c>
      <c r="BU196" s="1">
        <v>0.515064457</v>
      </c>
      <c r="BV196" s="1">
        <v>0.191627099</v>
      </c>
      <c r="BW196" s="1">
        <v>0.2997798</v>
      </c>
      <c r="BX196" s="1">
        <v>0.101854402</v>
      </c>
      <c r="BY196" s="1">
        <v>0.062449051</v>
      </c>
      <c r="BZ196" s="1" t="str">
        <f t="shared" si="1"/>
        <v>antiinflamatoria</v>
      </c>
      <c r="CA196" s="1">
        <v>44.6259542</v>
      </c>
      <c r="CB196" s="1" t="s">
        <v>148</v>
      </c>
      <c r="CC196" s="1">
        <v>0.22109516</v>
      </c>
      <c r="CD196" s="1">
        <v>0.452333878</v>
      </c>
      <c r="CE196" s="1">
        <v>0.16362933</v>
      </c>
      <c r="CF196" s="1">
        <v>0.012292616</v>
      </c>
      <c r="CG196" s="1">
        <v>0.084629932</v>
      </c>
      <c r="CH196" s="1">
        <v>752.288</v>
      </c>
      <c r="CI196" s="2" t="str">
        <f t="shared" si="2"/>
        <v>low</v>
      </c>
      <c r="CJ196" s="1">
        <v>18.048</v>
      </c>
      <c r="CK196" s="1">
        <v>9.426</v>
      </c>
      <c r="CL196" s="1">
        <v>8.622</v>
      </c>
      <c r="CM196" s="1">
        <v>6.092</v>
      </c>
      <c r="CN196" s="1">
        <v>9.822</v>
      </c>
      <c r="CO196" s="1">
        <v>0.0</v>
      </c>
      <c r="CP196" s="1">
        <v>0.0</v>
      </c>
      <c r="CQ196" s="1">
        <v>0.0</v>
      </c>
      <c r="CR196" s="1">
        <v>0.0</v>
      </c>
      <c r="CS196" s="1">
        <v>2.133</v>
      </c>
      <c r="CT196" s="1">
        <v>2.133</v>
      </c>
      <c r="CU196" s="1">
        <v>0.0</v>
      </c>
      <c r="CV196" s="1">
        <v>0.0</v>
      </c>
      <c r="CW196" s="1">
        <v>0.0</v>
      </c>
      <c r="CX196" s="1">
        <v>0.0</v>
      </c>
      <c r="CY196" s="1">
        <v>4.281</v>
      </c>
      <c r="CZ196" s="1">
        <v>0.161</v>
      </c>
      <c r="DA196" s="1">
        <v>0.0</v>
      </c>
      <c r="DB196" s="1">
        <v>0.161</v>
      </c>
      <c r="DC196" s="1">
        <v>0.0</v>
      </c>
      <c r="DD196" s="1">
        <v>0.383</v>
      </c>
      <c r="DE196" s="1">
        <v>0.383</v>
      </c>
      <c r="DF196" s="1">
        <v>0.605</v>
      </c>
      <c r="DG196" s="1">
        <v>0.663</v>
      </c>
      <c r="DH196" s="1">
        <v>1.268</v>
      </c>
      <c r="DI196" s="1">
        <v>0.845</v>
      </c>
      <c r="DJ196" s="1">
        <v>1.58</v>
      </c>
      <c r="DK196" s="1">
        <v>2.425</v>
      </c>
      <c r="DL196" s="1">
        <v>3.535</v>
      </c>
      <c r="DM196" s="1">
        <v>3.862</v>
      </c>
      <c r="DN196" s="1">
        <v>7.397</v>
      </c>
      <c r="DO196" s="1">
        <v>0.0</v>
      </c>
      <c r="DP196" s="1">
        <v>2.133</v>
      </c>
      <c r="DQ196" s="1">
        <v>2.133</v>
      </c>
      <c r="DR196" s="1" t="s">
        <v>157</v>
      </c>
      <c r="DS196" s="1" t="s">
        <v>158</v>
      </c>
      <c r="DT196" s="1" t="s">
        <v>158</v>
      </c>
      <c r="DU196" s="1" t="s">
        <v>158</v>
      </c>
      <c r="DV196" s="1">
        <v>461.371</v>
      </c>
      <c r="DW196" s="1" t="str">
        <f t="shared" si="3"/>
        <v>low</v>
      </c>
      <c r="DX196" s="1">
        <v>11.069</v>
      </c>
      <c r="DY196" s="1">
        <v>3.736</v>
      </c>
      <c r="DZ196" s="1">
        <v>6.024</v>
      </c>
      <c r="EA196" s="1" t="s">
        <v>157</v>
      </c>
      <c r="EB196" s="1" t="s">
        <v>158</v>
      </c>
      <c r="EC196" s="1" t="s">
        <v>158</v>
      </c>
      <c r="ED196" s="1" t="s">
        <v>158</v>
      </c>
      <c r="EE196" s="1" t="s">
        <v>551</v>
      </c>
      <c r="EF196" s="1" t="s">
        <v>165</v>
      </c>
      <c r="EG196" s="1" t="s">
        <v>151</v>
      </c>
    </row>
    <row r="197" ht="14.25" customHeight="1">
      <c r="A197" s="1" t="s">
        <v>552</v>
      </c>
      <c r="B197" s="1" t="s">
        <v>153</v>
      </c>
      <c r="C197" s="1">
        <v>44.0</v>
      </c>
      <c r="D197" s="1" t="s">
        <v>161</v>
      </c>
      <c r="E197" s="1">
        <v>74.2</v>
      </c>
      <c r="F197" s="1">
        <v>47.0</v>
      </c>
      <c r="G197" s="1" t="s">
        <v>154</v>
      </c>
      <c r="H197" s="1">
        <v>17.0</v>
      </c>
      <c r="I197" s="1">
        <v>109.0</v>
      </c>
      <c r="J197" s="1">
        <v>174.0</v>
      </c>
      <c r="K197" s="1">
        <v>3.70212766</v>
      </c>
      <c r="L197" s="1">
        <v>202.3</v>
      </c>
      <c r="M197" s="1">
        <v>1.3</v>
      </c>
      <c r="N197" s="1">
        <v>82.0</v>
      </c>
      <c r="O197" s="1">
        <v>5.3</v>
      </c>
      <c r="P197" s="1">
        <v>9.34</v>
      </c>
      <c r="Q197" s="1">
        <v>11.41</v>
      </c>
      <c r="R197" s="1">
        <v>0.818580193</v>
      </c>
      <c r="S197" s="1">
        <v>86.0</v>
      </c>
      <c r="T197" s="1">
        <v>2.86</v>
      </c>
      <c r="U197" s="1">
        <v>4.551</v>
      </c>
      <c r="V197" s="1">
        <v>59.3</v>
      </c>
      <c r="W197" s="1">
        <v>54.42435775</v>
      </c>
      <c r="X197" s="1">
        <v>273.5</v>
      </c>
      <c r="Y197" s="1">
        <v>172.8660264</v>
      </c>
      <c r="Z197" s="1">
        <v>0.578482667</v>
      </c>
      <c r="AA197" s="1">
        <v>0.421210443</v>
      </c>
      <c r="AB197" s="1">
        <v>58.0</v>
      </c>
      <c r="AC197" s="1">
        <v>21.93748875</v>
      </c>
      <c r="AD197" s="1" t="s">
        <v>154</v>
      </c>
      <c r="AE197" s="1">
        <v>35.11338915</v>
      </c>
      <c r="AF197" s="1">
        <v>73.6</v>
      </c>
      <c r="AG197" s="1" t="s">
        <v>154</v>
      </c>
      <c r="AH197" s="1" t="s">
        <v>154</v>
      </c>
      <c r="AI197" s="1" t="s">
        <v>142</v>
      </c>
      <c r="AJ197" s="1" t="s">
        <v>142</v>
      </c>
      <c r="AK197" s="1" t="s">
        <v>143</v>
      </c>
      <c r="AL197" s="1">
        <v>112.0</v>
      </c>
      <c r="AM197" s="1">
        <v>77.0</v>
      </c>
      <c r="AN197" s="1">
        <v>2050.47</v>
      </c>
      <c r="AO197" s="1">
        <v>16.4842</v>
      </c>
      <c r="AP197" s="1">
        <v>695.202</v>
      </c>
      <c r="AQ197" s="1">
        <v>1073.35</v>
      </c>
      <c r="AR197" s="1">
        <v>12.3688</v>
      </c>
      <c r="AS197" s="1">
        <v>1206.98</v>
      </c>
      <c r="AT197" s="1">
        <v>3261.6</v>
      </c>
      <c r="AU197" s="1">
        <v>221.366</v>
      </c>
      <c r="AV197" s="1">
        <v>10.2582</v>
      </c>
      <c r="AW197" s="1">
        <v>1.3165</v>
      </c>
      <c r="AX197" s="1">
        <v>3.05221</v>
      </c>
      <c r="AY197" s="1">
        <v>847.493</v>
      </c>
      <c r="AZ197" s="1">
        <v>0.85237</v>
      </c>
      <c r="BA197" s="1">
        <v>1.45434</v>
      </c>
      <c r="BB197" s="1">
        <v>14.7825</v>
      </c>
      <c r="BC197" s="1">
        <v>4.51017</v>
      </c>
      <c r="BD197" s="1">
        <v>1.06055</v>
      </c>
      <c r="BE197" s="1">
        <v>275.702</v>
      </c>
      <c r="BF197" s="1">
        <v>7.10374</v>
      </c>
      <c r="BG197" s="1">
        <v>111.927</v>
      </c>
      <c r="BH197" s="1">
        <v>3.871574936</v>
      </c>
      <c r="BI197" s="1">
        <v>0.597018321</v>
      </c>
      <c r="BJ197" s="1">
        <v>0.410465433</v>
      </c>
      <c r="BK197" s="1">
        <v>0.020811455</v>
      </c>
      <c r="BL197" s="1" t="s">
        <v>156</v>
      </c>
      <c r="BM197" s="1" t="s">
        <v>146</v>
      </c>
      <c r="BN197" s="1" t="s">
        <v>146</v>
      </c>
      <c r="BO197" s="1" t="s">
        <v>145</v>
      </c>
      <c r="BP197" s="1" t="s">
        <v>146</v>
      </c>
      <c r="BQ197" s="1" t="s">
        <v>146</v>
      </c>
      <c r="BR197" s="1" t="s">
        <v>146</v>
      </c>
      <c r="BS197" s="1">
        <v>21.38486086</v>
      </c>
      <c r="BT197" s="1">
        <v>2.700049028</v>
      </c>
      <c r="BU197" s="1">
        <v>0.746842473</v>
      </c>
      <c r="BV197" s="1">
        <v>0.564992458</v>
      </c>
      <c r="BW197" s="1">
        <v>0.151791911</v>
      </c>
      <c r="BX197" s="1">
        <v>0.876414847</v>
      </c>
      <c r="BY197" s="1">
        <v>0.427519438</v>
      </c>
      <c r="BZ197" s="1" t="str">
        <f t="shared" si="1"/>
        <v>proinflamatoria</v>
      </c>
      <c r="CA197" s="1">
        <v>31.81521739</v>
      </c>
      <c r="CB197" s="1" t="s">
        <v>148</v>
      </c>
      <c r="CC197" s="1">
        <v>0.001532399</v>
      </c>
      <c r="CD197" s="1">
        <v>0.533201985</v>
      </c>
      <c r="CE197" s="1">
        <v>0.386310566</v>
      </c>
      <c r="CF197" s="1">
        <v>0.033931699</v>
      </c>
      <c r="CG197" s="1">
        <v>0.002189142</v>
      </c>
      <c r="CH197" s="1">
        <v>482.25</v>
      </c>
      <c r="CI197" s="2" t="str">
        <f t="shared" si="2"/>
        <v>low</v>
      </c>
      <c r="CJ197" s="1">
        <v>129.583</v>
      </c>
      <c r="CK197" s="1">
        <v>50.135</v>
      </c>
      <c r="CL197" s="1">
        <v>79.448</v>
      </c>
      <c r="CM197" s="1">
        <v>28.118</v>
      </c>
      <c r="CN197" s="1">
        <v>79.026</v>
      </c>
      <c r="CO197" s="1">
        <v>1.547</v>
      </c>
      <c r="CP197" s="1">
        <v>0.0</v>
      </c>
      <c r="CQ197" s="1">
        <v>1.547</v>
      </c>
      <c r="CR197" s="1">
        <v>0.0</v>
      </c>
      <c r="CS197" s="1">
        <v>20.891</v>
      </c>
      <c r="CT197" s="1">
        <v>20.891</v>
      </c>
      <c r="CU197" s="1">
        <v>0.0</v>
      </c>
      <c r="CV197" s="1">
        <v>1.547</v>
      </c>
      <c r="CW197" s="1">
        <v>0.0</v>
      </c>
      <c r="CX197" s="1">
        <v>0.0</v>
      </c>
      <c r="CY197" s="1">
        <v>1.263</v>
      </c>
      <c r="CZ197" s="1">
        <v>0.041</v>
      </c>
      <c r="DA197" s="1">
        <v>0.295</v>
      </c>
      <c r="DB197" s="1">
        <v>0.336</v>
      </c>
      <c r="DC197" s="1">
        <v>15.074</v>
      </c>
      <c r="DD197" s="1">
        <v>0.194</v>
      </c>
      <c r="DE197" s="1">
        <v>15.269</v>
      </c>
      <c r="DF197" s="1">
        <v>7.581</v>
      </c>
      <c r="DG197" s="1">
        <v>3.669</v>
      </c>
      <c r="DH197" s="1">
        <v>11.25</v>
      </c>
      <c r="DI197" s="1">
        <v>0.29</v>
      </c>
      <c r="DJ197" s="1">
        <v>5.102</v>
      </c>
      <c r="DK197" s="1">
        <v>5.392</v>
      </c>
      <c r="DL197" s="1">
        <v>24.338</v>
      </c>
      <c r="DM197" s="1">
        <v>49.297</v>
      </c>
      <c r="DN197" s="1">
        <v>73.634</v>
      </c>
      <c r="DO197" s="1">
        <v>0.0</v>
      </c>
      <c r="DP197" s="1">
        <v>20.891</v>
      </c>
      <c r="DQ197" s="1">
        <v>20.891</v>
      </c>
      <c r="DR197" s="1" t="s">
        <v>158</v>
      </c>
      <c r="DS197" s="1" t="s">
        <v>158</v>
      </c>
      <c r="DT197" s="1" t="s">
        <v>158</v>
      </c>
      <c r="DU197" s="1" t="s">
        <v>158</v>
      </c>
      <c r="DV197" s="1">
        <v>235.19</v>
      </c>
      <c r="DW197" s="1" t="str">
        <f t="shared" si="3"/>
        <v>low</v>
      </c>
      <c r="DX197" s="1">
        <v>63.197</v>
      </c>
      <c r="DY197" s="1">
        <v>13.713</v>
      </c>
      <c r="DZ197" s="1">
        <v>38.541</v>
      </c>
      <c r="EA197" s="1" t="s">
        <v>158</v>
      </c>
      <c r="EB197" s="1" t="s">
        <v>158</v>
      </c>
      <c r="EC197" s="1" t="s">
        <v>158</v>
      </c>
      <c r="ED197" s="1" t="s">
        <v>158</v>
      </c>
      <c r="EE197" s="1" t="s">
        <v>553</v>
      </c>
      <c r="EF197" s="1" t="s">
        <v>151</v>
      </c>
      <c r="EG197" s="1" t="s">
        <v>151</v>
      </c>
    </row>
    <row r="198" ht="14.25" customHeight="1">
      <c r="A198" s="1" t="s">
        <v>554</v>
      </c>
      <c r="B198" s="1" t="s">
        <v>153</v>
      </c>
      <c r="C198" s="1">
        <v>44.0</v>
      </c>
      <c r="D198" s="1" t="s">
        <v>161</v>
      </c>
      <c r="E198" s="1">
        <v>68.5</v>
      </c>
      <c r="F198" s="1">
        <v>53.0</v>
      </c>
      <c r="G198" s="1" t="s">
        <v>154</v>
      </c>
      <c r="H198" s="1">
        <v>19.0</v>
      </c>
      <c r="I198" s="1">
        <v>102.0</v>
      </c>
      <c r="J198" s="1">
        <v>174.0</v>
      </c>
      <c r="K198" s="1">
        <v>3.283018868</v>
      </c>
      <c r="L198" s="1">
        <v>55.2</v>
      </c>
      <c r="M198" s="1">
        <v>4.9</v>
      </c>
      <c r="N198" s="1">
        <v>94.0</v>
      </c>
      <c r="O198" s="1">
        <v>5.5</v>
      </c>
      <c r="P198" s="1">
        <v>27.66</v>
      </c>
      <c r="Q198" s="1">
        <v>7.41</v>
      </c>
      <c r="R198" s="1">
        <v>3.732793522</v>
      </c>
      <c r="S198" s="1">
        <v>93.0</v>
      </c>
      <c r="T198" s="1">
        <v>13.7</v>
      </c>
      <c r="U198" s="1">
        <v>5.217</v>
      </c>
      <c r="V198" s="1">
        <v>129.4</v>
      </c>
      <c r="W198" s="1">
        <v>159.5806639</v>
      </c>
      <c r="X198" s="1">
        <v>56.2</v>
      </c>
      <c r="Y198" s="1">
        <v>31.48046323</v>
      </c>
      <c r="Z198" s="1">
        <v>3.176573333</v>
      </c>
      <c r="AA198" s="1">
        <v>0.321153201</v>
      </c>
      <c r="AB198" s="1">
        <v>81.8</v>
      </c>
      <c r="AC198" s="1">
        <v>34.18004863</v>
      </c>
      <c r="AD198" s="1" t="s">
        <v>155</v>
      </c>
      <c r="AE198" s="1">
        <v>44.58375573</v>
      </c>
      <c r="AF198" s="1">
        <v>94.8</v>
      </c>
      <c r="AG198" s="1" t="s">
        <v>140</v>
      </c>
      <c r="AH198" s="1" t="s">
        <v>141</v>
      </c>
      <c r="AI198" s="1" t="s">
        <v>142</v>
      </c>
      <c r="AJ198" s="1" t="s">
        <v>142</v>
      </c>
      <c r="AK198" s="1" t="s">
        <v>143</v>
      </c>
      <c r="AL198" s="1">
        <v>152.0</v>
      </c>
      <c r="AM198" s="1">
        <v>92.0</v>
      </c>
      <c r="AN198" s="1">
        <v>1479.04</v>
      </c>
      <c r="AO198" s="1">
        <v>11.1748</v>
      </c>
      <c r="AP198" s="1">
        <v>821.466</v>
      </c>
      <c r="AQ198" s="1">
        <v>979.417</v>
      </c>
      <c r="AR198" s="1">
        <v>10.5368</v>
      </c>
      <c r="AS198" s="1">
        <v>994.114</v>
      </c>
      <c r="AT198" s="1">
        <v>2212.87</v>
      </c>
      <c r="AU198" s="1">
        <v>185.662</v>
      </c>
      <c r="AV198" s="1">
        <v>9.8334</v>
      </c>
      <c r="AW198" s="1">
        <v>0.755263</v>
      </c>
      <c r="AX198" s="1">
        <v>2.7943</v>
      </c>
      <c r="AY198" s="1">
        <v>703.194</v>
      </c>
      <c r="AZ198" s="1">
        <v>0.85237</v>
      </c>
      <c r="BA198" s="1">
        <v>1.21622</v>
      </c>
      <c r="BB198" s="1">
        <v>11.5305</v>
      </c>
      <c r="BC198" s="1">
        <v>4.05104</v>
      </c>
      <c r="BD198" s="1">
        <v>1.11953</v>
      </c>
      <c r="BE198" s="1">
        <v>273.852</v>
      </c>
      <c r="BF198" s="1">
        <v>7.02927</v>
      </c>
      <c r="BG198" s="1">
        <v>115.499</v>
      </c>
      <c r="BH198" s="1">
        <v>0.329574298</v>
      </c>
      <c r="BI198" s="1">
        <v>0.17269056</v>
      </c>
      <c r="BJ198" s="1">
        <v>0.100306581</v>
      </c>
      <c r="BK198" s="1">
        <v>0.046566952</v>
      </c>
      <c r="BL198" s="1" t="s">
        <v>144</v>
      </c>
      <c r="BM198" s="1" t="s">
        <v>145</v>
      </c>
      <c r="BN198" s="1" t="s">
        <v>146</v>
      </c>
      <c r="BO198" s="1" t="s">
        <v>146</v>
      </c>
      <c r="BP198" s="1" t="s">
        <v>146</v>
      </c>
      <c r="BQ198" s="1" t="s">
        <v>145</v>
      </c>
      <c r="BR198" s="1" t="s">
        <v>145</v>
      </c>
      <c r="BS198" s="1">
        <v>16.3781577</v>
      </c>
      <c r="BT198" s="1">
        <v>2.291096178</v>
      </c>
      <c r="BU198" s="1">
        <v>0.712028841</v>
      </c>
      <c r="BV198" s="1">
        <v>0.732170199</v>
      </c>
      <c r="BW198" s="1">
        <v>0.11354659</v>
      </c>
      <c r="BX198" s="1">
        <v>1.581855895</v>
      </c>
      <c r="BY198" s="1">
        <v>1.069544216</v>
      </c>
      <c r="BZ198" s="1" t="str">
        <f t="shared" si="1"/>
        <v>proinflamatoria</v>
      </c>
      <c r="CA198" s="1">
        <v>43.3628692</v>
      </c>
      <c r="CB198" s="1" t="s">
        <v>148</v>
      </c>
      <c r="CC198" s="1">
        <v>0.046895337</v>
      </c>
      <c r="CD198" s="1">
        <v>0.262384197</v>
      </c>
      <c r="CE198" s="1">
        <v>0.076295843</v>
      </c>
      <c r="CF198" s="1">
        <v>0.366510987</v>
      </c>
      <c r="CG198" s="1">
        <v>0.057499426</v>
      </c>
      <c r="CH198" s="1">
        <v>749.188</v>
      </c>
      <c r="CI198" s="2" t="str">
        <f t="shared" si="2"/>
        <v>low</v>
      </c>
      <c r="CJ198" s="1">
        <v>627.054</v>
      </c>
      <c r="CK198" s="1">
        <v>417.36</v>
      </c>
      <c r="CL198" s="1">
        <v>209.693</v>
      </c>
      <c r="CM198" s="1">
        <v>52.665</v>
      </c>
      <c r="CN198" s="1">
        <v>549.829</v>
      </c>
      <c r="CO198" s="1">
        <v>4.228</v>
      </c>
      <c r="CP198" s="1">
        <v>0.0</v>
      </c>
      <c r="CQ198" s="1">
        <v>4.228</v>
      </c>
      <c r="CR198" s="1">
        <v>0.0</v>
      </c>
      <c r="CS198" s="1">
        <v>20.332</v>
      </c>
      <c r="CT198" s="1">
        <v>20.332</v>
      </c>
      <c r="CU198" s="1">
        <v>0.0</v>
      </c>
      <c r="CV198" s="1">
        <v>0.43</v>
      </c>
      <c r="CW198" s="1">
        <v>39.878</v>
      </c>
      <c r="CX198" s="1">
        <v>0.0</v>
      </c>
      <c r="CY198" s="1">
        <v>6.823</v>
      </c>
      <c r="CZ198" s="1">
        <v>0.059</v>
      </c>
      <c r="DA198" s="1">
        <v>0.424</v>
      </c>
      <c r="DB198" s="1">
        <v>0.483</v>
      </c>
      <c r="DC198" s="1">
        <v>0.0</v>
      </c>
      <c r="DD198" s="1">
        <v>0.093</v>
      </c>
      <c r="DE198" s="1">
        <v>0.093</v>
      </c>
      <c r="DF198" s="1">
        <v>3.018</v>
      </c>
      <c r="DG198" s="1">
        <v>2.37</v>
      </c>
      <c r="DH198" s="1">
        <v>5.389</v>
      </c>
      <c r="DI198" s="1">
        <v>11.857</v>
      </c>
      <c r="DJ198" s="1">
        <v>10.093</v>
      </c>
      <c r="DK198" s="1">
        <v>21.949</v>
      </c>
      <c r="DL198" s="1">
        <v>351.498</v>
      </c>
      <c r="DM198" s="1">
        <v>176.382</v>
      </c>
      <c r="DN198" s="1">
        <v>527.88</v>
      </c>
      <c r="DO198" s="1">
        <v>0.0</v>
      </c>
      <c r="DP198" s="1">
        <v>20.332</v>
      </c>
      <c r="DQ198" s="1">
        <v>20.332</v>
      </c>
      <c r="DR198" s="1" t="s">
        <v>157</v>
      </c>
      <c r="DS198" s="1" t="s">
        <v>157</v>
      </c>
      <c r="DT198" s="1" t="s">
        <v>158</v>
      </c>
      <c r="DU198" s="1" t="s">
        <v>149</v>
      </c>
      <c r="DV198" s="1">
        <v>506.537</v>
      </c>
      <c r="DW198" s="1" t="str">
        <f t="shared" si="3"/>
        <v>low</v>
      </c>
      <c r="DX198" s="1">
        <v>423.96</v>
      </c>
      <c r="DY198" s="1">
        <v>35.608</v>
      </c>
      <c r="DZ198" s="1">
        <v>371.747</v>
      </c>
      <c r="EA198" s="1" t="s">
        <v>157</v>
      </c>
      <c r="EB198" s="1" t="s">
        <v>149</v>
      </c>
      <c r="EC198" s="1" t="s">
        <v>157</v>
      </c>
      <c r="ED198" s="1" t="s">
        <v>149</v>
      </c>
      <c r="EE198" s="1" t="s">
        <v>555</v>
      </c>
      <c r="EF198" s="1" t="s">
        <v>165</v>
      </c>
      <c r="EG198" s="1" t="s">
        <v>165</v>
      </c>
    </row>
    <row r="199" ht="14.25" customHeight="1">
      <c r="A199" s="1" t="s">
        <v>556</v>
      </c>
      <c r="B199" s="1" t="s">
        <v>136</v>
      </c>
      <c r="C199" s="1">
        <v>41.0</v>
      </c>
      <c r="D199" s="1" t="s">
        <v>161</v>
      </c>
      <c r="E199" s="1">
        <v>116.0</v>
      </c>
      <c r="F199" s="1">
        <v>43.0</v>
      </c>
      <c r="G199" s="1" t="s">
        <v>154</v>
      </c>
      <c r="H199" s="1">
        <v>53.0</v>
      </c>
      <c r="I199" s="1">
        <v>118.0</v>
      </c>
      <c r="J199" s="1">
        <v>214.0</v>
      </c>
      <c r="K199" s="1">
        <v>4.976744186</v>
      </c>
      <c r="L199" s="1">
        <v>175.0</v>
      </c>
      <c r="M199" s="1">
        <v>1.4</v>
      </c>
      <c r="N199" s="1">
        <v>110.0</v>
      </c>
      <c r="O199" s="1">
        <v>5.0</v>
      </c>
      <c r="P199" s="1">
        <v>2.45</v>
      </c>
      <c r="Q199" s="1">
        <v>5.98</v>
      </c>
      <c r="R199" s="1">
        <v>0.409698997</v>
      </c>
      <c r="S199" s="1">
        <v>266.0</v>
      </c>
      <c r="T199" s="1">
        <v>9.18</v>
      </c>
      <c r="U199" s="1">
        <v>6.105</v>
      </c>
      <c r="V199" s="1">
        <v>72.2</v>
      </c>
      <c r="W199" s="1">
        <v>70.47984645</v>
      </c>
      <c r="X199" s="1">
        <v>80.1</v>
      </c>
      <c r="Y199" s="1">
        <v>40.14709897</v>
      </c>
      <c r="Z199" s="1">
        <v>2.49084</v>
      </c>
      <c r="AA199" s="1">
        <v>0.332428501</v>
      </c>
      <c r="AB199" s="1">
        <v>54.6</v>
      </c>
      <c r="AC199" s="1">
        <v>21.48899024</v>
      </c>
      <c r="AD199" s="1" t="s">
        <v>154</v>
      </c>
      <c r="AE199" s="1">
        <v>24.55971658</v>
      </c>
      <c r="AF199" s="1">
        <v>83.2</v>
      </c>
      <c r="AG199" s="1" t="s">
        <v>154</v>
      </c>
      <c r="AH199" s="1" t="s">
        <v>154</v>
      </c>
      <c r="AI199" s="1" t="s">
        <v>142</v>
      </c>
      <c r="AJ199" s="1" t="s">
        <v>167</v>
      </c>
      <c r="AK199" s="1" t="s">
        <v>170</v>
      </c>
      <c r="AL199" s="1">
        <v>150.0</v>
      </c>
      <c r="AM199" s="1">
        <v>99.0</v>
      </c>
      <c r="AN199" s="1">
        <v>2132.07</v>
      </c>
      <c r="AO199" s="1">
        <v>13.8557</v>
      </c>
      <c r="AP199" s="1">
        <v>300.004</v>
      </c>
      <c r="AQ199" s="1">
        <v>877.843</v>
      </c>
      <c r="AR199" s="1">
        <v>12.2018</v>
      </c>
      <c r="AS199" s="1">
        <v>1020.54</v>
      </c>
      <c r="AT199" s="1">
        <v>2663.59</v>
      </c>
      <c r="AU199" s="1">
        <v>231.388</v>
      </c>
      <c r="AV199" s="1">
        <v>10.8669</v>
      </c>
      <c r="AW199" s="1">
        <v>1.20799</v>
      </c>
      <c r="AX199" s="1">
        <v>3.76836</v>
      </c>
      <c r="AY199" s="1">
        <v>571.285</v>
      </c>
      <c r="AZ199" s="1">
        <v>1.15608</v>
      </c>
      <c r="BA199" s="1">
        <v>1.30364</v>
      </c>
      <c r="BB199" s="1">
        <v>14.5173</v>
      </c>
      <c r="BC199" s="1">
        <v>4.70953</v>
      </c>
      <c r="BD199" s="1">
        <v>2.22146</v>
      </c>
      <c r="BE199" s="1">
        <v>293.71</v>
      </c>
      <c r="BF199" s="1">
        <v>7.11974</v>
      </c>
      <c r="BG199" s="1">
        <v>101.243</v>
      </c>
      <c r="BH199" s="1">
        <v>22.04994326</v>
      </c>
      <c r="BI199" s="1">
        <v>12.0916412</v>
      </c>
      <c r="BJ199" s="1">
        <v>1.981317035</v>
      </c>
      <c r="BK199" s="1">
        <v>0.0</v>
      </c>
      <c r="BL199" s="1" t="s">
        <v>144</v>
      </c>
      <c r="BM199" s="1" t="s">
        <v>145</v>
      </c>
      <c r="BN199" s="1" t="s">
        <v>145</v>
      </c>
      <c r="BO199" s="1" t="s">
        <v>146</v>
      </c>
      <c r="BP199" s="1" t="s">
        <v>145</v>
      </c>
      <c r="BQ199" s="1" t="s">
        <v>146</v>
      </c>
      <c r="BR199" s="1" t="s">
        <v>146</v>
      </c>
      <c r="BS199" s="1" t="s">
        <v>147</v>
      </c>
      <c r="BT199" s="1" t="s">
        <v>147</v>
      </c>
      <c r="BU199" s="1" t="s">
        <v>147</v>
      </c>
      <c r="BV199" s="1" t="s">
        <v>147</v>
      </c>
      <c r="BW199" s="1" t="s">
        <v>147</v>
      </c>
      <c r="BX199" s="1">
        <v>0.800800022</v>
      </c>
      <c r="BY199" s="1">
        <v>0.375609767</v>
      </c>
      <c r="BZ199" s="1" t="str">
        <f t="shared" si="1"/>
        <v>proinflamatoria</v>
      </c>
      <c r="CA199" s="1">
        <v>25.68269231</v>
      </c>
      <c r="CB199" s="1" t="s">
        <v>148</v>
      </c>
      <c r="CC199" s="1">
        <v>0.062350341</v>
      </c>
      <c r="CD199" s="1">
        <v>0.40965187</v>
      </c>
      <c r="CE199" s="1">
        <v>0.412599005</v>
      </c>
      <c r="CF199" s="1">
        <v>0.017636766</v>
      </c>
      <c r="CG199" s="1">
        <v>0.022379812</v>
      </c>
      <c r="CH199" s="1">
        <v>277.728</v>
      </c>
      <c r="CI199" s="2" t="str">
        <f t="shared" si="2"/>
        <v>low</v>
      </c>
      <c r="CJ199" s="1">
        <v>34.631</v>
      </c>
      <c r="CK199" s="1">
        <v>17.203</v>
      </c>
      <c r="CL199" s="1">
        <v>17.428</v>
      </c>
      <c r="CM199" s="1">
        <v>0.026</v>
      </c>
      <c r="CN199" s="1">
        <v>29.047</v>
      </c>
      <c r="CO199" s="1">
        <v>4.25</v>
      </c>
      <c r="CP199" s="1">
        <v>0.0</v>
      </c>
      <c r="CQ199" s="1">
        <v>4.25</v>
      </c>
      <c r="CR199" s="1">
        <v>0.0</v>
      </c>
      <c r="CS199" s="1">
        <v>1.308</v>
      </c>
      <c r="CT199" s="1">
        <v>1.308</v>
      </c>
      <c r="CU199" s="1">
        <v>0.0</v>
      </c>
      <c r="CV199" s="1">
        <v>4.25</v>
      </c>
      <c r="CW199" s="1">
        <v>0.0</v>
      </c>
      <c r="CX199" s="1">
        <v>0.0</v>
      </c>
      <c r="CY199" s="1">
        <v>0.0</v>
      </c>
      <c r="CZ199" s="1">
        <v>0.0</v>
      </c>
      <c r="DA199" s="1">
        <v>0.0</v>
      </c>
      <c r="DB199" s="1">
        <v>0.0</v>
      </c>
      <c r="DC199" s="1">
        <v>0.0</v>
      </c>
      <c r="DD199" s="1">
        <v>0.001</v>
      </c>
      <c r="DE199" s="1">
        <v>0.001</v>
      </c>
      <c r="DF199" s="1">
        <v>0.0</v>
      </c>
      <c r="DG199" s="1">
        <v>0.025</v>
      </c>
      <c r="DH199" s="1">
        <v>0.025</v>
      </c>
      <c r="DI199" s="1">
        <v>0.21</v>
      </c>
      <c r="DJ199" s="1">
        <v>0.596</v>
      </c>
      <c r="DK199" s="1">
        <v>0.806</v>
      </c>
      <c r="DL199" s="1">
        <v>12.743</v>
      </c>
      <c r="DM199" s="1">
        <v>15.498</v>
      </c>
      <c r="DN199" s="1">
        <v>28.241</v>
      </c>
      <c r="DO199" s="1">
        <v>0.0</v>
      </c>
      <c r="DP199" s="1">
        <v>1.308</v>
      </c>
      <c r="DQ199" s="1">
        <v>1.308</v>
      </c>
      <c r="DR199" s="1" t="s">
        <v>158</v>
      </c>
      <c r="DS199" s="1" t="s">
        <v>158</v>
      </c>
      <c r="DT199" s="1" t="s">
        <v>158</v>
      </c>
      <c r="DU199" s="1" t="s">
        <v>158</v>
      </c>
      <c r="DV199" s="1">
        <v>130.262</v>
      </c>
      <c r="DW199" s="1" t="str">
        <f t="shared" si="3"/>
        <v>low</v>
      </c>
      <c r="DX199" s="1">
        <v>16.243</v>
      </c>
      <c r="DY199" s="1">
        <v>0.012</v>
      </c>
      <c r="DZ199" s="1">
        <v>13.624</v>
      </c>
      <c r="EA199" s="1" t="s">
        <v>158</v>
      </c>
      <c r="EB199" s="1" t="s">
        <v>158</v>
      </c>
      <c r="EC199" s="1" t="s">
        <v>158</v>
      </c>
      <c r="ED199" s="1" t="s">
        <v>158</v>
      </c>
      <c r="EE199" s="1" t="s">
        <v>557</v>
      </c>
      <c r="EF199" s="1" t="s">
        <v>151</v>
      </c>
      <c r="EG199" s="1" t="s">
        <v>151</v>
      </c>
    </row>
    <row r="200" ht="14.25" customHeight="1">
      <c r="A200" s="1" t="s">
        <v>558</v>
      </c>
      <c r="B200" s="1" t="s">
        <v>153</v>
      </c>
      <c r="C200" s="1">
        <v>39.0</v>
      </c>
      <c r="D200" s="1" t="s">
        <v>137</v>
      </c>
      <c r="E200" s="1">
        <v>79.3</v>
      </c>
      <c r="F200" s="1">
        <v>58.0</v>
      </c>
      <c r="G200" s="1" t="s">
        <v>154</v>
      </c>
      <c r="H200" s="1">
        <v>10.0</v>
      </c>
      <c r="I200" s="1">
        <v>123.0</v>
      </c>
      <c r="J200" s="1">
        <v>191.0</v>
      </c>
      <c r="K200" s="1">
        <v>3.293103448</v>
      </c>
      <c r="L200" s="1">
        <v>206.9</v>
      </c>
      <c r="M200" s="1">
        <v>13.3</v>
      </c>
      <c r="N200" s="1">
        <v>86.0</v>
      </c>
      <c r="O200" s="1">
        <v>5.5</v>
      </c>
      <c r="P200" s="1">
        <v>22.34</v>
      </c>
      <c r="Q200" s="1">
        <v>6.51</v>
      </c>
      <c r="R200" s="1">
        <v>3.431643625</v>
      </c>
      <c r="S200" s="1">
        <v>51.0</v>
      </c>
      <c r="T200" s="1">
        <v>10.14</v>
      </c>
      <c r="U200" s="1">
        <v>4.773</v>
      </c>
      <c r="V200" s="1">
        <v>125.7</v>
      </c>
      <c r="W200" s="1">
        <v>159.3087196</v>
      </c>
      <c r="X200" s="1">
        <v>77.2</v>
      </c>
      <c r="Y200" s="1">
        <v>46.48931304</v>
      </c>
      <c r="Z200" s="1">
        <v>2.151032</v>
      </c>
      <c r="AA200" s="1">
        <v>0.339620075</v>
      </c>
      <c r="AB200" s="1">
        <v>101.3</v>
      </c>
      <c r="AC200" s="1">
        <v>37.98718186</v>
      </c>
      <c r="AD200" s="1" t="s">
        <v>155</v>
      </c>
      <c r="AE200" s="1">
        <v>41.37044993</v>
      </c>
      <c r="AF200" s="1">
        <v>119.0</v>
      </c>
      <c r="AG200" s="1" t="s">
        <v>140</v>
      </c>
      <c r="AH200" s="1" t="s">
        <v>141</v>
      </c>
      <c r="AI200" s="1" t="s">
        <v>142</v>
      </c>
      <c r="AJ200" s="1" t="s">
        <v>167</v>
      </c>
      <c r="AK200" s="1" t="s">
        <v>143</v>
      </c>
      <c r="AL200" s="1">
        <v>113.0</v>
      </c>
      <c r="AM200" s="1">
        <v>82.0</v>
      </c>
      <c r="AN200" s="1">
        <v>1595.39</v>
      </c>
      <c r="AO200" s="1">
        <v>19.8602</v>
      </c>
      <c r="AP200" s="1">
        <v>345.17</v>
      </c>
      <c r="AQ200" s="1">
        <v>926.926</v>
      </c>
      <c r="AR200" s="1">
        <v>14.4208</v>
      </c>
      <c r="AS200" s="1">
        <v>1512.42</v>
      </c>
      <c r="AT200" s="1">
        <v>1783.92</v>
      </c>
      <c r="AU200" s="1">
        <v>286.691</v>
      </c>
      <c r="AV200" s="1">
        <v>10.314</v>
      </c>
      <c r="AW200" s="1">
        <v>1.45775</v>
      </c>
      <c r="AX200" s="1">
        <v>4.13148</v>
      </c>
      <c r="AY200" s="1">
        <v>434.878</v>
      </c>
      <c r="AZ200" s="1">
        <v>0.908231</v>
      </c>
      <c r="BA200" s="1">
        <v>0.986993</v>
      </c>
      <c r="BB200" s="1">
        <v>14.165</v>
      </c>
      <c r="BC200" s="1">
        <v>3.4734</v>
      </c>
      <c r="BD200" s="1">
        <v>0.533854</v>
      </c>
      <c r="BE200" s="1">
        <v>360.359</v>
      </c>
      <c r="BF200" s="1">
        <v>6.61279</v>
      </c>
      <c r="BG200" s="1">
        <v>88.2663</v>
      </c>
      <c r="BH200" s="1">
        <v>7.031289087</v>
      </c>
      <c r="BI200" s="1">
        <v>2.07463832</v>
      </c>
      <c r="BJ200" s="1">
        <v>1.373521948</v>
      </c>
      <c r="BK200" s="1">
        <v>0.091855438</v>
      </c>
      <c r="BL200" s="1" t="s">
        <v>156</v>
      </c>
      <c r="BM200" s="1" t="s">
        <v>146</v>
      </c>
      <c r="BN200" s="1" t="s">
        <v>146</v>
      </c>
      <c r="BO200" s="1" t="s">
        <v>146</v>
      </c>
      <c r="BP200" s="1" t="s">
        <v>146</v>
      </c>
      <c r="BQ200" s="1" t="s">
        <v>145</v>
      </c>
      <c r="BR200" s="1" t="s">
        <v>146</v>
      </c>
      <c r="BS200" s="1">
        <v>11.92604872</v>
      </c>
      <c r="BT200" s="1">
        <v>2.598164297</v>
      </c>
      <c r="BU200" s="1">
        <v>0.720003241</v>
      </c>
      <c r="BV200" s="1">
        <v>0.558574558</v>
      </c>
      <c r="BW200" s="1">
        <v>0.121564196</v>
      </c>
      <c r="BX200" s="1">
        <v>0.399786026</v>
      </c>
      <c r="BY200" s="1">
        <v>0.250649546</v>
      </c>
      <c r="BZ200" s="1" t="str">
        <f t="shared" si="1"/>
        <v>proinflamatoria</v>
      </c>
      <c r="CA200" s="1">
        <v>48.55462185</v>
      </c>
      <c r="CB200" s="1" t="s">
        <v>148</v>
      </c>
      <c r="CC200" s="1">
        <v>0.093371347</v>
      </c>
      <c r="CD200" s="1">
        <v>0.345552048</v>
      </c>
      <c r="CE200" s="1">
        <v>0.090214846</v>
      </c>
      <c r="CF200" s="1">
        <v>0.163255609</v>
      </c>
      <c r="CG200" s="1">
        <v>0.117028137</v>
      </c>
      <c r="CH200" s="1">
        <v>973.571</v>
      </c>
      <c r="CI200" s="2" t="str">
        <f t="shared" si="2"/>
        <v>low</v>
      </c>
      <c r="CJ200" s="1">
        <v>964.213</v>
      </c>
      <c r="CK200" s="1">
        <v>710.875</v>
      </c>
      <c r="CL200" s="1">
        <v>253.338</v>
      </c>
      <c r="CM200" s="1">
        <v>142.522</v>
      </c>
      <c r="CN200" s="1">
        <v>785.212</v>
      </c>
      <c r="CO200" s="1">
        <v>36.332</v>
      </c>
      <c r="CP200" s="1">
        <v>0.0</v>
      </c>
      <c r="CQ200" s="1">
        <v>36.332</v>
      </c>
      <c r="CR200" s="1">
        <v>0.0</v>
      </c>
      <c r="CS200" s="1">
        <v>0.142</v>
      </c>
      <c r="CT200" s="1">
        <v>0.142</v>
      </c>
      <c r="CU200" s="1">
        <v>0.005</v>
      </c>
      <c r="CV200" s="1">
        <v>30.519</v>
      </c>
      <c r="CW200" s="1">
        <v>0.0</v>
      </c>
      <c r="CX200" s="1">
        <v>0.0</v>
      </c>
      <c r="CY200" s="1">
        <v>12.149</v>
      </c>
      <c r="CZ200" s="1">
        <v>0.0</v>
      </c>
      <c r="DA200" s="1">
        <v>0.0</v>
      </c>
      <c r="DB200" s="1">
        <v>0.0</v>
      </c>
      <c r="DC200" s="1">
        <v>0.0</v>
      </c>
      <c r="DD200" s="1">
        <v>0.0</v>
      </c>
      <c r="DE200" s="1">
        <v>0.0</v>
      </c>
      <c r="DF200" s="1">
        <v>130.373</v>
      </c>
      <c r="DG200" s="1">
        <v>0.0</v>
      </c>
      <c r="DH200" s="1">
        <v>130.373</v>
      </c>
      <c r="DI200" s="1">
        <v>0.0</v>
      </c>
      <c r="DJ200" s="1">
        <v>0.275</v>
      </c>
      <c r="DK200" s="1">
        <v>0.275</v>
      </c>
      <c r="DL200" s="1">
        <v>532.016</v>
      </c>
      <c r="DM200" s="1">
        <v>252.921</v>
      </c>
      <c r="DN200" s="1">
        <v>784.937</v>
      </c>
      <c r="DO200" s="1">
        <v>0.0</v>
      </c>
      <c r="DP200" s="1">
        <v>0.142</v>
      </c>
      <c r="DQ200" s="1">
        <v>0.142</v>
      </c>
      <c r="DR200" s="1" t="s">
        <v>157</v>
      </c>
      <c r="DS200" s="1" t="s">
        <v>149</v>
      </c>
      <c r="DT200" s="1" t="s">
        <v>157</v>
      </c>
      <c r="DU200" s="1" t="s">
        <v>149</v>
      </c>
      <c r="DV200" s="1">
        <v>610.24</v>
      </c>
      <c r="DW200" s="1" t="str">
        <f t="shared" si="3"/>
        <v>high</v>
      </c>
      <c r="DX200" s="1">
        <v>604.374</v>
      </c>
      <c r="DY200" s="1">
        <v>89.334</v>
      </c>
      <c r="DZ200" s="1">
        <v>492.175</v>
      </c>
      <c r="EA200" s="1" t="s">
        <v>157</v>
      </c>
      <c r="EB200" s="1" t="s">
        <v>149</v>
      </c>
      <c r="EC200" s="1" t="s">
        <v>157</v>
      </c>
      <c r="ED200" s="1" t="s">
        <v>149</v>
      </c>
      <c r="EE200" s="1" t="s">
        <v>559</v>
      </c>
      <c r="EF200" s="1" t="s">
        <v>165</v>
      </c>
      <c r="EG200" s="1" t="s">
        <v>151</v>
      </c>
    </row>
    <row r="201" ht="14.25" customHeight="1">
      <c r="A201" s="1" t="s">
        <v>560</v>
      </c>
      <c r="B201" s="1" t="s">
        <v>153</v>
      </c>
      <c r="C201" s="1">
        <v>49.0</v>
      </c>
      <c r="D201" s="1" t="s">
        <v>161</v>
      </c>
      <c r="E201" s="1">
        <v>67.7</v>
      </c>
      <c r="F201" s="1">
        <v>52.0</v>
      </c>
      <c r="G201" s="1" t="s">
        <v>154</v>
      </c>
      <c r="H201" s="1">
        <v>15.0</v>
      </c>
      <c r="I201" s="1">
        <v>101.0</v>
      </c>
      <c r="J201" s="1">
        <v>169.0</v>
      </c>
      <c r="K201" s="1">
        <v>3.25</v>
      </c>
      <c r="L201" s="1">
        <v>155.7</v>
      </c>
      <c r="M201" s="1">
        <v>1.5</v>
      </c>
      <c r="N201" s="1">
        <v>79.0</v>
      </c>
      <c r="O201" s="1">
        <v>5.2</v>
      </c>
      <c r="P201" s="1">
        <v>14.76</v>
      </c>
      <c r="Q201" s="1">
        <v>21.3</v>
      </c>
      <c r="R201" s="1">
        <v>0.692957746</v>
      </c>
      <c r="S201" s="1">
        <v>76.0</v>
      </c>
      <c r="T201" s="1">
        <v>9.65</v>
      </c>
      <c r="U201" s="1">
        <v>4.3845</v>
      </c>
      <c r="V201" s="1">
        <v>144.0</v>
      </c>
      <c r="W201" s="1">
        <v>218.2023742</v>
      </c>
      <c r="X201" s="1">
        <v>83.0</v>
      </c>
      <c r="Y201" s="1">
        <v>53.17838335</v>
      </c>
      <c r="Z201" s="1">
        <v>1.880463333</v>
      </c>
      <c r="AA201" s="1">
        <v>0.346490178</v>
      </c>
      <c r="AB201" s="1">
        <v>92.3</v>
      </c>
      <c r="AC201" s="1">
        <v>36.74033974</v>
      </c>
      <c r="AD201" s="1" t="s">
        <v>155</v>
      </c>
      <c r="AE201" s="1">
        <v>43.06390233</v>
      </c>
      <c r="AF201" s="1">
        <v>101.3</v>
      </c>
      <c r="AG201" s="1" t="s">
        <v>140</v>
      </c>
      <c r="AH201" s="1" t="s">
        <v>141</v>
      </c>
      <c r="AI201" s="1" t="s">
        <v>142</v>
      </c>
      <c r="AJ201" s="1" t="s">
        <v>142</v>
      </c>
      <c r="AK201" s="1" t="s">
        <v>143</v>
      </c>
      <c r="AL201" s="1">
        <v>135.0</v>
      </c>
      <c r="AM201" s="1">
        <v>96.0</v>
      </c>
      <c r="AN201" s="1">
        <v>1116.92</v>
      </c>
      <c r="AO201" s="1">
        <v>9.43235</v>
      </c>
      <c r="AP201" s="1">
        <v>250.803</v>
      </c>
      <c r="AQ201" s="1">
        <v>589.993</v>
      </c>
      <c r="AR201" s="1">
        <v>9.08137</v>
      </c>
      <c r="AS201" s="1">
        <v>599.595</v>
      </c>
      <c r="AT201" s="1">
        <v>1558.47</v>
      </c>
      <c r="AU201" s="1">
        <v>120.273</v>
      </c>
      <c r="AV201" s="1">
        <v>9.07033</v>
      </c>
      <c r="AW201" s="1">
        <v>0.685103</v>
      </c>
      <c r="AX201" s="1">
        <v>1.86263</v>
      </c>
      <c r="AY201" s="1">
        <v>577.75</v>
      </c>
      <c r="AZ201" s="1">
        <v>0.678879</v>
      </c>
      <c r="BA201" s="1">
        <v>1.04703</v>
      </c>
      <c r="BB201" s="1">
        <v>9.39433</v>
      </c>
      <c r="BC201" s="1">
        <v>3.10851</v>
      </c>
      <c r="BD201" s="1">
        <v>0.632544</v>
      </c>
      <c r="BE201" s="1">
        <v>246.939</v>
      </c>
      <c r="BF201" s="1">
        <v>6.95894</v>
      </c>
      <c r="BG201" s="1">
        <v>95.497</v>
      </c>
      <c r="BH201" s="1">
        <v>3.260034578</v>
      </c>
      <c r="BI201" s="1">
        <v>3.057843872</v>
      </c>
      <c r="BJ201" s="1">
        <v>1.5056156</v>
      </c>
      <c r="BK201" s="1">
        <v>0.034743451</v>
      </c>
      <c r="BL201" s="1" t="s">
        <v>156</v>
      </c>
      <c r="BM201" s="1" t="s">
        <v>145</v>
      </c>
      <c r="BN201" s="1" t="s">
        <v>146</v>
      </c>
      <c r="BO201" s="1" t="s">
        <v>146</v>
      </c>
      <c r="BP201" s="1" t="s">
        <v>146</v>
      </c>
      <c r="BQ201" s="1" t="s">
        <v>146</v>
      </c>
      <c r="BR201" s="1" t="s">
        <v>146</v>
      </c>
      <c r="BS201" s="1">
        <v>9.952977805</v>
      </c>
      <c r="BT201" s="1">
        <v>1.917464072</v>
      </c>
      <c r="BU201" s="1">
        <v>0.629252721</v>
      </c>
      <c r="BV201" s="1">
        <v>0.467756355</v>
      </c>
      <c r="BW201" s="1">
        <v>0.250768543</v>
      </c>
      <c r="BX201" s="1">
        <v>2.082484791</v>
      </c>
      <c r="BY201" s="1">
        <v>1.864355229</v>
      </c>
      <c r="BZ201" s="1" t="str">
        <f t="shared" si="1"/>
        <v>proinflamatoria</v>
      </c>
      <c r="CA201" s="1">
        <v>44.70681145</v>
      </c>
      <c r="CB201" s="1" t="s">
        <v>148</v>
      </c>
      <c r="CC201" s="1">
        <v>0.200659937</v>
      </c>
      <c r="CD201" s="1">
        <v>0.292593682</v>
      </c>
      <c r="CE201" s="1">
        <v>0.331286005</v>
      </c>
      <c r="CF201" s="1">
        <v>0.022106788</v>
      </c>
      <c r="CG201" s="1">
        <v>0.029217986</v>
      </c>
      <c r="CH201" s="1">
        <v>256.306</v>
      </c>
      <c r="CI201" s="2" t="str">
        <f t="shared" si="2"/>
        <v>low</v>
      </c>
      <c r="CJ201" s="1">
        <v>14.802</v>
      </c>
      <c r="CK201" s="1">
        <v>12.393</v>
      </c>
      <c r="CL201" s="1">
        <v>2.409</v>
      </c>
      <c r="CM201" s="1">
        <v>7.91</v>
      </c>
      <c r="CN201" s="1">
        <v>6.075</v>
      </c>
      <c r="CO201" s="1">
        <v>0.732</v>
      </c>
      <c r="CP201" s="1">
        <v>0.0</v>
      </c>
      <c r="CQ201" s="1">
        <v>0.732</v>
      </c>
      <c r="CR201" s="1">
        <v>0.0</v>
      </c>
      <c r="CS201" s="1">
        <v>0.084</v>
      </c>
      <c r="CT201" s="1">
        <v>0.084</v>
      </c>
      <c r="CU201" s="1">
        <v>0.0</v>
      </c>
      <c r="CV201" s="1">
        <v>0.732</v>
      </c>
      <c r="CW201" s="1">
        <v>0.0</v>
      </c>
      <c r="CX201" s="1">
        <v>0.0</v>
      </c>
      <c r="CY201" s="1">
        <v>0.0</v>
      </c>
      <c r="CZ201" s="1">
        <v>0.249</v>
      </c>
      <c r="DA201" s="1">
        <v>0.0</v>
      </c>
      <c r="DB201" s="1">
        <v>0.249</v>
      </c>
      <c r="DC201" s="1">
        <v>7.129</v>
      </c>
      <c r="DD201" s="1">
        <v>0.0</v>
      </c>
      <c r="DE201" s="1">
        <v>7.129</v>
      </c>
      <c r="DF201" s="1">
        <v>0.532</v>
      </c>
      <c r="DG201" s="1">
        <v>0.0</v>
      </c>
      <c r="DH201" s="1">
        <v>0.532</v>
      </c>
      <c r="DI201" s="1">
        <v>0.098</v>
      </c>
      <c r="DJ201" s="1">
        <v>0.267</v>
      </c>
      <c r="DK201" s="1">
        <v>0.365</v>
      </c>
      <c r="DL201" s="1">
        <v>3.653</v>
      </c>
      <c r="DM201" s="1">
        <v>2.057</v>
      </c>
      <c r="DN201" s="1">
        <v>5.71</v>
      </c>
      <c r="DO201" s="1">
        <v>0.0</v>
      </c>
      <c r="DP201" s="1">
        <v>0.084</v>
      </c>
      <c r="DQ201" s="1">
        <v>0.084</v>
      </c>
      <c r="DR201" s="1" t="s">
        <v>158</v>
      </c>
      <c r="DS201" s="1" t="s">
        <v>158</v>
      </c>
      <c r="DT201" s="1" t="s">
        <v>158</v>
      </c>
      <c r="DU201" s="1" t="s">
        <v>158</v>
      </c>
      <c r="DV201" s="1">
        <v>229.475</v>
      </c>
      <c r="DW201" s="1" t="str">
        <f t="shared" si="3"/>
        <v>low</v>
      </c>
      <c r="DX201" s="1">
        <v>13.252</v>
      </c>
      <c r="DY201" s="1">
        <v>7.082</v>
      </c>
      <c r="DZ201" s="1">
        <v>5.439</v>
      </c>
      <c r="EA201" s="1" t="s">
        <v>158</v>
      </c>
      <c r="EB201" s="1" t="s">
        <v>158</v>
      </c>
      <c r="EC201" s="1" t="s">
        <v>158</v>
      </c>
      <c r="ED201" s="1" t="s">
        <v>158</v>
      </c>
      <c r="EE201" s="1" t="s">
        <v>561</v>
      </c>
      <c r="EF201" s="1" t="s">
        <v>165</v>
      </c>
      <c r="EG201" s="1" t="s">
        <v>165</v>
      </c>
    </row>
    <row r="202" ht="14.25" customHeight="1">
      <c r="A202" s="1" t="s">
        <v>562</v>
      </c>
      <c r="B202" s="1" t="s">
        <v>136</v>
      </c>
      <c r="C202" s="1">
        <v>32.0</v>
      </c>
      <c r="D202" s="1" t="s">
        <v>137</v>
      </c>
      <c r="E202" s="1">
        <v>120.0</v>
      </c>
      <c r="F202" s="1">
        <v>34.0</v>
      </c>
      <c r="G202" s="1" t="s">
        <v>138</v>
      </c>
      <c r="H202" s="1">
        <v>50.0</v>
      </c>
      <c r="I202" s="1">
        <v>155.0</v>
      </c>
      <c r="J202" s="1">
        <v>239.0</v>
      </c>
      <c r="K202" s="1">
        <v>7.029411765</v>
      </c>
      <c r="L202" s="1">
        <v>153.1</v>
      </c>
      <c r="M202" s="1">
        <v>3.8</v>
      </c>
      <c r="N202" s="1">
        <v>84.0</v>
      </c>
      <c r="O202" s="1">
        <v>5.1</v>
      </c>
      <c r="P202" s="1">
        <v>7.32</v>
      </c>
      <c r="Q202" s="1">
        <v>3.75</v>
      </c>
      <c r="R202" s="1">
        <v>1.952</v>
      </c>
      <c r="S202" s="1">
        <v>249.0</v>
      </c>
      <c r="T202" s="1">
        <v>21.24</v>
      </c>
      <c r="U202" s="1">
        <v>4.662</v>
      </c>
      <c r="V202" s="1">
        <v>217.0</v>
      </c>
      <c r="W202" s="1">
        <v>365.5765921</v>
      </c>
      <c r="X202" s="1">
        <v>37.9</v>
      </c>
      <c r="Y202" s="1">
        <v>22.72248035</v>
      </c>
      <c r="Z202" s="1">
        <v>4.400928</v>
      </c>
      <c r="AA202" s="1">
        <v>0.307185301</v>
      </c>
      <c r="AB202" s="1">
        <v>93.0</v>
      </c>
      <c r="AC202" s="1">
        <v>32.4082915</v>
      </c>
      <c r="AD202" s="1" t="s">
        <v>155</v>
      </c>
      <c r="AE202" s="1">
        <v>30.91391351</v>
      </c>
      <c r="AF202" s="1">
        <v>104.5</v>
      </c>
      <c r="AG202" s="1" t="s">
        <v>140</v>
      </c>
      <c r="AH202" s="1" t="s">
        <v>141</v>
      </c>
      <c r="AI202" s="1" t="s">
        <v>167</v>
      </c>
      <c r="AJ202" s="1" t="s">
        <v>167</v>
      </c>
      <c r="AK202" s="1" t="s">
        <v>143</v>
      </c>
      <c r="AL202" s="1">
        <v>121.0</v>
      </c>
      <c r="AM202" s="1">
        <v>80.0</v>
      </c>
      <c r="AN202" s="1">
        <v>1936.92</v>
      </c>
      <c r="AO202" s="1">
        <v>19.7145</v>
      </c>
      <c r="AP202" s="1">
        <v>484.054</v>
      </c>
      <c r="AQ202" s="1">
        <v>962.189</v>
      </c>
      <c r="AR202" s="1">
        <v>13.0099</v>
      </c>
      <c r="AS202" s="1">
        <v>1139.19</v>
      </c>
      <c r="AT202" s="1">
        <v>3142.81</v>
      </c>
      <c r="AU202" s="1">
        <v>258.035</v>
      </c>
      <c r="AV202" s="1">
        <v>9.93151</v>
      </c>
      <c r="AW202" s="1">
        <v>1.33712</v>
      </c>
      <c r="AX202" s="1">
        <v>3.47772</v>
      </c>
      <c r="AY202" s="1">
        <v>662.408</v>
      </c>
      <c r="AZ202" s="1">
        <v>1.06008</v>
      </c>
      <c r="BA202" s="1">
        <v>1.21622</v>
      </c>
      <c r="BB202" s="1">
        <v>18.3999</v>
      </c>
      <c r="BC202" s="1">
        <v>4.64382</v>
      </c>
      <c r="BD202" s="1">
        <v>2.31132</v>
      </c>
      <c r="BE202" s="1">
        <v>382.216</v>
      </c>
      <c r="BF202" s="1">
        <v>6.58481</v>
      </c>
      <c r="BG202" s="1">
        <v>153.055</v>
      </c>
      <c r="BH202" s="1">
        <v>0.486899775</v>
      </c>
      <c r="BI202" s="1">
        <v>0.0</v>
      </c>
      <c r="BJ202" s="1">
        <v>0.133695641</v>
      </c>
      <c r="BK202" s="1">
        <v>0.040318602</v>
      </c>
      <c r="BL202" s="1" t="s">
        <v>144</v>
      </c>
      <c r="BM202" s="1" t="s">
        <v>146</v>
      </c>
      <c r="BN202" s="1" t="s">
        <v>145</v>
      </c>
      <c r="BO202" s="1" t="s">
        <v>145</v>
      </c>
      <c r="BP202" s="1" t="s">
        <v>146</v>
      </c>
      <c r="BQ202" s="1" t="s">
        <v>145</v>
      </c>
      <c r="BR202" s="1" t="s">
        <v>145</v>
      </c>
      <c r="BS202" s="1" t="s">
        <v>147</v>
      </c>
      <c r="BT202" s="1" t="s">
        <v>147</v>
      </c>
      <c r="BU202" s="1" t="s">
        <v>147</v>
      </c>
      <c r="BV202" s="1" t="s">
        <v>147</v>
      </c>
      <c r="BW202" s="1" t="s">
        <v>147</v>
      </c>
      <c r="BX202" s="1">
        <v>-0.754897502</v>
      </c>
      <c r="BY202" s="1">
        <v>-0.389725091</v>
      </c>
      <c r="BZ202" s="1" t="str">
        <f t="shared" si="1"/>
        <v>antiinflamatoria</v>
      </c>
      <c r="CA202" s="1">
        <v>31.57894737</v>
      </c>
      <c r="CB202" s="1" t="s">
        <v>148</v>
      </c>
      <c r="CC202" s="1">
        <v>0.185117134</v>
      </c>
      <c r="CD202" s="1">
        <v>0.611878192</v>
      </c>
      <c r="CE202" s="1">
        <v>0.060714961</v>
      </c>
      <c r="CF202" s="1">
        <v>0.004917723</v>
      </c>
      <c r="CG202" s="1">
        <v>0.034207895</v>
      </c>
      <c r="CH202" s="1">
        <v>552.051</v>
      </c>
      <c r="CI202" s="2" t="str">
        <f t="shared" si="2"/>
        <v>low</v>
      </c>
      <c r="CJ202" s="1">
        <v>443.542</v>
      </c>
      <c r="CK202" s="1">
        <v>393.243</v>
      </c>
      <c r="CL202" s="1">
        <v>50.299</v>
      </c>
      <c r="CM202" s="1">
        <v>390.914</v>
      </c>
      <c r="CN202" s="1">
        <v>48.556</v>
      </c>
      <c r="CO202" s="1">
        <v>0.446</v>
      </c>
      <c r="CP202" s="1">
        <v>0.0</v>
      </c>
      <c r="CQ202" s="1">
        <v>0.446</v>
      </c>
      <c r="CR202" s="1">
        <v>0.0</v>
      </c>
      <c r="CS202" s="1">
        <v>3.626</v>
      </c>
      <c r="CT202" s="1">
        <v>3.626</v>
      </c>
      <c r="CU202" s="1">
        <v>0.0</v>
      </c>
      <c r="CV202" s="1">
        <v>0.446</v>
      </c>
      <c r="CW202" s="1">
        <v>0.0</v>
      </c>
      <c r="CX202" s="1">
        <v>0.0</v>
      </c>
      <c r="CY202" s="1">
        <v>70.934</v>
      </c>
      <c r="CZ202" s="1">
        <v>0.036</v>
      </c>
      <c r="DA202" s="1">
        <v>1.141</v>
      </c>
      <c r="DB202" s="1">
        <v>1.177</v>
      </c>
      <c r="DC202" s="1">
        <v>4.504</v>
      </c>
      <c r="DD202" s="1">
        <v>0.093</v>
      </c>
      <c r="DE202" s="1">
        <v>4.596</v>
      </c>
      <c r="DF202" s="1">
        <v>295.211</v>
      </c>
      <c r="DG202" s="1">
        <v>18.978</v>
      </c>
      <c r="DH202" s="1">
        <v>314.189</v>
      </c>
      <c r="DI202" s="1">
        <v>1.374</v>
      </c>
      <c r="DJ202" s="1">
        <v>1.415</v>
      </c>
      <c r="DK202" s="1">
        <v>2.789</v>
      </c>
      <c r="DL202" s="1">
        <v>20.72</v>
      </c>
      <c r="DM202" s="1">
        <v>25.046</v>
      </c>
      <c r="DN202" s="1">
        <v>45.766</v>
      </c>
      <c r="DO202" s="1">
        <v>0.0</v>
      </c>
      <c r="DP202" s="1">
        <v>3.626</v>
      </c>
      <c r="DQ202" s="1">
        <v>3.626</v>
      </c>
      <c r="DR202" s="1" t="s">
        <v>158</v>
      </c>
      <c r="DS202" s="1" t="s">
        <v>157</v>
      </c>
      <c r="DT202" s="1" t="s">
        <v>149</v>
      </c>
      <c r="DU202" s="1" t="s">
        <v>158</v>
      </c>
      <c r="DV202" s="1">
        <v>285.015</v>
      </c>
      <c r="DW202" s="1" t="str">
        <f t="shared" si="3"/>
        <v>low</v>
      </c>
      <c r="DX202" s="1">
        <v>228.993</v>
      </c>
      <c r="DY202" s="1">
        <v>201.822</v>
      </c>
      <c r="DZ202" s="1">
        <v>25.068</v>
      </c>
      <c r="EA202" s="1" t="s">
        <v>158</v>
      </c>
      <c r="EB202" s="1" t="s">
        <v>157</v>
      </c>
      <c r="EC202" s="1" t="s">
        <v>149</v>
      </c>
      <c r="ED202" s="1" t="s">
        <v>158</v>
      </c>
      <c r="EE202" s="1" t="s">
        <v>563</v>
      </c>
      <c r="EF202" s="1" t="s">
        <v>151</v>
      </c>
      <c r="EG202" s="1" t="s">
        <v>151</v>
      </c>
    </row>
    <row r="203" ht="14.25" customHeight="1">
      <c r="A203" s="1" t="s">
        <v>564</v>
      </c>
      <c r="B203" s="1" t="s">
        <v>153</v>
      </c>
      <c r="C203" s="1">
        <v>24.0</v>
      </c>
      <c r="D203" s="1" t="s">
        <v>137</v>
      </c>
      <c r="E203" s="1">
        <v>62.3</v>
      </c>
      <c r="F203" s="1">
        <v>45.0</v>
      </c>
      <c r="G203" s="1" t="s">
        <v>154</v>
      </c>
      <c r="H203" s="1">
        <v>19.0</v>
      </c>
      <c r="I203" s="1">
        <v>88.0</v>
      </c>
      <c r="J203" s="1">
        <v>152.0</v>
      </c>
      <c r="K203" s="1">
        <v>3.377777778</v>
      </c>
      <c r="L203" s="1">
        <v>285.2</v>
      </c>
      <c r="M203" s="1">
        <v>2.0</v>
      </c>
      <c r="N203" s="1">
        <v>77.0</v>
      </c>
      <c r="O203" s="1">
        <v>4.9</v>
      </c>
      <c r="P203" s="1">
        <v>9.49</v>
      </c>
      <c r="Q203" s="1">
        <v>4.68</v>
      </c>
      <c r="R203" s="1">
        <v>2.027777778</v>
      </c>
      <c r="S203" s="1">
        <v>96.0</v>
      </c>
      <c r="T203" s="1">
        <v>16.75</v>
      </c>
      <c r="U203" s="1">
        <v>4.2735</v>
      </c>
      <c r="V203" s="1">
        <v>219.3</v>
      </c>
      <c r="W203" s="1">
        <v>433.0963154</v>
      </c>
      <c r="X203" s="1">
        <v>48.8</v>
      </c>
      <c r="Y203" s="1">
        <v>31.43286726</v>
      </c>
      <c r="Z203" s="1">
        <v>3.181383333</v>
      </c>
      <c r="AA203" s="1">
        <v>0.32108544</v>
      </c>
      <c r="AB203" s="1">
        <v>64.8</v>
      </c>
      <c r="AC203" s="1">
        <v>24.53964497</v>
      </c>
      <c r="AD203" s="1" t="s">
        <v>154</v>
      </c>
      <c r="AE203" s="1">
        <v>34.02258709</v>
      </c>
      <c r="AF203" s="1">
        <v>78.4</v>
      </c>
      <c r="AG203" s="1" t="s">
        <v>154</v>
      </c>
      <c r="AH203" s="1" t="s">
        <v>154</v>
      </c>
      <c r="AI203" s="1" t="s">
        <v>142</v>
      </c>
      <c r="AJ203" s="1" t="s">
        <v>142</v>
      </c>
      <c r="AK203" s="1" t="s">
        <v>143</v>
      </c>
      <c r="AL203" s="1">
        <v>98.0</v>
      </c>
      <c r="AM203" s="1">
        <v>66.0</v>
      </c>
      <c r="AN203" s="1">
        <v>1900.05</v>
      </c>
      <c r="AO203" s="1">
        <v>14.1994</v>
      </c>
      <c r="AP203" s="1">
        <v>673.142</v>
      </c>
      <c r="AQ203" s="1">
        <v>1020.06</v>
      </c>
      <c r="AR203" s="1">
        <v>13.0798</v>
      </c>
      <c r="AS203" s="1">
        <v>1231.23</v>
      </c>
      <c r="AT203" s="1">
        <v>2757.85</v>
      </c>
      <c r="AU203" s="1">
        <v>211.691</v>
      </c>
      <c r="AV203" s="1">
        <v>9.99316</v>
      </c>
      <c r="AW203" s="1">
        <v>1.04143</v>
      </c>
      <c r="AX203" s="1">
        <v>3.09328</v>
      </c>
      <c r="AY203" s="1">
        <v>698.199</v>
      </c>
      <c r="AZ203" s="1">
        <v>1.19432</v>
      </c>
      <c r="BA203" s="1">
        <v>1.53958</v>
      </c>
      <c r="BB203" s="1">
        <v>13.5331</v>
      </c>
      <c r="BC203" s="1">
        <v>4.60418</v>
      </c>
      <c r="BD203" s="1">
        <v>2.29687</v>
      </c>
      <c r="BE203" s="1">
        <v>379.142</v>
      </c>
      <c r="BF203" s="1">
        <v>7.05874</v>
      </c>
      <c r="BG203" s="1">
        <v>122.338</v>
      </c>
      <c r="BH203" s="1">
        <v>0.535996784</v>
      </c>
      <c r="BI203" s="1">
        <v>0.137298996</v>
      </c>
      <c r="BJ203" s="1">
        <v>0.04071893</v>
      </c>
      <c r="BK203" s="1">
        <v>0.0</v>
      </c>
      <c r="BL203" s="1" t="s">
        <v>144</v>
      </c>
      <c r="BM203" s="1" t="s">
        <v>146</v>
      </c>
      <c r="BN203" s="1" t="s">
        <v>146</v>
      </c>
      <c r="BO203" s="1" t="s">
        <v>145</v>
      </c>
      <c r="BP203" s="1" t="s">
        <v>146</v>
      </c>
      <c r="BQ203" s="1" t="s">
        <v>146</v>
      </c>
      <c r="BR203" s="1" t="s">
        <v>145</v>
      </c>
      <c r="BS203" s="1">
        <v>17.64836604</v>
      </c>
      <c r="BT203" s="1">
        <v>17.67261048</v>
      </c>
      <c r="BU203" s="1">
        <v>8.350521335</v>
      </c>
      <c r="BV203" s="1">
        <v>0.509271825</v>
      </c>
      <c r="BW203" s="1">
        <v>0.226064358</v>
      </c>
      <c r="BX203" s="1">
        <v>0.818712029</v>
      </c>
      <c r="BY203" s="1">
        <v>0.430901068</v>
      </c>
      <c r="BZ203" s="1" t="str">
        <f t="shared" si="1"/>
        <v>proinflamatoria</v>
      </c>
      <c r="CA203" s="1">
        <v>34.54591837</v>
      </c>
      <c r="CB203" s="1" t="s">
        <v>148</v>
      </c>
      <c r="CC203" s="1">
        <v>0.013951967</v>
      </c>
      <c r="CD203" s="1">
        <v>0.491988519</v>
      </c>
      <c r="CE203" s="1">
        <v>0.042800567</v>
      </c>
      <c r="CF203" s="1">
        <v>0.011699306</v>
      </c>
      <c r="CG203" s="1">
        <v>0.216255495</v>
      </c>
      <c r="CH203" s="1">
        <v>504.027</v>
      </c>
      <c r="CI203" s="2" t="str">
        <f t="shared" si="2"/>
        <v>low</v>
      </c>
      <c r="CJ203" s="1">
        <v>123.764</v>
      </c>
      <c r="CK203" s="1">
        <v>101.345</v>
      </c>
      <c r="CL203" s="1">
        <v>22.418</v>
      </c>
      <c r="CM203" s="1">
        <v>80.763</v>
      </c>
      <c r="CN203" s="1">
        <v>42.347</v>
      </c>
      <c r="CO203" s="1">
        <v>0.298</v>
      </c>
      <c r="CP203" s="1">
        <v>0.0</v>
      </c>
      <c r="CQ203" s="1">
        <v>0.298</v>
      </c>
      <c r="CR203" s="1">
        <v>0.0</v>
      </c>
      <c r="CS203" s="1">
        <v>0.356</v>
      </c>
      <c r="CT203" s="1">
        <v>0.356</v>
      </c>
      <c r="CU203" s="1">
        <v>0.0</v>
      </c>
      <c r="CV203" s="1">
        <v>0.298</v>
      </c>
      <c r="CW203" s="1">
        <v>55.829</v>
      </c>
      <c r="CX203" s="1">
        <v>0.0</v>
      </c>
      <c r="CY203" s="1">
        <v>15.701</v>
      </c>
      <c r="CZ203" s="1">
        <v>0.0</v>
      </c>
      <c r="DA203" s="1">
        <v>0.0</v>
      </c>
      <c r="DB203" s="1">
        <v>0.0</v>
      </c>
      <c r="DC203" s="1">
        <v>2.899</v>
      </c>
      <c r="DD203" s="1">
        <v>0.0</v>
      </c>
      <c r="DE203" s="1">
        <v>2.899</v>
      </c>
      <c r="DF203" s="1">
        <v>4.131</v>
      </c>
      <c r="DG203" s="1">
        <v>2.203</v>
      </c>
      <c r="DH203" s="1">
        <v>6.334</v>
      </c>
      <c r="DI203" s="1">
        <v>17.576</v>
      </c>
      <c r="DJ203" s="1">
        <v>12.573</v>
      </c>
      <c r="DK203" s="1">
        <v>30.149</v>
      </c>
      <c r="DL203" s="1">
        <v>4.907</v>
      </c>
      <c r="DM203" s="1">
        <v>7.281</v>
      </c>
      <c r="DN203" s="1">
        <v>12.189</v>
      </c>
      <c r="DO203" s="1">
        <v>0.0</v>
      </c>
      <c r="DP203" s="1">
        <v>0.356</v>
      </c>
      <c r="DQ203" s="1">
        <v>0.356</v>
      </c>
      <c r="DR203" s="1" t="s">
        <v>158</v>
      </c>
      <c r="DS203" s="1" t="s">
        <v>158</v>
      </c>
      <c r="DT203" s="1" t="s">
        <v>157</v>
      </c>
      <c r="DU203" s="1" t="s">
        <v>158</v>
      </c>
      <c r="DV203" s="1">
        <v>265.27</v>
      </c>
      <c r="DW203" s="1" t="str">
        <f t="shared" si="3"/>
        <v>low</v>
      </c>
      <c r="DX203" s="1">
        <v>65.137</v>
      </c>
      <c r="DY203" s="1">
        <v>42.506</v>
      </c>
      <c r="DZ203" s="1">
        <v>22.287</v>
      </c>
      <c r="EA203" s="1" t="s">
        <v>158</v>
      </c>
      <c r="EB203" s="1" t="s">
        <v>158</v>
      </c>
      <c r="EC203" s="1" t="s">
        <v>157</v>
      </c>
      <c r="ED203" s="1" t="s">
        <v>158</v>
      </c>
      <c r="EE203" s="1" t="s">
        <v>565</v>
      </c>
      <c r="EF203" s="1" t="s">
        <v>151</v>
      </c>
      <c r="EG203" s="1" t="s">
        <v>151</v>
      </c>
    </row>
    <row r="204" ht="14.25" customHeight="1">
      <c r="A204" s="1" t="s">
        <v>566</v>
      </c>
      <c r="B204" s="1" t="s">
        <v>153</v>
      </c>
      <c r="C204" s="1">
        <v>57.0</v>
      </c>
      <c r="D204" s="1" t="s">
        <v>161</v>
      </c>
      <c r="E204" s="1">
        <v>74.3</v>
      </c>
      <c r="F204" s="1">
        <v>41.0</v>
      </c>
      <c r="G204" s="1" t="s">
        <v>154</v>
      </c>
      <c r="H204" s="1">
        <v>32.0</v>
      </c>
      <c r="I204" s="1">
        <v>96.0</v>
      </c>
      <c r="J204" s="1">
        <v>168.0</v>
      </c>
      <c r="K204" s="1">
        <v>4.097560976</v>
      </c>
      <c r="L204" s="1">
        <v>62.35</v>
      </c>
      <c r="M204" s="1">
        <v>5.8</v>
      </c>
      <c r="N204" s="1">
        <v>96.0</v>
      </c>
      <c r="O204" s="1">
        <v>5.4</v>
      </c>
      <c r="P204" s="1">
        <v>22.27</v>
      </c>
      <c r="Q204" s="1">
        <v>10.7</v>
      </c>
      <c r="R204" s="1">
        <v>2.081308411</v>
      </c>
      <c r="S204" s="1">
        <v>159.0</v>
      </c>
      <c r="T204" s="1">
        <v>21.83</v>
      </c>
      <c r="U204" s="1">
        <v>5.328</v>
      </c>
      <c r="V204" s="1">
        <v>170.9</v>
      </c>
      <c r="W204" s="1">
        <v>238.8402626</v>
      </c>
      <c r="X204" s="1">
        <v>35.6</v>
      </c>
      <c r="Y204" s="1">
        <v>19.34481435</v>
      </c>
      <c r="Z204" s="1">
        <v>5.169344</v>
      </c>
      <c r="AA204" s="1">
        <v>0.300728793</v>
      </c>
      <c r="AB204" s="1">
        <v>68.0</v>
      </c>
      <c r="AC204" s="1">
        <v>28.85972265</v>
      </c>
      <c r="AD204" s="1" t="s">
        <v>139</v>
      </c>
      <c r="AE204" s="1">
        <v>43.7724861</v>
      </c>
      <c r="AF204" s="1">
        <v>89.4</v>
      </c>
      <c r="AG204" s="1" t="s">
        <v>140</v>
      </c>
      <c r="AH204" s="1" t="s">
        <v>141</v>
      </c>
      <c r="AI204" s="1" t="s">
        <v>142</v>
      </c>
      <c r="AJ204" s="1" t="s">
        <v>142</v>
      </c>
      <c r="AK204" s="1" t="s">
        <v>143</v>
      </c>
      <c r="AL204" s="1">
        <v>107.0</v>
      </c>
      <c r="AM204" s="1">
        <v>68.0</v>
      </c>
      <c r="AN204" s="1">
        <v>1372.48</v>
      </c>
      <c r="AO204" s="1">
        <v>11.8629</v>
      </c>
      <c r="AP204" s="1">
        <v>388.578</v>
      </c>
      <c r="AQ204" s="1">
        <v>719.568</v>
      </c>
      <c r="AR204" s="1">
        <v>10.9274</v>
      </c>
      <c r="AS204" s="1">
        <v>996.207</v>
      </c>
      <c r="AT204" s="1">
        <v>1705.98</v>
      </c>
      <c r="AU204" s="1">
        <v>150.508</v>
      </c>
      <c r="AV204" s="1">
        <v>9.65364</v>
      </c>
      <c r="AW204" s="1">
        <v>1.06315</v>
      </c>
      <c r="AX204" s="1">
        <v>3.09681</v>
      </c>
      <c r="AY204" s="1">
        <v>586.548</v>
      </c>
      <c r="AZ204" s="1">
        <v>0.752795</v>
      </c>
      <c r="BA204" s="1">
        <v>1.17485</v>
      </c>
      <c r="BB204" s="1">
        <v>11.8481</v>
      </c>
      <c r="BC204" s="1">
        <v>3.46455</v>
      </c>
      <c r="BD204" s="1">
        <v>1.06314</v>
      </c>
      <c r="BE204" s="1">
        <v>255.477</v>
      </c>
      <c r="BF204" s="1">
        <v>6.81301</v>
      </c>
      <c r="BG204" s="1">
        <v>90.2822</v>
      </c>
      <c r="BH204" s="1">
        <v>0.24653241</v>
      </c>
      <c r="BI204" s="1">
        <v>0.0</v>
      </c>
      <c r="BJ204" s="1">
        <v>0.084170885</v>
      </c>
      <c r="BK204" s="1">
        <v>0.015825228</v>
      </c>
      <c r="BL204" s="1" t="s">
        <v>144</v>
      </c>
      <c r="BM204" s="1" t="s">
        <v>145</v>
      </c>
      <c r="BN204" s="1" t="s">
        <v>145</v>
      </c>
      <c r="BO204" s="1" t="s">
        <v>145</v>
      </c>
      <c r="BP204" s="1" t="s">
        <v>146</v>
      </c>
      <c r="BQ204" s="1" t="s">
        <v>145</v>
      </c>
      <c r="BR204" s="1" t="s">
        <v>145</v>
      </c>
      <c r="BS204" s="1">
        <v>68.90587971</v>
      </c>
      <c r="BT204" s="1">
        <v>7.238229456</v>
      </c>
      <c r="BU204" s="1">
        <v>3.219393715</v>
      </c>
      <c r="BV204" s="1">
        <v>1.795928859</v>
      </c>
      <c r="BW204" s="1">
        <v>0.675896866</v>
      </c>
      <c r="BX204" s="1">
        <v>1.672213339</v>
      </c>
      <c r="BY204" s="1">
        <v>1.218814387</v>
      </c>
      <c r="BZ204" s="1" t="str">
        <f t="shared" si="1"/>
        <v>proinflamatoria</v>
      </c>
      <c r="CA204" s="1">
        <v>41.65995526</v>
      </c>
      <c r="CB204" s="1" t="s">
        <v>148</v>
      </c>
      <c r="CC204" s="1">
        <v>0.060327607</v>
      </c>
      <c r="CD204" s="1">
        <v>0.160940205</v>
      </c>
      <c r="CE204" s="1">
        <v>0.012385138</v>
      </c>
      <c r="CF204" s="1">
        <v>0.231222533</v>
      </c>
      <c r="CG204" s="1">
        <v>0.276401651</v>
      </c>
      <c r="CH204" s="1">
        <v>290.455</v>
      </c>
      <c r="CI204" s="2" t="str">
        <f t="shared" si="2"/>
        <v>low</v>
      </c>
      <c r="CJ204" s="1">
        <v>255.485</v>
      </c>
      <c r="CK204" s="1">
        <v>170.146</v>
      </c>
      <c r="CL204" s="1">
        <v>85.339</v>
      </c>
      <c r="CM204" s="1">
        <v>18.918</v>
      </c>
      <c r="CN204" s="1">
        <v>231.279</v>
      </c>
      <c r="CO204" s="1">
        <v>2.454</v>
      </c>
      <c r="CP204" s="1">
        <v>0.0</v>
      </c>
      <c r="CQ204" s="1">
        <v>2.454</v>
      </c>
      <c r="CR204" s="1">
        <v>0.0</v>
      </c>
      <c r="CS204" s="1">
        <v>2.834</v>
      </c>
      <c r="CT204" s="1">
        <v>2.834</v>
      </c>
      <c r="CU204" s="1">
        <v>0.0</v>
      </c>
      <c r="CV204" s="1">
        <v>0.981</v>
      </c>
      <c r="CW204" s="1">
        <v>0.0</v>
      </c>
      <c r="CX204" s="1">
        <v>0.0</v>
      </c>
      <c r="CY204" s="1">
        <v>0.0</v>
      </c>
      <c r="CZ204" s="1">
        <v>0.045</v>
      </c>
      <c r="DA204" s="1">
        <v>0.32</v>
      </c>
      <c r="DB204" s="1">
        <v>0.365</v>
      </c>
      <c r="DC204" s="1">
        <v>7.935</v>
      </c>
      <c r="DD204" s="1">
        <v>0.054</v>
      </c>
      <c r="DE204" s="1">
        <v>7.989</v>
      </c>
      <c r="DF204" s="1">
        <v>8.167</v>
      </c>
      <c r="DG204" s="1">
        <v>2.397</v>
      </c>
      <c r="DH204" s="1">
        <v>10.564</v>
      </c>
      <c r="DI204" s="1">
        <v>0.226</v>
      </c>
      <c r="DJ204" s="1">
        <v>0.634</v>
      </c>
      <c r="DK204" s="1">
        <v>0.86</v>
      </c>
      <c r="DL204" s="1">
        <v>151.319</v>
      </c>
      <c r="DM204" s="1">
        <v>79.099</v>
      </c>
      <c r="DN204" s="1">
        <v>230.419</v>
      </c>
      <c r="DO204" s="1">
        <v>0.0</v>
      </c>
      <c r="DP204" s="1">
        <v>2.834</v>
      </c>
      <c r="DQ204" s="1">
        <v>2.834</v>
      </c>
      <c r="DR204" s="1" t="s">
        <v>158</v>
      </c>
      <c r="DS204" s="1" t="s">
        <v>158</v>
      </c>
      <c r="DT204" s="1" t="s">
        <v>158</v>
      </c>
      <c r="DU204" s="1" t="s">
        <v>157</v>
      </c>
      <c r="DV204" s="1">
        <v>211.628</v>
      </c>
      <c r="DW204" s="1" t="str">
        <f t="shared" si="3"/>
        <v>low</v>
      </c>
      <c r="DX204" s="1">
        <v>186.148</v>
      </c>
      <c r="DY204" s="1">
        <v>13.784</v>
      </c>
      <c r="DZ204" s="1">
        <v>168.512</v>
      </c>
      <c r="EA204" s="1" t="s">
        <v>158</v>
      </c>
      <c r="EB204" s="1" t="s">
        <v>157</v>
      </c>
      <c r="EC204" s="1" t="s">
        <v>158</v>
      </c>
      <c r="ED204" s="1" t="s">
        <v>157</v>
      </c>
      <c r="EE204" s="1" t="s">
        <v>567</v>
      </c>
      <c r="EF204" s="1" t="s">
        <v>165</v>
      </c>
      <c r="EG204" s="1" t="s">
        <v>165</v>
      </c>
    </row>
    <row r="205" ht="14.25" customHeight="1">
      <c r="A205" s="1" t="s">
        <v>568</v>
      </c>
      <c r="B205" s="1" t="s">
        <v>153</v>
      </c>
      <c r="C205" s="1">
        <v>41.0</v>
      </c>
      <c r="D205" s="1" t="s">
        <v>161</v>
      </c>
      <c r="E205" s="1">
        <v>104.0</v>
      </c>
      <c r="F205" s="1">
        <v>43.0</v>
      </c>
      <c r="G205" s="1" t="s">
        <v>154</v>
      </c>
      <c r="H205" s="1">
        <v>15.0</v>
      </c>
      <c r="I205" s="1">
        <v>156.0</v>
      </c>
      <c r="J205" s="1">
        <v>214.0</v>
      </c>
      <c r="K205" s="1">
        <v>4.976744186</v>
      </c>
      <c r="L205" s="1">
        <v>75.3</v>
      </c>
      <c r="M205" s="1">
        <v>7.7</v>
      </c>
      <c r="N205" s="1">
        <v>91.0</v>
      </c>
      <c r="O205" s="1">
        <v>5.0</v>
      </c>
      <c r="P205" s="1">
        <v>15.12</v>
      </c>
      <c r="Q205" s="1">
        <v>6.14</v>
      </c>
      <c r="R205" s="1">
        <v>2.462540717</v>
      </c>
      <c r="S205" s="1">
        <v>76.0</v>
      </c>
      <c r="T205" s="1">
        <v>13.4</v>
      </c>
      <c r="U205" s="1">
        <v>5.0505</v>
      </c>
      <c r="V205" s="1">
        <v>135.8</v>
      </c>
      <c r="W205" s="1">
        <v>172.8474686</v>
      </c>
      <c r="X205" s="1">
        <v>57.9</v>
      </c>
      <c r="Y205" s="1">
        <v>33.24630191</v>
      </c>
      <c r="Z205" s="1">
        <v>3.007853333</v>
      </c>
      <c r="AA205" s="1">
        <v>0.323616585</v>
      </c>
      <c r="AB205" s="1">
        <v>80.0</v>
      </c>
      <c r="AC205" s="1">
        <v>30.97834652</v>
      </c>
      <c r="AD205" s="1" t="s">
        <v>155</v>
      </c>
      <c r="AE205" s="1">
        <v>45.37068585</v>
      </c>
      <c r="AF205" s="1">
        <v>95.4</v>
      </c>
      <c r="AG205" s="1" t="s">
        <v>140</v>
      </c>
      <c r="AH205" s="1" t="s">
        <v>141</v>
      </c>
      <c r="AI205" s="1" t="s">
        <v>142</v>
      </c>
      <c r="AJ205" s="1" t="s">
        <v>142</v>
      </c>
      <c r="AK205" s="1" t="s">
        <v>143</v>
      </c>
      <c r="AL205" s="1">
        <v>117.0</v>
      </c>
      <c r="AM205" s="1">
        <v>81.0</v>
      </c>
      <c r="AN205" s="1">
        <v>1876.32</v>
      </c>
      <c r="AO205" s="1">
        <v>18.9729</v>
      </c>
      <c r="AP205" s="1">
        <v>382.242</v>
      </c>
      <c r="AQ205" s="1">
        <v>655.72</v>
      </c>
      <c r="AR205" s="1">
        <v>11.4862</v>
      </c>
      <c r="AS205" s="1">
        <v>768.804</v>
      </c>
      <c r="AT205" s="1">
        <v>2086.12</v>
      </c>
      <c r="AU205" s="1">
        <v>168.801</v>
      </c>
      <c r="AV205" s="1">
        <v>9.32327</v>
      </c>
      <c r="AW205" s="1">
        <v>0.953254</v>
      </c>
      <c r="AX205" s="1">
        <v>2.17163</v>
      </c>
      <c r="AY205" s="1">
        <v>549.109</v>
      </c>
      <c r="AZ205" s="1">
        <v>0.858705</v>
      </c>
      <c r="BA205" s="1">
        <v>1.12775</v>
      </c>
      <c r="BB205" s="1">
        <v>11.5144</v>
      </c>
      <c r="BC205" s="1">
        <v>10.0794</v>
      </c>
      <c r="BD205" s="1">
        <v>1.23509</v>
      </c>
      <c r="BE205" s="1">
        <v>197.899</v>
      </c>
      <c r="BF205" s="1">
        <v>7.2223</v>
      </c>
      <c r="BG205" s="1">
        <v>123.566</v>
      </c>
      <c r="BH205" s="1">
        <v>1.582455914</v>
      </c>
      <c r="BI205" s="1">
        <v>0.475407518</v>
      </c>
      <c r="BJ205" s="1">
        <v>0.276402467</v>
      </c>
      <c r="BK205" s="1">
        <v>0.0</v>
      </c>
      <c r="BL205" s="1" t="s">
        <v>144</v>
      </c>
      <c r="BM205" s="1" t="s">
        <v>145</v>
      </c>
      <c r="BN205" s="1" t="s">
        <v>146</v>
      </c>
      <c r="BO205" s="1" t="s">
        <v>145</v>
      </c>
      <c r="BP205" s="1" t="s">
        <v>146</v>
      </c>
      <c r="BQ205" s="1" t="s">
        <v>145</v>
      </c>
      <c r="BR205" s="1" t="s">
        <v>145</v>
      </c>
      <c r="BS205" s="1">
        <v>82.53904359</v>
      </c>
      <c r="BT205" s="1">
        <v>13.89224537</v>
      </c>
      <c r="BU205" s="1">
        <v>6.240484883</v>
      </c>
      <c r="BV205" s="1">
        <v>3.309865007</v>
      </c>
      <c r="BW205" s="1">
        <v>2.996591399</v>
      </c>
      <c r="BX205" s="1">
        <v>1.001759489</v>
      </c>
      <c r="BY205" s="1">
        <v>0.533986935</v>
      </c>
      <c r="BZ205" s="1" t="str">
        <f t="shared" si="1"/>
        <v>proinflamatoria</v>
      </c>
      <c r="CA205" s="1">
        <v>42.31027254</v>
      </c>
      <c r="CB205" s="1" t="s">
        <v>148</v>
      </c>
      <c r="CC205" s="1">
        <v>0.141361054</v>
      </c>
      <c r="CD205" s="1">
        <v>0.338176759</v>
      </c>
      <c r="CE205" s="1">
        <v>0.098233953</v>
      </c>
      <c r="CF205" s="1">
        <v>0.044595587</v>
      </c>
      <c r="CG205" s="1">
        <v>0.083239943</v>
      </c>
      <c r="CH205" s="1">
        <v>524.546</v>
      </c>
      <c r="CI205" s="2" t="str">
        <f t="shared" si="2"/>
        <v>low</v>
      </c>
      <c r="CJ205" s="1">
        <v>281.253</v>
      </c>
      <c r="CK205" s="1">
        <v>182.818</v>
      </c>
      <c r="CL205" s="1">
        <v>98.436</v>
      </c>
      <c r="CM205" s="1">
        <v>23.677</v>
      </c>
      <c r="CN205" s="1">
        <v>254.784</v>
      </c>
      <c r="CO205" s="1">
        <v>2.782</v>
      </c>
      <c r="CP205" s="1">
        <v>0.0</v>
      </c>
      <c r="CQ205" s="1">
        <v>2.782</v>
      </c>
      <c r="CR205" s="1">
        <v>0.0</v>
      </c>
      <c r="CS205" s="1">
        <v>0.011</v>
      </c>
      <c r="CT205" s="1">
        <v>0.011</v>
      </c>
      <c r="CU205" s="1">
        <v>0.0</v>
      </c>
      <c r="CV205" s="1">
        <v>0.198</v>
      </c>
      <c r="CW205" s="1">
        <v>0.0</v>
      </c>
      <c r="CX205" s="1">
        <v>0.0</v>
      </c>
      <c r="CY205" s="1">
        <v>3.077</v>
      </c>
      <c r="CZ205" s="1">
        <v>14.235</v>
      </c>
      <c r="DA205" s="1">
        <v>3.707</v>
      </c>
      <c r="DB205" s="1">
        <v>17.942</v>
      </c>
      <c r="DC205" s="1">
        <v>2.156</v>
      </c>
      <c r="DD205" s="1">
        <v>0.0</v>
      </c>
      <c r="DE205" s="1">
        <v>2.156</v>
      </c>
      <c r="DF205" s="1">
        <v>0.408</v>
      </c>
      <c r="DG205" s="1">
        <v>0.094</v>
      </c>
      <c r="DH205" s="1">
        <v>0.502</v>
      </c>
      <c r="DI205" s="1">
        <v>0.7</v>
      </c>
      <c r="DJ205" s="1">
        <v>0.469</v>
      </c>
      <c r="DK205" s="1">
        <v>1.169</v>
      </c>
      <c r="DL205" s="1">
        <v>159.453</v>
      </c>
      <c r="DM205" s="1">
        <v>94.147</v>
      </c>
      <c r="DN205" s="1">
        <v>253.6</v>
      </c>
      <c r="DO205" s="1">
        <v>0.0</v>
      </c>
      <c r="DP205" s="1">
        <v>0.011</v>
      </c>
      <c r="DQ205" s="1">
        <v>0.011</v>
      </c>
      <c r="DR205" s="1" t="s">
        <v>158</v>
      </c>
      <c r="DS205" s="1" t="s">
        <v>158</v>
      </c>
      <c r="DT205" s="1" t="s">
        <v>158</v>
      </c>
      <c r="DU205" s="1" t="s">
        <v>157</v>
      </c>
      <c r="DV205" s="1">
        <v>279.561</v>
      </c>
      <c r="DW205" s="1" t="str">
        <f t="shared" si="3"/>
        <v>low</v>
      </c>
      <c r="DX205" s="1">
        <v>149.896</v>
      </c>
      <c r="DY205" s="1">
        <v>12.619</v>
      </c>
      <c r="DZ205" s="1">
        <v>135.789</v>
      </c>
      <c r="EA205" s="1" t="s">
        <v>158</v>
      </c>
      <c r="EB205" s="1" t="s">
        <v>158</v>
      </c>
      <c r="EC205" s="1" t="s">
        <v>158</v>
      </c>
      <c r="ED205" s="1" t="s">
        <v>157</v>
      </c>
      <c r="EE205" s="1" t="s">
        <v>569</v>
      </c>
      <c r="EF205" s="1" t="s">
        <v>151</v>
      </c>
      <c r="EG205" s="1" t="s">
        <v>151</v>
      </c>
    </row>
    <row r="206" ht="14.25" customHeight="1">
      <c r="A206" s="1" t="s">
        <v>570</v>
      </c>
      <c r="B206" s="1" t="s">
        <v>153</v>
      </c>
      <c r="C206" s="1">
        <v>51.0</v>
      </c>
      <c r="D206" s="1" t="s">
        <v>161</v>
      </c>
      <c r="E206" s="1">
        <v>99.5</v>
      </c>
      <c r="F206" s="1">
        <v>61.0</v>
      </c>
      <c r="G206" s="1" t="s">
        <v>154</v>
      </c>
      <c r="H206" s="1">
        <v>30.0</v>
      </c>
      <c r="I206" s="1">
        <v>145.0</v>
      </c>
      <c r="J206" s="1">
        <v>236.0</v>
      </c>
      <c r="K206" s="1">
        <v>3.868852459</v>
      </c>
      <c r="L206" s="1">
        <v>264.9</v>
      </c>
      <c r="M206" s="1">
        <v>6.2</v>
      </c>
      <c r="N206" s="1">
        <v>82.0</v>
      </c>
      <c r="O206" s="1">
        <v>5.4</v>
      </c>
      <c r="P206" s="1">
        <v>16.62</v>
      </c>
      <c r="Q206" s="1">
        <v>12.34</v>
      </c>
      <c r="R206" s="1">
        <v>1.346839546</v>
      </c>
      <c r="S206" s="1">
        <v>148.0</v>
      </c>
      <c r="T206" s="1">
        <v>8.48</v>
      </c>
      <c r="U206" s="1">
        <v>4.551</v>
      </c>
      <c r="V206" s="1">
        <v>122.6</v>
      </c>
      <c r="W206" s="1">
        <v>161.3701237</v>
      </c>
      <c r="X206" s="1">
        <v>93.2</v>
      </c>
      <c r="Y206" s="1">
        <v>58.30151367</v>
      </c>
      <c r="Z206" s="1">
        <v>1.715221333</v>
      </c>
      <c r="AA206" s="1">
        <v>0.351353061</v>
      </c>
      <c r="AB206" s="1">
        <v>74.4</v>
      </c>
      <c r="AC206" s="1">
        <v>27.56118008</v>
      </c>
      <c r="AD206" s="1" t="s">
        <v>139</v>
      </c>
      <c r="AE206" s="1">
        <v>41.29473851</v>
      </c>
      <c r="AF206" s="1">
        <v>90.8</v>
      </c>
      <c r="AG206" s="1" t="s">
        <v>140</v>
      </c>
      <c r="AH206" s="1" t="s">
        <v>141</v>
      </c>
      <c r="AI206" s="1" t="s">
        <v>142</v>
      </c>
      <c r="AJ206" s="1" t="s">
        <v>142</v>
      </c>
      <c r="AK206" s="1" t="s">
        <v>143</v>
      </c>
      <c r="AL206" s="1">
        <v>142.0</v>
      </c>
      <c r="AM206" s="1">
        <v>86.0</v>
      </c>
      <c r="AN206" s="1">
        <v>1714.34</v>
      </c>
      <c r="AO206" s="1">
        <v>17.5082</v>
      </c>
      <c r="AP206" s="1">
        <v>579.989</v>
      </c>
      <c r="AQ206" s="1">
        <v>908.172</v>
      </c>
      <c r="AR206" s="1">
        <v>12.1153</v>
      </c>
      <c r="AS206" s="1">
        <v>1346.56</v>
      </c>
      <c r="AT206" s="1">
        <v>2540.2</v>
      </c>
      <c r="AU206" s="1">
        <v>208.025</v>
      </c>
      <c r="AV206" s="1">
        <v>9.90726</v>
      </c>
      <c r="AW206" s="1">
        <v>1.27618</v>
      </c>
      <c r="AX206" s="1">
        <v>3.30158</v>
      </c>
      <c r="AY206" s="1">
        <v>700.375</v>
      </c>
      <c r="AZ206" s="1">
        <v>1.11738</v>
      </c>
      <c r="BA206" s="1">
        <v>1.47116</v>
      </c>
      <c r="BB206" s="1">
        <v>13.2716</v>
      </c>
      <c r="BC206" s="1">
        <v>4.00623</v>
      </c>
      <c r="BD206" s="1">
        <v>1.49408</v>
      </c>
      <c r="BE206" s="1">
        <v>384.453</v>
      </c>
      <c r="BF206" s="1">
        <v>6.97394</v>
      </c>
      <c r="BG206" s="1">
        <v>145.257</v>
      </c>
      <c r="BH206" s="1">
        <v>6.958010899</v>
      </c>
      <c r="BI206" s="1">
        <v>4.57604448</v>
      </c>
      <c r="BJ206" s="1">
        <v>1.273145243</v>
      </c>
      <c r="BK206" s="1">
        <v>0.051435988</v>
      </c>
      <c r="BL206" s="1" t="s">
        <v>144</v>
      </c>
      <c r="BM206" s="1" t="s">
        <v>145</v>
      </c>
      <c r="BN206" s="1" t="s">
        <v>146</v>
      </c>
      <c r="BO206" s="1" t="s">
        <v>146</v>
      </c>
      <c r="BP206" s="1" t="s">
        <v>146</v>
      </c>
      <c r="BQ206" s="1" t="s">
        <v>145</v>
      </c>
      <c r="BR206" s="1" t="s">
        <v>146</v>
      </c>
      <c r="BS206" s="1">
        <v>446.6432427</v>
      </c>
      <c r="BT206" s="1">
        <v>201.0258522</v>
      </c>
      <c r="BU206" s="1">
        <v>6.333911755</v>
      </c>
      <c r="BV206" s="1">
        <v>2.658639587</v>
      </c>
      <c r="BW206" s="1">
        <v>0.434548041</v>
      </c>
      <c r="BX206" s="1">
        <v>0.615606576</v>
      </c>
      <c r="BY206" s="1">
        <v>0.359163697</v>
      </c>
      <c r="BZ206" s="1" t="str">
        <f t="shared" si="1"/>
        <v>proinflamatoria</v>
      </c>
      <c r="CA206" s="1">
        <v>39.81057269</v>
      </c>
      <c r="CB206" s="1" t="s">
        <v>148</v>
      </c>
      <c r="CC206" s="1">
        <v>0.124435591</v>
      </c>
      <c r="CD206" s="1">
        <v>0.284296149</v>
      </c>
      <c r="CE206" s="1">
        <v>0.459030544</v>
      </c>
      <c r="CF206" s="1">
        <v>0.00375166</v>
      </c>
      <c r="CG206" s="1">
        <v>0.018957503</v>
      </c>
      <c r="CH206" s="1">
        <v>1038.676</v>
      </c>
      <c r="CI206" s="2" t="str">
        <f t="shared" si="2"/>
        <v>High</v>
      </c>
      <c r="CJ206" s="1">
        <v>538.386</v>
      </c>
      <c r="CK206" s="1">
        <v>425.606</v>
      </c>
      <c r="CL206" s="1">
        <v>112.78</v>
      </c>
      <c r="CM206" s="1">
        <v>345.312</v>
      </c>
      <c r="CN206" s="1">
        <v>174.974</v>
      </c>
      <c r="CO206" s="1">
        <v>12.172</v>
      </c>
      <c r="CP206" s="1">
        <v>0.0</v>
      </c>
      <c r="CQ206" s="1">
        <v>12.172</v>
      </c>
      <c r="CR206" s="1">
        <v>0.0</v>
      </c>
      <c r="CS206" s="1">
        <v>5.928</v>
      </c>
      <c r="CT206" s="1">
        <v>5.928</v>
      </c>
      <c r="CU206" s="1">
        <v>0.0</v>
      </c>
      <c r="CV206" s="1">
        <v>12.172</v>
      </c>
      <c r="CW206" s="1">
        <v>239.267</v>
      </c>
      <c r="CX206" s="1">
        <v>0.0</v>
      </c>
      <c r="CY206" s="1">
        <v>45.199</v>
      </c>
      <c r="CZ206" s="1">
        <v>0.484</v>
      </c>
      <c r="DA206" s="1">
        <v>1.159</v>
      </c>
      <c r="DB206" s="1">
        <v>1.643</v>
      </c>
      <c r="DC206" s="1">
        <v>0.0</v>
      </c>
      <c r="DD206" s="1">
        <v>0.111</v>
      </c>
      <c r="DE206" s="1">
        <v>0.111</v>
      </c>
      <c r="DF206" s="1">
        <v>42.412</v>
      </c>
      <c r="DG206" s="1">
        <v>16.681</v>
      </c>
      <c r="DH206" s="1">
        <v>59.093</v>
      </c>
      <c r="DI206" s="1">
        <v>70.786</v>
      </c>
      <c r="DJ206" s="1">
        <v>51.911</v>
      </c>
      <c r="DK206" s="1">
        <v>122.697</v>
      </c>
      <c r="DL206" s="1">
        <v>15.274</v>
      </c>
      <c r="DM206" s="1">
        <v>36.976</v>
      </c>
      <c r="DN206" s="1">
        <v>52.25</v>
      </c>
      <c r="DO206" s="1">
        <v>0.0</v>
      </c>
      <c r="DP206" s="1">
        <v>5.928</v>
      </c>
      <c r="DQ206" s="1">
        <v>5.928</v>
      </c>
      <c r="DR206" s="1" t="s">
        <v>157</v>
      </c>
      <c r="DS206" s="1" t="s">
        <v>157</v>
      </c>
      <c r="DT206" s="1" t="s">
        <v>149</v>
      </c>
      <c r="DU206" s="1" t="s">
        <v>157</v>
      </c>
      <c r="DV206" s="1">
        <v>605.875</v>
      </c>
      <c r="DW206" s="1" t="str">
        <f t="shared" si="3"/>
        <v>high</v>
      </c>
      <c r="DX206" s="1">
        <v>314.049</v>
      </c>
      <c r="DY206" s="1">
        <v>201.425</v>
      </c>
      <c r="DZ206" s="1">
        <v>102.065</v>
      </c>
      <c r="EA206" s="1" t="s">
        <v>157</v>
      </c>
      <c r="EB206" s="1" t="s">
        <v>157</v>
      </c>
      <c r="EC206" s="1" t="s">
        <v>149</v>
      </c>
      <c r="ED206" s="1" t="s">
        <v>157</v>
      </c>
      <c r="EE206" s="1" t="s">
        <v>571</v>
      </c>
      <c r="EF206" s="1" t="s">
        <v>151</v>
      </c>
      <c r="EG206" s="1" t="s">
        <v>151</v>
      </c>
    </row>
    <row r="207" ht="14.25" customHeight="1">
      <c r="A207" s="1" t="s">
        <v>572</v>
      </c>
      <c r="B207" s="1" t="s">
        <v>153</v>
      </c>
      <c r="C207" s="1">
        <v>32.0</v>
      </c>
      <c r="D207" s="1" t="s">
        <v>137</v>
      </c>
      <c r="E207" s="1">
        <v>89.4</v>
      </c>
      <c r="F207" s="1">
        <v>30.0</v>
      </c>
      <c r="G207" s="1" t="s">
        <v>154</v>
      </c>
      <c r="H207" s="1">
        <v>11.0</v>
      </c>
      <c r="I207" s="1">
        <v>145.0</v>
      </c>
      <c r="J207" s="1">
        <v>186.0</v>
      </c>
      <c r="K207" s="1">
        <v>6.2</v>
      </c>
      <c r="L207" s="1">
        <v>163.6</v>
      </c>
      <c r="M207" s="1">
        <v>0.9</v>
      </c>
      <c r="N207" s="1">
        <v>74.0</v>
      </c>
      <c r="O207" s="1">
        <v>5.2</v>
      </c>
      <c r="P207" s="1">
        <v>4.12</v>
      </c>
      <c r="Q207" s="1">
        <v>4.22</v>
      </c>
      <c r="R207" s="1">
        <v>0.976303318</v>
      </c>
      <c r="S207" s="1">
        <v>57.0</v>
      </c>
      <c r="T207" s="1">
        <v>10.92</v>
      </c>
      <c r="U207" s="1">
        <v>4.107</v>
      </c>
      <c r="V207" s="1">
        <v>178.3</v>
      </c>
      <c r="W207" s="1">
        <v>359.8023064</v>
      </c>
      <c r="X207" s="1">
        <v>74.9</v>
      </c>
      <c r="Y207" s="1">
        <v>50.16896909</v>
      </c>
      <c r="Z207" s="1">
        <v>1.993264</v>
      </c>
      <c r="AA207" s="1">
        <v>0.343479176</v>
      </c>
      <c r="AB207" s="1">
        <v>67.9</v>
      </c>
      <c r="AC207" s="1">
        <v>28.51923831</v>
      </c>
      <c r="AD207" s="1" t="s">
        <v>139</v>
      </c>
      <c r="AE207" s="1">
        <v>39.05892932</v>
      </c>
      <c r="AF207" s="1">
        <v>88.5</v>
      </c>
      <c r="AG207" s="1" t="s">
        <v>140</v>
      </c>
      <c r="AH207" s="1" t="s">
        <v>141</v>
      </c>
      <c r="AI207" s="1" t="s">
        <v>142</v>
      </c>
      <c r="AJ207" s="1" t="s">
        <v>167</v>
      </c>
      <c r="AK207" s="1" t="s">
        <v>143</v>
      </c>
      <c r="AL207" s="1">
        <v>113.0</v>
      </c>
      <c r="AM207" s="1">
        <v>69.0</v>
      </c>
      <c r="AN207" s="1">
        <v>1813.14</v>
      </c>
      <c r="AO207" s="1">
        <v>24.7205</v>
      </c>
      <c r="AP207" s="1">
        <v>421.858</v>
      </c>
      <c r="AQ207" s="1">
        <v>1065.52</v>
      </c>
      <c r="AR207" s="1">
        <v>14.4208</v>
      </c>
      <c r="AS207" s="1">
        <v>1233.16</v>
      </c>
      <c r="AT207" s="1">
        <v>2700.47</v>
      </c>
      <c r="AU207" s="1">
        <v>233.137</v>
      </c>
      <c r="AV207" s="1">
        <v>10.2515</v>
      </c>
      <c r="AW207" s="1">
        <v>1.98342</v>
      </c>
      <c r="AX207" s="1">
        <v>3.15648</v>
      </c>
      <c r="AY207" s="1">
        <v>724.662</v>
      </c>
      <c r="AZ207" s="1">
        <v>1.25552</v>
      </c>
      <c r="BA207" s="1">
        <v>1.6172</v>
      </c>
      <c r="BB207" s="1">
        <v>13.5331</v>
      </c>
      <c r="BC207" s="1">
        <v>4.99795</v>
      </c>
      <c r="BD207" s="1">
        <v>1.69563</v>
      </c>
      <c r="BE207" s="1">
        <v>421.083</v>
      </c>
      <c r="BF207" s="1">
        <v>6.77806</v>
      </c>
      <c r="BG207" s="1">
        <v>117.204</v>
      </c>
      <c r="BH207" s="1">
        <v>2.916259015</v>
      </c>
      <c r="BI207" s="1">
        <v>0.890859136</v>
      </c>
      <c r="BJ207" s="1">
        <v>0.903617011</v>
      </c>
      <c r="BK207" s="1">
        <v>0.049333973</v>
      </c>
      <c r="BL207" s="1" t="s">
        <v>156</v>
      </c>
      <c r="BM207" s="1" t="s">
        <v>146</v>
      </c>
      <c r="BN207" s="1" t="s">
        <v>146</v>
      </c>
      <c r="BO207" s="1" t="s">
        <v>145</v>
      </c>
      <c r="BP207" s="1" t="s">
        <v>146</v>
      </c>
      <c r="BQ207" s="1" t="s">
        <v>146</v>
      </c>
      <c r="BR207" s="1" t="s">
        <v>146</v>
      </c>
      <c r="BS207" s="1">
        <v>229.850455</v>
      </c>
      <c r="BT207" s="1">
        <v>47.58072272</v>
      </c>
      <c r="BU207" s="1">
        <v>10.05196044</v>
      </c>
      <c r="BV207" s="1">
        <v>1.256528478</v>
      </c>
      <c r="BW207" s="1">
        <v>0.214549134</v>
      </c>
      <c r="BX207" s="1">
        <v>-0.702576419</v>
      </c>
      <c r="BY207" s="1">
        <v>-0.387521467</v>
      </c>
      <c r="BZ207" s="1" t="str">
        <f t="shared" si="1"/>
        <v>antiinflamatoria</v>
      </c>
      <c r="CA207" s="1">
        <v>41.1299435</v>
      </c>
      <c r="CB207" s="1" t="s">
        <v>148</v>
      </c>
      <c r="CC207" s="1">
        <v>0.149882337</v>
      </c>
      <c r="CD207" s="1">
        <v>0.493147841</v>
      </c>
      <c r="CE207" s="1">
        <v>0.101121262</v>
      </c>
      <c r="CF207" s="1">
        <v>0.155004153</v>
      </c>
      <c r="CG207" s="1">
        <v>0.038828904</v>
      </c>
      <c r="CH207" s="1">
        <v>1514.855</v>
      </c>
      <c r="CI207" s="2" t="str">
        <f t="shared" si="2"/>
        <v>High</v>
      </c>
      <c r="CJ207" s="1">
        <v>316.377</v>
      </c>
      <c r="CK207" s="1">
        <v>235.581</v>
      </c>
      <c r="CL207" s="1">
        <v>80.796</v>
      </c>
      <c r="CM207" s="1">
        <v>125.511</v>
      </c>
      <c r="CN207" s="1">
        <v>186.55</v>
      </c>
      <c r="CO207" s="1">
        <v>0.963</v>
      </c>
      <c r="CP207" s="1">
        <v>0.0</v>
      </c>
      <c r="CQ207" s="1">
        <v>0.963</v>
      </c>
      <c r="CR207" s="1">
        <v>0.0</v>
      </c>
      <c r="CS207" s="1">
        <v>3.322</v>
      </c>
      <c r="CT207" s="1">
        <v>3.322</v>
      </c>
      <c r="CU207" s="1">
        <v>0.031</v>
      </c>
      <c r="CV207" s="1">
        <v>0.963</v>
      </c>
      <c r="CW207" s="1">
        <v>87.766</v>
      </c>
      <c r="CX207" s="1">
        <v>0.0</v>
      </c>
      <c r="CY207" s="1">
        <v>6.197</v>
      </c>
      <c r="CZ207" s="1">
        <v>0.039</v>
      </c>
      <c r="DA207" s="1">
        <v>0.278</v>
      </c>
      <c r="DB207" s="1">
        <v>0.317</v>
      </c>
      <c r="DC207" s="1">
        <v>9.708</v>
      </c>
      <c r="DD207" s="1">
        <v>0.028</v>
      </c>
      <c r="DE207" s="1">
        <v>9.736</v>
      </c>
      <c r="DF207" s="1">
        <v>20.194</v>
      </c>
      <c r="DG207" s="1">
        <v>1.3</v>
      </c>
      <c r="DH207" s="1">
        <v>21.495</v>
      </c>
      <c r="DI207" s="1">
        <v>0.748</v>
      </c>
      <c r="DJ207" s="1">
        <v>3.907</v>
      </c>
      <c r="DK207" s="1">
        <v>4.655</v>
      </c>
      <c r="DL207" s="1">
        <v>109.913</v>
      </c>
      <c r="DM207" s="1">
        <v>71.94</v>
      </c>
      <c r="DN207" s="1">
        <v>181.853</v>
      </c>
      <c r="DO207" s="1">
        <v>0.0</v>
      </c>
      <c r="DP207" s="1">
        <v>3.322</v>
      </c>
      <c r="DQ207" s="1">
        <v>3.322</v>
      </c>
      <c r="DR207" s="1" t="s">
        <v>149</v>
      </c>
      <c r="DS207" s="1" t="s">
        <v>158</v>
      </c>
      <c r="DT207" s="1" t="s">
        <v>157</v>
      </c>
      <c r="DU207" s="1" t="s">
        <v>157</v>
      </c>
      <c r="DV207" s="1">
        <v>835.487</v>
      </c>
      <c r="DW207" s="1" t="str">
        <f t="shared" si="3"/>
        <v>high</v>
      </c>
      <c r="DX207" s="1">
        <v>174.491</v>
      </c>
      <c r="DY207" s="1">
        <v>69.223</v>
      </c>
      <c r="DZ207" s="1">
        <v>102.888</v>
      </c>
      <c r="EA207" s="1" t="s">
        <v>149</v>
      </c>
      <c r="EB207" s="1" t="s">
        <v>158</v>
      </c>
      <c r="EC207" s="1" t="s">
        <v>157</v>
      </c>
      <c r="ED207" s="1" t="s">
        <v>157</v>
      </c>
      <c r="EE207" s="1" t="s">
        <v>573</v>
      </c>
      <c r="EF207" s="1" t="s">
        <v>151</v>
      </c>
      <c r="EG207" s="1" t="s">
        <v>151</v>
      </c>
    </row>
    <row r="208" ht="14.25" customHeight="1">
      <c r="A208" s="1" t="s">
        <v>574</v>
      </c>
      <c r="B208" s="1" t="s">
        <v>153</v>
      </c>
      <c r="C208" s="1">
        <v>46.0</v>
      </c>
      <c r="D208" s="1" t="s">
        <v>161</v>
      </c>
      <c r="E208" s="1">
        <v>58.2</v>
      </c>
      <c r="F208" s="1">
        <v>95.0</v>
      </c>
      <c r="G208" s="1" t="s">
        <v>154</v>
      </c>
      <c r="H208" s="1">
        <v>14.0</v>
      </c>
      <c r="I208" s="1">
        <v>78.0</v>
      </c>
      <c r="J208" s="1">
        <v>187.0</v>
      </c>
      <c r="K208" s="1">
        <v>1.968421053</v>
      </c>
      <c r="L208" s="1">
        <v>50.5</v>
      </c>
      <c r="M208" s="1">
        <v>3.5</v>
      </c>
      <c r="N208" s="1">
        <v>81.0</v>
      </c>
      <c r="O208" s="1">
        <v>5.4</v>
      </c>
      <c r="P208" s="1">
        <v>3.19</v>
      </c>
      <c r="Q208" s="1">
        <v>19.19</v>
      </c>
      <c r="R208" s="1">
        <v>0.166232413</v>
      </c>
      <c r="S208" s="1">
        <v>71.0</v>
      </c>
      <c r="T208" s="1">
        <v>3.82</v>
      </c>
      <c r="U208" s="1">
        <v>4.4955</v>
      </c>
      <c r="V208" s="1">
        <v>73.7</v>
      </c>
      <c r="W208" s="1">
        <v>76.74535409</v>
      </c>
      <c r="X208" s="1">
        <v>205.8</v>
      </c>
      <c r="Y208" s="1">
        <v>131.0210734</v>
      </c>
      <c r="Z208" s="1">
        <v>0.763236</v>
      </c>
      <c r="AA208" s="1">
        <v>0.400885367</v>
      </c>
      <c r="AB208" s="1">
        <v>55.6</v>
      </c>
      <c r="AC208" s="1">
        <v>25.66014887</v>
      </c>
      <c r="AD208" s="1" t="s">
        <v>139</v>
      </c>
      <c r="AE208" s="1">
        <v>37.2755037</v>
      </c>
      <c r="AF208" s="1">
        <v>81.5</v>
      </c>
      <c r="AG208" s="1" t="s">
        <v>140</v>
      </c>
      <c r="AH208" s="1" t="s">
        <v>154</v>
      </c>
      <c r="AI208" s="1" t="s">
        <v>142</v>
      </c>
      <c r="AJ208" s="1" t="s">
        <v>167</v>
      </c>
      <c r="AK208" s="1" t="s">
        <v>143</v>
      </c>
      <c r="AL208" s="1">
        <v>107.0</v>
      </c>
      <c r="AM208" s="1">
        <v>78.0</v>
      </c>
      <c r="AN208" s="1">
        <v>1776.04</v>
      </c>
      <c r="AO208" s="1">
        <v>16.9954</v>
      </c>
      <c r="AP208" s="1">
        <v>619.467</v>
      </c>
      <c r="AQ208" s="1">
        <v>959.597</v>
      </c>
      <c r="AR208" s="1">
        <v>14.0584</v>
      </c>
      <c r="AS208" s="1">
        <v>1012.76</v>
      </c>
      <c r="AT208" s="1">
        <v>2975.18</v>
      </c>
      <c r="AU208" s="1">
        <v>234.437</v>
      </c>
      <c r="AV208" s="1">
        <v>10.8289</v>
      </c>
      <c r="AW208" s="1">
        <v>1.74673</v>
      </c>
      <c r="AX208" s="1">
        <v>3.07136</v>
      </c>
      <c r="AY208" s="1">
        <v>699.961</v>
      </c>
      <c r="AZ208" s="1">
        <v>0.992722</v>
      </c>
      <c r="BA208" s="1">
        <v>1.61105</v>
      </c>
      <c r="BB208" s="1">
        <v>16.5448</v>
      </c>
      <c r="BC208" s="1">
        <v>3.97897</v>
      </c>
      <c r="BD208" s="1">
        <v>1.44865</v>
      </c>
      <c r="BE208" s="1">
        <v>320.875</v>
      </c>
      <c r="BF208" s="1">
        <v>7.31585</v>
      </c>
      <c r="BG208" s="1">
        <v>153.972</v>
      </c>
      <c r="BH208" s="1">
        <v>2.750448731</v>
      </c>
      <c r="BI208" s="1">
        <v>0.560292747</v>
      </c>
      <c r="BJ208" s="1">
        <v>0.278421327</v>
      </c>
      <c r="BK208" s="1">
        <v>0.016146935</v>
      </c>
      <c r="BL208" s="1" t="s">
        <v>156</v>
      </c>
      <c r="BM208" s="1" t="s">
        <v>146</v>
      </c>
      <c r="BN208" s="1" t="s">
        <v>146</v>
      </c>
      <c r="BO208" s="1" t="s">
        <v>146</v>
      </c>
      <c r="BP208" s="1" t="s">
        <v>146</v>
      </c>
      <c r="BQ208" s="1" t="s">
        <v>145</v>
      </c>
      <c r="BR208" s="1" t="s">
        <v>146</v>
      </c>
      <c r="BS208" s="1">
        <v>7.709417296</v>
      </c>
      <c r="BT208" s="1">
        <v>4.21918278</v>
      </c>
      <c r="BU208" s="1">
        <v>2.438090771</v>
      </c>
      <c r="BV208" s="1">
        <v>2.358893408</v>
      </c>
      <c r="BW208" s="1">
        <v>2.37847121</v>
      </c>
      <c r="BX208" s="1">
        <v>0.25439738</v>
      </c>
      <c r="BY208" s="1">
        <v>0.143241768</v>
      </c>
      <c r="BZ208" s="1" t="str">
        <f t="shared" si="1"/>
        <v>proinflamatoria</v>
      </c>
      <c r="CA208" s="1">
        <v>39.87730061</v>
      </c>
      <c r="CB208" s="1" t="s">
        <v>148</v>
      </c>
      <c r="CC208" s="3">
        <v>4.74E-5</v>
      </c>
      <c r="CD208" s="1">
        <v>0.319874745</v>
      </c>
      <c r="CE208" s="1">
        <v>0.355221331</v>
      </c>
      <c r="CF208" s="1">
        <v>0.064240641</v>
      </c>
      <c r="CG208" s="1">
        <v>0.006357641</v>
      </c>
      <c r="CH208" s="1">
        <v>1851.762</v>
      </c>
      <c r="CI208" s="2" t="str">
        <f t="shared" si="2"/>
        <v>High</v>
      </c>
      <c r="CJ208" s="1">
        <v>1097.518</v>
      </c>
      <c r="CK208" s="1">
        <v>779.289</v>
      </c>
      <c r="CL208" s="1">
        <v>318.229</v>
      </c>
      <c r="CM208" s="1">
        <v>130.204</v>
      </c>
      <c r="CN208" s="1">
        <v>934.274</v>
      </c>
      <c r="CO208" s="1">
        <v>7.788</v>
      </c>
      <c r="CP208" s="1">
        <v>0.0</v>
      </c>
      <c r="CQ208" s="1">
        <v>7.788</v>
      </c>
      <c r="CR208" s="1">
        <v>0.0</v>
      </c>
      <c r="CS208" s="1">
        <v>25.252</v>
      </c>
      <c r="CT208" s="1">
        <v>25.252</v>
      </c>
      <c r="CU208" s="1">
        <v>0.0</v>
      </c>
      <c r="CV208" s="1">
        <v>1.24</v>
      </c>
      <c r="CW208" s="1">
        <v>0.716</v>
      </c>
      <c r="CX208" s="1">
        <v>0.0</v>
      </c>
      <c r="CY208" s="1">
        <v>102.973</v>
      </c>
      <c r="CZ208" s="1">
        <v>0.045</v>
      </c>
      <c r="DA208" s="1">
        <v>0.318</v>
      </c>
      <c r="DB208" s="1">
        <v>0.362</v>
      </c>
      <c r="DC208" s="1">
        <v>4.927</v>
      </c>
      <c r="DD208" s="1">
        <v>0.165</v>
      </c>
      <c r="DE208" s="1">
        <v>5.093</v>
      </c>
      <c r="DF208" s="1">
        <v>12.562</v>
      </c>
      <c r="DG208" s="1">
        <v>4.35</v>
      </c>
      <c r="DH208" s="1">
        <v>16.912</v>
      </c>
      <c r="DI208" s="1">
        <v>2.044</v>
      </c>
      <c r="DJ208" s="1">
        <v>0.892</v>
      </c>
      <c r="DK208" s="1">
        <v>2.936</v>
      </c>
      <c r="DL208" s="1">
        <v>644.085</v>
      </c>
      <c r="DM208" s="1">
        <v>287.253</v>
      </c>
      <c r="DN208" s="1">
        <v>931.338</v>
      </c>
      <c r="DO208" s="1">
        <v>0.0</v>
      </c>
      <c r="DP208" s="1">
        <v>25.252</v>
      </c>
      <c r="DQ208" s="1">
        <v>25.252</v>
      </c>
      <c r="DR208" s="1" t="s">
        <v>149</v>
      </c>
      <c r="DS208" s="1" t="s">
        <v>149</v>
      </c>
      <c r="DT208" s="1" t="s">
        <v>157</v>
      </c>
      <c r="DU208" s="1" t="s">
        <v>149</v>
      </c>
      <c r="DV208" s="1">
        <v>1042.635</v>
      </c>
      <c r="DW208" s="1" t="str">
        <f t="shared" si="3"/>
        <v>high</v>
      </c>
      <c r="DX208" s="1">
        <v>617.958</v>
      </c>
      <c r="DY208" s="1">
        <v>73.312</v>
      </c>
      <c r="DZ208" s="1">
        <v>526.043</v>
      </c>
      <c r="EA208" s="1" t="s">
        <v>149</v>
      </c>
      <c r="EB208" s="1" t="s">
        <v>149</v>
      </c>
      <c r="EC208" s="1" t="s">
        <v>157</v>
      </c>
      <c r="ED208" s="1" t="s">
        <v>149</v>
      </c>
      <c r="EE208" s="1" t="s">
        <v>575</v>
      </c>
      <c r="EF208" s="1" t="s">
        <v>151</v>
      </c>
      <c r="EG208" s="1" t="s">
        <v>151</v>
      </c>
    </row>
    <row r="209" ht="14.25" customHeight="1">
      <c r="A209" s="1" t="s">
        <v>576</v>
      </c>
      <c r="B209" s="1" t="s">
        <v>153</v>
      </c>
      <c r="C209" s="1">
        <v>54.0</v>
      </c>
      <c r="D209" s="1" t="s">
        <v>161</v>
      </c>
      <c r="E209" s="1">
        <v>95.3</v>
      </c>
      <c r="F209" s="1">
        <v>45.0</v>
      </c>
      <c r="G209" s="1" t="s">
        <v>154</v>
      </c>
      <c r="H209" s="1">
        <v>21.0</v>
      </c>
      <c r="I209" s="1">
        <v>143.0</v>
      </c>
      <c r="J209" s="1">
        <v>209.0</v>
      </c>
      <c r="K209" s="1">
        <v>4.644444444</v>
      </c>
      <c r="L209" s="1">
        <v>49.9</v>
      </c>
      <c r="M209" s="1">
        <v>4.7</v>
      </c>
      <c r="N209" s="1">
        <v>82.0</v>
      </c>
      <c r="O209" s="1">
        <v>5.3</v>
      </c>
      <c r="P209" s="1">
        <v>7.15</v>
      </c>
      <c r="Q209" s="1">
        <v>7.32</v>
      </c>
      <c r="R209" s="1">
        <v>0.976775956</v>
      </c>
      <c r="S209" s="1">
        <v>104.0</v>
      </c>
      <c r="T209" s="1">
        <v>8.38</v>
      </c>
      <c r="U209" s="1">
        <v>4.551</v>
      </c>
      <c r="V209" s="1">
        <v>121.6</v>
      </c>
      <c r="W209" s="1">
        <v>159.4671741</v>
      </c>
      <c r="X209" s="1">
        <v>94.3</v>
      </c>
      <c r="Y209" s="1">
        <v>58.99723577</v>
      </c>
      <c r="Z209" s="1">
        <v>1.694994667</v>
      </c>
      <c r="AA209" s="1">
        <v>0.351990203</v>
      </c>
      <c r="AB209" s="1">
        <v>60.9</v>
      </c>
      <c r="AC209" s="1">
        <v>24.30275244</v>
      </c>
      <c r="AD209" s="1" t="s">
        <v>154</v>
      </c>
      <c r="AE209" s="1">
        <v>40.52404175</v>
      </c>
      <c r="AF209" s="1">
        <v>85.2</v>
      </c>
      <c r="AG209" s="1" t="s">
        <v>140</v>
      </c>
      <c r="AH209" s="1" t="s">
        <v>154</v>
      </c>
      <c r="AI209" s="1" t="s">
        <v>142</v>
      </c>
      <c r="AJ209" s="1" t="s">
        <v>142</v>
      </c>
      <c r="AK209" s="1" t="s">
        <v>143</v>
      </c>
      <c r="AL209" s="1">
        <v>98.0</v>
      </c>
      <c r="AM209" s="1">
        <v>66.0</v>
      </c>
      <c r="AN209" s="1">
        <v>1924.29</v>
      </c>
      <c r="AO209" s="1">
        <v>28.9843</v>
      </c>
      <c r="AP209" s="1">
        <v>1216.04</v>
      </c>
      <c r="AQ209" s="1">
        <v>1087.64</v>
      </c>
      <c r="AR209" s="1">
        <v>14.1335</v>
      </c>
      <c r="AS209" s="1">
        <v>1345.76</v>
      </c>
      <c r="AT209" s="1">
        <v>4070.06</v>
      </c>
      <c r="AU209" s="1">
        <v>321.361</v>
      </c>
      <c r="AV209" s="1">
        <v>10.4708</v>
      </c>
      <c r="AW209" s="1">
        <v>2.97507</v>
      </c>
      <c r="AX209" s="1">
        <v>3.7996</v>
      </c>
      <c r="AY209" s="1">
        <v>1043.49</v>
      </c>
      <c r="AZ209" s="1">
        <v>1.46512</v>
      </c>
      <c r="BA209" s="1">
        <v>2.20838</v>
      </c>
      <c r="BB209" s="1">
        <v>15.4243</v>
      </c>
      <c r="BC209" s="1">
        <v>5.56574</v>
      </c>
      <c r="BD209" s="1">
        <v>1.79831</v>
      </c>
      <c r="BE209" s="1">
        <v>466.692</v>
      </c>
      <c r="BF209" s="1">
        <v>6.95656</v>
      </c>
      <c r="BG209" s="1">
        <v>262.742</v>
      </c>
      <c r="BH209" s="1">
        <v>1.77946426</v>
      </c>
      <c r="BI209" s="1">
        <v>0.400822487</v>
      </c>
      <c r="BJ209" s="1">
        <v>0.126782289</v>
      </c>
      <c r="BK209" s="1">
        <v>0.013545234</v>
      </c>
      <c r="BL209" s="1" t="s">
        <v>144</v>
      </c>
      <c r="BM209" s="1" t="s">
        <v>146</v>
      </c>
      <c r="BN209" s="1" t="s">
        <v>146</v>
      </c>
      <c r="BO209" s="1" t="s">
        <v>145</v>
      </c>
      <c r="BP209" s="1" t="s">
        <v>146</v>
      </c>
      <c r="BQ209" s="1" t="s">
        <v>145</v>
      </c>
      <c r="BR209" s="1" t="s">
        <v>146</v>
      </c>
      <c r="BS209" s="1">
        <v>13.25630295</v>
      </c>
      <c r="BT209" s="1">
        <v>6.592842999</v>
      </c>
      <c r="BU209" s="1">
        <v>3.687943728</v>
      </c>
      <c r="BV209" s="1">
        <v>2.661714001</v>
      </c>
      <c r="BW209" s="1">
        <v>1.522599575</v>
      </c>
      <c r="BX209" s="1">
        <v>-2.140262979</v>
      </c>
      <c r="BY209" s="1">
        <v>-1.112402796</v>
      </c>
      <c r="BZ209" s="1" t="str">
        <f t="shared" si="1"/>
        <v>antiinflamatoria</v>
      </c>
      <c r="CA209" s="1">
        <v>38.84037559</v>
      </c>
      <c r="CB209" s="1" t="s">
        <v>148</v>
      </c>
      <c r="CC209" s="1">
        <v>0.016395655</v>
      </c>
      <c r="CD209" s="1">
        <v>0.191653735</v>
      </c>
      <c r="CE209" s="1">
        <v>0.24917347</v>
      </c>
      <c r="CF209" s="1">
        <v>0.059408947</v>
      </c>
      <c r="CG209" s="1">
        <v>0.286046825</v>
      </c>
      <c r="CH209" s="1">
        <v>1171.792</v>
      </c>
      <c r="CI209" s="2" t="str">
        <f t="shared" si="2"/>
        <v>High</v>
      </c>
      <c r="CJ209" s="1">
        <v>450.881</v>
      </c>
      <c r="CK209" s="1">
        <v>314.606</v>
      </c>
      <c r="CL209" s="1">
        <v>136.274</v>
      </c>
      <c r="CM209" s="1">
        <v>270.936</v>
      </c>
      <c r="CN209" s="1">
        <v>146.191</v>
      </c>
      <c r="CO209" s="1">
        <v>5.042</v>
      </c>
      <c r="CP209" s="1">
        <v>0.0</v>
      </c>
      <c r="CQ209" s="1">
        <v>5.042</v>
      </c>
      <c r="CR209" s="1">
        <v>0.043</v>
      </c>
      <c r="CS209" s="1">
        <v>28.668</v>
      </c>
      <c r="CT209" s="1">
        <v>28.711</v>
      </c>
      <c r="CU209" s="1">
        <v>0.0</v>
      </c>
      <c r="CV209" s="1">
        <v>0.506</v>
      </c>
      <c r="CW209" s="1">
        <v>1.606</v>
      </c>
      <c r="CX209" s="1">
        <v>0.0</v>
      </c>
      <c r="CY209" s="1">
        <v>221.245</v>
      </c>
      <c r="CZ209" s="1">
        <v>0.126</v>
      </c>
      <c r="DA209" s="1">
        <v>2.397</v>
      </c>
      <c r="DB209" s="1">
        <v>2.523</v>
      </c>
      <c r="DC209" s="1">
        <v>4.968</v>
      </c>
      <c r="DD209" s="1">
        <v>6.26</v>
      </c>
      <c r="DE209" s="1">
        <v>11.227</v>
      </c>
      <c r="DF209" s="1">
        <v>18.156</v>
      </c>
      <c r="DG209" s="1">
        <v>6.833</v>
      </c>
      <c r="DH209" s="1">
        <v>24.989</v>
      </c>
      <c r="DI209" s="1">
        <v>3.038</v>
      </c>
      <c r="DJ209" s="1">
        <v>7.076</v>
      </c>
      <c r="DK209" s="1">
        <v>10.114</v>
      </c>
      <c r="DL209" s="1">
        <v>51.006</v>
      </c>
      <c r="DM209" s="1">
        <v>85.011</v>
      </c>
      <c r="DN209" s="1">
        <v>136.017</v>
      </c>
      <c r="DO209" s="1">
        <v>0.043</v>
      </c>
      <c r="DP209" s="1">
        <v>28.668</v>
      </c>
      <c r="DQ209" s="1">
        <v>28.711</v>
      </c>
      <c r="DR209" s="1" t="s">
        <v>157</v>
      </c>
      <c r="DS209" s="1" t="s">
        <v>157</v>
      </c>
      <c r="DT209" s="1" t="s">
        <v>149</v>
      </c>
      <c r="DU209" s="1" t="s">
        <v>157</v>
      </c>
      <c r="DV209" s="1">
        <v>608.948</v>
      </c>
      <c r="DW209" s="1" t="str">
        <f t="shared" si="3"/>
        <v>high</v>
      </c>
      <c r="DX209" s="1">
        <v>234.31</v>
      </c>
      <c r="DY209" s="1">
        <v>140.798</v>
      </c>
      <c r="DZ209" s="1">
        <v>75.971</v>
      </c>
      <c r="EA209" s="1" t="s">
        <v>157</v>
      </c>
      <c r="EB209" s="1" t="s">
        <v>157</v>
      </c>
      <c r="EC209" s="1" t="s">
        <v>149</v>
      </c>
      <c r="ED209" s="1" t="s">
        <v>157</v>
      </c>
      <c r="EE209" s="1" t="s">
        <v>577</v>
      </c>
      <c r="EF209" s="1" t="s">
        <v>151</v>
      </c>
      <c r="EG209" s="1" t="s">
        <v>151</v>
      </c>
    </row>
    <row r="210" ht="14.25" customHeight="1">
      <c r="A210" s="1" t="s">
        <v>578</v>
      </c>
      <c r="B210" s="1" t="s">
        <v>136</v>
      </c>
      <c r="C210" s="1">
        <v>35.0</v>
      </c>
      <c r="D210" s="1" t="s">
        <v>137</v>
      </c>
      <c r="E210" s="1">
        <v>99.0</v>
      </c>
      <c r="F210" s="1">
        <v>30.0</v>
      </c>
      <c r="G210" s="1" t="s">
        <v>138</v>
      </c>
      <c r="H210" s="1">
        <v>56.0</v>
      </c>
      <c r="I210" s="1">
        <v>131.0</v>
      </c>
      <c r="J210" s="1">
        <v>217.0</v>
      </c>
      <c r="K210" s="1">
        <v>7.233333333</v>
      </c>
      <c r="L210" s="1">
        <v>354.9</v>
      </c>
      <c r="M210" s="1">
        <v>2.9</v>
      </c>
      <c r="N210" s="1">
        <v>90.0</v>
      </c>
      <c r="O210" s="1">
        <v>5.1</v>
      </c>
      <c r="P210" s="1">
        <v>5.49</v>
      </c>
      <c r="Q210" s="1">
        <v>1.95</v>
      </c>
      <c r="R210" s="1">
        <v>2.815384615</v>
      </c>
      <c r="S210" s="1">
        <v>282.0</v>
      </c>
      <c r="T210" s="1">
        <v>15.46</v>
      </c>
      <c r="U210" s="1">
        <v>4.995</v>
      </c>
      <c r="V210" s="1">
        <v>152.9</v>
      </c>
      <c r="W210" s="1">
        <v>206.8227425</v>
      </c>
      <c r="X210" s="1">
        <v>50.5</v>
      </c>
      <c r="Y210" s="1">
        <v>29.13651038</v>
      </c>
      <c r="Z210" s="1">
        <v>3.43212</v>
      </c>
      <c r="AA210" s="1">
        <v>0.317724352</v>
      </c>
      <c r="AB210" s="1">
        <v>80.7</v>
      </c>
      <c r="AC210" s="1">
        <v>28.9361397</v>
      </c>
      <c r="AD210" s="1" t="s">
        <v>139</v>
      </c>
      <c r="AE210" s="1">
        <v>30.14692847</v>
      </c>
      <c r="AF210" s="1">
        <v>97.4</v>
      </c>
      <c r="AG210" s="1" t="s">
        <v>140</v>
      </c>
      <c r="AH210" s="1" t="s">
        <v>141</v>
      </c>
      <c r="AI210" s="1" t="s">
        <v>167</v>
      </c>
      <c r="AJ210" s="1" t="s">
        <v>167</v>
      </c>
      <c r="AK210" s="1" t="s">
        <v>143</v>
      </c>
      <c r="AL210" s="1">
        <v>116.0</v>
      </c>
      <c r="AM210" s="1">
        <v>74.0</v>
      </c>
      <c r="AN210" s="1">
        <v>2126.49</v>
      </c>
      <c r="AO210" s="1">
        <v>17.4161</v>
      </c>
      <c r="AP210" s="1">
        <v>670.988</v>
      </c>
      <c r="AQ210" s="1">
        <v>1188.56</v>
      </c>
      <c r="AR210" s="1">
        <v>13.9204</v>
      </c>
      <c r="AS210" s="1">
        <v>1481.55</v>
      </c>
      <c r="AT210" s="1">
        <v>2840.93</v>
      </c>
      <c r="AU210" s="1">
        <v>245.716</v>
      </c>
      <c r="AV210" s="1">
        <v>10.7864</v>
      </c>
      <c r="AW210" s="1">
        <v>1.4717</v>
      </c>
      <c r="AX210" s="1">
        <v>3.35492</v>
      </c>
      <c r="AY210" s="1">
        <v>1157.75</v>
      </c>
      <c r="AZ210" s="1">
        <v>1.8822</v>
      </c>
      <c r="BA210" s="1">
        <v>2.3207</v>
      </c>
      <c r="BB210" s="1">
        <v>23.389</v>
      </c>
      <c r="BC210" s="1">
        <v>4.89907</v>
      </c>
      <c r="BD210" s="1">
        <v>1.79957</v>
      </c>
      <c r="BE210" s="1">
        <v>375.302</v>
      </c>
      <c r="BF210" s="1">
        <v>7.32551</v>
      </c>
      <c r="BG210" s="1">
        <v>219.17</v>
      </c>
      <c r="BH210" s="1">
        <v>2.654257689</v>
      </c>
      <c r="BI210" s="1">
        <v>0.96303865</v>
      </c>
      <c r="BJ210" s="1">
        <v>0.618559706</v>
      </c>
      <c r="BK210" s="1">
        <v>0.05791796</v>
      </c>
      <c r="BL210" s="1" t="s">
        <v>144</v>
      </c>
      <c r="BM210" s="1" t="s">
        <v>146</v>
      </c>
      <c r="BN210" s="1" t="s">
        <v>145</v>
      </c>
      <c r="BO210" s="1" t="s">
        <v>145</v>
      </c>
      <c r="BP210" s="1" t="s">
        <v>146</v>
      </c>
      <c r="BQ210" s="1" t="s">
        <v>146</v>
      </c>
      <c r="BR210" s="1" t="s">
        <v>145</v>
      </c>
      <c r="BS210" s="1">
        <v>12.28074512</v>
      </c>
      <c r="BT210" s="1">
        <v>2.633481665</v>
      </c>
      <c r="BU210" s="1">
        <v>2.603748849</v>
      </c>
      <c r="BV210" s="1">
        <v>1.358941436</v>
      </c>
      <c r="BW210" s="1">
        <v>1.011724892</v>
      </c>
      <c r="BX210" s="1">
        <v>-0.723323405</v>
      </c>
      <c r="BY210" s="1">
        <v>-0.340227378</v>
      </c>
      <c r="BZ210" s="1" t="str">
        <f t="shared" si="1"/>
        <v>antiinflamatoria</v>
      </c>
      <c r="CA210" s="1">
        <v>29.70841889</v>
      </c>
      <c r="CB210" s="1" t="s">
        <v>148</v>
      </c>
      <c r="CC210" s="1">
        <v>0.172324415</v>
      </c>
      <c r="CD210" s="1">
        <v>0.253135452</v>
      </c>
      <c r="CE210" s="1">
        <v>0.348745819</v>
      </c>
      <c r="CF210" s="1">
        <v>0.044565217</v>
      </c>
      <c r="CG210" s="1">
        <v>0.011747492</v>
      </c>
      <c r="CH210" s="1">
        <v>960.993</v>
      </c>
      <c r="CI210" s="2" t="str">
        <f t="shared" si="2"/>
        <v>low</v>
      </c>
      <c r="CJ210" s="1">
        <v>837.742</v>
      </c>
      <c r="CK210" s="1">
        <v>674.845</v>
      </c>
      <c r="CL210" s="1">
        <v>162.897</v>
      </c>
      <c r="CM210" s="1">
        <v>315.336</v>
      </c>
      <c r="CN210" s="1">
        <v>501.464</v>
      </c>
      <c r="CO210" s="1">
        <v>18.495</v>
      </c>
      <c r="CP210" s="1">
        <v>0.0</v>
      </c>
      <c r="CQ210" s="1">
        <v>18.495</v>
      </c>
      <c r="CR210" s="1">
        <v>0.0</v>
      </c>
      <c r="CS210" s="1">
        <v>2.447</v>
      </c>
      <c r="CT210" s="1">
        <v>2.447</v>
      </c>
      <c r="CU210" s="1">
        <v>0.0</v>
      </c>
      <c r="CV210" s="1">
        <v>15.008</v>
      </c>
      <c r="CW210" s="1">
        <v>0.584</v>
      </c>
      <c r="CX210" s="1">
        <v>0.0</v>
      </c>
      <c r="CY210" s="1">
        <v>80.392</v>
      </c>
      <c r="CZ210" s="1">
        <v>0.035</v>
      </c>
      <c r="DA210" s="1">
        <v>0.25</v>
      </c>
      <c r="DB210" s="1">
        <v>0.285</v>
      </c>
      <c r="DC210" s="1">
        <v>3.666</v>
      </c>
      <c r="DD210" s="1">
        <v>0.698</v>
      </c>
      <c r="DE210" s="1">
        <v>4.364</v>
      </c>
      <c r="DF210" s="1">
        <v>227.374</v>
      </c>
      <c r="DG210" s="1">
        <v>2.209</v>
      </c>
      <c r="DH210" s="1">
        <v>229.583</v>
      </c>
      <c r="DI210" s="1">
        <v>0.489</v>
      </c>
      <c r="DJ210" s="1">
        <v>0.518</v>
      </c>
      <c r="DK210" s="1">
        <v>1.007</v>
      </c>
      <c r="DL210" s="1">
        <v>343.682</v>
      </c>
      <c r="DM210" s="1">
        <v>156.775</v>
      </c>
      <c r="DN210" s="1">
        <v>500.458</v>
      </c>
      <c r="DO210" s="1">
        <v>0.0</v>
      </c>
      <c r="DP210" s="1">
        <v>2.447</v>
      </c>
      <c r="DQ210" s="1">
        <v>2.447</v>
      </c>
      <c r="DR210" s="1" t="s">
        <v>157</v>
      </c>
      <c r="DS210" s="1" t="s">
        <v>149</v>
      </c>
      <c r="DT210" s="1" t="s">
        <v>149</v>
      </c>
      <c r="DU210" s="1" t="s">
        <v>149</v>
      </c>
      <c r="DV210" s="1">
        <v>451.915</v>
      </c>
      <c r="DW210" s="1" t="str">
        <f t="shared" si="3"/>
        <v>low</v>
      </c>
      <c r="DX210" s="1">
        <v>393.955</v>
      </c>
      <c r="DY210" s="1">
        <v>148.289</v>
      </c>
      <c r="DZ210" s="1">
        <v>235.818</v>
      </c>
      <c r="EA210" s="1" t="s">
        <v>157</v>
      </c>
      <c r="EB210" s="1" t="s">
        <v>157</v>
      </c>
      <c r="EC210" s="1" t="s">
        <v>149</v>
      </c>
      <c r="ED210" s="1" t="s">
        <v>149</v>
      </c>
      <c r="EE210" s="1" t="s">
        <v>579</v>
      </c>
      <c r="EF210" s="1" t="s">
        <v>151</v>
      </c>
      <c r="EG210" s="1" t="s">
        <v>151</v>
      </c>
    </row>
    <row r="211" ht="14.25" customHeight="1">
      <c r="A211" s="1" t="s">
        <v>580</v>
      </c>
      <c r="B211" s="1" t="s">
        <v>153</v>
      </c>
      <c r="C211" s="1">
        <v>32.0</v>
      </c>
      <c r="D211" s="1" t="s">
        <v>137</v>
      </c>
      <c r="E211" s="1">
        <v>76.7</v>
      </c>
      <c r="F211" s="1">
        <v>51.0</v>
      </c>
      <c r="G211" s="1" t="s">
        <v>154</v>
      </c>
      <c r="H211" s="1">
        <v>19.0</v>
      </c>
      <c r="I211" s="1">
        <v>107.0</v>
      </c>
      <c r="J211" s="1">
        <v>177.0</v>
      </c>
      <c r="K211" s="1">
        <v>3.470588235</v>
      </c>
      <c r="L211" s="1">
        <v>384.5</v>
      </c>
      <c r="M211" s="1">
        <v>16.3</v>
      </c>
      <c r="N211" s="1">
        <v>87.0</v>
      </c>
      <c r="O211" s="1">
        <v>5.2</v>
      </c>
      <c r="P211" s="1">
        <v>14.25</v>
      </c>
      <c r="Q211" s="1">
        <v>8.18</v>
      </c>
      <c r="R211" s="1">
        <v>1.74205379</v>
      </c>
      <c r="S211" s="1">
        <v>95.0</v>
      </c>
      <c r="T211" s="1">
        <v>6.95</v>
      </c>
      <c r="U211" s="1">
        <v>4.8285</v>
      </c>
      <c r="V211" s="1">
        <v>95.2</v>
      </c>
      <c r="W211" s="1">
        <v>104.6292811</v>
      </c>
      <c r="X211" s="1">
        <v>111.6</v>
      </c>
      <c r="Y211" s="1">
        <v>67.04794599</v>
      </c>
      <c r="Z211" s="1">
        <v>1.49147</v>
      </c>
      <c r="AA211" s="1">
        <v>0.359010436</v>
      </c>
      <c r="AB211" s="1">
        <v>77.2</v>
      </c>
      <c r="AC211" s="1">
        <v>31.84491362</v>
      </c>
      <c r="AD211" s="1" t="s">
        <v>155</v>
      </c>
      <c r="AE211" s="1">
        <v>36.81519724</v>
      </c>
      <c r="AF211" s="1">
        <v>90.3</v>
      </c>
      <c r="AG211" s="1" t="s">
        <v>140</v>
      </c>
      <c r="AH211" s="1" t="s">
        <v>141</v>
      </c>
      <c r="AI211" s="1" t="s">
        <v>142</v>
      </c>
      <c r="AJ211" s="1" t="s">
        <v>167</v>
      </c>
      <c r="AK211" s="1" t="s">
        <v>143</v>
      </c>
      <c r="AL211" s="1">
        <v>111.0</v>
      </c>
      <c r="AM211" s="1">
        <v>81.0</v>
      </c>
      <c r="AN211" s="1">
        <v>1134.33</v>
      </c>
      <c r="AO211" s="1">
        <v>11.0762</v>
      </c>
      <c r="AP211" s="1">
        <v>190.427</v>
      </c>
      <c r="AQ211" s="1">
        <v>484.923</v>
      </c>
      <c r="AR211" s="1">
        <v>8.81931</v>
      </c>
      <c r="AS211" s="1">
        <v>445.611</v>
      </c>
      <c r="AT211" s="1">
        <v>1505.85</v>
      </c>
      <c r="AU211" s="1">
        <v>125.639</v>
      </c>
      <c r="AV211" s="1">
        <v>9.31802</v>
      </c>
      <c r="AW211" s="1">
        <v>0.833011</v>
      </c>
      <c r="AX211" s="1">
        <v>2.38506</v>
      </c>
      <c r="AY211" s="1">
        <v>739.484</v>
      </c>
      <c r="AZ211" s="1">
        <v>0.560068</v>
      </c>
      <c r="BA211" s="1">
        <v>0.75339</v>
      </c>
      <c r="BB211" s="1">
        <v>9.57035</v>
      </c>
      <c r="BC211" s="1">
        <v>3.11635</v>
      </c>
      <c r="BD211" s="1">
        <v>0.814068</v>
      </c>
      <c r="BE211" s="1">
        <v>205.682</v>
      </c>
      <c r="BF211" s="1">
        <v>6.74202</v>
      </c>
      <c r="BG211" s="1">
        <v>124.38</v>
      </c>
      <c r="BH211" s="1">
        <v>6.318089881</v>
      </c>
      <c r="BI211" s="1">
        <v>1.999285036</v>
      </c>
      <c r="BJ211" s="1">
        <v>0.705602636</v>
      </c>
      <c r="BK211" s="1">
        <v>0.0</v>
      </c>
      <c r="BL211" s="1" t="s">
        <v>156</v>
      </c>
      <c r="BM211" s="1" t="s">
        <v>146</v>
      </c>
      <c r="BN211" s="1" t="s">
        <v>146</v>
      </c>
      <c r="BO211" s="1" t="s">
        <v>146</v>
      </c>
      <c r="BP211" s="1" t="s">
        <v>146</v>
      </c>
      <c r="BQ211" s="1" t="s">
        <v>145</v>
      </c>
      <c r="BR211" s="1" t="s">
        <v>146</v>
      </c>
      <c r="BS211" s="1">
        <v>308.2986917</v>
      </c>
      <c r="BT211" s="1">
        <v>27.45133695</v>
      </c>
      <c r="BU211" s="1">
        <v>10.58813836</v>
      </c>
      <c r="BV211" s="1">
        <v>1.593357759</v>
      </c>
      <c r="BW211" s="1">
        <v>2.203007495</v>
      </c>
      <c r="BX211" s="1">
        <v>1.071270593</v>
      </c>
      <c r="BY211" s="1">
        <v>0.944683063</v>
      </c>
      <c r="BZ211" s="1" t="str">
        <f t="shared" si="1"/>
        <v>proinflamatoria</v>
      </c>
      <c r="CA211" s="1">
        <v>41.51495017</v>
      </c>
      <c r="CB211" s="1" t="s">
        <v>148</v>
      </c>
      <c r="CC211" s="1">
        <v>0.090430678</v>
      </c>
      <c r="CD211" s="1">
        <v>0.264210811</v>
      </c>
      <c r="CE211" s="1">
        <v>0.240800217</v>
      </c>
      <c r="CF211" s="1">
        <v>0.020663236</v>
      </c>
      <c r="CG211" s="1">
        <v>0.188019967</v>
      </c>
      <c r="CH211" s="1">
        <v>217.509</v>
      </c>
      <c r="CI211" s="2" t="str">
        <f t="shared" si="2"/>
        <v>low</v>
      </c>
      <c r="CJ211" s="1">
        <v>345.288</v>
      </c>
      <c r="CK211" s="1">
        <v>329.845</v>
      </c>
      <c r="CL211" s="1">
        <v>15.443</v>
      </c>
      <c r="CM211" s="1">
        <v>167.814</v>
      </c>
      <c r="CN211" s="1">
        <v>171.633</v>
      </c>
      <c r="CO211" s="1">
        <v>0.007</v>
      </c>
      <c r="CP211" s="1">
        <v>0.0</v>
      </c>
      <c r="CQ211" s="1">
        <v>0.007</v>
      </c>
      <c r="CR211" s="1">
        <v>0.0</v>
      </c>
      <c r="CS211" s="1">
        <v>5.834</v>
      </c>
      <c r="CT211" s="1">
        <v>5.834</v>
      </c>
      <c r="CU211" s="1">
        <v>0.0</v>
      </c>
      <c r="CV211" s="1">
        <v>0.0</v>
      </c>
      <c r="CW211" s="1">
        <v>139.967</v>
      </c>
      <c r="CX211" s="1">
        <v>0.0</v>
      </c>
      <c r="CY211" s="1">
        <v>1.898</v>
      </c>
      <c r="CZ211" s="1">
        <v>0.0</v>
      </c>
      <c r="DA211" s="1">
        <v>0.0</v>
      </c>
      <c r="DB211" s="1">
        <v>0.0</v>
      </c>
      <c r="DC211" s="1">
        <v>0.0</v>
      </c>
      <c r="DD211" s="1">
        <v>0.112</v>
      </c>
      <c r="DE211" s="1">
        <v>0.112</v>
      </c>
      <c r="DF211" s="1">
        <v>25.628</v>
      </c>
      <c r="DG211" s="1">
        <v>0.211</v>
      </c>
      <c r="DH211" s="1">
        <v>25.838</v>
      </c>
      <c r="DI211" s="1">
        <v>0.682</v>
      </c>
      <c r="DJ211" s="1">
        <v>2.398</v>
      </c>
      <c r="DK211" s="1">
        <v>3.079</v>
      </c>
      <c r="DL211" s="1">
        <v>161.664</v>
      </c>
      <c r="DM211" s="1">
        <v>6.889</v>
      </c>
      <c r="DN211" s="1">
        <v>168.553</v>
      </c>
      <c r="DO211" s="1">
        <v>0.0</v>
      </c>
      <c r="DP211" s="1">
        <v>5.834</v>
      </c>
      <c r="DQ211" s="1">
        <v>5.834</v>
      </c>
      <c r="DR211" s="1" t="s">
        <v>158</v>
      </c>
      <c r="DS211" s="1" t="s">
        <v>158</v>
      </c>
      <c r="DT211" s="1" t="s">
        <v>157</v>
      </c>
      <c r="DU211" s="1" t="s">
        <v>157</v>
      </c>
      <c r="DV211" s="1">
        <v>191.751</v>
      </c>
      <c r="DW211" s="1" t="str">
        <f t="shared" si="3"/>
        <v>low</v>
      </c>
      <c r="DX211" s="1">
        <v>304.398</v>
      </c>
      <c r="DY211" s="1">
        <v>147.941</v>
      </c>
      <c r="DZ211" s="1">
        <v>151.307</v>
      </c>
      <c r="EA211" s="1" t="s">
        <v>158</v>
      </c>
      <c r="EB211" s="1" t="s">
        <v>157</v>
      </c>
      <c r="EC211" s="1" t="s">
        <v>149</v>
      </c>
      <c r="ED211" s="1" t="s">
        <v>157</v>
      </c>
      <c r="EE211" s="1" t="s">
        <v>581</v>
      </c>
      <c r="EF211" s="1" t="s">
        <v>165</v>
      </c>
      <c r="EG211" s="1" t="s">
        <v>165</v>
      </c>
    </row>
    <row r="212" ht="14.25" customHeight="1">
      <c r="A212" s="1" t="s">
        <v>582</v>
      </c>
      <c r="B212" s="1" t="s">
        <v>153</v>
      </c>
      <c r="C212" s="1">
        <v>38.0</v>
      </c>
      <c r="D212" s="1" t="s">
        <v>137</v>
      </c>
      <c r="E212" s="1">
        <v>72.1</v>
      </c>
      <c r="F212" s="1">
        <v>57.0</v>
      </c>
      <c r="G212" s="1" t="s">
        <v>154</v>
      </c>
      <c r="H212" s="1">
        <v>16.0</v>
      </c>
      <c r="I212" s="1">
        <v>120.0</v>
      </c>
      <c r="J212" s="1">
        <v>193.0</v>
      </c>
      <c r="K212" s="1">
        <v>3.385964912</v>
      </c>
      <c r="L212" s="1">
        <v>165.5</v>
      </c>
      <c r="M212" s="1">
        <v>1.5</v>
      </c>
      <c r="N212" s="1">
        <v>77.0</v>
      </c>
      <c r="O212" s="1">
        <v>5.2</v>
      </c>
      <c r="P212" s="1">
        <v>11.49</v>
      </c>
      <c r="Q212" s="1">
        <v>14.23</v>
      </c>
      <c r="R212" s="1">
        <v>0.807449051</v>
      </c>
      <c r="S212" s="1">
        <v>79.0</v>
      </c>
      <c r="T212" s="1">
        <v>4.77</v>
      </c>
      <c r="U212" s="1">
        <v>4.2735</v>
      </c>
      <c r="V212" s="1">
        <v>94.7</v>
      </c>
      <c r="W212" s="1">
        <v>123.335488</v>
      </c>
      <c r="X212" s="1">
        <v>167.5</v>
      </c>
      <c r="Y212" s="1">
        <v>110.3774689</v>
      </c>
      <c r="Z212" s="1">
        <v>0.905982</v>
      </c>
      <c r="AA212" s="1">
        <v>0.389265703</v>
      </c>
      <c r="AB212" s="1">
        <v>55.6</v>
      </c>
      <c r="AC212" s="1">
        <v>22.02049094</v>
      </c>
      <c r="AD212" s="1" t="s">
        <v>154</v>
      </c>
      <c r="AE212" s="1">
        <v>33.28666944</v>
      </c>
      <c r="AF212" s="1">
        <v>79.1</v>
      </c>
      <c r="AG212" s="1" t="s">
        <v>154</v>
      </c>
      <c r="AH212" s="1" t="s">
        <v>154</v>
      </c>
      <c r="AI212" s="1" t="s">
        <v>142</v>
      </c>
      <c r="AJ212" s="1" t="s">
        <v>142</v>
      </c>
      <c r="AK212" s="1" t="s">
        <v>143</v>
      </c>
      <c r="AL212" s="1">
        <v>92.0</v>
      </c>
      <c r="AM212" s="1">
        <v>57.0</v>
      </c>
      <c r="AN212" s="1">
        <v>1976.92</v>
      </c>
      <c r="AO212" s="1">
        <v>19.9559</v>
      </c>
      <c r="AP212" s="1">
        <v>936.511</v>
      </c>
      <c r="AQ212" s="1">
        <v>1263.87</v>
      </c>
      <c r="AR212" s="1">
        <v>15.7465</v>
      </c>
      <c r="AS212" s="1">
        <v>1792.63</v>
      </c>
      <c r="AT212" s="1">
        <v>2411.59</v>
      </c>
      <c r="AU212" s="1">
        <v>248.239</v>
      </c>
      <c r="AV212" s="1">
        <v>11.4713</v>
      </c>
      <c r="AW212" s="1">
        <v>1.21048</v>
      </c>
      <c r="AX212" s="1">
        <v>3.81711</v>
      </c>
      <c r="AY212" s="1">
        <v>984.023</v>
      </c>
      <c r="AZ212" s="1">
        <v>1.31315</v>
      </c>
      <c r="BA212" s="1">
        <v>1.85205</v>
      </c>
      <c r="BB212" s="1">
        <v>15.7456</v>
      </c>
      <c r="BC212" s="1">
        <v>4.18469</v>
      </c>
      <c r="BD212" s="1">
        <v>1.43997</v>
      </c>
      <c r="BE212" s="1">
        <v>406.726</v>
      </c>
      <c r="BF212" s="1">
        <v>7.64999</v>
      </c>
      <c r="BG212" s="1">
        <v>153.98</v>
      </c>
      <c r="BH212" s="1">
        <v>6.159206679</v>
      </c>
      <c r="BI212" s="1">
        <v>1.932742693</v>
      </c>
      <c r="BJ212" s="1">
        <v>1.027067206</v>
      </c>
      <c r="BK212" s="1">
        <v>0.093664448</v>
      </c>
      <c r="BL212" s="1" t="s">
        <v>156</v>
      </c>
      <c r="BM212" s="1" t="s">
        <v>146</v>
      </c>
      <c r="BN212" s="1" t="s">
        <v>146</v>
      </c>
      <c r="BO212" s="1" t="s">
        <v>146</v>
      </c>
      <c r="BP212" s="1" t="s">
        <v>146</v>
      </c>
      <c r="BQ212" s="1" t="s">
        <v>146</v>
      </c>
      <c r="BR212" s="1" t="s">
        <v>146</v>
      </c>
      <c r="BS212" s="1">
        <v>252.0026127</v>
      </c>
      <c r="BT212" s="1">
        <v>20.75594798</v>
      </c>
      <c r="BU212" s="1">
        <v>11.03245122</v>
      </c>
      <c r="BV212" s="1">
        <v>5.43893539</v>
      </c>
      <c r="BW212" s="1">
        <v>1.719563102</v>
      </c>
      <c r="BX212" s="1">
        <v>-0.360330898</v>
      </c>
      <c r="BY212" s="1">
        <v>-0.182261456</v>
      </c>
      <c r="BZ212" s="1" t="str">
        <f t="shared" si="1"/>
        <v>antiinflamatoria</v>
      </c>
      <c r="CA212" s="1">
        <v>35.82300885</v>
      </c>
      <c r="CB212" s="1" t="s">
        <v>148</v>
      </c>
      <c r="CC212" s="1">
        <v>0.005885719</v>
      </c>
      <c r="CD212" s="1">
        <v>0.527957165</v>
      </c>
      <c r="CE212" s="1">
        <v>0.17444617</v>
      </c>
      <c r="CF212" s="1">
        <v>0.095724679</v>
      </c>
      <c r="CG212" s="1">
        <v>0.03915638</v>
      </c>
      <c r="CH212" s="1">
        <v>486.92</v>
      </c>
      <c r="CI212" s="2" t="str">
        <f t="shared" si="2"/>
        <v>low</v>
      </c>
      <c r="CJ212" s="1">
        <v>194.529</v>
      </c>
      <c r="CK212" s="1">
        <v>144.824</v>
      </c>
      <c r="CL212" s="1">
        <v>49.704</v>
      </c>
      <c r="CM212" s="1">
        <v>123.005</v>
      </c>
      <c r="CN212" s="1">
        <v>59.07</v>
      </c>
      <c r="CO212" s="1">
        <v>2.206</v>
      </c>
      <c r="CP212" s="1">
        <v>0.0</v>
      </c>
      <c r="CQ212" s="1">
        <v>2.206</v>
      </c>
      <c r="CR212" s="1">
        <v>0.0</v>
      </c>
      <c r="CS212" s="1">
        <v>10.248</v>
      </c>
      <c r="CT212" s="1">
        <v>10.248</v>
      </c>
      <c r="CU212" s="1">
        <v>0.0</v>
      </c>
      <c r="CV212" s="1">
        <v>2.206</v>
      </c>
      <c r="CW212" s="1">
        <v>49.847</v>
      </c>
      <c r="CX212" s="1">
        <v>0.0</v>
      </c>
      <c r="CY212" s="1">
        <v>8.84</v>
      </c>
      <c r="CZ212" s="1">
        <v>0.293</v>
      </c>
      <c r="DA212" s="1">
        <v>0.947</v>
      </c>
      <c r="DB212" s="1">
        <v>1.24</v>
      </c>
      <c r="DC212" s="1">
        <v>4.856</v>
      </c>
      <c r="DD212" s="1">
        <v>0.177</v>
      </c>
      <c r="DE212" s="1">
        <v>5.033</v>
      </c>
      <c r="DF212" s="1">
        <v>44.543</v>
      </c>
      <c r="DG212" s="1">
        <v>13.501</v>
      </c>
      <c r="DH212" s="1">
        <v>58.044</v>
      </c>
      <c r="DI212" s="1">
        <v>15.241</v>
      </c>
      <c r="DJ212" s="1">
        <v>12.709</v>
      </c>
      <c r="DK212" s="1">
        <v>27.95</v>
      </c>
      <c r="DL212" s="1">
        <v>18.998</v>
      </c>
      <c r="DM212" s="1">
        <v>12.122</v>
      </c>
      <c r="DN212" s="1">
        <v>31.12</v>
      </c>
      <c r="DO212" s="1">
        <v>0.0</v>
      </c>
      <c r="DP212" s="1">
        <v>10.248</v>
      </c>
      <c r="DQ212" s="1">
        <v>10.248</v>
      </c>
      <c r="DR212" s="1" t="s">
        <v>158</v>
      </c>
      <c r="DS212" s="1" t="s">
        <v>158</v>
      </c>
      <c r="DT212" s="1" t="s">
        <v>157</v>
      </c>
      <c r="DU212" s="1" t="s">
        <v>158</v>
      </c>
      <c r="DV212" s="1">
        <v>246.302</v>
      </c>
      <c r="DW212" s="1" t="str">
        <f t="shared" si="3"/>
        <v>low</v>
      </c>
      <c r="DX212" s="1">
        <v>98.4</v>
      </c>
      <c r="DY212" s="1">
        <v>62.22</v>
      </c>
      <c r="DZ212" s="1">
        <v>29.88</v>
      </c>
      <c r="EA212" s="1" t="s">
        <v>158</v>
      </c>
      <c r="EB212" s="1" t="s">
        <v>158</v>
      </c>
      <c r="EC212" s="1" t="s">
        <v>157</v>
      </c>
      <c r="ED212" s="1" t="s">
        <v>158</v>
      </c>
      <c r="EE212" s="1" t="s">
        <v>583</v>
      </c>
      <c r="EF212" s="1" t="s">
        <v>151</v>
      </c>
      <c r="EG212" s="1" t="s">
        <v>151</v>
      </c>
    </row>
    <row r="213" ht="14.25" customHeight="1">
      <c r="A213" s="1" t="s">
        <v>584</v>
      </c>
      <c r="B213" s="1" t="s">
        <v>153</v>
      </c>
      <c r="C213" s="1">
        <v>51.0</v>
      </c>
      <c r="D213" s="1" t="s">
        <v>161</v>
      </c>
      <c r="E213" s="1">
        <v>117.0</v>
      </c>
      <c r="F213" s="1">
        <v>57.0</v>
      </c>
      <c r="G213" s="1" t="s">
        <v>154</v>
      </c>
      <c r="H213" s="1">
        <v>18.0</v>
      </c>
      <c r="I213" s="1">
        <v>185.0</v>
      </c>
      <c r="J213" s="1">
        <v>260.0</v>
      </c>
      <c r="K213" s="1">
        <v>4.561403509</v>
      </c>
      <c r="L213" s="1">
        <v>121.1</v>
      </c>
      <c r="M213" s="1">
        <v>2.1</v>
      </c>
      <c r="N213" s="1">
        <v>88.0</v>
      </c>
      <c r="O213" s="1">
        <v>5.2</v>
      </c>
      <c r="P213" s="1">
        <v>12.76</v>
      </c>
      <c r="Q213" s="1">
        <v>10.57</v>
      </c>
      <c r="R213" s="1">
        <v>1.207190161</v>
      </c>
      <c r="S213" s="1">
        <v>89.0</v>
      </c>
      <c r="T213" s="1">
        <v>7.32</v>
      </c>
      <c r="U213" s="1">
        <v>4.884</v>
      </c>
      <c r="V213" s="1">
        <v>96.4</v>
      </c>
      <c r="W213" s="1">
        <v>105.7803468</v>
      </c>
      <c r="X213" s="1">
        <v>105.7</v>
      </c>
      <c r="Y213" s="1">
        <v>62.93551376</v>
      </c>
      <c r="Z213" s="1">
        <v>1.588928</v>
      </c>
      <c r="AA213" s="1">
        <v>0.355501956</v>
      </c>
      <c r="AB213" s="1">
        <v>54.4</v>
      </c>
      <c r="AC213" s="1">
        <v>22.6138915</v>
      </c>
      <c r="AD213" s="1" t="s">
        <v>154</v>
      </c>
      <c r="AE213" s="1">
        <v>37.14806217</v>
      </c>
      <c r="AF213" s="1">
        <v>75.7</v>
      </c>
      <c r="AG213" s="1" t="s">
        <v>154</v>
      </c>
      <c r="AH213" s="1" t="s">
        <v>154</v>
      </c>
      <c r="AI213" s="1" t="s">
        <v>142</v>
      </c>
      <c r="AJ213" s="1" t="s">
        <v>142</v>
      </c>
      <c r="AK213" s="1" t="s">
        <v>143</v>
      </c>
      <c r="AL213" s="1">
        <v>135.0</v>
      </c>
      <c r="AM213" s="1">
        <v>86.0</v>
      </c>
      <c r="AN213" s="1">
        <v>1803.57</v>
      </c>
      <c r="AO213" s="1">
        <v>16.4932</v>
      </c>
      <c r="AP213" s="1">
        <v>800.743</v>
      </c>
      <c r="AQ213" s="1">
        <v>1018.2</v>
      </c>
      <c r="AR213" s="1">
        <v>12.1586</v>
      </c>
      <c r="AS213" s="1">
        <v>1170.5</v>
      </c>
      <c r="AT213" s="1">
        <v>4070.84</v>
      </c>
      <c r="AU213" s="1">
        <v>238.787</v>
      </c>
      <c r="AV213" s="1">
        <v>10.243</v>
      </c>
      <c r="AW213" s="1">
        <v>1.53037</v>
      </c>
      <c r="AX213" s="1">
        <v>3.30414</v>
      </c>
      <c r="AY213" s="1">
        <v>952.897</v>
      </c>
      <c r="AZ213" s="1">
        <v>1.00482</v>
      </c>
      <c r="BA213" s="1">
        <v>1.6172</v>
      </c>
      <c r="BB213" s="1">
        <v>13.2986</v>
      </c>
      <c r="BC213" s="1">
        <v>5.36841</v>
      </c>
      <c r="BD213" s="1">
        <v>1.87961</v>
      </c>
      <c r="BE213" s="1">
        <v>442.845</v>
      </c>
      <c r="BF213" s="1">
        <v>7.22996</v>
      </c>
      <c r="BG213" s="1">
        <v>219.627</v>
      </c>
      <c r="BH213" s="1">
        <v>0.378738939</v>
      </c>
      <c r="BI213" s="1">
        <v>0.221273025</v>
      </c>
      <c r="BJ213" s="1">
        <v>0.088919775</v>
      </c>
      <c r="BK213" s="1">
        <v>0.022347952</v>
      </c>
      <c r="BL213" s="1" t="s">
        <v>156</v>
      </c>
      <c r="BM213" s="1" t="s">
        <v>145</v>
      </c>
      <c r="BN213" s="1" t="s">
        <v>146</v>
      </c>
      <c r="BO213" s="1" t="s">
        <v>146</v>
      </c>
      <c r="BP213" s="1" t="s">
        <v>146</v>
      </c>
      <c r="BQ213" s="1" t="s">
        <v>146</v>
      </c>
      <c r="BR213" s="1" t="s">
        <v>146</v>
      </c>
      <c r="BS213" s="1">
        <v>129.5993592</v>
      </c>
      <c r="BT213" s="1">
        <v>9.342222325</v>
      </c>
      <c r="BU213" s="1">
        <v>8.679384521</v>
      </c>
      <c r="BV213" s="1">
        <v>1.10776058</v>
      </c>
      <c r="BW213" s="1">
        <v>0.276415914</v>
      </c>
      <c r="BX213" s="1">
        <v>-0.842895153</v>
      </c>
      <c r="BY213" s="1">
        <v>-0.467236781</v>
      </c>
      <c r="BZ213" s="1" t="str">
        <f t="shared" si="1"/>
        <v>antiinflamatoria</v>
      </c>
      <c r="CA213" s="1">
        <v>35.02245707</v>
      </c>
      <c r="CB213" s="1" t="s">
        <v>148</v>
      </c>
      <c r="CC213" s="1">
        <v>0.209833549</v>
      </c>
      <c r="CD213" s="1">
        <v>0.152258983</v>
      </c>
      <c r="CE213" s="1">
        <v>0.027130259</v>
      </c>
      <c r="CF213" s="1">
        <v>0.024640042</v>
      </c>
      <c r="CG213" s="1">
        <v>0.317343519</v>
      </c>
      <c r="CH213" s="1">
        <v>666.201</v>
      </c>
      <c r="CI213" s="2" t="str">
        <f t="shared" si="2"/>
        <v>low</v>
      </c>
      <c r="CJ213" s="1">
        <v>30.17</v>
      </c>
      <c r="CK213" s="1">
        <v>16.405</v>
      </c>
      <c r="CL213" s="1">
        <v>13.765</v>
      </c>
      <c r="CM213" s="1">
        <v>0.799</v>
      </c>
      <c r="CN213" s="1">
        <v>23.133</v>
      </c>
      <c r="CO213" s="1">
        <v>1.764</v>
      </c>
      <c r="CP213" s="1">
        <v>0.0</v>
      </c>
      <c r="CQ213" s="1">
        <v>1.764</v>
      </c>
      <c r="CR213" s="1">
        <v>0.0</v>
      </c>
      <c r="CS213" s="1">
        <v>4.473</v>
      </c>
      <c r="CT213" s="1">
        <v>4.473</v>
      </c>
      <c r="CU213" s="1">
        <v>0.0</v>
      </c>
      <c r="CV213" s="1">
        <v>1.764</v>
      </c>
      <c r="CW213" s="1">
        <v>0.0</v>
      </c>
      <c r="CX213" s="1">
        <v>0.0</v>
      </c>
      <c r="CY213" s="1">
        <v>0.0</v>
      </c>
      <c r="CZ213" s="1">
        <v>0.001</v>
      </c>
      <c r="DA213" s="1">
        <v>0.0</v>
      </c>
      <c r="DB213" s="1">
        <v>0.001</v>
      </c>
      <c r="DC213" s="1">
        <v>0.483</v>
      </c>
      <c r="DD213" s="1">
        <v>0.109</v>
      </c>
      <c r="DE213" s="1">
        <v>0.592</v>
      </c>
      <c r="DF213" s="1">
        <v>0.0</v>
      </c>
      <c r="DG213" s="1">
        <v>0.206</v>
      </c>
      <c r="DH213" s="1">
        <v>0.206</v>
      </c>
      <c r="DI213" s="1">
        <v>0.044</v>
      </c>
      <c r="DJ213" s="1">
        <v>2.665</v>
      </c>
      <c r="DK213" s="1">
        <v>2.709</v>
      </c>
      <c r="DL213" s="1">
        <v>14.112</v>
      </c>
      <c r="DM213" s="1">
        <v>6.312</v>
      </c>
      <c r="DN213" s="1">
        <v>20.424</v>
      </c>
      <c r="DO213" s="1">
        <v>0.0</v>
      </c>
      <c r="DP213" s="1">
        <v>4.473</v>
      </c>
      <c r="DQ213" s="1">
        <v>4.473</v>
      </c>
      <c r="DR213" s="1" t="s">
        <v>158</v>
      </c>
      <c r="DS213" s="1" t="s">
        <v>158</v>
      </c>
      <c r="DT213" s="1" t="s">
        <v>158</v>
      </c>
      <c r="DU213" s="1" t="s">
        <v>158</v>
      </c>
      <c r="DV213" s="1">
        <v>369.379</v>
      </c>
      <c r="DW213" s="1" t="str">
        <f t="shared" si="3"/>
        <v>low</v>
      </c>
      <c r="DX213" s="1">
        <v>16.728</v>
      </c>
      <c r="DY213" s="1">
        <v>0.443</v>
      </c>
      <c r="DZ213" s="1">
        <v>12.826</v>
      </c>
      <c r="EA213" s="1" t="s">
        <v>158</v>
      </c>
      <c r="EB213" s="1" t="s">
        <v>158</v>
      </c>
      <c r="EC213" s="1" t="s">
        <v>158</v>
      </c>
      <c r="ED213" s="1" t="s">
        <v>158</v>
      </c>
      <c r="EE213" s="1" t="s">
        <v>585</v>
      </c>
      <c r="EF213" s="1" t="s">
        <v>151</v>
      </c>
      <c r="EG213" s="1" t="s">
        <v>151</v>
      </c>
    </row>
    <row r="214" ht="14.25" customHeight="1">
      <c r="A214" s="1" t="s">
        <v>586</v>
      </c>
      <c r="B214" s="1" t="s">
        <v>136</v>
      </c>
      <c r="C214" s="1">
        <v>41.0</v>
      </c>
      <c r="D214" s="1" t="s">
        <v>161</v>
      </c>
      <c r="E214" s="1">
        <v>113.0</v>
      </c>
      <c r="F214" s="1">
        <v>35.0</v>
      </c>
      <c r="G214" s="1" t="s">
        <v>138</v>
      </c>
      <c r="H214" s="1">
        <v>47.0</v>
      </c>
      <c r="I214" s="1">
        <v>125.0</v>
      </c>
      <c r="J214" s="1">
        <v>206.0</v>
      </c>
      <c r="K214" s="1">
        <v>5.885714286</v>
      </c>
      <c r="L214" s="1">
        <v>107.2</v>
      </c>
      <c r="M214" s="1">
        <v>2.5</v>
      </c>
      <c r="N214" s="1">
        <v>93.0</v>
      </c>
      <c r="O214" s="1">
        <v>5.6</v>
      </c>
      <c r="P214" s="1">
        <v>6.51</v>
      </c>
      <c r="Q214" s="1">
        <v>3.75</v>
      </c>
      <c r="R214" s="1">
        <v>1.736</v>
      </c>
      <c r="S214" s="1">
        <v>233.0</v>
      </c>
      <c r="T214" s="1">
        <v>19.87</v>
      </c>
      <c r="U214" s="1">
        <v>5.1615</v>
      </c>
      <c r="V214" s="1">
        <v>170.3</v>
      </c>
      <c r="W214" s="1">
        <v>239.1814625</v>
      </c>
      <c r="X214" s="1">
        <v>39.3</v>
      </c>
      <c r="Y214" s="1">
        <v>21.93859038</v>
      </c>
      <c r="Z214" s="1">
        <v>4.558178</v>
      </c>
      <c r="AA214" s="1">
        <v>0.305753257</v>
      </c>
      <c r="AB214" s="1">
        <v>95.0</v>
      </c>
      <c r="AC214" s="1">
        <v>33.61926221</v>
      </c>
      <c r="AD214" s="1" t="s">
        <v>155</v>
      </c>
      <c r="AE214" s="1">
        <v>38.37768416</v>
      </c>
      <c r="AF214" s="1">
        <v>106.4</v>
      </c>
      <c r="AG214" s="1" t="s">
        <v>140</v>
      </c>
      <c r="AH214" s="1" t="s">
        <v>141</v>
      </c>
      <c r="AI214" s="1" t="s">
        <v>167</v>
      </c>
      <c r="AJ214" s="1" t="s">
        <v>167</v>
      </c>
      <c r="AK214" s="1" t="s">
        <v>173</v>
      </c>
      <c r="AL214" s="1">
        <v>134.0</v>
      </c>
      <c r="AM214" s="1">
        <v>94.0</v>
      </c>
      <c r="AN214" s="1">
        <v>2058.47</v>
      </c>
      <c r="AO214" s="1">
        <v>14.5032</v>
      </c>
      <c r="AP214" s="1">
        <v>675.644</v>
      </c>
      <c r="AQ214" s="1">
        <v>971.977</v>
      </c>
      <c r="AR214" s="1">
        <v>17.2387</v>
      </c>
      <c r="AS214" s="1">
        <v>1599.12</v>
      </c>
      <c r="AT214" s="1">
        <v>2746.55</v>
      </c>
      <c r="AU214" s="1">
        <v>217.964</v>
      </c>
      <c r="AV214" s="1">
        <v>10.8199</v>
      </c>
      <c r="AW214" s="1">
        <v>1.59595</v>
      </c>
      <c r="AX214" s="1">
        <v>2.68076</v>
      </c>
      <c r="AY214" s="1">
        <v>1105.35</v>
      </c>
      <c r="AZ214" s="1">
        <v>2.12509</v>
      </c>
      <c r="BA214" s="1">
        <v>2.67916</v>
      </c>
      <c r="BB214" s="1">
        <v>27.3072</v>
      </c>
      <c r="BC214" s="1">
        <v>7.67035</v>
      </c>
      <c r="BD214" s="1">
        <v>2.2194</v>
      </c>
      <c r="BE214" s="1">
        <v>503.496</v>
      </c>
      <c r="BF214" s="1">
        <v>7.48638</v>
      </c>
      <c r="BG214" s="1">
        <v>154.857</v>
      </c>
      <c r="BH214" s="1">
        <v>3.780177311</v>
      </c>
      <c r="BI214" s="1">
        <v>1.323800056</v>
      </c>
      <c r="BJ214" s="1">
        <v>0.640416698</v>
      </c>
      <c r="BK214" s="1">
        <v>0.028938064</v>
      </c>
      <c r="BL214" s="1" t="s">
        <v>144</v>
      </c>
      <c r="BM214" s="1" t="s">
        <v>145</v>
      </c>
      <c r="BN214" s="1" t="s">
        <v>145</v>
      </c>
      <c r="BO214" s="1" t="s">
        <v>145</v>
      </c>
      <c r="BP214" s="1" t="s">
        <v>146</v>
      </c>
      <c r="BQ214" s="1" t="s">
        <v>146</v>
      </c>
      <c r="BR214" s="1" t="s">
        <v>145</v>
      </c>
      <c r="BS214" s="1">
        <v>96.16752553</v>
      </c>
      <c r="BT214" s="1">
        <v>7.006481058</v>
      </c>
      <c r="BU214" s="1">
        <v>7.732326893</v>
      </c>
      <c r="BV214" s="1">
        <v>0.853776648</v>
      </c>
      <c r="BW214" s="1">
        <v>0.685424696</v>
      </c>
      <c r="BX214" s="1">
        <v>-0.8770131</v>
      </c>
      <c r="BY214" s="1">
        <v>-0.426148251</v>
      </c>
      <c r="BZ214" s="1" t="str">
        <f t="shared" si="1"/>
        <v>antiinflamatoria</v>
      </c>
      <c r="CA214" s="1">
        <v>32.40225564</v>
      </c>
      <c r="CB214" s="1" t="s">
        <v>148</v>
      </c>
      <c r="CC214" s="1">
        <v>0.295972897</v>
      </c>
      <c r="CD214" s="1">
        <v>0.454891551</v>
      </c>
      <c r="CE214" s="1">
        <v>0.09402396</v>
      </c>
      <c r="CF214" s="1">
        <v>0.011560896</v>
      </c>
      <c r="CG214" s="1">
        <v>0.067479306</v>
      </c>
      <c r="CH214" s="1">
        <v>747.367</v>
      </c>
      <c r="CI214" s="2" t="str">
        <f t="shared" si="2"/>
        <v>low</v>
      </c>
      <c r="CJ214" s="1">
        <v>158.773</v>
      </c>
      <c r="CK214" s="1">
        <v>112.557</v>
      </c>
      <c r="CL214" s="1">
        <v>46.217</v>
      </c>
      <c r="CM214" s="1">
        <v>82.119</v>
      </c>
      <c r="CN214" s="1">
        <v>72.383</v>
      </c>
      <c r="CO214" s="1">
        <v>0.223</v>
      </c>
      <c r="CP214" s="1">
        <v>0.0</v>
      </c>
      <c r="CQ214" s="1">
        <v>0.223</v>
      </c>
      <c r="CR214" s="1">
        <v>0.0</v>
      </c>
      <c r="CS214" s="1">
        <v>4.048</v>
      </c>
      <c r="CT214" s="1">
        <v>4.048</v>
      </c>
      <c r="CU214" s="1">
        <v>0.0</v>
      </c>
      <c r="CV214" s="1">
        <v>0.223</v>
      </c>
      <c r="CW214" s="1">
        <v>2.195</v>
      </c>
      <c r="CX214" s="1">
        <v>0.0</v>
      </c>
      <c r="CY214" s="1">
        <v>2.114</v>
      </c>
      <c r="CZ214" s="1">
        <v>1.071</v>
      </c>
      <c r="DA214" s="1">
        <v>0.0</v>
      </c>
      <c r="DB214" s="1">
        <v>1.071</v>
      </c>
      <c r="DC214" s="1">
        <v>2.242</v>
      </c>
      <c r="DD214" s="1">
        <v>0.026</v>
      </c>
      <c r="DE214" s="1">
        <v>2.268</v>
      </c>
      <c r="DF214" s="1">
        <v>59.785</v>
      </c>
      <c r="DG214" s="1">
        <v>14.685</v>
      </c>
      <c r="DH214" s="1">
        <v>74.471</v>
      </c>
      <c r="DI214" s="1">
        <v>3.314</v>
      </c>
      <c r="DJ214" s="1">
        <v>21.608</v>
      </c>
      <c r="DK214" s="1">
        <v>24.923</v>
      </c>
      <c r="DL214" s="1">
        <v>41.612</v>
      </c>
      <c r="DM214" s="1">
        <v>5.817</v>
      </c>
      <c r="DN214" s="1">
        <v>47.428</v>
      </c>
      <c r="DO214" s="1">
        <v>0.0</v>
      </c>
      <c r="DP214" s="1">
        <v>4.048</v>
      </c>
      <c r="DQ214" s="1">
        <v>4.048</v>
      </c>
      <c r="DR214" s="1" t="s">
        <v>157</v>
      </c>
      <c r="DS214" s="1" t="s">
        <v>158</v>
      </c>
      <c r="DT214" s="1" t="s">
        <v>157</v>
      </c>
      <c r="DU214" s="1" t="s">
        <v>158</v>
      </c>
      <c r="DV214" s="1">
        <v>363.069</v>
      </c>
      <c r="DW214" s="1" t="str">
        <f t="shared" si="3"/>
        <v>low</v>
      </c>
      <c r="DX214" s="1">
        <v>77.132</v>
      </c>
      <c r="DY214" s="1">
        <v>39.893</v>
      </c>
      <c r="DZ214" s="1">
        <v>35.164</v>
      </c>
      <c r="EA214" s="1" t="s">
        <v>158</v>
      </c>
      <c r="EB214" s="1" t="s">
        <v>158</v>
      </c>
      <c r="EC214" s="1" t="s">
        <v>157</v>
      </c>
      <c r="ED214" s="1" t="s">
        <v>158</v>
      </c>
      <c r="EE214" s="1" t="s">
        <v>587</v>
      </c>
      <c r="EF214" s="1" t="s">
        <v>151</v>
      </c>
      <c r="EG214" s="1" t="s">
        <v>151</v>
      </c>
    </row>
    <row r="215" ht="14.25" customHeight="1">
      <c r="A215" s="1" t="s">
        <v>588</v>
      </c>
      <c r="B215" s="1" t="s">
        <v>136</v>
      </c>
      <c r="C215" s="1">
        <v>57.0</v>
      </c>
      <c r="D215" s="1" t="s">
        <v>161</v>
      </c>
      <c r="E215" s="1">
        <v>89.8</v>
      </c>
      <c r="F215" s="1">
        <v>37.0</v>
      </c>
      <c r="G215" s="1" t="s">
        <v>138</v>
      </c>
      <c r="H215" s="1">
        <v>28.0</v>
      </c>
      <c r="I215" s="1">
        <v>117.0</v>
      </c>
      <c r="J215" s="1">
        <v>182.0</v>
      </c>
      <c r="K215" s="1">
        <v>4.918918919</v>
      </c>
      <c r="L215" s="1">
        <v>252.1</v>
      </c>
      <c r="M215" s="1">
        <v>3.1</v>
      </c>
      <c r="N215" s="1">
        <v>85.0</v>
      </c>
      <c r="O215" s="1">
        <v>5.1</v>
      </c>
      <c r="P215" s="1">
        <v>4.79</v>
      </c>
      <c r="Q215" s="1">
        <v>1.52</v>
      </c>
      <c r="R215" s="1">
        <v>3.151315789</v>
      </c>
      <c r="S215" s="1">
        <v>139.0</v>
      </c>
      <c r="T215" s="1">
        <v>24.4</v>
      </c>
      <c r="U215" s="1">
        <v>4.7175</v>
      </c>
      <c r="V215" s="1">
        <v>233.0</v>
      </c>
      <c r="W215" s="1">
        <v>400.8213552</v>
      </c>
      <c r="X215" s="1">
        <v>33.0</v>
      </c>
      <c r="Y215" s="1">
        <v>19.54703015</v>
      </c>
      <c r="Z215" s="1">
        <v>5.115866667</v>
      </c>
      <c r="AA215" s="1">
        <v>0.301137785</v>
      </c>
      <c r="AB215" s="1">
        <v>82.6</v>
      </c>
      <c r="AC215" s="1">
        <v>27.7910864</v>
      </c>
      <c r="AD215" s="1" t="s">
        <v>139</v>
      </c>
      <c r="AE215" s="1">
        <v>39.91065072</v>
      </c>
      <c r="AF215" s="1">
        <v>106.0</v>
      </c>
      <c r="AG215" s="1" t="s">
        <v>140</v>
      </c>
      <c r="AH215" s="1" t="s">
        <v>141</v>
      </c>
      <c r="AI215" s="1" t="s">
        <v>142</v>
      </c>
      <c r="AJ215" s="1" t="s">
        <v>167</v>
      </c>
      <c r="AK215" s="1" t="s">
        <v>143</v>
      </c>
      <c r="AL215" s="1">
        <v>169.0</v>
      </c>
      <c r="AM215" s="1">
        <v>103.0</v>
      </c>
      <c r="AN215" s="1">
        <v>1986.28</v>
      </c>
      <c r="AO215" s="1">
        <v>23.6073</v>
      </c>
      <c r="AP215" s="1">
        <v>826.62</v>
      </c>
      <c r="AQ215" s="1">
        <v>1159.97</v>
      </c>
      <c r="AR215" s="1">
        <v>13.2958</v>
      </c>
      <c r="AS215" s="1">
        <v>1180.14</v>
      </c>
      <c r="AT215" s="1">
        <v>4188.07</v>
      </c>
      <c r="AU215" s="1">
        <v>301.447</v>
      </c>
      <c r="AV215" s="1">
        <v>10.2549</v>
      </c>
      <c r="AW215" s="1">
        <v>1.44619</v>
      </c>
      <c r="AX215" s="1">
        <v>3.34939</v>
      </c>
      <c r="AY215" s="1">
        <v>872.242</v>
      </c>
      <c r="AZ215" s="1">
        <v>1.03531</v>
      </c>
      <c r="BA215" s="1">
        <v>1.63587</v>
      </c>
      <c r="BB215" s="1">
        <v>12.9278</v>
      </c>
      <c r="BC215" s="1">
        <v>4.80809</v>
      </c>
      <c r="BD215" s="1">
        <v>1.19962</v>
      </c>
      <c r="BE215" s="1">
        <v>357.504</v>
      </c>
      <c r="BF215" s="1">
        <v>6.94054</v>
      </c>
      <c r="BG215" s="1">
        <v>161.889</v>
      </c>
      <c r="BH215" s="1">
        <v>4.12297277</v>
      </c>
      <c r="BI215" s="1">
        <v>1.174452598</v>
      </c>
      <c r="BJ215" s="1">
        <v>0.856274956</v>
      </c>
      <c r="BK215" s="1">
        <v>0.054798184</v>
      </c>
      <c r="BL215" s="1" t="s">
        <v>144</v>
      </c>
      <c r="BM215" s="1" t="s">
        <v>145</v>
      </c>
      <c r="BN215" s="1" t="s">
        <v>146</v>
      </c>
      <c r="BO215" s="1" t="s">
        <v>145</v>
      </c>
      <c r="BP215" s="1" t="s">
        <v>146</v>
      </c>
      <c r="BQ215" s="1" t="s">
        <v>145</v>
      </c>
      <c r="BR215" s="1" t="s">
        <v>145</v>
      </c>
      <c r="BS215" s="1">
        <v>88.64672115</v>
      </c>
      <c r="BT215" s="1">
        <v>7.652670827</v>
      </c>
      <c r="BU215" s="1">
        <v>6.133643719</v>
      </c>
      <c r="BV215" s="1">
        <v>0.644167866</v>
      </c>
      <c r="BW215" s="1">
        <v>0.726180257</v>
      </c>
      <c r="BX215" s="1">
        <v>-0.580406114</v>
      </c>
      <c r="BY215" s="1">
        <v>-0.292248798</v>
      </c>
      <c r="BZ215" s="1" t="str">
        <f t="shared" si="1"/>
        <v>antiinflamatoria</v>
      </c>
      <c r="CA215" s="1">
        <v>31.47169811</v>
      </c>
      <c r="CB215" s="1" t="s">
        <v>148</v>
      </c>
      <c r="CC215" s="1">
        <v>0.140938711</v>
      </c>
      <c r="CD215" s="1">
        <v>0.389089468</v>
      </c>
      <c r="CE215" s="1">
        <v>0.190648116</v>
      </c>
      <c r="CF215" s="1">
        <v>0.087090525</v>
      </c>
      <c r="CG215" s="1">
        <v>0.078680874</v>
      </c>
      <c r="CH215" s="1">
        <v>1505.066</v>
      </c>
      <c r="CI215" s="2" t="str">
        <f t="shared" si="2"/>
        <v>High</v>
      </c>
      <c r="CJ215" s="1">
        <v>672.887</v>
      </c>
      <c r="CK215" s="1">
        <v>420.204</v>
      </c>
      <c r="CL215" s="1">
        <v>252.682</v>
      </c>
      <c r="CM215" s="1">
        <v>143.558</v>
      </c>
      <c r="CN215" s="1">
        <v>505.558</v>
      </c>
      <c r="CO215" s="1">
        <v>15.784</v>
      </c>
      <c r="CP215" s="1">
        <v>0.0</v>
      </c>
      <c r="CQ215" s="1">
        <v>15.784</v>
      </c>
      <c r="CR215" s="1">
        <v>0.0</v>
      </c>
      <c r="CS215" s="1">
        <v>7.988</v>
      </c>
      <c r="CT215" s="1">
        <v>7.988</v>
      </c>
      <c r="CU215" s="1">
        <v>0.0</v>
      </c>
      <c r="CV215" s="1">
        <v>12.8</v>
      </c>
      <c r="CW215" s="1">
        <v>0.0</v>
      </c>
      <c r="CX215" s="1">
        <v>0.0</v>
      </c>
      <c r="CY215" s="1">
        <v>52.901</v>
      </c>
      <c r="CZ215" s="1">
        <v>0.125</v>
      </c>
      <c r="DA215" s="1">
        <v>17.814</v>
      </c>
      <c r="DB215" s="1">
        <v>17.939</v>
      </c>
      <c r="DC215" s="1">
        <v>0.0</v>
      </c>
      <c r="DD215" s="1">
        <v>0.972</v>
      </c>
      <c r="DE215" s="1">
        <v>0.972</v>
      </c>
      <c r="DF215" s="1">
        <v>57.157</v>
      </c>
      <c r="DG215" s="1">
        <v>14.571</v>
      </c>
      <c r="DH215" s="1">
        <v>71.728</v>
      </c>
      <c r="DI215" s="1">
        <v>0.999</v>
      </c>
      <c r="DJ215" s="1">
        <v>3.822</v>
      </c>
      <c r="DK215" s="1">
        <v>4.821</v>
      </c>
      <c r="DL215" s="1">
        <v>293.197</v>
      </c>
      <c r="DM215" s="1">
        <v>207.491</v>
      </c>
      <c r="DN215" s="1">
        <v>500.688</v>
      </c>
      <c r="DO215" s="1">
        <v>0.0</v>
      </c>
      <c r="DP215" s="1">
        <v>7.988</v>
      </c>
      <c r="DQ215" s="1">
        <v>7.988</v>
      </c>
      <c r="DR215" s="1" t="s">
        <v>149</v>
      </c>
      <c r="DS215" s="1" t="s">
        <v>157</v>
      </c>
      <c r="DT215" s="1" t="s">
        <v>157</v>
      </c>
      <c r="DU215" s="1" t="s">
        <v>149</v>
      </c>
      <c r="DV215" s="1">
        <v>757.731</v>
      </c>
      <c r="DW215" s="1" t="str">
        <f t="shared" si="3"/>
        <v>high</v>
      </c>
      <c r="DX215" s="1">
        <v>338.767</v>
      </c>
      <c r="DY215" s="1">
        <v>72.275</v>
      </c>
      <c r="DZ215" s="1">
        <v>254.525</v>
      </c>
      <c r="EA215" s="1" t="s">
        <v>149</v>
      </c>
      <c r="EB215" s="1" t="s">
        <v>157</v>
      </c>
      <c r="EC215" s="1" t="s">
        <v>157</v>
      </c>
      <c r="ED215" s="1" t="s">
        <v>149</v>
      </c>
      <c r="EE215" s="1" t="s">
        <v>589</v>
      </c>
      <c r="EF215" s="1" t="s">
        <v>151</v>
      </c>
      <c r="EG215" s="1" t="s">
        <v>151</v>
      </c>
    </row>
    <row r="216" ht="14.25" customHeight="1">
      <c r="A216" s="1" t="s">
        <v>590</v>
      </c>
      <c r="B216" s="1" t="s">
        <v>153</v>
      </c>
      <c r="C216" s="1">
        <v>44.0</v>
      </c>
      <c r="D216" s="1" t="s">
        <v>161</v>
      </c>
      <c r="E216" s="1">
        <v>115.0</v>
      </c>
      <c r="F216" s="1">
        <v>50.0</v>
      </c>
      <c r="G216" s="1" t="s">
        <v>154</v>
      </c>
      <c r="H216" s="1">
        <v>18.0</v>
      </c>
      <c r="I216" s="1">
        <v>158.0</v>
      </c>
      <c r="J216" s="1">
        <v>226.0</v>
      </c>
      <c r="K216" s="1">
        <v>4.52</v>
      </c>
      <c r="L216" s="1">
        <v>31.84</v>
      </c>
      <c r="M216" s="1">
        <v>8.7</v>
      </c>
      <c r="N216" s="1">
        <v>99.0</v>
      </c>
      <c r="O216" s="1">
        <v>6.1</v>
      </c>
      <c r="P216" s="1">
        <v>23.85</v>
      </c>
      <c r="Q216" s="1">
        <v>3.72</v>
      </c>
      <c r="R216" s="1">
        <v>6.411290323</v>
      </c>
      <c r="S216" s="1">
        <v>91.0</v>
      </c>
      <c r="T216" s="1">
        <v>17.58</v>
      </c>
      <c r="U216" s="1">
        <v>5.4945</v>
      </c>
      <c r="V216" s="1">
        <v>138.8</v>
      </c>
      <c r="W216" s="1">
        <v>176.2847832</v>
      </c>
      <c r="X216" s="1">
        <v>43.6</v>
      </c>
      <c r="Y216" s="1">
        <v>23.29353865</v>
      </c>
      <c r="Z216" s="1">
        <v>4.293036</v>
      </c>
      <c r="AA216" s="1">
        <v>0.308205887</v>
      </c>
      <c r="AB216" s="1">
        <v>71.3</v>
      </c>
      <c r="AC216" s="1">
        <v>31.47868125</v>
      </c>
      <c r="AD216" s="1" t="s">
        <v>155</v>
      </c>
      <c r="AE216" s="1">
        <v>44.93901612</v>
      </c>
      <c r="AF216" s="1">
        <v>99.0</v>
      </c>
      <c r="AG216" s="1" t="s">
        <v>140</v>
      </c>
      <c r="AH216" s="1" t="s">
        <v>141</v>
      </c>
      <c r="AI216" s="1" t="s">
        <v>142</v>
      </c>
      <c r="AJ216" s="1" t="s">
        <v>142</v>
      </c>
      <c r="AK216" s="1" t="s">
        <v>173</v>
      </c>
      <c r="AL216" s="1">
        <v>137.0</v>
      </c>
      <c r="AM216" s="1">
        <v>93.0</v>
      </c>
      <c r="AN216" s="1">
        <v>1649.7</v>
      </c>
      <c r="AO216" s="1">
        <v>10.0403</v>
      </c>
      <c r="AP216" s="1">
        <v>685.27</v>
      </c>
      <c r="AQ216" s="1">
        <v>1059.17</v>
      </c>
      <c r="AR216" s="1">
        <v>11.4907</v>
      </c>
      <c r="AS216" s="1">
        <v>1388.96</v>
      </c>
      <c r="AT216" s="1">
        <v>2419.08</v>
      </c>
      <c r="AU216" s="1">
        <v>190.008</v>
      </c>
      <c r="AV216" s="1">
        <v>10.855</v>
      </c>
      <c r="AW216" s="1">
        <v>0.944573</v>
      </c>
      <c r="AX216" s="1">
        <v>2.43431</v>
      </c>
      <c r="AY216" s="1">
        <v>851.699</v>
      </c>
      <c r="AZ216" s="1">
        <v>1.21307</v>
      </c>
      <c r="BA216" s="1">
        <v>2.00472</v>
      </c>
      <c r="BB216" s="1">
        <v>14.5226</v>
      </c>
      <c r="BC216" s="1">
        <v>4.78781</v>
      </c>
      <c r="BD216" s="1">
        <v>1.22336</v>
      </c>
      <c r="BE216" s="1">
        <v>314.052</v>
      </c>
      <c r="BF216" s="1">
        <v>7.40189</v>
      </c>
      <c r="BG216" s="1">
        <v>107.416</v>
      </c>
      <c r="BH216" s="1">
        <v>3.768632684</v>
      </c>
      <c r="BI216" s="1">
        <v>1.446057832</v>
      </c>
      <c r="BJ216" s="1">
        <v>0.528805534</v>
      </c>
      <c r="BK216" s="1">
        <v>0.092450704</v>
      </c>
      <c r="BL216" s="1" t="s">
        <v>144</v>
      </c>
      <c r="BM216" s="1" t="s">
        <v>145</v>
      </c>
      <c r="BN216" s="1" t="s">
        <v>146</v>
      </c>
      <c r="BO216" s="1" t="s">
        <v>146</v>
      </c>
      <c r="BP216" s="1" t="s">
        <v>146</v>
      </c>
      <c r="BQ216" s="1" t="s">
        <v>145</v>
      </c>
      <c r="BR216" s="1" t="s">
        <v>145</v>
      </c>
      <c r="BS216" s="1" t="s">
        <v>147</v>
      </c>
      <c r="BT216" s="1" t="s">
        <v>147</v>
      </c>
      <c r="BU216" s="1" t="s">
        <v>147</v>
      </c>
      <c r="BV216" s="1" t="s">
        <v>147</v>
      </c>
      <c r="BW216" s="1" t="s">
        <v>147</v>
      </c>
      <c r="BX216" s="1">
        <v>0.836834061</v>
      </c>
      <c r="BY216" s="1">
        <v>0.507172158</v>
      </c>
      <c r="BZ216" s="1" t="str">
        <f t="shared" si="1"/>
        <v>proinflamatoria</v>
      </c>
      <c r="CA216" s="1">
        <v>45.5959596</v>
      </c>
      <c r="CB216" s="1" t="s">
        <v>148</v>
      </c>
      <c r="CC216" s="1">
        <v>0.169588331</v>
      </c>
      <c r="CD216" s="1">
        <v>0.263389131</v>
      </c>
      <c r="CE216" s="1">
        <v>0.412020561</v>
      </c>
      <c r="CF216" s="1">
        <v>0.032907166</v>
      </c>
      <c r="CG216" s="1">
        <v>0.00540398</v>
      </c>
      <c r="CH216" s="1">
        <v>668.917</v>
      </c>
      <c r="CI216" s="2" t="str">
        <f t="shared" si="2"/>
        <v>low</v>
      </c>
      <c r="CJ216" s="1">
        <v>150.926</v>
      </c>
      <c r="CK216" s="1">
        <v>98.911</v>
      </c>
      <c r="CL216" s="1">
        <v>52.015</v>
      </c>
      <c r="CM216" s="1">
        <v>100.424</v>
      </c>
      <c r="CN216" s="1">
        <v>42.477</v>
      </c>
      <c r="CO216" s="1">
        <v>0.0</v>
      </c>
      <c r="CP216" s="1">
        <v>0.0</v>
      </c>
      <c r="CQ216" s="1">
        <v>0.0</v>
      </c>
      <c r="CR216" s="1">
        <v>0.0</v>
      </c>
      <c r="CS216" s="1">
        <v>8.025</v>
      </c>
      <c r="CT216" s="1">
        <v>8.025</v>
      </c>
      <c r="CU216" s="1">
        <v>0.0</v>
      </c>
      <c r="CV216" s="1">
        <v>0.0</v>
      </c>
      <c r="CW216" s="1">
        <v>0.0</v>
      </c>
      <c r="CX216" s="1">
        <v>0.0</v>
      </c>
      <c r="CY216" s="1">
        <v>66.424</v>
      </c>
      <c r="CZ216" s="1">
        <v>0.103</v>
      </c>
      <c r="DA216" s="1">
        <v>0.732</v>
      </c>
      <c r="DB216" s="1">
        <v>0.834</v>
      </c>
      <c r="DC216" s="1">
        <v>0.0</v>
      </c>
      <c r="DD216" s="1">
        <v>0.134</v>
      </c>
      <c r="DE216" s="1">
        <v>0.134</v>
      </c>
      <c r="DF216" s="1">
        <v>25.538</v>
      </c>
      <c r="DG216" s="1">
        <v>7.494</v>
      </c>
      <c r="DH216" s="1">
        <v>33.032</v>
      </c>
      <c r="DI216" s="1">
        <v>0.521</v>
      </c>
      <c r="DJ216" s="1">
        <v>2.046</v>
      </c>
      <c r="DK216" s="1">
        <v>2.568</v>
      </c>
      <c r="DL216" s="1">
        <v>6.31</v>
      </c>
      <c r="DM216" s="1">
        <v>33.569</v>
      </c>
      <c r="DN216" s="1">
        <v>39.878</v>
      </c>
      <c r="DO216" s="1">
        <v>0.0</v>
      </c>
      <c r="DP216" s="1">
        <v>8.025</v>
      </c>
      <c r="DQ216" s="1">
        <v>8.025</v>
      </c>
      <c r="DR216" s="1" t="s">
        <v>158</v>
      </c>
      <c r="DS216" s="1" t="s">
        <v>158</v>
      </c>
      <c r="DT216" s="1" t="s">
        <v>157</v>
      </c>
      <c r="DU216" s="1" t="s">
        <v>158</v>
      </c>
      <c r="DV216" s="1">
        <v>405.478</v>
      </c>
      <c r="DW216" s="1" t="str">
        <f t="shared" si="3"/>
        <v>low</v>
      </c>
      <c r="DX216" s="1">
        <v>91.487</v>
      </c>
      <c r="DY216" s="1">
        <v>60.874</v>
      </c>
      <c r="DZ216" s="1">
        <v>25.748</v>
      </c>
      <c r="EA216" s="1" t="s">
        <v>157</v>
      </c>
      <c r="EB216" s="1" t="s">
        <v>158</v>
      </c>
      <c r="EC216" s="1" t="s">
        <v>157</v>
      </c>
      <c r="ED216" s="1" t="s">
        <v>158</v>
      </c>
      <c r="EE216" s="1" t="s">
        <v>591</v>
      </c>
      <c r="EF216" s="1" t="s">
        <v>151</v>
      </c>
      <c r="EG216" s="1" t="s">
        <v>151</v>
      </c>
    </row>
    <row r="217" ht="14.25" customHeight="1">
      <c r="A217" s="1" t="s">
        <v>592</v>
      </c>
      <c r="B217" s="1" t="s">
        <v>153</v>
      </c>
      <c r="C217" s="1">
        <v>45.0</v>
      </c>
      <c r="D217" s="1" t="s">
        <v>161</v>
      </c>
      <c r="E217" s="1">
        <v>116.0</v>
      </c>
      <c r="F217" s="1">
        <v>40.0</v>
      </c>
      <c r="G217" s="1" t="s">
        <v>154</v>
      </c>
      <c r="H217" s="1">
        <v>36.0</v>
      </c>
      <c r="I217" s="1">
        <v>156.0</v>
      </c>
      <c r="J217" s="1">
        <v>231.0</v>
      </c>
      <c r="K217" s="1">
        <v>5.775</v>
      </c>
      <c r="L217" s="1">
        <v>76.24</v>
      </c>
      <c r="M217" s="1">
        <v>1.7</v>
      </c>
      <c r="N217" s="1">
        <v>77.0</v>
      </c>
      <c r="O217" s="1">
        <v>4.7</v>
      </c>
      <c r="P217" s="1">
        <v>13.63</v>
      </c>
      <c r="Q217" s="1">
        <v>5.95</v>
      </c>
      <c r="R217" s="1">
        <v>2.290756303</v>
      </c>
      <c r="S217" s="1">
        <v>179.0</v>
      </c>
      <c r="T217" s="1">
        <v>6.97</v>
      </c>
      <c r="U217" s="1">
        <v>4.2735</v>
      </c>
      <c r="V217" s="1">
        <v>122.0</v>
      </c>
      <c r="W217" s="1">
        <v>180.2197802</v>
      </c>
      <c r="X217" s="1">
        <v>115.1</v>
      </c>
      <c r="Y217" s="1">
        <v>75.53809564</v>
      </c>
      <c r="Z217" s="1">
        <v>1.323835333</v>
      </c>
      <c r="AA217" s="1">
        <v>0.36581077</v>
      </c>
      <c r="AB217" s="1">
        <v>55.8</v>
      </c>
      <c r="AC217" s="1">
        <v>26.07027106</v>
      </c>
      <c r="AD217" s="1" t="s">
        <v>139</v>
      </c>
      <c r="AE217" s="1">
        <v>41.00993849</v>
      </c>
      <c r="AF217" s="1">
        <v>89.0</v>
      </c>
      <c r="AG217" s="1" t="s">
        <v>140</v>
      </c>
      <c r="AH217" s="1" t="s">
        <v>141</v>
      </c>
      <c r="AI217" s="1" t="s">
        <v>142</v>
      </c>
      <c r="AJ217" s="1" t="s">
        <v>142</v>
      </c>
      <c r="AK217" s="1" t="s">
        <v>170</v>
      </c>
      <c r="AL217" s="1">
        <v>152.0</v>
      </c>
      <c r="AM217" s="1">
        <v>101.0</v>
      </c>
      <c r="AN217" s="1">
        <v>1694.47</v>
      </c>
      <c r="AO217" s="1">
        <v>14.091</v>
      </c>
      <c r="AP217" s="1">
        <v>800.465</v>
      </c>
      <c r="AQ217" s="1">
        <v>1032.2</v>
      </c>
      <c r="AR217" s="1">
        <v>12.7632</v>
      </c>
      <c r="AS217" s="1">
        <v>1391.14</v>
      </c>
      <c r="AT217" s="1">
        <v>3940.34</v>
      </c>
      <c r="AU217" s="1">
        <v>243.183</v>
      </c>
      <c r="AV217" s="1">
        <v>9.70698</v>
      </c>
      <c r="AW217" s="1">
        <v>0.944573</v>
      </c>
      <c r="AX217" s="1">
        <v>3.00278</v>
      </c>
      <c r="AY217" s="1">
        <v>901.264</v>
      </c>
      <c r="AZ217" s="1">
        <v>1.06634</v>
      </c>
      <c r="BA217" s="1">
        <v>1.67431</v>
      </c>
      <c r="BB217" s="1">
        <v>15.9615</v>
      </c>
      <c r="BC217" s="1">
        <v>4.55774</v>
      </c>
      <c r="BD217" s="1">
        <v>2.27457</v>
      </c>
      <c r="BE217" s="1">
        <v>330.695</v>
      </c>
      <c r="BF217" s="1">
        <v>7.08416</v>
      </c>
      <c r="BG217" s="1">
        <v>115.572</v>
      </c>
      <c r="BH217" s="1">
        <v>1.207883574</v>
      </c>
      <c r="BI217" s="1">
        <v>0.279600117</v>
      </c>
      <c r="BJ217" s="1">
        <v>0.274024365</v>
      </c>
      <c r="BK217" s="1">
        <v>0.034381498</v>
      </c>
      <c r="BL217" s="1" t="s">
        <v>144</v>
      </c>
      <c r="BM217" s="1" t="s">
        <v>145</v>
      </c>
      <c r="BN217" s="1" t="s">
        <v>145</v>
      </c>
      <c r="BO217" s="1" t="s">
        <v>145</v>
      </c>
      <c r="BP217" s="1" t="s">
        <v>146</v>
      </c>
      <c r="BQ217" s="1" t="s">
        <v>146</v>
      </c>
      <c r="BR217" s="1" t="s">
        <v>146</v>
      </c>
      <c r="BS217" s="1">
        <v>76.19255064</v>
      </c>
      <c r="BT217" s="1">
        <v>4.57581318</v>
      </c>
      <c r="BU217" s="1">
        <v>7.391860644</v>
      </c>
      <c r="BV217" s="1">
        <v>0.537997955</v>
      </c>
      <c r="BW217" s="1">
        <v>0.308725859</v>
      </c>
      <c r="BX217" s="1">
        <v>0.254052402</v>
      </c>
      <c r="BY217" s="1">
        <v>0.149971902</v>
      </c>
      <c r="BZ217" s="1" t="str">
        <f t="shared" si="1"/>
        <v>proinflamatoria</v>
      </c>
      <c r="CA217" s="1">
        <v>43.12359551</v>
      </c>
      <c r="CB217" s="1" t="s">
        <v>148</v>
      </c>
      <c r="CC217" s="1">
        <v>0.063499112</v>
      </c>
      <c r="CD217" s="1">
        <v>0.315682356</v>
      </c>
      <c r="CE217" s="1">
        <v>0.004255477</v>
      </c>
      <c r="CF217" s="1">
        <v>0.24633659</v>
      </c>
      <c r="CG217" s="1">
        <v>0.229055654</v>
      </c>
      <c r="CH217" s="1">
        <v>1053.085</v>
      </c>
      <c r="CI217" s="2" t="str">
        <f t="shared" si="2"/>
        <v>High</v>
      </c>
      <c r="CJ217" s="1">
        <v>864.322</v>
      </c>
      <c r="CK217" s="1">
        <v>556.883</v>
      </c>
      <c r="CL217" s="1">
        <v>307.438</v>
      </c>
      <c r="CM217" s="1">
        <v>14.593</v>
      </c>
      <c r="CN217" s="1">
        <v>806.762</v>
      </c>
      <c r="CO217" s="1">
        <v>6.831</v>
      </c>
      <c r="CP217" s="1">
        <v>0.0</v>
      </c>
      <c r="CQ217" s="1">
        <v>6.831</v>
      </c>
      <c r="CR217" s="1">
        <v>0.0</v>
      </c>
      <c r="CS217" s="1">
        <v>36.136</v>
      </c>
      <c r="CT217" s="1">
        <v>36.136</v>
      </c>
      <c r="CU217" s="1">
        <v>0.0</v>
      </c>
      <c r="CV217" s="1">
        <v>1.096</v>
      </c>
      <c r="CW217" s="1">
        <v>0.0</v>
      </c>
      <c r="CX217" s="1">
        <v>0.0</v>
      </c>
      <c r="CY217" s="1">
        <v>0.632</v>
      </c>
      <c r="CZ217" s="1">
        <v>0.0</v>
      </c>
      <c r="DA217" s="1">
        <v>0.0</v>
      </c>
      <c r="DB217" s="1">
        <v>0.0</v>
      </c>
      <c r="DC217" s="1">
        <v>4.348</v>
      </c>
      <c r="DD217" s="1">
        <v>0.192</v>
      </c>
      <c r="DE217" s="1">
        <v>4.54</v>
      </c>
      <c r="DF217" s="1">
        <v>6.391</v>
      </c>
      <c r="DG217" s="1">
        <v>3.03</v>
      </c>
      <c r="DH217" s="1">
        <v>9.421</v>
      </c>
      <c r="DI217" s="1">
        <v>0.14</v>
      </c>
      <c r="DJ217" s="1">
        <v>5.218</v>
      </c>
      <c r="DK217" s="1">
        <v>5.359</v>
      </c>
      <c r="DL217" s="1">
        <v>538.541</v>
      </c>
      <c r="DM217" s="1">
        <v>262.862</v>
      </c>
      <c r="DN217" s="1">
        <v>801.403</v>
      </c>
      <c r="DO217" s="1">
        <v>0.0</v>
      </c>
      <c r="DP217" s="1">
        <v>36.136</v>
      </c>
      <c r="DQ217" s="1">
        <v>36.136</v>
      </c>
      <c r="DR217" s="1" t="s">
        <v>157</v>
      </c>
      <c r="DS217" s="1" t="s">
        <v>149</v>
      </c>
      <c r="DT217" s="1" t="s">
        <v>158</v>
      </c>
      <c r="DU217" s="1" t="s">
        <v>149</v>
      </c>
      <c r="DV217" s="1">
        <v>621.484</v>
      </c>
      <c r="DW217" s="1" t="str">
        <f t="shared" si="3"/>
        <v>high</v>
      </c>
      <c r="DX217" s="1">
        <v>510.084</v>
      </c>
      <c r="DY217" s="1">
        <v>8.612</v>
      </c>
      <c r="DZ217" s="1">
        <v>476.115</v>
      </c>
      <c r="EA217" s="1" t="s">
        <v>157</v>
      </c>
      <c r="EB217" s="1" t="s">
        <v>149</v>
      </c>
      <c r="EC217" s="1" t="s">
        <v>158</v>
      </c>
      <c r="ED217" s="1" t="s">
        <v>149</v>
      </c>
      <c r="EE217" s="1" t="s">
        <v>593</v>
      </c>
      <c r="EF217" s="1" t="s">
        <v>151</v>
      </c>
      <c r="EG217" s="1" t="s">
        <v>151</v>
      </c>
    </row>
    <row r="218" ht="14.25" customHeight="1">
      <c r="A218" s="1" t="s">
        <v>594</v>
      </c>
      <c r="B218" s="1" t="s">
        <v>153</v>
      </c>
      <c r="C218" s="1">
        <v>33.0</v>
      </c>
      <c r="D218" s="1" t="s">
        <v>137</v>
      </c>
      <c r="E218" s="1">
        <v>38.9</v>
      </c>
      <c r="F218" s="1">
        <v>50.0</v>
      </c>
      <c r="G218" s="1" t="s">
        <v>154</v>
      </c>
      <c r="H218" s="1">
        <v>13.0</v>
      </c>
      <c r="I218" s="1">
        <v>56.0</v>
      </c>
      <c r="J218" s="1">
        <v>119.0</v>
      </c>
      <c r="K218" s="1">
        <v>2.38</v>
      </c>
      <c r="L218" s="1">
        <v>133.11</v>
      </c>
      <c r="M218" s="1">
        <v>4.3</v>
      </c>
      <c r="N218" s="1">
        <v>85.0</v>
      </c>
      <c r="O218" s="1">
        <v>5.1</v>
      </c>
      <c r="P218" s="1">
        <v>9.02</v>
      </c>
      <c r="Q218" s="1">
        <v>4.56</v>
      </c>
      <c r="R218" s="1">
        <v>1.978070175</v>
      </c>
      <c r="S218" s="1">
        <v>66.0</v>
      </c>
      <c r="T218" s="1">
        <v>9.74</v>
      </c>
      <c r="U218" s="1">
        <v>4.7175</v>
      </c>
      <c r="V218" s="1">
        <v>125.2</v>
      </c>
      <c r="W218" s="1">
        <v>160.0</v>
      </c>
      <c r="X218" s="1">
        <v>80.6</v>
      </c>
      <c r="Y218" s="1">
        <v>48.96791949</v>
      </c>
      <c r="Z218" s="1">
        <v>2.042153333</v>
      </c>
      <c r="AA218" s="1">
        <v>0.342242103</v>
      </c>
      <c r="AB218" s="1">
        <v>64.0</v>
      </c>
      <c r="AC218" s="1">
        <v>24.38652644</v>
      </c>
      <c r="AD218" s="1" t="s">
        <v>154</v>
      </c>
      <c r="AE218" s="1">
        <v>37.8358527</v>
      </c>
      <c r="AF218" s="1">
        <v>81.8</v>
      </c>
      <c r="AG218" s="1" t="s">
        <v>140</v>
      </c>
      <c r="AH218" s="1" t="s">
        <v>154</v>
      </c>
      <c r="AI218" s="1" t="s">
        <v>142</v>
      </c>
      <c r="AJ218" s="1" t="s">
        <v>167</v>
      </c>
      <c r="AK218" s="1" t="s">
        <v>143</v>
      </c>
      <c r="AL218" s="1">
        <v>101.0</v>
      </c>
      <c r="AM218" s="1">
        <v>61.0</v>
      </c>
      <c r="AN218" s="1">
        <v>1888.12</v>
      </c>
      <c r="AO218" s="1">
        <v>11.2723</v>
      </c>
      <c r="AP218" s="1">
        <v>715.272</v>
      </c>
      <c r="AQ218" s="1">
        <v>1021.22</v>
      </c>
      <c r="AR218" s="1">
        <v>13.482</v>
      </c>
      <c r="AS218" s="1">
        <v>1608.94</v>
      </c>
      <c r="AT218" s="1">
        <v>2094.84</v>
      </c>
      <c r="AU218" s="1">
        <v>183.443</v>
      </c>
      <c r="AV218" s="1">
        <v>10.579</v>
      </c>
      <c r="AW218" s="1">
        <v>0.850103</v>
      </c>
      <c r="AX218" s="1">
        <v>3.9986</v>
      </c>
      <c r="AY218" s="1">
        <v>738.018</v>
      </c>
      <c r="AZ218" s="1">
        <v>0.764748</v>
      </c>
      <c r="BA218" s="1">
        <v>1.54539</v>
      </c>
      <c r="BB218" s="1">
        <v>10.5704</v>
      </c>
      <c r="BC218" s="1">
        <v>3.78761</v>
      </c>
      <c r="BD218" s="1">
        <v>2.72938</v>
      </c>
      <c r="BE218" s="1">
        <v>341.037</v>
      </c>
      <c r="BF218" s="1">
        <v>7.2201</v>
      </c>
      <c r="BG218" s="1">
        <v>79.2238</v>
      </c>
      <c r="BH218" s="1">
        <v>3.528575711</v>
      </c>
      <c r="BI218" s="1">
        <v>1.218178618</v>
      </c>
      <c r="BJ218" s="1">
        <v>0.83161499</v>
      </c>
      <c r="BK218" s="1">
        <v>0.0</v>
      </c>
      <c r="BL218" s="1" t="s">
        <v>156</v>
      </c>
      <c r="BM218" s="1" t="s">
        <v>146</v>
      </c>
      <c r="BN218" s="1" t="s">
        <v>146</v>
      </c>
      <c r="BO218" s="1" t="s">
        <v>146</v>
      </c>
      <c r="BP218" s="1" t="s">
        <v>146</v>
      </c>
      <c r="BQ218" s="1" t="s">
        <v>145</v>
      </c>
      <c r="BR218" s="1" t="s">
        <v>146</v>
      </c>
      <c r="BS218" s="1">
        <v>60.83932585</v>
      </c>
      <c r="BT218" s="1">
        <v>18.26401684</v>
      </c>
      <c r="BU218" s="1">
        <v>13.56796145</v>
      </c>
      <c r="BV218" s="1">
        <v>12.90049858</v>
      </c>
      <c r="BW218" s="1">
        <v>5.78521691</v>
      </c>
      <c r="BX218" s="1">
        <v>1.265436681</v>
      </c>
      <c r="BY218" s="1">
        <v>0.670252479</v>
      </c>
      <c r="BZ218" s="1" t="str">
        <f t="shared" si="1"/>
        <v>proinflamatoria</v>
      </c>
      <c r="CA218" s="1">
        <v>36.39119804</v>
      </c>
      <c r="CB218" s="1" t="s">
        <v>148</v>
      </c>
      <c r="CC218" s="1">
        <v>0.032396847</v>
      </c>
      <c r="CD218" s="1">
        <v>0.242153437</v>
      </c>
      <c r="CE218" s="1">
        <v>0.42126007</v>
      </c>
      <c r="CF218" s="1">
        <v>0.090015303</v>
      </c>
      <c r="CG218" s="1">
        <v>0.080602316</v>
      </c>
      <c r="CH218" s="1">
        <v>275.612</v>
      </c>
      <c r="CI218" s="2" t="str">
        <f t="shared" si="2"/>
        <v>low</v>
      </c>
      <c r="CJ218" s="1">
        <v>147.234</v>
      </c>
      <c r="CK218" s="1">
        <v>82.565</v>
      </c>
      <c r="CL218" s="1">
        <v>64.669</v>
      </c>
      <c r="CM218" s="1">
        <v>6.711</v>
      </c>
      <c r="CN218" s="1">
        <v>124.555</v>
      </c>
      <c r="CO218" s="1">
        <v>14.063</v>
      </c>
      <c r="CP218" s="1">
        <v>0.0</v>
      </c>
      <c r="CQ218" s="1">
        <v>14.063</v>
      </c>
      <c r="CR218" s="1">
        <v>0.0</v>
      </c>
      <c r="CS218" s="1">
        <v>1.906</v>
      </c>
      <c r="CT218" s="1">
        <v>1.906</v>
      </c>
      <c r="CU218" s="1">
        <v>0.0</v>
      </c>
      <c r="CV218" s="1">
        <v>13.365</v>
      </c>
      <c r="CW218" s="1">
        <v>0.0</v>
      </c>
      <c r="CX218" s="1">
        <v>0.0</v>
      </c>
      <c r="CY218" s="1">
        <v>0.0</v>
      </c>
      <c r="CZ218" s="1">
        <v>0.012</v>
      </c>
      <c r="DA218" s="1">
        <v>4.318</v>
      </c>
      <c r="DB218" s="1">
        <v>4.33</v>
      </c>
      <c r="DC218" s="1">
        <v>0.068</v>
      </c>
      <c r="DD218" s="1">
        <v>0.209</v>
      </c>
      <c r="DE218" s="1">
        <v>0.276</v>
      </c>
      <c r="DF218" s="1">
        <v>1.406</v>
      </c>
      <c r="DG218" s="1">
        <v>0.699</v>
      </c>
      <c r="DH218" s="1">
        <v>2.105</v>
      </c>
      <c r="DI218" s="1">
        <v>0.063</v>
      </c>
      <c r="DJ218" s="1">
        <v>1.367</v>
      </c>
      <c r="DK218" s="1">
        <v>1.43</v>
      </c>
      <c r="DL218" s="1">
        <v>66.94</v>
      </c>
      <c r="DM218" s="1">
        <v>56.157</v>
      </c>
      <c r="DN218" s="1">
        <v>123.097</v>
      </c>
      <c r="DO218" s="1">
        <v>0.0</v>
      </c>
      <c r="DP218" s="1">
        <v>1.906</v>
      </c>
      <c r="DQ218" s="1">
        <v>1.906</v>
      </c>
      <c r="DR218" s="1" t="s">
        <v>158</v>
      </c>
      <c r="DS218" s="1" t="s">
        <v>158</v>
      </c>
      <c r="DT218" s="1" t="s">
        <v>158</v>
      </c>
      <c r="DU218" s="1" t="s">
        <v>157</v>
      </c>
      <c r="DV218" s="1">
        <v>145.972</v>
      </c>
      <c r="DW218" s="1" t="str">
        <f t="shared" si="3"/>
        <v>low</v>
      </c>
      <c r="DX218" s="1">
        <v>77.979</v>
      </c>
      <c r="DY218" s="1">
        <v>3.554</v>
      </c>
      <c r="DZ218" s="1">
        <v>65.968</v>
      </c>
      <c r="EA218" s="1" t="s">
        <v>158</v>
      </c>
      <c r="EB218" s="1" t="s">
        <v>158</v>
      </c>
      <c r="EC218" s="1" t="s">
        <v>158</v>
      </c>
      <c r="ED218" s="1" t="s">
        <v>157</v>
      </c>
      <c r="EE218" s="1" t="s">
        <v>595</v>
      </c>
      <c r="EF218" s="1" t="s">
        <v>151</v>
      </c>
      <c r="EG218" s="1" t="s">
        <v>151</v>
      </c>
    </row>
    <row r="219" ht="14.25" customHeight="1">
      <c r="A219" s="1" t="s">
        <v>596</v>
      </c>
      <c r="B219" s="1" t="s">
        <v>136</v>
      </c>
      <c r="C219" s="1">
        <v>45.0</v>
      </c>
      <c r="D219" s="1" t="s">
        <v>161</v>
      </c>
      <c r="E219" s="1">
        <v>88.6</v>
      </c>
      <c r="F219" s="1">
        <v>38.0</v>
      </c>
      <c r="G219" s="1" t="s">
        <v>138</v>
      </c>
      <c r="H219" s="1">
        <v>19.0</v>
      </c>
      <c r="I219" s="1">
        <v>124.0</v>
      </c>
      <c r="J219" s="1">
        <v>180.0</v>
      </c>
      <c r="K219" s="1">
        <v>4.736842105</v>
      </c>
      <c r="L219" s="1">
        <v>101.09</v>
      </c>
      <c r="M219" s="1">
        <v>13.4</v>
      </c>
      <c r="N219" s="1">
        <v>96.0</v>
      </c>
      <c r="O219" s="1">
        <v>5.2</v>
      </c>
      <c r="P219" s="1">
        <v>0.98</v>
      </c>
      <c r="Q219" s="1">
        <v>6.14</v>
      </c>
      <c r="R219" s="1">
        <v>0.159609121</v>
      </c>
      <c r="S219" s="1">
        <v>93.0</v>
      </c>
      <c r="T219" s="1">
        <v>8.42</v>
      </c>
      <c r="U219" s="1">
        <v>5.328</v>
      </c>
      <c r="V219" s="1">
        <v>89.1</v>
      </c>
      <c r="W219" s="1">
        <v>92.12253829</v>
      </c>
      <c r="X219" s="1">
        <v>90.1</v>
      </c>
      <c r="Y219" s="1">
        <v>50.15407331</v>
      </c>
      <c r="Z219" s="1">
        <v>1.993856</v>
      </c>
      <c r="AA219" s="1">
        <v>0.343463961</v>
      </c>
      <c r="AB219" s="1">
        <v>72.8</v>
      </c>
      <c r="AC219" s="1">
        <v>26.16611747</v>
      </c>
      <c r="AD219" s="1" t="s">
        <v>139</v>
      </c>
      <c r="AE219" s="1">
        <v>30.60788486</v>
      </c>
      <c r="AF219" s="1">
        <v>89.5</v>
      </c>
      <c r="AG219" s="1" t="s">
        <v>154</v>
      </c>
      <c r="AH219" s="1" t="s">
        <v>141</v>
      </c>
      <c r="AI219" s="1" t="s">
        <v>142</v>
      </c>
      <c r="AJ219" s="1" t="s">
        <v>167</v>
      </c>
      <c r="AK219" s="1" t="s">
        <v>143</v>
      </c>
      <c r="AL219" s="1">
        <v>100.0</v>
      </c>
      <c r="AM219" s="1">
        <v>69.0</v>
      </c>
      <c r="AN219" s="1">
        <v>2324.54</v>
      </c>
      <c r="AO219" s="1">
        <v>20.2923</v>
      </c>
      <c r="AP219" s="1">
        <v>409.164</v>
      </c>
      <c r="AQ219" s="1">
        <v>989.465</v>
      </c>
      <c r="AR219" s="1">
        <v>14.2497</v>
      </c>
      <c r="AS219" s="1">
        <v>1560.96</v>
      </c>
      <c r="AT219" s="1">
        <v>4045.98</v>
      </c>
      <c r="AU219" s="1">
        <v>264.15</v>
      </c>
      <c r="AV219" s="1">
        <v>10.0986</v>
      </c>
      <c r="AW219" s="1">
        <v>1.74673</v>
      </c>
      <c r="AX219" s="1">
        <v>3.14767</v>
      </c>
      <c r="AY219" s="1">
        <v>956.572</v>
      </c>
      <c r="AZ219" s="1">
        <v>0.926443</v>
      </c>
      <c r="BA219" s="1">
        <v>1.53958</v>
      </c>
      <c r="BB219" s="1">
        <v>21.8586</v>
      </c>
      <c r="BC219" s="1">
        <v>5.09712</v>
      </c>
      <c r="BD219" s="1">
        <v>1.42279</v>
      </c>
      <c r="BE219" s="1">
        <v>342.831</v>
      </c>
      <c r="BF219" s="1">
        <v>7.26255</v>
      </c>
      <c r="BG219" s="1">
        <v>249.972</v>
      </c>
      <c r="BH219" s="1">
        <v>1.049234855</v>
      </c>
      <c r="BI219" s="1">
        <v>0.262394816</v>
      </c>
      <c r="BJ219" s="1">
        <v>0.166067573</v>
      </c>
      <c r="BK219" s="1">
        <v>0.019469718</v>
      </c>
      <c r="BL219" s="1" t="s">
        <v>144</v>
      </c>
      <c r="BM219" s="1" t="s">
        <v>146</v>
      </c>
      <c r="BN219" s="1" t="s">
        <v>146</v>
      </c>
      <c r="BO219" s="1" t="s">
        <v>145</v>
      </c>
      <c r="BP219" s="1" t="s">
        <v>146</v>
      </c>
      <c r="BQ219" s="1" t="s">
        <v>145</v>
      </c>
      <c r="BR219" s="1" t="s">
        <v>146</v>
      </c>
      <c r="BS219" s="1">
        <v>58.76191917</v>
      </c>
      <c r="BT219" s="1">
        <v>15.69708455</v>
      </c>
      <c r="BU219" s="1">
        <v>6.234152769</v>
      </c>
      <c r="BV219" s="1">
        <v>6.523684354</v>
      </c>
      <c r="BW219" s="1">
        <v>1.512134498</v>
      </c>
      <c r="BX219" s="1">
        <v>-0.671130445</v>
      </c>
      <c r="BY219" s="1">
        <v>-0.288658256</v>
      </c>
      <c r="BZ219" s="1" t="str">
        <f t="shared" si="1"/>
        <v>antiinflamatoria</v>
      </c>
      <c r="CA219" s="1">
        <v>26.72625698</v>
      </c>
      <c r="CB219" s="1" t="s">
        <v>148</v>
      </c>
      <c r="CC219" s="1">
        <v>0.420140822</v>
      </c>
      <c r="CD219" s="1">
        <v>0.077222859</v>
      </c>
      <c r="CE219" s="1">
        <v>0.026002947</v>
      </c>
      <c r="CF219" s="1">
        <v>0.414507942</v>
      </c>
      <c r="CG219" s="1">
        <v>0.032683805</v>
      </c>
      <c r="CH219" s="1">
        <v>1837.931</v>
      </c>
      <c r="CI219" s="2" t="str">
        <f t="shared" si="2"/>
        <v>High</v>
      </c>
      <c r="CJ219" s="1">
        <v>964.622</v>
      </c>
      <c r="CK219" s="1">
        <v>784.18</v>
      </c>
      <c r="CL219" s="1">
        <v>180.442</v>
      </c>
      <c r="CM219" s="1">
        <v>236.416</v>
      </c>
      <c r="CN219" s="1">
        <v>716.966</v>
      </c>
      <c r="CO219" s="1">
        <v>4.956</v>
      </c>
      <c r="CP219" s="1">
        <v>0.0</v>
      </c>
      <c r="CQ219" s="1">
        <v>4.956</v>
      </c>
      <c r="CR219" s="1">
        <v>0.0</v>
      </c>
      <c r="CS219" s="1">
        <v>6.276</v>
      </c>
      <c r="CT219" s="1">
        <v>6.276</v>
      </c>
      <c r="CU219" s="1">
        <v>0.008</v>
      </c>
      <c r="CV219" s="1">
        <v>1.236</v>
      </c>
      <c r="CW219" s="1">
        <v>184.999</v>
      </c>
      <c r="CX219" s="1">
        <v>0.0</v>
      </c>
      <c r="CY219" s="1">
        <v>6.12</v>
      </c>
      <c r="CZ219" s="1">
        <v>0.161</v>
      </c>
      <c r="DA219" s="1">
        <v>1.149</v>
      </c>
      <c r="DB219" s="1">
        <v>1.311</v>
      </c>
      <c r="DC219" s="1">
        <v>7.934</v>
      </c>
      <c r="DD219" s="1">
        <v>0.198</v>
      </c>
      <c r="DE219" s="1">
        <v>8.131</v>
      </c>
      <c r="DF219" s="1">
        <v>34.055</v>
      </c>
      <c r="DG219" s="1">
        <v>1.8</v>
      </c>
      <c r="DH219" s="1">
        <v>35.855</v>
      </c>
      <c r="DI219" s="1">
        <v>1.568</v>
      </c>
      <c r="DJ219" s="1">
        <v>0.749</v>
      </c>
      <c r="DK219" s="1">
        <v>2.317</v>
      </c>
      <c r="DL219" s="1">
        <v>544.379</v>
      </c>
      <c r="DM219" s="1">
        <v>170.27</v>
      </c>
      <c r="DN219" s="1">
        <v>714.649</v>
      </c>
      <c r="DO219" s="1">
        <v>0.0</v>
      </c>
      <c r="DP219" s="1">
        <v>6.276</v>
      </c>
      <c r="DQ219" s="1">
        <v>6.276</v>
      </c>
      <c r="DR219" s="1" t="s">
        <v>149</v>
      </c>
      <c r="DS219" s="1" t="s">
        <v>149</v>
      </c>
      <c r="DT219" s="1" t="s">
        <v>157</v>
      </c>
      <c r="DU219" s="1" t="s">
        <v>149</v>
      </c>
      <c r="DV219" s="1">
        <v>790.665</v>
      </c>
      <c r="DW219" s="1" t="str">
        <f t="shared" si="3"/>
        <v>high</v>
      </c>
      <c r="DX219" s="1">
        <v>414.973</v>
      </c>
      <c r="DY219" s="1">
        <v>101.704</v>
      </c>
      <c r="DZ219" s="1">
        <v>308.433</v>
      </c>
      <c r="EA219" s="1" t="s">
        <v>149</v>
      </c>
      <c r="EB219" s="1" t="s">
        <v>149</v>
      </c>
      <c r="EC219" s="1" t="s">
        <v>157</v>
      </c>
      <c r="ED219" s="1" t="s">
        <v>149</v>
      </c>
      <c r="EE219" s="1" t="s">
        <v>597</v>
      </c>
      <c r="EF219" s="1" t="s">
        <v>151</v>
      </c>
      <c r="EG219" s="1" t="s">
        <v>151</v>
      </c>
    </row>
    <row r="220" ht="14.25" customHeight="1">
      <c r="A220" s="1" t="s">
        <v>598</v>
      </c>
      <c r="B220" s="1" t="s">
        <v>136</v>
      </c>
      <c r="C220" s="1">
        <v>49.0</v>
      </c>
      <c r="D220" s="1" t="s">
        <v>161</v>
      </c>
      <c r="E220" s="1">
        <v>123.0</v>
      </c>
      <c r="F220" s="1">
        <v>34.0</v>
      </c>
      <c r="G220" s="1" t="s">
        <v>138</v>
      </c>
      <c r="H220" s="1">
        <v>174.0</v>
      </c>
      <c r="I220" s="1">
        <v>73.0</v>
      </c>
      <c r="J220" s="1">
        <v>281.0</v>
      </c>
      <c r="K220" s="1">
        <v>8.264705882</v>
      </c>
      <c r="L220" s="1">
        <v>151.42</v>
      </c>
      <c r="M220" s="1">
        <v>2.0</v>
      </c>
      <c r="N220" s="1">
        <v>184.0</v>
      </c>
      <c r="O220" s="1">
        <v>7.4</v>
      </c>
      <c r="P220" s="1">
        <v>5.8</v>
      </c>
      <c r="Q220" s="1">
        <v>4.03</v>
      </c>
      <c r="R220" s="1">
        <v>1.439205955</v>
      </c>
      <c r="S220" s="1">
        <v>869.0</v>
      </c>
      <c r="T220" s="1">
        <v>12.46</v>
      </c>
      <c r="U220" s="1">
        <v>10.212</v>
      </c>
      <c r="V220" s="1">
        <v>34.1</v>
      </c>
      <c r="W220" s="1">
        <v>37.12753278</v>
      </c>
      <c r="X220" s="1">
        <v>53.2</v>
      </c>
      <c r="Y220" s="1">
        <v>17.68290728</v>
      </c>
      <c r="Z220" s="1">
        <v>5.655178667</v>
      </c>
      <c r="AA220" s="1">
        <v>0.297241643</v>
      </c>
      <c r="AB220" s="1">
        <v>97.3</v>
      </c>
      <c r="AC220" s="1">
        <v>36.04439276</v>
      </c>
      <c r="AD220" s="1" t="s">
        <v>155</v>
      </c>
      <c r="AE220" s="1">
        <v>35.85266173</v>
      </c>
      <c r="AF220" s="1">
        <v>112.5</v>
      </c>
      <c r="AG220" s="1" t="s">
        <v>140</v>
      </c>
      <c r="AH220" s="1" t="s">
        <v>141</v>
      </c>
      <c r="AI220" s="1" t="s">
        <v>142</v>
      </c>
      <c r="AJ220" s="1" t="s">
        <v>167</v>
      </c>
      <c r="AK220" s="1" t="s">
        <v>143</v>
      </c>
      <c r="AL220" s="1">
        <v>144.0</v>
      </c>
      <c r="AM220" s="1">
        <v>100.0</v>
      </c>
      <c r="AN220" s="1">
        <v>1700.48</v>
      </c>
      <c r="AO220" s="1">
        <v>13.9863</v>
      </c>
      <c r="AP220" s="1">
        <v>315.88</v>
      </c>
      <c r="AQ220" s="1">
        <v>833.226</v>
      </c>
      <c r="AR220" s="1">
        <v>11.652</v>
      </c>
      <c r="AS220" s="1">
        <v>826.796</v>
      </c>
      <c r="AT220" s="1">
        <v>2343.09</v>
      </c>
      <c r="AU220" s="1">
        <v>203.043</v>
      </c>
      <c r="AV220" s="1">
        <v>10.6008</v>
      </c>
      <c r="AW220" s="1">
        <v>0.953254</v>
      </c>
      <c r="AX220" s="1">
        <v>2.83873</v>
      </c>
      <c r="AY220" s="1">
        <v>717.235</v>
      </c>
      <c r="AZ220" s="1">
        <v>0.710906</v>
      </c>
      <c r="BA220" s="1">
        <v>1.33184</v>
      </c>
      <c r="BB220" s="1">
        <v>12.8101</v>
      </c>
      <c r="BC220" s="1">
        <v>4.28687</v>
      </c>
      <c r="BD220" s="1">
        <v>0.958248</v>
      </c>
      <c r="BE220" s="1">
        <v>259.544</v>
      </c>
      <c r="BF220" s="1">
        <v>7.1703</v>
      </c>
      <c r="BG220" s="1">
        <v>135.239</v>
      </c>
      <c r="BH220" s="1">
        <v>7.984723172</v>
      </c>
      <c r="BI220" s="1">
        <v>4.51927735</v>
      </c>
      <c r="BJ220" s="1">
        <v>0.599371449</v>
      </c>
      <c r="BK220" s="1">
        <v>0.086526761</v>
      </c>
      <c r="BL220" s="1" t="s">
        <v>144</v>
      </c>
      <c r="BM220" s="1" t="s">
        <v>145</v>
      </c>
      <c r="BN220" s="1" t="s">
        <v>145</v>
      </c>
      <c r="BO220" s="1" t="s">
        <v>145</v>
      </c>
      <c r="BP220" s="1" t="s">
        <v>145</v>
      </c>
      <c r="BQ220" s="1" t="s">
        <v>146</v>
      </c>
      <c r="BR220" s="1" t="s">
        <v>145</v>
      </c>
      <c r="BS220" s="1">
        <v>62.50437343</v>
      </c>
      <c r="BT220" s="1">
        <v>15.92635406</v>
      </c>
      <c r="BU220" s="1">
        <v>3.926067075</v>
      </c>
      <c r="BV220" s="1">
        <v>2.994863483</v>
      </c>
      <c r="BW220" s="1">
        <v>2.022433839</v>
      </c>
      <c r="BX220" s="1">
        <v>0.992215056</v>
      </c>
      <c r="BY220" s="1">
        <v>0.583655915</v>
      </c>
      <c r="BZ220" s="1" t="str">
        <f t="shared" si="1"/>
        <v>proinflamatoria</v>
      </c>
      <c r="CA220" s="1">
        <v>34.79111111</v>
      </c>
      <c r="CB220" s="1" t="s">
        <v>148</v>
      </c>
      <c r="CC220" s="1">
        <v>0.017586956</v>
      </c>
      <c r="CD220" s="1">
        <v>0.037523586</v>
      </c>
      <c r="CE220" s="1">
        <v>0.285699028</v>
      </c>
      <c r="CF220" s="1">
        <v>0.59938054</v>
      </c>
      <c r="CG220" s="1">
        <v>0.001530848</v>
      </c>
      <c r="CH220" s="1">
        <v>671.257</v>
      </c>
      <c r="CI220" s="2" t="str">
        <f t="shared" si="2"/>
        <v>low</v>
      </c>
      <c r="CJ220" s="1">
        <v>76.342</v>
      </c>
      <c r="CK220" s="1">
        <v>10.335</v>
      </c>
      <c r="CL220" s="1">
        <v>66.008</v>
      </c>
      <c r="CM220" s="1">
        <v>35.611</v>
      </c>
      <c r="CN220" s="1">
        <v>36.341</v>
      </c>
      <c r="CO220" s="1">
        <v>0.0</v>
      </c>
      <c r="CP220" s="1">
        <v>0.0</v>
      </c>
      <c r="CQ220" s="1">
        <v>0.0</v>
      </c>
      <c r="CR220" s="1">
        <v>0.0</v>
      </c>
      <c r="CS220" s="1">
        <v>4.391</v>
      </c>
      <c r="CT220" s="1">
        <v>4.391</v>
      </c>
      <c r="CU220" s="1">
        <v>0.0</v>
      </c>
      <c r="CV220" s="1">
        <v>0.0</v>
      </c>
      <c r="CW220" s="1">
        <v>0.0</v>
      </c>
      <c r="CX220" s="1">
        <v>0.0</v>
      </c>
      <c r="CY220" s="1">
        <v>0.0</v>
      </c>
      <c r="CZ220" s="1">
        <v>0.052</v>
      </c>
      <c r="DA220" s="1">
        <v>25.393</v>
      </c>
      <c r="DB220" s="1">
        <v>25.445</v>
      </c>
      <c r="DC220" s="1">
        <v>0.024</v>
      </c>
      <c r="DD220" s="1">
        <v>0.968</v>
      </c>
      <c r="DE220" s="1">
        <v>0.992</v>
      </c>
      <c r="DF220" s="1">
        <v>6.701</v>
      </c>
      <c r="DG220" s="1">
        <v>2.472</v>
      </c>
      <c r="DH220" s="1">
        <v>9.174</v>
      </c>
      <c r="DI220" s="1">
        <v>0.249</v>
      </c>
      <c r="DJ220" s="1">
        <v>1.329</v>
      </c>
      <c r="DK220" s="1">
        <v>1.578</v>
      </c>
      <c r="DL220" s="1">
        <v>3.309</v>
      </c>
      <c r="DM220" s="1">
        <v>31.454</v>
      </c>
      <c r="DN220" s="1">
        <v>34.763</v>
      </c>
      <c r="DO220" s="1">
        <v>0.0</v>
      </c>
      <c r="DP220" s="1">
        <v>4.391</v>
      </c>
      <c r="DQ220" s="1">
        <v>4.391</v>
      </c>
      <c r="DR220" s="1" t="s">
        <v>158</v>
      </c>
      <c r="DS220" s="1" t="s">
        <v>158</v>
      </c>
      <c r="DT220" s="1" t="s">
        <v>158</v>
      </c>
      <c r="DU220" s="1" t="s">
        <v>158</v>
      </c>
      <c r="DV220" s="1">
        <v>394.746</v>
      </c>
      <c r="DW220" s="1" t="str">
        <f t="shared" si="3"/>
        <v>low</v>
      </c>
      <c r="DX220" s="1">
        <v>44.894</v>
      </c>
      <c r="DY220" s="1">
        <v>20.942</v>
      </c>
      <c r="DZ220" s="1">
        <v>21.371</v>
      </c>
      <c r="EA220" s="1" t="s">
        <v>157</v>
      </c>
      <c r="EB220" s="1" t="s">
        <v>158</v>
      </c>
      <c r="EC220" s="1" t="s">
        <v>158</v>
      </c>
      <c r="ED220" s="1" t="s">
        <v>158</v>
      </c>
      <c r="EE220" s="1" t="s">
        <v>599</v>
      </c>
      <c r="EF220" s="1" t="s">
        <v>151</v>
      </c>
      <c r="EG220" s="1" t="s">
        <v>151</v>
      </c>
    </row>
    <row r="221" ht="14.25" customHeight="1">
      <c r="A221" s="1" t="s">
        <v>600</v>
      </c>
      <c r="B221" s="1" t="s">
        <v>136</v>
      </c>
      <c r="C221" s="1">
        <v>41.0</v>
      </c>
      <c r="D221" s="1" t="s">
        <v>161</v>
      </c>
      <c r="E221" s="1">
        <v>67.2</v>
      </c>
      <c r="F221" s="1">
        <v>40.0</v>
      </c>
      <c r="G221" s="1" t="s">
        <v>154</v>
      </c>
      <c r="H221" s="1">
        <v>13.0</v>
      </c>
      <c r="I221" s="1">
        <v>98.0</v>
      </c>
      <c r="J221" s="1">
        <v>151.0</v>
      </c>
      <c r="K221" s="1">
        <v>3.775</v>
      </c>
      <c r="L221" s="1">
        <v>196.2</v>
      </c>
      <c r="M221" s="1">
        <v>1.3</v>
      </c>
      <c r="N221" s="1">
        <v>91.0</v>
      </c>
      <c r="O221" s="1">
        <v>5.1</v>
      </c>
      <c r="P221" s="1">
        <v>3.75</v>
      </c>
      <c r="Q221" s="1">
        <v>3.26</v>
      </c>
      <c r="R221" s="1">
        <v>1.150306748</v>
      </c>
      <c r="S221" s="1">
        <v>66.0</v>
      </c>
      <c r="T221" s="1">
        <v>15.44</v>
      </c>
      <c r="U221" s="1">
        <v>5.0505</v>
      </c>
      <c r="V221" s="1">
        <v>149.5</v>
      </c>
      <c r="W221" s="1">
        <v>199.1615608</v>
      </c>
      <c r="X221" s="1">
        <v>50.5</v>
      </c>
      <c r="Y221" s="1">
        <v>28.8536558</v>
      </c>
      <c r="Z221" s="1">
        <v>3.465765333</v>
      </c>
      <c r="AA221" s="1">
        <v>0.317297239</v>
      </c>
      <c r="AB221" s="1">
        <v>82.6</v>
      </c>
      <c r="AC221" s="1">
        <v>29.23106377</v>
      </c>
      <c r="AD221" s="1" t="s">
        <v>139</v>
      </c>
      <c r="AE221" s="1">
        <v>31.32739071</v>
      </c>
      <c r="AF221" s="1">
        <v>96.8</v>
      </c>
      <c r="AG221" s="1" t="s">
        <v>140</v>
      </c>
      <c r="AH221" s="1" t="s">
        <v>141</v>
      </c>
      <c r="AI221" s="1" t="s">
        <v>142</v>
      </c>
      <c r="AJ221" s="1" t="s">
        <v>167</v>
      </c>
      <c r="AK221" s="1" t="s">
        <v>143</v>
      </c>
      <c r="AL221" s="1">
        <v>125.0</v>
      </c>
      <c r="AM221" s="1">
        <v>84.0</v>
      </c>
      <c r="AN221" s="1">
        <v>2330.44</v>
      </c>
      <c r="AO221" s="1">
        <v>18.3699</v>
      </c>
      <c r="AP221" s="1">
        <v>476.202</v>
      </c>
      <c r="AQ221" s="1">
        <v>1118.97</v>
      </c>
      <c r="AR221" s="1">
        <v>15.3713</v>
      </c>
      <c r="AS221" s="1">
        <v>1105.66</v>
      </c>
      <c r="AT221" s="1">
        <v>3202.93</v>
      </c>
      <c r="AU221" s="1">
        <v>278.032</v>
      </c>
      <c r="AV221" s="1">
        <v>11.2656</v>
      </c>
      <c r="AW221" s="1">
        <v>1.72436</v>
      </c>
      <c r="AX221" s="1">
        <v>4.16162</v>
      </c>
      <c r="AY221" s="1">
        <v>1078.28</v>
      </c>
      <c r="AZ221" s="1">
        <v>1.34953</v>
      </c>
      <c r="BA221" s="1">
        <v>1.76554</v>
      </c>
      <c r="BB221" s="1">
        <v>20.4302</v>
      </c>
      <c r="BC221" s="1">
        <v>5.81488</v>
      </c>
      <c r="BD221" s="1">
        <v>2.39624</v>
      </c>
      <c r="BE221" s="1">
        <v>440.853</v>
      </c>
      <c r="BF221" s="1">
        <v>7.86813</v>
      </c>
      <c r="BG221" s="1">
        <v>170.135</v>
      </c>
      <c r="BH221" s="1">
        <v>5.898015667</v>
      </c>
      <c r="BI221" s="1">
        <v>3.059627065</v>
      </c>
      <c r="BJ221" s="1">
        <v>1.229056356</v>
      </c>
      <c r="BK221" s="1">
        <v>0.040305424</v>
      </c>
      <c r="BL221" s="1" t="s">
        <v>156</v>
      </c>
      <c r="BM221" s="1" t="s">
        <v>146</v>
      </c>
      <c r="BN221" s="1" t="s">
        <v>146</v>
      </c>
      <c r="BO221" s="1" t="s">
        <v>146</v>
      </c>
      <c r="BP221" s="1" t="s">
        <v>146</v>
      </c>
      <c r="BQ221" s="1" t="s">
        <v>146</v>
      </c>
      <c r="BR221" s="1" t="s">
        <v>145</v>
      </c>
      <c r="BS221" s="1">
        <v>59.68756656</v>
      </c>
      <c r="BT221" s="1">
        <v>9.974024407</v>
      </c>
      <c r="BU221" s="1">
        <v>5.667442578</v>
      </c>
      <c r="BV221" s="1">
        <v>4.88392808</v>
      </c>
      <c r="BW221" s="1">
        <v>3.131413567</v>
      </c>
      <c r="BX221" s="1">
        <v>-0.826257642</v>
      </c>
      <c r="BY221" s="1">
        <v>-0.354617014</v>
      </c>
      <c r="BZ221" s="1" t="str">
        <f t="shared" si="1"/>
        <v>antiinflamatoria</v>
      </c>
      <c r="CA221" s="1">
        <v>29.26859504</v>
      </c>
      <c r="CB221" s="1" t="s">
        <v>148</v>
      </c>
      <c r="CC221" s="1">
        <v>0.25228337</v>
      </c>
      <c r="CD221" s="1">
        <v>0.151084393</v>
      </c>
      <c r="CE221" s="1">
        <v>0.346208775</v>
      </c>
      <c r="CF221" s="1">
        <v>0.034541167</v>
      </c>
      <c r="CG221" s="1">
        <v>0.05792288</v>
      </c>
      <c r="CH221" s="1">
        <v>539.522</v>
      </c>
      <c r="CI221" s="2" t="str">
        <f t="shared" si="2"/>
        <v>low</v>
      </c>
      <c r="CJ221" s="1">
        <v>457.87</v>
      </c>
      <c r="CK221" s="1">
        <v>428.794</v>
      </c>
      <c r="CL221" s="1">
        <v>29.077</v>
      </c>
      <c r="CM221" s="1">
        <v>250.328</v>
      </c>
      <c r="CN221" s="1">
        <v>198.395</v>
      </c>
      <c r="CO221" s="1">
        <v>3.429</v>
      </c>
      <c r="CP221" s="1">
        <v>0.0</v>
      </c>
      <c r="CQ221" s="1">
        <v>3.429</v>
      </c>
      <c r="CR221" s="1">
        <v>0.0</v>
      </c>
      <c r="CS221" s="1">
        <v>5.718</v>
      </c>
      <c r="CT221" s="1">
        <v>5.718</v>
      </c>
      <c r="CU221" s="1">
        <v>0.0</v>
      </c>
      <c r="CV221" s="1">
        <v>3.429</v>
      </c>
      <c r="CW221" s="1">
        <v>184.999</v>
      </c>
      <c r="CX221" s="1">
        <v>0.0</v>
      </c>
      <c r="CY221" s="1">
        <v>5.706</v>
      </c>
      <c r="CZ221" s="1">
        <v>0.088</v>
      </c>
      <c r="DA221" s="1">
        <v>0.625</v>
      </c>
      <c r="DB221" s="1">
        <v>0.713</v>
      </c>
      <c r="DC221" s="1">
        <v>0.386</v>
      </c>
      <c r="DD221" s="1">
        <v>0.175</v>
      </c>
      <c r="DE221" s="1">
        <v>0.562</v>
      </c>
      <c r="DF221" s="1">
        <v>52.994</v>
      </c>
      <c r="DG221" s="1">
        <v>5.354</v>
      </c>
      <c r="DH221" s="1">
        <v>58.348</v>
      </c>
      <c r="DI221" s="1">
        <v>1.792</v>
      </c>
      <c r="DJ221" s="1">
        <v>0.558</v>
      </c>
      <c r="DK221" s="1">
        <v>2.35</v>
      </c>
      <c r="DL221" s="1">
        <v>179.398</v>
      </c>
      <c r="DM221" s="1">
        <v>16.646</v>
      </c>
      <c r="DN221" s="1">
        <v>196.044</v>
      </c>
      <c r="DO221" s="1">
        <v>0.0</v>
      </c>
      <c r="DP221" s="1">
        <v>5.718</v>
      </c>
      <c r="DQ221" s="1">
        <v>5.718</v>
      </c>
      <c r="DR221" s="1" t="s">
        <v>158</v>
      </c>
      <c r="DS221" s="1" t="s">
        <v>157</v>
      </c>
      <c r="DT221" s="1" t="s">
        <v>149</v>
      </c>
      <c r="DU221" s="1" t="s">
        <v>157</v>
      </c>
      <c r="DV221" s="1">
        <v>231.511</v>
      </c>
      <c r="DW221" s="1" t="str">
        <f t="shared" si="3"/>
        <v>low</v>
      </c>
      <c r="DX221" s="1">
        <v>196.474</v>
      </c>
      <c r="DY221" s="1">
        <v>107.417</v>
      </c>
      <c r="DZ221" s="1">
        <v>85.132</v>
      </c>
      <c r="EA221" s="1" t="s">
        <v>158</v>
      </c>
      <c r="EB221" s="1" t="s">
        <v>157</v>
      </c>
      <c r="EC221" s="1" t="s">
        <v>157</v>
      </c>
      <c r="ED221" s="1" t="s">
        <v>157</v>
      </c>
      <c r="EE221" s="1" t="s">
        <v>601</v>
      </c>
      <c r="EF221" s="1" t="s">
        <v>151</v>
      </c>
      <c r="EG221" s="1" t="s">
        <v>151</v>
      </c>
    </row>
    <row r="222" ht="14.25" customHeight="1">
      <c r="A222" s="1" t="s">
        <v>602</v>
      </c>
      <c r="B222" s="1" t="s">
        <v>136</v>
      </c>
      <c r="C222" s="1">
        <v>42.0</v>
      </c>
      <c r="D222" s="1" t="s">
        <v>161</v>
      </c>
      <c r="E222" s="1">
        <v>89.1</v>
      </c>
      <c r="F222" s="1">
        <v>29.0</v>
      </c>
      <c r="G222" s="1" t="s">
        <v>138</v>
      </c>
      <c r="H222" s="1">
        <v>19.0</v>
      </c>
      <c r="I222" s="1">
        <v>122.0</v>
      </c>
      <c r="J222" s="1">
        <v>170.0</v>
      </c>
      <c r="K222" s="1">
        <v>5.862068966</v>
      </c>
      <c r="L222" s="1">
        <v>100.97</v>
      </c>
      <c r="M222" s="1">
        <v>2.7</v>
      </c>
      <c r="N222" s="1">
        <v>94.0</v>
      </c>
      <c r="O222" s="1">
        <v>5.2</v>
      </c>
      <c r="P222" s="1">
        <v>1.04</v>
      </c>
      <c r="Q222" s="1">
        <v>2.42</v>
      </c>
      <c r="R222" s="1">
        <v>0.429752066</v>
      </c>
      <c r="S222" s="1">
        <v>95.0</v>
      </c>
      <c r="T222" s="1">
        <v>4.31</v>
      </c>
      <c r="U222" s="1">
        <v>5.217</v>
      </c>
      <c r="V222" s="1">
        <v>59.1</v>
      </c>
      <c r="W222" s="1">
        <v>50.20384391</v>
      </c>
      <c r="X222" s="1">
        <v>175.5</v>
      </c>
      <c r="Y222" s="1">
        <v>100.0655096</v>
      </c>
      <c r="Z222" s="1">
        <v>0.999345333</v>
      </c>
      <c r="AA222" s="1">
        <v>0.382916499</v>
      </c>
      <c r="AB222" s="1">
        <v>63.8</v>
      </c>
      <c r="AC222" s="1">
        <v>23.63445281</v>
      </c>
      <c r="AD222" s="1" t="s">
        <v>154</v>
      </c>
      <c r="AE222" s="1">
        <v>29.65733269</v>
      </c>
      <c r="AF222" s="1">
        <v>87.9</v>
      </c>
      <c r="AG222" s="1" t="s">
        <v>154</v>
      </c>
      <c r="AH222" s="1" t="s">
        <v>154</v>
      </c>
      <c r="AI222" s="1" t="s">
        <v>142</v>
      </c>
      <c r="AJ222" s="1" t="s">
        <v>142</v>
      </c>
      <c r="AK222" s="1" t="s">
        <v>143</v>
      </c>
      <c r="AL222" s="1">
        <v>131.0</v>
      </c>
      <c r="AM222" s="1">
        <v>80.0</v>
      </c>
      <c r="AN222" s="1">
        <v>1614.82</v>
      </c>
      <c r="AO222" s="1">
        <v>15.6457</v>
      </c>
      <c r="AP222" s="1">
        <v>220.591</v>
      </c>
      <c r="AQ222" s="1">
        <v>639.258</v>
      </c>
      <c r="AR222" s="1">
        <v>13.4112</v>
      </c>
      <c r="AS222" s="1">
        <v>1416.85</v>
      </c>
      <c r="AT222" s="1">
        <v>2779.45</v>
      </c>
      <c r="AU222" s="1">
        <v>183.485</v>
      </c>
      <c r="AV222" s="1">
        <v>9.1084</v>
      </c>
      <c r="AW222" s="1">
        <v>1.00484</v>
      </c>
      <c r="AX222" s="1">
        <v>2.47344</v>
      </c>
      <c r="AY222" s="1">
        <v>915.373</v>
      </c>
      <c r="AZ222" s="1">
        <v>0.806762</v>
      </c>
      <c r="BA222" s="1">
        <v>1.0319</v>
      </c>
      <c r="BB222" s="1">
        <v>14.8328</v>
      </c>
      <c r="BC222" s="1">
        <v>4.4704</v>
      </c>
      <c r="BD222" s="1">
        <v>1.37912</v>
      </c>
      <c r="BE222" s="1">
        <v>252.379</v>
      </c>
      <c r="BF222" s="1">
        <v>7.55246</v>
      </c>
      <c r="BG222" s="1">
        <v>231.024</v>
      </c>
      <c r="BH222" s="1">
        <v>1.780716611</v>
      </c>
      <c r="BI222" s="1">
        <v>0.684925752</v>
      </c>
      <c r="BJ222" s="1">
        <v>0.270960194</v>
      </c>
      <c r="BK222" s="1">
        <v>0.0</v>
      </c>
      <c r="BL222" s="1" t="s">
        <v>144</v>
      </c>
      <c r="BM222" s="1" t="s">
        <v>145</v>
      </c>
      <c r="BN222" s="1" t="s">
        <v>146</v>
      </c>
      <c r="BO222" s="1" t="s">
        <v>145</v>
      </c>
      <c r="BP222" s="1" t="s">
        <v>146</v>
      </c>
      <c r="BQ222" s="1" t="s">
        <v>146</v>
      </c>
      <c r="BR222" s="1" t="s">
        <v>146</v>
      </c>
      <c r="BS222" s="1">
        <v>46.53354309</v>
      </c>
      <c r="BT222" s="1">
        <v>4.732498434</v>
      </c>
      <c r="BU222" s="1">
        <v>2.692083283</v>
      </c>
      <c r="BV222" s="1">
        <v>1.005171432</v>
      </c>
      <c r="BW222" s="1">
        <v>1.637762413</v>
      </c>
      <c r="BX222" s="1">
        <v>0.227834061</v>
      </c>
      <c r="BY222" s="1">
        <v>0.141073722</v>
      </c>
      <c r="BZ222" s="1" t="str">
        <f t="shared" si="1"/>
        <v>proinflamatoria</v>
      </c>
      <c r="CA222" s="1">
        <v>26.61660978</v>
      </c>
      <c r="CB222" s="1" t="s">
        <v>148</v>
      </c>
      <c r="CC222" s="1">
        <v>0.138110359</v>
      </c>
      <c r="CD222" s="1">
        <v>0.461364996</v>
      </c>
      <c r="CE222" s="1">
        <v>0.069630448</v>
      </c>
      <c r="CF222" s="1">
        <v>0.100464817</v>
      </c>
      <c r="CG222" s="1">
        <v>0.152929265</v>
      </c>
      <c r="CH222" s="1">
        <v>757.698</v>
      </c>
      <c r="CI222" s="2" t="str">
        <f t="shared" si="2"/>
        <v>low</v>
      </c>
      <c r="CJ222" s="1">
        <v>1257.579</v>
      </c>
      <c r="CK222" s="1">
        <v>1168.867</v>
      </c>
      <c r="CL222" s="1">
        <v>88.712</v>
      </c>
      <c r="CM222" s="1">
        <v>644.319</v>
      </c>
      <c r="CN222" s="1">
        <v>602.794</v>
      </c>
      <c r="CO222" s="1">
        <v>0.036</v>
      </c>
      <c r="CP222" s="1">
        <v>0.0</v>
      </c>
      <c r="CQ222" s="1">
        <v>0.036</v>
      </c>
      <c r="CR222" s="1">
        <v>0.0</v>
      </c>
      <c r="CS222" s="1">
        <v>10.429</v>
      </c>
      <c r="CT222" s="1">
        <v>10.429</v>
      </c>
      <c r="CU222" s="1">
        <v>0.0</v>
      </c>
      <c r="CV222" s="1">
        <v>0.0</v>
      </c>
      <c r="CW222" s="1">
        <v>525.787</v>
      </c>
      <c r="CX222" s="1">
        <v>0.0</v>
      </c>
      <c r="CY222" s="1">
        <v>14.352</v>
      </c>
      <c r="CZ222" s="1">
        <v>0.0</v>
      </c>
      <c r="DA222" s="1">
        <v>0.0</v>
      </c>
      <c r="DB222" s="1">
        <v>0.0</v>
      </c>
      <c r="DC222" s="1">
        <v>0.002</v>
      </c>
      <c r="DD222" s="1">
        <v>0.373</v>
      </c>
      <c r="DE222" s="1">
        <v>0.374</v>
      </c>
      <c r="DF222" s="1">
        <v>101.954</v>
      </c>
      <c r="DG222" s="1">
        <v>1.852</v>
      </c>
      <c r="DH222" s="1">
        <v>103.806</v>
      </c>
      <c r="DI222" s="1">
        <v>3.858</v>
      </c>
      <c r="DJ222" s="1">
        <v>6.972</v>
      </c>
      <c r="DK222" s="1">
        <v>10.83</v>
      </c>
      <c r="DL222" s="1">
        <v>522.847</v>
      </c>
      <c r="DM222" s="1">
        <v>69.054</v>
      </c>
      <c r="DN222" s="1">
        <v>591.901</v>
      </c>
      <c r="DO222" s="1">
        <v>0.0</v>
      </c>
      <c r="DP222" s="1">
        <v>10.429</v>
      </c>
      <c r="DQ222" s="1">
        <v>10.429</v>
      </c>
      <c r="DR222" s="1" t="s">
        <v>157</v>
      </c>
      <c r="DS222" s="1" t="s">
        <v>149</v>
      </c>
      <c r="DT222" s="1" t="s">
        <v>149</v>
      </c>
      <c r="DU222" s="1" t="s">
        <v>149</v>
      </c>
      <c r="DV222" s="1">
        <v>469.215</v>
      </c>
      <c r="DW222" s="1" t="str">
        <f t="shared" si="3"/>
        <v>low</v>
      </c>
      <c r="DX222" s="1">
        <v>778.773</v>
      </c>
      <c r="DY222" s="1">
        <v>399.003</v>
      </c>
      <c r="DZ222" s="1">
        <v>373.289</v>
      </c>
      <c r="EA222" s="1" t="s">
        <v>157</v>
      </c>
      <c r="EB222" s="1" t="s">
        <v>149</v>
      </c>
      <c r="EC222" s="1" t="s">
        <v>149</v>
      </c>
      <c r="ED222" s="1" t="s">
        <v>149</v>
      </c>
      <c r="EE222" s="1" t="s">
        <v>603</v>
      </c>
      <c r="EF222" s="1" t="s">
        <v>165</v>
      </c>
      <c r="EG222" s="1" t="s">
        <v>151</v>
      </c>
    </row>
    <row r="223" ht="14.25" customHeight="1">
      <c r="A223" s="1" t="s">
        <v>604</v>
      </c>
      <c r="B223" s="1" t="s">
        <v>136</v>
      </c>
      <c r="C223" s="1">
        <v>26.0</v>
      </c>
      <c r="D223" s="1" t="s">
        <v>137</v>
      </c>
      <c r="E223" s="1">
        <v>88.4</v>
      </c>
      <c r="F223" s="1">
        <v>55.0</v>
      </c>
      <c r="G223" s="1" t="s">
        <v>154</v>
      </c>
      <c r="H223" s="1">
        <v>14.0</v>
      </c>
      <c r="I223" s="1">
        <v>125.0</v>
      </c>
      <c r="J223" s="1">
        <v>194.0</v>
      </c>
      <c r="K223" s="1">
        <v>3.527272727</v>
      </c>
      <c r="L223" s="1">
        <v>68.02</v>
      </c>
      <c r="M223" s="1">
        <v>2.9</v>
      </c>
      <c r="N223" s="1">
        <v>77.0</v>
      </c>
      <c r="O223" s="1">
        <v>5.4</v>
      </c>
      <c r="P223" s="1">
        <v>4.54</v>
      </c>
      <c r="Q223" s="1">
        <v>7.25</v>
      </c>
      <c r="R223" s="1">
        <v>0.626206897</v>
      </c>
      <c r="S223" s="1">
        <v>72.0</v>
      </c>
      <c r="T223" s="1">
        <v>5.94</v>
      </c>
      <c r="U223" s="1">
        <v>4.2735</v>
      </c>
      <c r="V223" s="1">
        <v>109.6</v>
      </c>
      <c r="W223" s="1">
        <v>153.5875889</v>
      </c>
      <c r="X223" s="1">
        <v>134.8</v>
      </c>
      <c r="Y223" s="1">
        <v>88.63645227</v>
      </c>
      <c r="Z223" s="1">
        <v>1.128204</v>
      </c>
      <c r="AA223" s="1">
        <v>0.375346145</v>
      </c>
      <c r="AB223" s="1">
        <v>60.0</v>
      </c>
      <c r="AC223" s="1">
        <v>22.58270917</v>
      </c>
      <c r="AD223" s="1" t="s">
        <v>154</v>
      </c>
      <c r="AE223" s="1">
        <v>18.8720596</v>
      </c>
      <c r="AF223" s="1">
        <v>75.1</v>
      </c>
      <c r="AG223" s="1" t="s">
        <v>154</v>
      </c>
      <c r="AH223" s="1" t="s">
        <v>154</v>
      </c>
      <c r="AI223" s="1" t="s">
        <v>142</v>
      </c>
      <c r="AJ223" s="1" t="s">
        <v>142</v>
      </c>
      <c r="AK223" s="1" t="s">
        <v>143</v>
      </c>
      <c r="AL223" s="1">
        <v>126.0</v>
      </c>
      <c r="AM223" s="1">
        <v>77.0</v>
      </c>
      <c r="AN223" s="1">
        <v>2203.89</v>
      </c>
      <c r="AO223" s="1">
        <v>23.6133</v>
      </c>
      <c r="AP223" s="1">
        <v>1070.35</v>
      </c>
      <c r="AQ223" s="1">
        <v>1405.14</v>
      </c>
      <c r="AR223" s="1">
        <v>12.232</v>
      </c>
      <c r="AS223" s="1">
        <v>1682.89</v>
      </c>
      <c r="AT223" s="1">
        <v>4217.38</v>
      </c>
      <c r="AU223" s="1">
        <v>264.014</v>
      </c>
      <c r="AV223" s="1">
        <v>10.6619</v>
      </c>
      <c r="AW223" s="1">
        <v>1.44619</v>
      </c>
      <c r="AX223" s="1">
        <v>3.28605</v>
      </c>
      <c r="AY223" s="1">
        <v>836.112</v>
      </c>
      <c r="AZ223" s="1">
        <v>0.883688</v>
      </c>
      <c r="BA223" s="1">
        <v>1.54539</v>
      </c>
      <c r="BB223" s="1">
        <v>21.2679</v>
      </c>
      <c r="BC223" s="1">
        <v>4.77759</v>
      </c>
      <c r="BD223" s="1">
        <v>1.78328</v>
      </c>
      <c r="BE223" s="1">
        <v>279.81</v>
      </c>
      <c r="BF223" s="1">
        <v>7.38107</v>
      </c>
      <c r="BG223" s="1">
        <v>274.438</v>
      </c>
      <c r="BH223" s="1">
        <v>3.812298341</v>
      </c>
      <c r="BI223" s="1">
        <v>1.365832086</v>
      </c>
      <c r="BJ223" s="1">
        <v>0.420937315</v>
      </c>
      <c r="BK223" s="1">
        <v>0.025691938</v>
      </c>
      <c r="BL223" s="1" t="s">
        <v>156</v>
      </c>
      <c r="BM223" s="1" t="s">
        <v>146</v>
      </c>
      <c r="BN223" s="1" t="s">
        <v>146</v>
      </c>
      <c r="BO223" s="1" t="s">
        <v>146</v>
      </c>
      <c r="BP223" s="1" t="s">
        <v>146</v>
      </c>
      <c r="BQ223" s="1" t="s">
        <v>146</v>
      </c>
      <c r="BR223" s="1" t="s">
        <v>146</v>
      </c>
      <c r="BS223" s="1" t="s">
        <v>147</v>
      </c>
      <c r="BT223" s="1" t="s">
        <v>147</v>
      </c>
      <c r="BU223" s="1" t="s">
        <v>147</v>
      </c>
      <c r="BV223" s="1" t="s">
        <v>147</v>
      </c>
      <c r="BW223" s="1" t="s">
        <v>147</v>
      </c>
      <c r="BX223" s="1">
        <v>-0.503348972</v>
      </c>
      <c r="BY223" s="1">
        <v>-0.228379751</v>
      </c>
      <c r="BZ223" s="1" t="str">
        <f t="shared" si="1"/>
        <v>antiinflamatoria</v>
      </c>
      <c r="CA223" s="1">
        <v>20.59121172</v>
      </c>
      <c r="CB223" s="1" t="s">
        <v>148</v>
      </c>
      <c r="CC223" s="1">
        <v>0.838019428</v>
      </c>
      <c r="CD223" s="1">
        <v>0.046141392</v>
      </c>
      <c r="CE223" s="1">
        <v>0.005639504</v>
      </c>
      <c r="CF223" s="1">
        <v>0.065002698</v>
      </c>
      <c r="CG223" s="1">
        <v>0.016055046</v>
      </c>
      <c r="CH223" s="1">
        <v>896.74</v>
      </c>
      <c r="CI223" s="2" t="str">
        <f t="shared" si="2"/>
        <v>low</v>
      </c>
      <c r="CJ223" s="1">
        <v>431.901</v>
      </c>
      <c r="CK223" s="1">
        <v>369.408</v>
      </c>
      <c r="CL223" s="1">
        <v>62.492</v>
      </c>
      <c r="CM223" s="1">
        <v>307.96</v>
      </c>
      <c r="CN223" s="1">
        <v>119.523</v>
      </c>
      <c r="CO223" s="1">
        <v>1.715</v>
      </c>
      <c r="CP223" s="1">
        <v>0.0</v>
      </c>
      <c r="CQ223" s="1">
        <v>1.715</v>
      </c>
      <c r="CR223" s="1">
        <v>0.0</v>
      </c>
      <c r="CS223" s="1">
        <v>2.703</v>
      </c>
      <c r="CT223" s="1">
        <v>2.703</v>
      </c>
      <c r="CU223" s="1">
        <v>0.0</v>
      </c>
      <c r="CV223" s="1">
        <v>1.715</v>
      </c>
      <c r="CW223" s="1">
        <v>2.025</v>
      </c>
      <c r="CX223" s="1">
        <v>0.0</v>
      </c>
      <c r="CY223" s="1">
        <v>273.456</v>
      </c>
      <c r="CZ223" s="1">
        <v>0.0</v>
      </c>
      <c r="DA223" s="1">
        <v>0.0</v>
      </c>
      <c r="DB223" s="1">
        <v>0.0</v>
      </c>
      <c r="DC223" s="1">
        <v>0.0</v>
      </c>
      <c r="DD223" s="1">
        <v>0.373</v>
      </c>
      <c r="DE223" s="1">
        <v>0.373</v>
      </c>
      <c r="DF223" s="1">
        <v>14.951</v>
      </c>
      <c r="DG223" s="1">
        <v>5.42</v>
      </c>
      <c r="DH223" s="1">
        <v>20.371</v>
      </c>
      <c r="DI223" s="1">
        <v>2.555</v>
      </c>
      <c r="DJ223" s="1">
        <v>1.793</v>
      </c>
      <c r="DK223" s="1">
        <v>4.348</v>
      </c>
      <c r="DL223" s="1">
        <v>62.964</v>
      </c>
      <c r="DM223" s="1">
        <v>52.194</v>
      </c>
      <c r="DN223" s="1">
        <v>115.158</v>
      </c>
      <c r="DO223" s="1">
        <v>0.0</v>
      </c>
      <c r="DP223" s="1">
        <v>2.703</v>
      </c>
      <c r="DQ223" s="1">
        <v>2.703</v>
      </c>
      <c r="DR223" s="1" t="s">
        <v>157</v>
      </c>
      <c r="DS223" s="1" t="s">
        <v>157</v>
      </c>
      <c r="DT223" s="1" t="s">
        <v>149</v>
      </c>
      <c r="DU223" s="1" t="s">
        <v>157</v>
      </c>
      <c r="DV223" s="1">
        <v>406.89</v>
      </c>
      <c r="DW223" s="1" t="str">
        <f t="shared" si="3"/>
        <v>low</v>
      </c>
      <c r="DX223" s="1">
        <v>195.972</v>
      </c>
      <c r="DY223" s="1">
        <v>139.735</v>
      </c>
      <c r="DZ223" s="1">
        <v>54.233</v>
      </c>
      <c r="EA223" s="1" t="s">
        <v>157</v>
      </c>
      <c r="EB223" s="1" t="s">
        <v>157</v>
      </c>
      <c r="EC223" s="1" t="s">
        <v>149</v>
      </c>
      <c r="ED223" s="1" t="s">
        <v>158</v>
      </c>
      <c r="EE223" s="1" t="s">
        <v>605</v>
      </c>
      <c r="EF223" s="1" t="s">
        <v>151</v>
      </c>
      <c r="EG223" s="1" t="s">
        <v>151</v>
      </c>
    </row>
    <row r="224" ht="14.25" customHeight="1">
      <c r="A224" s="1" t="s">
        <v>606</v>
      </c>
      <c r="B224" s="1" t="s">
        <v>153</v>
      </c>
      <c r="C224" s="1">
        <v>30.0</v>
      </c>
      <c r="D224" s="1" t="s">
        <v>137</v>
      </c>
      <c r="E224" s="1">
        <v>112.0</v>
      </c>
      <c r="F224" s="1">
        <v>38.0</v>
      </c>
      <c r="G224" s="1" t="s">
        <v>154</v>
      </c>
      <c r="H224" s="1">
        <v>43.0</v>
      </c>
      <c r="I224" s="1">
        <v>139.0</v>
      </c>
      <c r="J224" s="1">
        <v>220.0</v>
      </c>
      <c r="K224" s="1">
        <v>5.789473684</v>
      </c>
      <c r="L224" s="1">
        <v>64.33</v>
      </c>
      <c r="M224" s="1">
        <v>1.8</v>
      </c>
      <c r="N224" s="1">
        <v>95.0</v>
      </c>
      <c r="O224" s="1">
        <v>5.7</v>
      </c>
      <c r="P224" s="1">
        <v>15.86</v>
      </c>
      <c r="Q224" s="1">
        <v>3.07</v>
      </c>
      <c r="R224" s="1">
        <v>5.166123779</v>
      </c>
      <c r="S224" s="1">
        <v>216.0</v>
      </c>
      <c r="T224" s="1">
        <v>21.1</v>
      </c>
      <c r="U224" s="1">
        <v>5.2725</v>
      </c>
      <c r="V224" s="1">
        <v>170.3</v>
      </c>
      <c r="W224" s="1">
        <v>238.0818054</v>
      </c>
      <c r="X224" s="1">
        <v>36.9</v>
      </c>
      <c r="Y224" s="1">
        <v>20.22476455</v>
      </c>
      <c r="Z224" s="1">
        <v>4.944433333</v>
      </c>
      <c r="AA224" s="1">
        <v>0.302486162</v>
      </c>
      <c r="AB224" s="1">
        <v>92.4</v>
      </c>
      <c r="AC224" s="1">
        <v>39.42045111</v>
      </c>
      <c r="AD224" s="1" t="s">
        <v>155</v>
      </c>
      <c r="AE224" s="1">
        <v>42.25277384</v>
      </c>
      <c r="AF224" s="1">
        <v>113.5</v>
      </c>
      <c r="AG224" s="1" t="s">
        <v>140</v>
      </c>
      <c r="AH224" s="1" t="s">
        <v>141</v>
      </c>
      <c r="AI224" s="1" t="s">
        <v>142</v>
      </c>
      <c r="AJ224" s="1" t="s">
        <v>142</v>
      </c>
      <c r="AK224" s="1" t="s">
        <v>173</v>
      </c>
      <c r="AL224" s="1">
        <v>143.0</v>
      </c>
      <c r="AM224" s="1">
        <v>99.0</v>
      </c>
      <c r="AN224" s="1">
        <v>2331.95</v>
      </c>
      <c r="AO224" s="1">
        <v>16.9573</v>
      </c>
      <c r="AP224" s="1">
        <v>614.9</v>
      </c>
      <c r="AQ224" s="1">
        <v>1182.58</v>
      </c>
      <c r="AR224" s="1">
        <v>14.8324</v>
      </c>
      <c r="AS224" s="1">
        <v>1927.16</v>
      </c>
      <c r="AT224" s="1">
        <v>2239.04</v>
      </c>
      <c r="AU224" s="1">
        <v>219.042</v>
      </c>
      <c r="AV224" s="1">
        <v>10.605</v>
      </c>
      <c r="AW224" s="1">
        <v>1.3988</v>
      </c>
      <c r="AX224" s="1">
        <v>3.27419</v>
      </c>
      <c r="AY224" s="1">
        <v>806.525</v>
      </c>
      <c r="AZ224" s="1">
        <v>1.34084</v>
      </c>
      <c r="BA224" s="1">
        <v>1.60462</v>
      </c>
      <c r="BB224" s="1">
        <v>15.9813</v>
      </c>
      <c r="BC224" s="1">
        <v>4.49409</v>
      </c>
      <c r="BD224" s="1">
        <v>0.97115</v>
      </c>
      <c r="BE224" s="1">
        <v>436.812</v>
      </c>
      <c r="BF224" s="1">
        <v>7.09168</v>
      </c>
      <c r="BG224" s="1">
        <v>100.773</v>
      </c>
      <c r="BH224" s="1">
        <v>0.795493364</v>
      </c>
      <c r="BI224" s="1">
        <v>0.299495316</v>
      </c>
      <c r="BJ224" s="1">
        <v>0.130925654</v>
      </c>
      <c r="BK224" s="1">
        <v>0.0</v>
      </c>
      <c r="BL224" s="1" t="s">
        <v>144</v>
      </c>
      <c r="BM224" s="1" t="s">
        <v>145</v>
      </c>
      <c r="BN224" s="1" t="s">
        <v>145</v>
      </c>
      <c r="BO224" s="1" t="s">
        <v>145</v>
      </c>
      <c r="BP224" s="1" t="s">
        <v>146</v>
      </c>
      <c r="BQ224" s="1" t="s">
        <v>146</v>
      </c>
      <c r="BR224" s="1" t="s">
        <v>145</v>
      </c>
      <c r="BS224" s="1">
        <v>53.85663797</v>
      </c>
      <c r="BT224" s="1">
        <v>6.304845067</v>
      </c>
      <c r="BU224" s="1">
        <v>4.389425666</v>
      </c>
      <c r="BV224" s="1">
        <v>1.902709703</v>
      </c>
      <c r="BW224" s="1">
        <v>1.192110397</v>
      </c>
      <c r="BX224" s="1">
        <v>0.882597619</v>
      </c>
      <c r="BY224" s="1">
        <v>0.378472392</v>
      </c>
      <c r="BZ224" s="1" t="str">
        <f t="shared" si="1"/>
        <v>proinflamatoria</v>
      </c>
      <c r="CA224" s="1">
        <v>49.02202643</v>
      </c>
      <c r="CB224" s="1" t="s">
        <v>148</v>
      </c>
      <c r="CC224" s="1">
        <v>0.165661029</v>
      </c>
      <c r="CD224" s="1">
        <v>0.235177474</v>
      </c>
      <c r="CE224" s="1">
        <v>0.246338631</v>
      </c>
      <c r="CF224" s="1">
        <v>0.063595932</v>
      </c>
      <c r="CG224" s="1">
        <v>0.010282995</v>
      </c>
      <c r="CH224" s="1">
        <v>103.953</v>
      </c>
      <c r="CI224" s="2" t="str">
        <f t="shared" si="2"/>
        <v>low</v>
      </c>
      <c r="CJ224" s="1">
        <v>34.912</v>
      </c>
      <c r="CK224" s="1">
        <v>23.267</v>
      </c>
      <c r="CL224" s="1">
        <v>11.645</v>
      </c>
      <c r="CM224" s="1">
        <v>15.557</v>
      </c>
      <c r="CN224" s="1">
        <v>17.16</v>
      </c>
      <c r="CO224" s="1">
        <v>0.575</v>
      </c>
      <c r="CP224" s="1">
        <v>0.0</v>
      </c>
      <c r="CQ224" s="1">
        <v>0.575</v>
      </c>
      <c r="CR224" s="1">
        <v>0.0</v>
      </c>
      <c r="CS224" s="1">
        <v>1.62</v>
      </c>
      <c r="CT224" s="1">
        <v>1.62</v>
      </c>
      <c r="CU224" s="1">
        <v>0.0</v>
      </c>
      <c r="CV224" s="1">
        <v>0.575</v>
      </c>
      <c r="CW224" s="1">
        <v>0.0</v>
      </c>
      <c r="CX224" s="1">
        <v>0.0</v>
      </c>
      <c r="CY224" s="1">
        <v>0.008</v>
      </c>
      <c r="CZ224" s="1">
        <v>0.032</v>
      </c>
      <c r="DA224" s="1">
        <v>0.228</v>
      </c>
      <c r="DB224" s="1">
        <v>0.26</v>
      </c>
      <c r="DC224" s="1">
        <v>5.621</v>
      </c>
      <c r="DD224" s="1">
        <v>0.028</v>
      </c>
      <c r="DE224" s="1">
        <v>5.649</v>
      </c>
      <c r="DF224" s="1">
        <v>7.893</v>
      </c>
      <c r="DG224" s="1">
        <v>1.714</v>
      </c>
      <c r="DH224" s="1">
        <v>9.607</v>
      </c>
      <c r="DI224" s="1">
        <v>0.186</v>
      </c>
      <c r="DJ224" s="1">
        <v>0.419</v>
      </c>
      <c r="DK224" s="1">
        <v>0.605</v>
      </c>
      <c r="DL224" s="1">
        <v>8.919</v>
      </c>
      <c r="DM224" s="1">
        <v>7.636</v>
      </c>
      <c r="DN224" s="1">
        <v>16.555</v>
      </c>
      <c r="DO224" s="1">
        <v>0.0</v>
      </c>
      <c r="DP224" s="1">
        <v>1.62</v>
      </c>
      <c r="DQ224" s="1">
        <v>1.62</v>
      </c>
      <c r="DR224" s="1" t="s">
        <v>158</v>
      </c>
      <c r="DS224" s="1" t="s">
        <v>158</v>
      </c>
      <c r="DT224" s="1" t="s">
        <v>158</v>
      </c>
      <c r="DU224" s="1" t="s">
        <v>158</v>
      </c>
      <c r="DV224" s="1">
        <v>44.578</v>
      </c>
      <c r="DW224" s="1" t="str">
        <f t="shared" si="3"/>
        <v>low</v>
      </c>
      <c r="DX224" s="1">
        <v>14.971</v>
      </c>
      <c r="DY224" s="1">
        <v>6.671</v>
      </c>
      <c r="DZ224" s="1">
        <v>7.359</v>
      </c>
      <c r="EA224" s="1" t="s">
        <v>158</v>
      </c>
      <c r="EB224" s="1" t="s">
        <v>158</v>
      </c>
      <c r="EC224" s="1" t="s">
        <v>158</v>
      </c>
      <c r="ED224" s="1" t="s">
        <v>158</v>
      </c>
      <c r="EE224" s="1" t="s">
        <v>607</v>
      </c>
      <c r="EF224" s="1" t="s">
        <v>151</v>
      </c>
      <c r="EG224" s="1" t="s">
        <v>151</v>
      </c>
    </row>
    <row r="225" ht="14.25" customHeight="1">
      <c r="A225" s="1" t="s">
        <v>608</v>
      </c>
      <c r="B225" s="1" t="s">
        <v>153</v>
      </c>
      <c r="C225" s="1">
        <v>31.0</v>
      </c>
      <c r="D225" s="1" t="s">
        <v>137</v>
      </c>
      <c r="E225" s="1">
        <v>70.6</v>
      </c>
      <c r="F225" s="1">
        <v>40.0</v>
      </c>
      <c r="G225" s="1" t="s">
        <v>154</v>
      </c>
      <c r="H225" s="1">
        <v>15.0</v>
      </c>
      <c r="I225" s="1">
        <v>105.0</v>
      </c>
      <c r="J225" s="1">
        <v>160.0</v>
      </c>
      <c r="K225" s="1">
        <v>4.0</v>
      </c>
      <c r="L225" s="1">
        <v>168.1</v>
      </c>
      <c r="M225" s="1">
        <v>1.8</v>
      </c>
      <c r="N225" s="1">
        <v>79.0</v>
      </c>
      <c r="O225" s="1">
        <v>5.0</v>
      </c>
      <c r="P225" s="1">
        <v>9.41</v>
      </c>
      <c r="Q225" s="1">
        <v>5.05</v>
      </c>
      <c r="R225" s="1">
        <v>1.863366337</v>
      </c>
      <c r="S225" s="1">
        <v>74.0</v>
      </c>
      <c r="T225" s="1">
        <v>7.94</v>
      </c>
      <c r="U225" s="1">
        <v>4.3845</v>
      </c>
      <c r="V225" s="1">
        <v>126.4</v>
      </c>
      <c r="W225" s="1">
        <v>179.5364613</v>
      </c>
      <c r="X225" s="1">
        <v>100.5</v>
      </c>
      <c r="Y225" s="1">
        <v>64.63115861</v>
      </c>
      <c r="Z225" s="1">
        <v>1.547241333</v>
      </c>
      <c r="AA225" s="1">
        <v>0.356967193</v>
      </c>
      <c r="AB225" s="1">
        <v>69.6</v>
      </c>
      <c r="AC225" s="1">
        <v>25.72038322</v>
      </c>
      <c r="AD225" s="1" t="s">
        <v>139</v>
      </c>
      <c r="AE225" s="1">
        <v>36.35687771</v>
      </c>
      <c r="AF225" s="1">
        <v>80.0</v>
      </c>
      <c r="AG225" s="1" t="s">
        <v>140</v>
      </c>
      <c r="AH225" s="1" t="s">
        <v>154</v>
      </c>
      <c r="AI225" s="1" t="s">
        <v>142</v>
      </c>
      <c r="AJ225" s="1" t="s">
        <v>142</v>
      </c>
      <c r="AK225" s="1" t="s">
        <v>143</v>
      </c>
      <c r="AL225" s="1">
        <v>107.0</v>
      </c>
      <c r="AM225" s="1">
        <v>88.0</v>
      </c>
      <c r="AN225" s="1">
        <v>1754.31</v>
      </c>
      <c r="AO225" s="1">
        <v>18.569</v>
      </c>
      <c r="AP225" s="1">
        <v>592.98</v>
      </c>
      <c r="AQ225" s="1">
        <v>883.109</v>
      </c>
      <c r="AR225" s="1">
        <v>11.3689</v>
      </c>
      <c r="AS225" s="1">
        <v>1174.21</v>
      </c>
      <c r="AT225" s="1">
        <v>3151.07</v>
      </c>
      <c r="AU225" s="1">
        <v>222.248</v>
      </c>
      <c r="AV225" s="1">
        <v>10.0244</v>
      </c>
      <c r="AW225" s="1">
        <v>1.20799</v>
      </c>
      <c r="AX225" s="1">
        <v>2.9994</v>
      </c>
      <c r="AY225" s="1">
        <v>848.106</v>
      </c>
      <c r="AZ225" s="1">
        <v>0.902128</v>
      </c>
      <c r="BA225" s="1">
        <v>1.15396</v>
      </c>
      <c r="BB225" s="1">
        <v>12.4345</v>
      </c>
      <c r="BC225" s="1">
        <v>4.0397</v>
      </c>
      <c r="BD225" s="1">
        <v>1.74451</v>
      </c>
      <c r="BE225" s="1">
        <v>300.3</v>
      </c>
      <c r="BF225" s="1">
        <v>6.98431</v>
      </c>
      <c r="BG225" s="1">
        <v>141.241</v>
      </c>
      <c r="BH225" s="1">
        <v>0.0</v>
      </c>
      <c r="BI225" s="1">
        <v>0.0</v>
      </c>
      <c r="BJ225" s="1">
        <v>0.042711762</v>
      </c>
      <c r="BK225" s="1">
        <v>0.01141393</v>
      </c>
      <c r="BL225" s="1" t="s">
        <v>144</v>
      </c>
      <c r="BM225" s="1" t="s">
        <v>145</v>
      </c>
      <c r="BN225" s="1" t="s">
        <v>146</v>
      </c>
      <c r="BO225" s="1" t="s">
        <v>145</v>
      </c>
      <c r="BP225" s="1" t="s">
        <v>146</v>
      </c>
      <c r="BQ225" s="1" t="s">
        <v>146</v>
      </c>
      <c r="BR225" s="1" t="s">
        <v>146</v>
      </c>
      <c r="BS225" s="1">
        <v>32.94088745</v>
      </c>
      <c r="BT225" s="1">
        <v>31.69362093</v>
      </c>
      <c r="BU225" s="1">
        <v>31.18564717</v>
      </c>
      <c r="BV225" s="1">
        <v>11.95175316</v>
      </c>
      <c r="BW225" s="1">
        <v>2.226351998</v>
      </c>
      <c r="BX225" s="1">
        <v>-0.043720524</v>
      </c>
      <c r="BY225" s="1">
        <v>-0.024926182</v>
      </c>
      <c r="BZ225" s="1" t="str">
        <f t="shared" si="1"/>
        <v>antiinflamatoria</v>
      </c>
      <c r="CA225" s="1">
        <v>34.875</v>
      </c>
      <c r="CB225" s="1" t="s">
        <v>148</v>
      </c>
      <c r="CC225" s="1">
        <v>0.012387443</v>
      </c>
      <c r="CD225" s="1">
        <v>0.079946271</v>
      </c>
      <c r="CE225" s="1">
        <v>0.569772648</v>
      </c>
      <c r="CF225" s="1">
        <v>0.157554351</v>
      </c>
      <c r="CG225" s="1">
        <v>0.09939804</v>
      </c>
      <c r="CH225" s="1">
        <v>739.221</v>
      </c>
      <c r="CI225" s="2" t="str">
        <f t="shared" si="2"/>
        <v>low</v>
      </c>
      <c r="CJ225" s="1">
        <v>52.206</v>
      </c>
      <c r="CK225" s="1">
        <v>28.94</v>
      </c>
      <c r="CL225" s="1">
        <v>23.265</v>
      </c>
      <c r="CM225" s="1">
        <v>6.386</v>
      </c>
      <c r="CN225" s="1">
        <v>39.398</v>
      </c>
      <c r="CO225" s="1">
        <v>0.296</v>
      </c>
      <c r="CP225" s="1">
        <v>0.0</v>
      </c>
      <c r="CQ225" s="1">
        <v>0.296</v>
      </c>
      <c r="CR225" s="1">
        <v>0.0</v>
      </c>
      <c r="CS225" s="1">
        <v>6.126</v>
      </c>
      <c r="CT225" s="1">
        <v>6.126</v>
      </c>
      <c r="CU225" s="1">
        <v>0.0</v>
      </c>
      <c r="CV225" s="1">
        <v>0.223</v>
      </c>
      <c r="CW225" s="1">
        <v>0.0</v>
      </c>
      <c r="CX225" s="1">
        <v>0.0</v>
      </c>
      <c r="CY225" s="1">
        <v>0.0</v>
      </c>
      <c r="CZ225" s="1">
        <v>0.0</v>
      </c>
      <c r="DA225" s="1">
        <v>0.0</v>
      </c>
      <c r="DB225" s="1">
        <v>0.0</v>
      </c>
      <c r="DC225" s="1">
        <v>2.175</v>
      </c>
      <c r="DD225" s="1">
        <v>0.484</v>
      </c>
      <c r="DE225" s="1">
        <v>2.659</v>
      </c>
      <c r="DF225" s="1">
        <v>2.598</v>
      </c>
      <c r="DG225" s="1">
        <v>1.13</v>
      </c>
      <c r="DH225" s="1">
        <v>3.728</v>
      </c>
      <c r="DI225" s="1">
        <v>0.118</v>
      </c>
      <c r="DJ225" s="1">
        <v>3.284</v>
      </c>
      <c r="DK225" s="1">
        <v>3.401</v>
      </c>
      <c r="DL225" s="1">
        <v>23.754</v>
      </c>
      <c r="DM225" s="1">
        <v>12.243</v>
      </c>
      <c r="DN225" s="1">
        <v>35.996</v>
      </c>
      <c r="DO225" s="1">
        <v>0.0</v>
      </c>
      <c r="DP225" s="1">
        <v>6.126</v>
      </c>
      <c r="DQ225" s="1">
        <v>6.126</v>
      </c>
      <c r="DR225" s="1" t="s">
        <v>157</v>
      </c>
      <c r="DS225" s="1" t="s">
        <v>158</v>
      </c>
      <c r="DT225" s="1" t="s">
        <v>158</v>
      </c>
      <c r="DU225" s="1" t="s">
        <v>158</v>
      </c>
      <c r="DV225" s="1">
        <v>421.374</v>
      </c>
      <c r="DW225" s="1" t="str">
        <f t="shared" si="3"/>
        <v>low</v>
      </c>
      <c r="DX225" s="1">
        <v>29.758</v>
      </c>
      <c r="DY225" s="1">
        <v>3.64</v>
      </c>
      <c r="DZ225" s="1">
        <v>22.458</v>
      </c>
      <c r="EA225" s="1" t="s">
        <v>157</v>
      </c>
      <c r="EB225" s="1" t="s">
        <v>158</v>
      </c>
      <c r="EC225" s="1" t="s">
        <v>158</v>
      </c>
      <c r="ED225" s="1" t="s">
        <v>158</v>
      </c>
      <c r="EE225" s="1" t="s">
        <v>609</v>
      </c>
      <c r="EF225" s="1" t="s">
        <v>151</v>
      </c>
      <c r="EG225" s="1" t="s">
        <v>151</v>
      </c>
    </row>
    <row r="226" ht="14.25" customHeight="1">
      <c r="A226" s="1" t="s">
        <v>610</v>
      </c>
      <c r="B226" s="1" t="s">
        <v>153</v>
      </c>
      <c r="C226" s="1">
        <v>57.0</v>
      </c>
      <c r="D226" s="1" t="s">
        <v>161</v>
      </c>
      <c r="E226" s="1">
        <v>78.6</v>
      </c>
      <c r="F226" s="1">
        <v>41.0</v>
      </c>
      <c r="G226" s="1" t="s">
        <v>154</v>
      </c>
      <c r="H226" s="1">
        <v>17.0</v>
      </c>
      <c r="I226" s="1">
        <v>108.0</v>
      </c>
      <c r="J226" s="1">
        <v>166.0</v>
      </c>
      <c r="K226" s="1">
        <v>4.048780488</v>
      </c>
      <c r="L226" s="1">
        <v>55.67</v>
      </c>
      <c r="M226" s="1">
        <v>10.5</v>
      </c>
      <c r="N226" s="1">
        <v>98.0</v>
      </c>
      <c r="O226" s="1">
        <v>5.7</v>
      </c>
      <c r="P226" s="1">
        <v>12.01</v>
      </c>
      <c r="Q226" s="1">
        <v>13.3</v>
      </c>
      <c r="R226" s="1">
        <v>0.903007519</v>
      </c>
      <c r="S226" s="1">
        <v>84.0</v>
      </c>
      <c r="T226" s="1">
        <v>9.46</v>
      </c>
      <c r="U226" s="1">
        <v>5.439</v>
      </c>
      <c r="V226" s="1">
        <v>92.6</v>
      </c>
      <c r="W226" s="1">
        <v>97.57607014</v>
      </c>
      <c r="X226" s="1">
        <v>79.9</v>
      </c>
      <c r="Y226" s="1">
        <v>43.72927962</v>
      </c>
      <c r="Z226" s="1">
        <v>2.286797333</v>
      </c>
      <c r="AA226" s="1">
        <v>0.336581626</v>
      </c>
      <c r="AB226" s="1">
        <v>76.6</v>
      </c>
      <c r="AC226" s="1">
        <v>33.63955872</v>
      </c>
      <c r="AD226" s="1" t="s">
        <v>155</v>
      </c>
      <c r="AE226" s="1">
        <v>44.63275512</v>
      </c>
      <c r="AF226" s="1">
        <v>109.2</v>
      </c>
      <c r="AG226" s="1" t="s">
        <v>140</v>
      </c>
      <c r="AH226" s="1" t="s">
        <v>141</v>
      </c>
      <c r="AI226" s="1" t="s">
        <v>142</v>
      </c>
      <c r="AJ226" s="1" t="s">
        <v>167</v>
      </c>
      <c r="AK226" s="1" t="s">
        <v>143</v>
      </c>
      <c r="AL226" s="1">
        <v>94.0</v>
      </c>
      <c r="AM226" s="1">
        <v>66.0</v>
      </c>
      <c r="AN226" s="1">
        <v>1771.91</v>
      </c>
      <c r="AO226" s="1">
        <v>17.0044</v>
      </c>
      <c r="AP226" s="1">
        <v>655.339</v>
      </c>
      <c r="AQ226" s="1">
        <v>896.994</v>
      </c>
      <c r="AR226" s="1">
        <v>10.9832</v>
      </c>
      <c r="AS226" s="1">
        <v>1187.39</v>
      </c>
      <c r="AT226" s="1">
        <v>2767.23</v>
      </c>
      <c r="AU226" s="1">
        <v>206.687</v>
      </c>
      <c r="AV226" s="1">
        <v>9.67027</v>
      </c>
      <c r="AW226" s="1">
        <v>0.944573</v>
      </c>
      <c r="AX226" s="1">
        <v>2.79017</v>
      </c>
      <c r="AY226" s="1">
        <v>746.367</v>
      </c>
      <c r="AZ226" s="1">
        <v>0.839572</v>
      </c>
      <c r="BA226" s="1">
        <v>1.42647</v>
      </c>
      <c r="BB226" s="1">
        <v>9.55199</v>
      </c>
      <c r="BC226" s="1">
        <v>4.06822</v>
      </c>
      <c r="BD226" s="1">
        <v>0.841176</v>
      </c>
      <c r="BE226" s="1">
        <v>346.927</v>
      </c>
      <c r="BF226" s="1">
        <v>6.9802</v>
      </c>
      <c r="BG226" s="1">
        <v>90.7932</v>
      </c>
      <c r="BH226" s="1">
        <v>7.363827128</v>
      </c>
      <c r="BI226" s="1">
        <v>2.297991013</v>
      </c>
      <c r="BJ226" s="1">
        <v>0.736648801</v>
      </c>
      <c r="BK226" s="1">
        <v>0.077709047</v>
      </c>
      <c r="BL226" s="1" t="s">
        <v>144</v>
      </c>
      <c r="BM226" s="1" t="s">
        <v>146</v>
      </c>
      <c r="BN226" s="1" t="s">
        <v>146</v>
      </c>
      <c r="BO226" s="1" t="s">
        <v>145</v>
      </c>
      <c r="BP226" s="1" t="s">
        <v>146</v>
      </c>
      <c r="BQ226" s="1" t="s">
        <v>145</v>
      </c>
      <c r="BR226" s="1" t="s">
        <v>146</v>
      </c>
      <c r="BS226" s="1">
        <v>16.35088348</v>
      </c>
      <c r="BT226" s="1">
        <v>15.47136969</v>
      </c>
      <c r="BU226" s="1">
        <v>13.63303882</v>
      </c>
      <c r="BV226" s="1">
        <v>7.592756626</v>
      </c>
      <c r="BW226" s="1">
        <v>0.730781158</v>
      </c>
      <c r="BX226" s="1">
        <v>0.933362445</v>
      </c>
      <c r="BY226" s="1">
        <v>0.526728242</v>
      </c>
      <c r="BZ226" s="1" t="str">
        <f t="shared" si="1"/>
        <v>proinflamatoria</v>
      </c>
      <c r="CA226" s="1">
        <v>48.36263736</v>
      </c>
      <c r="CB226" s="1" t="s">
        <v>148</v>
      </c>
      <c r="CC226" s="1">
        <v>0.059811973</v>
      </c>
      <c r="CD226" s="1">
        <v>0.159552626</v>
      </c>
      <c r="CE226" s="1">
        <v>0.486870542</v>
      </c>
      <c r="CF226" s="1">
        <v>0.004808731</v>
      </c>
      <c r="CG226" s="1">
        <v>0.084990274</v>
      </c>
      <c r="CH226" s="1">
        <v>656.846</v>
      </c>
      <c r="CI226" s="2" t="str">
        <f t="shared" si="2"/>
        <v>low</v>
      </c>
      <c r="CJ226" s="1">
        <v>95.105</v>
      </c>
      <c r="CK226" s="1">
        <v>74.538</v>
      </c>
      <c r="CL226" s="1">
        <v>20.568</v>
      </c>
      <c r="CM226" s="1">
        <v>66.342</v>
      </c>
      <c r="CN226" s="1">
        <v>27.618</v>
      </c>
      <c r="CO226" s="1">
        <v>0.0</v>
      </c>
      <c r="CP226" s="1">
        <v>0.0</v>
      </c>
      <c r="CQ226" s="1">
        <v>0.0</v>
      </c>
      <c r="CR226" s="1">
        <v>0.0</v>
      </c>
      <c r="CS226" s="1">
        <v>1.145</v>
      </c>
      <c r="CT226" s="1">
        <v>1.145</v>
      </c>
      <c r="CU226" s="1">
        <v>0.0</v>
      </c>
      <c r="CV226" s="1">
        <v>0.0</v>
      </c>
      <c r="CW226" s="1">
        <v>0.0</v>
      </c>
      <c r="CX226" s="1">
        <v>0.0</v>
      </c>
      <c r="CY226" s="1">
        <v>60.367</v>
      </c>
      <c r="CZ226" s="1">
        <v>0.0</v>
      </c>
      <c r="DA226" s="1">
        <v>0.0</v>
      </c>
      <c r="DB226" s="1">
        <v>0.0</v>
      </c>
      <c r="DC226" s="1">
        <v>0.0</v>
      </c>
      <c r="DD226" s="1">
        <v>0.001</v>
      </c>
      <c r="DE226" s="1">
        <v>0.001</v>
      </c>
      <c r="DF226" s="1">
        <v>5.779</v>
      </c>
      <c r="DG226" s="1">
        <v>0.178</v>
      </c>
      <c r="DH226" s="1">
        <v>5.957</v>
      </c>
      <c r="DI226" s="1">
        <v>0.127</v>
      </c>
      <c r="DJ226" s="1">
        <v>0.406</v>
      </c>
      <c r="DK226" s="1">
        <v>0.534</v>
      </c>
      <c r="DL226" s="1">
        <v>8.239</v>
      </c>
      <c r="DM226" s="1">
        <v>18.829</v>
      </c>
      <c r="DN226" s="1">
        <v>27.068</v>
      </c>
      <c r="DO226" s="1">
        <v>0.0</v>
      </c>
      <c r="DP226" s="1">
        <v>1.145</v>
      </c>
      <c r="DQ226" s="1">
        <v>1.145</v>
      </c>
      <c r="DR226" s="1" t="s">
        <v>158</v>
      </c>
      <c r="DS226" s="1" t="s">
        <v>158</v>
      </c>
      <c r="DT226" s="1" t="s">
        <v>157</v>
      </c>
      <c r="DU226" s="1" t="s">
        <v>158</v>
      </c>
      <c r="DV226" s="1">
        <v>370.699</v>
      </c>
      <c r="DW226" s="1" t="str">
        <f t="shared" si="3"/>
        <v>low</v>
      </c>
      <c r="DX226" s="1">
        <v>53.674</v>
      </c>
      <c r="DY226" s="1">
        <v>37.441</v>
      </c>
      <c r="DZ226" s="1">
        <v>15.587</v>
      </c>
      <c r="EA226" s="1" t="s">
        <v>158</v>
      </c>
      <c r="EB226" s="1" t="s">
        <v>158</v>
      </c>
      <c r="EC226" s="1" t="s">
        <v>157</v>
      </c>
      <c r="ED226" s="1" t="s">
        <v>158</v>
      </c>
      <c r="EE226" s="1" t="s">
        <v>611</v>
      </c>
      <c r="EF226" s="1" t="s">
        <v>151</v>
      </c>
      <c r="EG226" s="1" t="s">
        <v>151</v>
      </c>
    </row>
    <row r="227" ht="14.25" customHeight="1">
      <c r="A227" s="1" t="s">
        <v>612</v>
      </c>
      <c r="B227" s="1" t="s">
        <v>153</v>
      </c>
      <c r="C227" s="1">
        <v>57.0</v>
      </c>
      <c r="D227" s="1" t="s">
        <v>161</v>
      </c>
      <c r="E227" s="1">
        <v>83.9</v>
      </c>
      <c r="F227" s="1">
        <v>49.0</v>
      </c>
      <c r="G227" s="1" t="s">
        <v>154</v>
      </c>
      <c r="H227" s="1">
        <v>24.0</v>
      </c>
      <c r="I227" s="1">
        <v>109.0</v>
      </c>
      <c r="J227" s="1">
        <v>182.0</v>
      </c>
      <c r="K227" s="1">
        <v>3.714285714</v>
      </c>
      <c r="L227" s="1">
        <v>54.44</v>
      </c>
      <c r="M227" s="1">
        <v>4.5</v>
      </c>
      <c r="N227" s="1">
        <v>117.0</v>
      </c>
      <c r="O227" s="1">
        <v>6.6</v>
      </c>
      <c r="P227" s="1">
        <v>15.62</v>
      </c>
      <c r="Q227" s="1">
        <v>10.82</v>
      </c>
      <c r="R227" s="1">
        <v>1.443622921</v>
      </c>
      <c r="S227" s="1">
        <v>119.0</v>
      </c>
      <c r="T227" s="1">
        <v>16.78</v>
      </c>
      <c r="U227" s="1">
        <v>6.4935</v>
      </c>
      <c r="V227" s="1">
        <v>97.6</v>
      </c>
      <c r="W227" s="1">
        <v>112.1095707</v>
      </c>
      <c r="X227" s="1">
        <v>43.8</v>
      </c>
      <c r="Y227" s="1">
        <v>20.64960349</v>
      </c>
      <c r="Z227" s="1">
        <v>4.842708</v>
      </c>
      <c r="AA227" s="1">
        <v>0.303314489</v>
      </c>
      <c r="AB227" s="1">
        <v>86.2</v>
      </c>
      <c r="AC227" s="1">
        <v>37.01674256</v>
      </c>
      <c r="AD227" s="1" t="s">
        <v>155</v>
      </c>
      <c r="AE227" s="1">
        <v>45.21772564</v>
      </c>
      <c r="AF227" s="1">
        <v>110.4</v>
      </c>
      <c r="AG227" s="1" t="s">
        <v>140</v>
      </c>
      <c r="AH227" s="1" t="s">
        <v>141</v>
      </c>
      <c r="AI227" s="1" t="s">
        <v>142</v>
      </c>
      <c r="AJ227" s="1" t="s">
        <v>142</v>
      </c>
      <c r="AK227" s="1" t="s">
        <v>173</v>
      </c>
      <c r="AL227" s="1">
        <v>152.0</v>
      </c>
      <c r="AM227" s="1">
        <v>95.0</v>
      </c>
      <c r="AN227" s="1">
        <v>1481.82</v>
      </c>
      <c r="AO227" s="1">
        <v>8.75309</v>
      </c>
      <c r="AP227" s="1">
        <v>237.682</v>
      </c>
      <c r="AQ227" s="1">
        <v>656.156</v>
      </c>
      <c r="AR227" s="1">
        <v>11.6744</v>
      </c>
      <c r="AS227" s="1">
        <v>1479.93</v>
      </c>
      <c r="AT227" s="1">
        <v>1352.86</v>
      </c>
      <c r="AU227" s="1">
        <v>137.467</v>
      </c>
      <c r="AV227" s="1">
        <v>10.4312</v>
      </c>
      <c r="AW227" s="1">
        <v>0.798717</v>
      </c>
      <c r="AX227" s="1">
        <v>2.49799</v>
      </c>
      <c r="AY227" s="1">
        <v>562.96</v>
      </c>
      <c r="AZ227" s="1">
        <v>0.950572</v>
      </c>
      <c r="BA227" s="1">
        <v>1.50509</v>
      </c>
      <c r="BB227" s="1">
        <v>14.9552</v>
      </c>
      <c r="BC227" s="1">
        <v>3.6385</v>
      </c>
      <c r="BD227" s="1">
        <v>1.64411</v>
      </c>
      <c r="BE227" s="1">
        <v>236.117</v>
      </c>
      <c r="BF227" s="1">
        <v>6.73868</v>
      </c>
      <c r="BG227" s="1">
        <v>112.081</v>
      </c>
      <c r="BH227" s="1">
        <v>9.961146404</v>
      </c>
      <c r="BI227" s="1">
        <v>4.338174961</v>
      </c>
      <c r="BJ227" s="1">
        <v>2.955309527</v>
      </c>
      <c r="BK227" s="1">
        <v>0.085193152</v>
      </c>
      <c r="BL227" s="1" t="s">
        <v>144</v>
      </c>
      <c r="BM227" s="1" t="s">
        <v>145</v>
      </c>
      <c r="BN227" s="1" t="s">
        <v>146</v>
      </c>
      <c r="BO227" s="1" t="s">
        <v>145</v>
      </c>
      <c r="BP227" s="1" t="s">
        <v>145</v>
      </c>
      <c r="BQ227" s="1" t="s">
        <v>145</v>
      </c>
      <c r="BR227" s="1" t="s">
        <v>145</v>
      </c>
      <c r="BS227" s="1">
        <v>16.47304551</v>
      </c>
      <c r="BT227" s="1">
        <v>10.34853885</v>
      </c>
      <c r="BU227" s="1">
        <v>13.62325546</v>
      </c>
      <c r="BV227" s="1">
        <v>7.543824642</v>
      </c>
      <c r="BW227" s="1">
        <v>0.930351454</v>
      </c>
      <c r="BX227" s="1">
        <v>1.028</v>
      </c>
      <c r="BY227" s="1">
        <v>0.69365722</v>
      </c>
      <c r="BZ227" s="1" t="str">
        <f t="shared" si="1"/>
        <v>proinflamatoria</v>
      </c>
      <c r="CA227" s="1">
        <v>48.35507246</v>
      </c>
      <c r="CB227" s="1" t="s">
        <v>148</v>
      </c>
      <c r="CC227" s="1">
        <v>0.005547495</v>
      </c>
      <c r="CD227" s="1">
        <v>0.179710392</v>
      </c>
      <c r="CE227" s="1">
        <v>0.190691588</v>
      </c>
      <c r="CF227" s="1">
        <v>0.530994851</v>
      </c>
      <c r="CG227" s="1">
        <v>0.004807829</v>
      </c>
      <c r="CH227" s="1">
        <v>123.293</v>
      </c>
      <c r="CI227" s="2" t="str">
        <f t="shared" si="2"/>
        <v>low</v>
      </c>
      <c r="CJ227" s="1">
        <v>104.093</v>
      </c>
      <c r="CK227" s="1">
        <v>14.597</v>
      </c>
      <c r="CL227" s="1">
        <v>89.496</v>
      </c>
      <c r="CM227" s="1">
        <v>11.59</v>
      </c>
      <c r="CN227" s="1">
        <v>67.64</v>
      </c>
      <c r="CO227" s="1">
        <v>0.0</v>
      </c>
      <c r="CP227" s="1">
        <v>0.0</v>
      </c>
      <c r="CQ227" s="1">
        <v>0.0</v>
      </c>
      <c r="CR227" s="1">
        <v>0.0</v>
      </c>
      <c r="CS227" s="1">
        <v>24.862</v>
      </c>
      <c r="CT227" s="1">
        <v>24.862</v>
      </c>
      <c r="CU227" s="1">
        <v>0.001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0.002</v>
      </c>
      <c r="DD227" s="1">
        <v>0.098</v>
      </c>
      <c r="DE227" s="1">
        <v>0.1</v>
      </c>
      <c r="DF227" s="1">
        <v>7.162</v>
      </c>
      <c r="DG227" s="1">
        <v>2.471</v>
      </c>
      <c r="DH227" s="1">
        <v>9.633</v>
      </c>
      <c r="DI227" s="1">
        <v>0.645</v>
      </c>
      <c r="DJ227" s="1">
        <v>1.929</v>
      </c>
      <c r="DK227" s="1">
        <v>2.573</v>
      </c>
      <c r="DL227" s="1">
        <v>6.317</v>
      </c>
      <c r="DM227" s="1">
        <v>58.686</v>
      </c>
      <c r="DN227" s="1">
        <v>65.003</v>
      </c>
      <c r="DO227" s="1">
        <v>0.0</v>
      </c>
      <c r="DP227" s="1">
        <v>24.862</v>
      </c>
      <c r="DQ227" s="1">
        <v>24.862</v>
      </c>
      <c r="DR227" s="1" t="s">
        <v>158</v>
      </c>
      <c r="DS227" s="1" t="s">
        <v>158</v>
      </c>
      <c r="DT227" s="1" t="s">
        <v>158</v>
      </c>
      <c r="DU227" s="1" t="s">
        <v>158</v>
      </c>
      <c r="DV227" s="1">
        <v>83.204</v>
      </c>
      <c r="DW227" s="1" t="str">
        <f t="shared" si="3"/>
        <v>low</v>
      </c>
      <c r="DX227" s="1">
        <v>70.247</v>
      </c>
      <c r="DY227" s="1">
        <v>7.822</v>
      </c>
      <c r="DZ227" s="1">
        <v>45.646</v>
      </c>
      <c r="EA227" s="1" t="s">
        <v>158</v>
      </c>
      <c r="EB227" s="1" t="s">
        <v>158</v>
      </c>
      <c r="EC227" s="1" t="s">
        <v>158</v>
      </c>
      <c r="ED227" s="1" t="s">
        <v>158</v>
      </c>
      <c r="EE227" s="1" t="s">
        <v>613</v>
      </c>
      <c r="EF227" s="1" t="s">
        <v>165</v>
      </c>
      <c r="EG227" s="1" t="s">
        <v>165</v>
      </c>
    </row>
    <row r="228" ht="14.25" customHeight="1">
      <c r="A228" s="1" t="s">
        <v>614</v>
      </c>
      <c r="B228" s="1" t="s">
        <v>153</v>
      </c>
      <c r="C228" s="1">
        <v>23.0</v>
      </c>
      <c r="D228" s="1" t="s">
        <v>137</v>
      </c>
      <c r="E228" s="1">
        <v>115.0</v>
      </c>
      <c r="F228" s="1">
        <v>39.0</v>
      </c>
      <c r="G228" s="1" t="s">
        <v>154</v>
      </c>
      <c r="H228" s="1">
        <v>16.0</v>
      </c>
      <c r="I228" s="1">
        <v>163.0</v>
      </c>
      <c r="J228" s="1">
        <v>218.0</v>
      </c>
      <c r="K228" s="1">
        <v>5.58974359</v>
      </c>
      <c r="L228" s="1">
        <v>120.06</v>
      </c>
      <c r="M228" s="1">
        <v>0.8</v>
      </c>
      <c r="N228" s="1">
        <v>86.0</v>
      </c>
      <c r="O228" s="1">
        <v>5.1</v>
      </c>
      <c r="P228" s="1">
        <v>2.91</v>
      </c>
      <c r="Q228" s="1">
        <v>8.31</v>
      </c>
      <c r="R228" s="1">
        <v>0.350180505</v>
      </c>
      <c r="S228" s="1">
        <v>80.0</v>
      </c>
      <c r="T228" s="1">
        <v>15.82</v>
      </c>
      <c r="U228" s="1">
        <v>4.773</v>
      </c>
      <c r="V228" s="1">
        <v>169.8</v>
      </c>
      <c r="W228" s="1">
        <v>248.54674</v>
      </c>
      <c r="X228" s="1">
        <v>50.0</v>
      </c>
      <c r="Y228" s="1">
        <v>29.7978277</v>
      </c>
      <c r="Z228" s="1">
        <v>3.355949333</v>
      </c>
      <c r="AA228" s="1">
        <v>0.318711363</v>
      </c>
      <c r="AB228" s="1">
        <v>52.4</v>
      </c>
      <c r="AC228" s="1">
        <v>20.64903381</v>
      </c>
      <c r="AD228" s="1" t="s">
        <v>154</v>
      </c>
      <c r="AE228" s="1">
        <v>33.09715518</v>
      </c>
      <c r="AF228" s="1">
        <v>74.4</v>
      </c>
      <c r="AG228" s="1" t="s">
        <v>154</v>
      </c>
      <c r="AH228" s="1" t="s">
        <v>154</v>
      </c>
      <c r="AI228" s="1" t="s">
        <v>142</v>
      </c>
      <c r="AJ228" s="1" t="s">
        <v>167</v>
      </c>
      <c r="AK228" s="1" t="s">
        <v>143</v>
      </c>
      <c r="AL228" s="1">
        <v>108.0</v>
      </c>
      <c r="AM228" s="1">
        <v>66.0</v>
      </c>
      <c r="AN228" s="1">
        <v>1613.35</v>
      </c>
      <c r="AO228" s="1">
        <v>14.6063</v>
      </c>
      <c r="AP228" s="1">
        <v>741.489</v>
      </c>
      <c r="AQ228" s="1">
        <v>1114.59</v>
      </c>
      <c r="AR228" s="1">
        <v>13.4946</v>
      </c>
      <c r="AS228" s="1">
        <v>1594.34</v>
      </c>
      <c r="AT228" s="1">
        <v>2759.05</v>
      </c>
      <c r="AU228" s="1">
        <v>247.113</v>
      </c>
      <c r="AV228" s="1">
        <v>11.0387</v>
      </c>
      <c r="AW228" s="1">
        <v>1.02469</v>
      </c>
      <c r="AX228" s="1">
        <v>2.76327</v>
      </c>
      <c r="AY228" s="1">
        <v>989.939</v>
      </c>
      <c r="AZ228" s="1">
        <v>1.18529</v>
      </c>
      <c r="BA228" s="1">
        <v>2.71426</v>
      </c>
      <c r="BB228" s="1">
        <v>17.6042</v>
      </c>
      <c r="BC228" s="1">
        <v>4.25507</v>
      </c>
      <c r="BD228" s="1">
        <v>2.7323</v>
      </c>
      <c r="BE228" s="1">
        <v>336.441</v>
      </c>
      <c r="BF228" s="1">
        <v>7.52978</v>
      </c>
      <c r="BG228" s="1">
        <v>107.985</v>
      </c>
      <c r="BH228" s="1">
        <v>1.576538086</v>
      </c>
      <c r="BI228" s="1">
        <v>0.389521262</v>
      </c>
      <c r="BJ228" s="1">
        <v>0.268849389</v>
      </c>
      <c r="BK228" s="1">
        <v>0.039784875</v>
      </c>
      <c r="BL228" s="1" t="s">
        <v>144</v>
      </c>
      <c r="BM228" s="1" t="s">
        <v>146</v>
      </c>
      <c r="BN228" s="1" t="s">
        <v>146</v>
      </c>
      <c r="BO228" s="1" t="s">
        <v>145</v>
      </c>
      <c r="BP228" s="1" t="s">
        <v>146</v>
      </c>
      <c r="BQ228" s="1" t="s">
        <v>146</v>
      </c>
      <c r="BR228" s="1" t="s">
        <v>145</v>
      </c>
      <c r="BS228" s="1">
        <v>18.05639589</v>
      </c>
      <c r="BT228" s="1">
        <v>9.010578516</v>
      </c>
      <c r="BU228" s="1">
        <v>11.66774342</v>
      </c>
      <c r="BV228" s="1">
        <v>5.613235475</v>
      </c>
      <c r="BW228" s="1">
        <v>1.320042043</v>
      </c>
      <c r="BX228" s="1">
        <v>-1.011701601</v>
      </c>
      <c r="BY228" s="1">
        <v>-0.62721736</v>
      </c>
      <c r="BZ228" s="1" t="str">
        <f t="shared" si="1"/>
        <v>antiinflamatoria</v>
      </c>
      <c r="CA228" s="1">
        <v>33.17741935</v>
      </c>
      <c r="CB228" s="1" t="s">
        <v>148</v>
      </c>
      <c r="CC228" s="1">
        <v>0.036520395</v>
      </c>
      <c r="CD228" s="1">
        <v>0.0626703</v>
      </c>
      <c r="CE228" s="1">
        <v>0.692870796</v>
      </c>
      <c r="CF228" s="1">
        <v>0.052015129</v>
      </c>
      <c r="CG228" s="1">
        <v>0.063849689</v>
      </c>
      <c r="CH228" s="1">
        <v>331.536</v>
      </c>
      <c r="CI228" s="2" t="str">
        <f t="shared" si="2"/>
        <v>low</v>
      </c>
      <c r="CJ228" s="1">
        <v>145.26</v>
      </c>
      <c r="CK228" s="1">
        <v>113.521</v>
      </c>
      <c r="CL228" s="1">
        <v>31.739</v>
      </c>
      <c r="CM228" s="1">
        <v>114.396</v>
      </c>
      <c r="CN228" s="1">
        <v>29.686</v>
      </c>
      <c r="CO228" s="1">
        <v>0.012</v>
      </c>
      <c r="CP228" s="1">
        <v>0.0</v>
      </c>
      <c r="CQ228" s="1">
        <v>0.012</v>
      </c>
      <c r="CR228" s="1">
        <v>0.0</v>
      </c>
      <c r="CS228" s="1">
        <v>1.166</v>
      </c>
      <c r="CT228" s="1">
        <v>1.166</v>
      </c>
      <c r="CU228" s="1">
        <v>0.0</v>
      </c>
      <c r="CV228" s="1">
        <v>0.001</v>
      </c>
      <c r="CW228" s="1">
        <v>0.0</v>
      </c>
      <c r="CX228" s="1">
        <v>0.0</v>
      </c>
      <c r="CY228" s="1">
        <v>97.636</v>
      </c>
      <c r="CZ228" s="1">
        <v>0.041</v>
      </c>
      <c r="DA228" s="1">
        <v>0.289</v>
      </c>
      <c r="DB228" s="1">
        <v>0.329</v>
      </c>
      <c r="DC228" s="1">
        <v>0.056</v>
      </c>
      <c r="DD228" s="1">
        <v>0.031</v>
      </c>
      <c r="DE228" s="1">
        <v>0.087</v>
      </c>
      <c r="DF228" s="1">
        <v>12.783</v>
      </c>
      <c r="DG228" s="1">
        <v>3.561</v>
      </c>
      <c r="DH228" s="1">
        <v>16.344</v>
      </c>
      <c r="DI228" s="1">
        <v>0.243</v>
      </c>
      <c r="DJ228" s="1">
        <v>1.591</v>
      </c>
      <c r="DK228" s="1">
        <v>1.834</v>
      </c>
      <c r="DL228" s="1">
        <v>2.736</v>
      </c>
      <c r="DM228" s="1">
        <v>25.087</v>
      </c>
      <c r="DN228" s="1">
        <v>27.823</v>
      </c>
      <c r="DO228" s="1">
        <v>0.0</v>
      </c>
      <c r="DP228" s="1">
        <v>1.166</v>
      </c>
      <c r="DQ228" s="1">
        <v>1.166</v>
      </c>
      <c r="DR228" s="1" t="s">
        <v>158</v>
      </c>
      <c r="DS228" s="1" t="s">
        <v>158</v>
      </c>
      <c r="DT228" s="1" t="s">
        <v>157</v>
      </c>
      <c r="DU228" s="1" t="s">
        <v>158</v>
      </c>
      <c r="DV228" s="1">
        <v>205.495</v>
      </c>
      <c r="DW228" s="1" t="str">
        <f t="shared" si="3"/>
        <v>low</v>
      </c>
      <c r="DX228" s="1">
        <v>90.036</v>
      </c>
      <c r="DY228" s="1">
        <v>70.906</v>
      </c>
      <c r="DZ228" s="1">
        <v>18.4</v>
      </c>
      <c r="EA228" s="1" t="s">
        <v>158</v>
      </c>
      <c r="EB228" s="1" t="s">
        <v>158</v>
      </c>
      <c r="EC228" s="1" t="s">
        <v>157</v>
      </c>
      <c r="ED228" s="1" t="s">
        <v>158</v>
      </c>
      <c r="EE228" s="1" t="s">
        <v>615</v>
      </c>
      <c r="EF228" s="1" t="s">
        <v>165</v>
      </c>
      <c r="EG228" s="1" t="s">
        <v>151</v>
      </c>
    </row>
    <row r="229" ht="14.25" customHeight="1">
      <c r="A229" s="1" t="s">
        <v>616</v>
      </c>
      <c r="B229" s="1" t="s">
        <v>153</v>
      </c>
      <c r="C229" s="1">
        <v>24.0</v>
      </c>
      <c r="D229" s="1" t="s">
        <v>137</v>
      </c>
      <c r="E229" s="1">
        <v>80.2</v>
      </c>
      <c r="F229" s="1">
        <v>66.0</v>
      </c>
      <c r="G229" s="1" t="s">
        <v>154</v>
      </c>
      <c r="H229" s="1">
        <v>10.8</v>
      </c>
      <c r="I229" s="1">
        <v>106.0</v>
      </c>
      <c r="J229" s="1">
        <v>183.0</v>
      </c>
      <c r="K229" s="1">
        <v>2.772727273</v>
      </c>
      <c r="L229" s="1">
        <v>201.8</v>
      </c>
      <c r="M229" s="1">
        <v>3.5</v>
      </c>
      <c r="N229" s="1">
        <v>89.0</v>
      </c>
      <c r="O229" s="1">
        <v>4.9</v>
      </c>
      <c r="P229" s="1">
        <v>27.25</v>
      </c>
      <c r="Q229" s="1">
        <v>7.47</v>
      </c>
      <c r="R229" s="1">
        <v>3.647925033</v>
      </c>
      <c r="S229" s="1">
        <v>54.0</v>
      </c>
      <c r="T229" s="1">
        <v>21.64</v>
      </c>
      <c r="U229" s="1">
        <v>4.9395</v>
      </c>
      <c r="V229" s="1">
        <v>196.5</v>
      </c>
      <c r="W229" s="1">
        <v>300.6599514</v>
      </c>
      <c r="X229" s="1">
        <v>36.6</v>
      </c>
      <c r="Y229" s="1">
        <v>21.04952364</v>
      </c>
      <c r="Z229" s="1">
        <v>4.750701333</v>
      </c>
      <c r="AA229" s="1">
        <v>0.304082839</v>
      </c>
      <c r="AB229" s="1">
        <v>56.0</v>
      </c>
      <c r="AC229" s="1">
        <v>24.98874391</v>
      </c>
      <c r="AD229" s="1" t="s">
        <v>154</v>
      </c>
      <c r="AE229" s="1">
        <v>37.26065978</v>
      </c>
      <c r="AF229" s="1">
        <v>81.3</v>
      </c>
      <c r="AG229" s="1" t="s">
        <v>140</v>
      </c>
      <c r="AH229" s="1" t="s">
        <v>154</v>
      </c>
      <c r="AI229" s="1" t="s">
        <v>142</v>
      </c>
      <c r="AJ229" s="1" t="s">
        <v>167</v>
      </c>
      <c r="AK229" s="1" t="s">
        <v>170</v>
      </c>
      <c r="AL229" s="1">
        <v>104.0</v>
      </c>
      <c r="AM229" s="1">
        <v>69.0</v>
      </c>
      <c r="AN229" s="1">
        <v>1139.42</v>
      </c>
      <c r="AO229" s="1">
        <v>9.74631</v>
      </c>
      <c r="AP229" s="1">
        <v>234.578</v>
      </c>
      <c r="AQ229" s="1">
        <v>665.032</v>
      </c>
      <c r="AR229" s="1">
        <v>10.3717</v>
      </c>
      <c r="AS229" s="1">
        <v>1153.08</v>
      </c>
      <c r="AT229" s="1">
        <v>1359.43</v>
      </c>
      <c r="AU229" s="1">
        <v>129.003</v>
      </c>
      <c r="AV229" s="1">
        <v>10.1309</v>
      </c>
      <c r="AW229" s="1">
        <v>0.689369</v>
      </c>
      <c r="AX229" s="1">
        <v>1.95111</v>
      </c>
      <c r="AY229" s="1">
        <v>566.003</v>
      </c>
      <c r="AZ229" s="1">
        <v>0.76598</v>
      </c>
      <c r="BA229" s="1">
        <v>1.63044</v>
      </c>
      <c r="BB229" s="1">
        <v>19.5451</v>
      </c>
      <c r="BC229" s="1">
        <v>3.2648</v>
      </c>
      <c r="BD229" s="1">
        <v>3.16304</v>
      </c>
      <c r="BE229" s="1">
        <v>242.655</v>
      </c>
      <c r="BF229" s="1">
        <v>6.92565</v>
      </c>
      <c r="BG229" s="1">
        <v>82.0349</v>
      </c>
      <c r="BH229" s="1">
        <v>2.503965869</v>
      </c>
      <c r="BI229" s="1">
        <v>0.91766091</v>
      </c>
      <c r="BJ229" s="1">
        <v>0.504125824</v>
      </c>
      <c r="BK229" s="1">
        <v>0.053354526</v>
      </c>
      <c r="BL229" s="1" t="s">
        <v>144</v>
      </c>
      <c r="BM229" s="1" t="s">
        <v>146</v>
      </c>
      <c r="BN229" s="1" t="s">
        <v>146</v>
      </c>
      <c r="BO229" s="1" t="s">
        <v>146</v>
      </c>
      <c r="BP229" s="1" t="s">
        <v>146</v>
      </c>
      <c r="BQ229" s="1" t="s">
        <v>145</v>
      </c>
      <c r="BR229" s="1" t="s">
        <v>145</v>
      </c>
      <c r="BS229" s="1">
        <v>16.36473073</v>
      </c>
      <c r="BT229" s="1">
        <v>9.922338379</v>
      </c>
      <c r="BU229" s="1">
        <v>10.35893081</v>
      </c>
      <c r="BV229" s="1">
        <v>6.646052212</v>
      </c>
      <c r="BW229" s="1">
        <v>1.537593198</v>
      </c>
      <c r="BX229" s="1">
        <v>0.62028821</v>
      </c>
      <c r="BY229" s="1">
        <v>0.544590175</v>
      </c>
      <c r="BZ229" s="1" t="str">
        <f t="shared" si="1"/>
        <v>proinflamatoria</v>
      </c>
      <c r="CA229" s="1">
        <v>39.17343173</v>
      </c>
      <c r="CB229" s="1" t="s">
        <v>148</v>
      </c>
      <c r="CC229" s="1">
        <v>0.034407287</v>
      </c>
      <c r="CD229" s="1">
        <v>0.105893334</v>
      </c>
      <c r="CE229" s="1">
        <v>0.720493096</v>
      </c>
      <c r="CF229" s="1">
        <v>0.025845698</v>
      </c>
      <c r="CG229" s="1">
        <v>0.043483859</v>
      </c>
      <c r="CH229" s="1">
        <v>440.169</v>
      </c>
      <c r="CI229" s="2" t="str">
        <f t="shared" si="2"/>
        <v>low</v>
      </c>
      <c r="CJ229" s="1">
        <v>428.874</v>
      </c>
      <c r="CK229" s="1">
        <v>417.326</v>
      </c>
      <c r="CL229" s="1">
        <v>11.548</v>
      </c>
      <c r="CM229" s="1">
        <v>222.141</v>
      </c>
      <c r="CN229" s="1">
        <v>204.517</v>
      </c>
      <c r="CO229" s="1">
        <v>0.372</v>
      </c>
      <c r="CP229" s="1">
        <v>0.0</v>
      </c>
      <c r="CQ229" s="1">
        <v>0.372</v>
      </c>
      <c r="CR229" s="1">
        <v>0.0</v>
      </c>
      <c r="CS229" s="1">
        <v>1.844</v>
      </c>
      <c r="CT229" s="1">
        <v>1.844</v>
      </c>
      <c r="CU229" s="1">
        <v>0.0</v>
      </c>
      <c r="CV229" s="1">
        <v>0.372</v>
      </c>
      <c r="CW229" s="1">
        <v>1.432</v>
      </c>
      <c r="CX229" s="1">
        <v>0.0</v>
      </c>
      <c r="CY229" s="1">
        <v>193.353</v>
      </c>
      <c r="CZ229" s="1">
        <v>0.0</v>
      </c>
      <c r="DA229" s="1">
        <v>0.0</v>
      </c>
      <c r="DB229" s="1">
        <v>0.0</v>
      </c>
      <c r="DC229" s="1">
        <v>3.624</v>
      </c>
      <c r="DD229" s="1">
        <v>0.264</v>
      </c>
      <c r="DE229" s="1">
        <v>3.888</v>
      </c>
      <c r="DF229" s="1">
        <v>11.191</v>
      </c>
      <c r="DG229" s="1">
        <v>3.981</v>
      </c>
      <c r="DH229" s="1">
        <v>15.172</v>
      </c>
      <c r="DI229" s="1">
        <v>1.778</v>
      </c>
      <c r="DJ229" s="1">
        <v>0.94</v>
      </c>
      <c r="DK229" s="1">
        <v>2.718</v>
      </c>
      <c r="DL229" s="1">
        <v>197.28</v>
      </c>
      <c r="DM229" s="1">
        <v>4.519</v>
      </c>
      <c r="DN229" s="1">
        <v>201.799</v>
      </c>
      <c r="DO229" s="1">
        <v>0.0</v>
      </c>
      <c r="DP229" s="1">
        <v>1.844</v>
      </c>
      <c r="DQ229" s="1">
        <v>1.844</v>
      </c>
      <c r="DR229" s="1" t="s">
        <v>158</v>
      </c>
      <c r="DS229" s="1" t="s">
        <v>157</v>
      </c>
      <c r="DT229" s="1" t="s">
        <v>157</v>
      </c>
      <c r="DU229" s="1" t="s">
        <v>157</v>
      </c>
      <c r="DV229" s="1">
        <v>386.31</v>
      </c>
      <c r="DW229" s="1" t="str">
        <f t="shared" si="3"/>
        <v>low</v>
      </c>
      <c r="DX229" s="1">
        <v>376.397</v>
      </c>
      <c r="DY229" s="1">
        <v>194.96</v>
      </c>
      <c r="DZ229" s="1">
        <v>179.492</v>
      </c>
      <c r="EA229" s="1" t="s">
        <v>158</v>
      </c>
      <c r="EB229" s="1" t="s">
        <v>157</v>
      </c>
      <c r="EC229" s="1" t="s">
        <v>149</v>
      </c>
      <c r="ED229" s="1" t="s">
        <v>157</v>
      </c>
      <c r="EE229" s="1" t="s">
        <v>617</v>
      </c>
      <c r="EF229" s="1" t="s">
        <v>165</v>
      </c>
      <c r="EG229" s="1" t="s">
        <v>165</v>
      </c>
    </row>
    <row r="230" ht="14.25" customHeight="1">
      <c r="A230" s="1" t="s">
        <v>618</v>
      </c>
      <c r="B230" s="1" t="s">
        <v>136</v>
      </c>
      <c r="C230" s="1">
        <v>55.0</v>
      </c>
      <c r="D230" s="1" t="s">
        <v>161</v>
      </c>
      <c r="E230" s="1">
        <v>46.6</v>
      </c>
      <c r="F230" s="1">
        <v>45.0</v>
      </c>
      <c r="G230" s="1" t="s">
        <v>154</v>
      </c>
      <c r="H230" s="1">
        <v>9.2</v>
      </c>
      <c r="I230" s="1">
        <v>68.0</v>
      </c>
      <c r="J230" s="1">
        <v>122.0</v>
      </c>
      <c r="K230" s="1">
        <v>2.711111111</v>
      </c>
      <c r="L230" s="1">
        <v>128.7</v>
      </c>
      <c r="M230" s="1">
        <v>2.0</v>
      </c>
      <c r="N230" s="1">
        <v>83.0</v>
      </c>
      <c r="O230" s="1">
        <v>5.5</v>
      </c>
      <c r="P230" s="1">
        <v>3.52</v>
      </c>
      <c r="Q230" s="1">
        <v>8.74</v>
      </c>
      <c r="R230" s="1">
        <v>0.402745995</v>
      </c>
      <c r="S230" s="1">
        <v>46.0</v>
      </c>
      <c r="T230" s="1">
        <v>6.06</v>
      </c>
      <c r="U230" s="1">
        <v>4.6065</v>
      </c>
      <c r="V230" s="1">
        <v>95.5</v>
      </c>
      <c r="W230" s="1">
        <v>109.5345685</v>
      </c>
      <c r="X230" s="1">
        <v>129.4</v>
      </c>
      <c r="Y230" s="1">
        <v>80.6007009</v>
      </c>
      <c r="Z230" s="1">
        <v>1.240684</v>
      </c>
      <c r="AA230" s="1">
        <v>0.36962004</v>
      </c>
      <c r="AB230" s="1">
        <v>79.6</v>
      </c>
      <c r="AC230" s="1">
        <v>23.38408208</v>
      </c>
      <c r="AD230" s="1" t="s">
        <v>154</v>
      </c>
      <c r="AE230" s="1">
        <v>34.14834693</v>
      </c>
      <c r="AF230" s="1">
        <v>93.8</v>
      </c>
      <c r="AG230" s="1" t="s">
        <v>140</v>
      </c>
      <c r="AH230" s="1" t="s">
        <v>141</v>
      </c>
      <c r="AI230" s="1" t="s">
        <v>142</v>
      </c>
      <c r="AJ230" s="1" t="s">
        <v>142</v>
      </c>
      <c r="AK230" s="1" t="s">
        <v>173</v>
      </c>
      <c r="AL230" s="1">
        <v>116.0</v>
      </c>
      <c r="AM230" s="1">
        <v>85.0</v>
      </c>
      <c r="AN230" s="1">
        <v>2106.93</v>
      </c>
      <c r="AO230" s="1">
        <v>16.7405</v>
      </c>
      <c r="AP230" s="1">
        <v>606.845</v>
      </c>
      <c r="AQ230" s="1">
        <v>1113.82</v>
      </c>
      <c r="AR230" s="1">
        <v>13.9105</v>
      </c>
      <c r="AS230" s="1">
        <v>1132.58</v>
      </c>
      <c r="AT230" s="1">
        <v>3184.46</v>
      </c>
      <c r="AU230" s="1">
        <v>269.412</v>
      </c>
      <c r="AV230" s="1">
        <v>10.6337</v>
      </c>
      <c r="AW230" s="1">
        <v>1.53037</v>
      </c>
      <c r="AX230" s="1">
        <v>3.299</v>
      </c>
      <c r="AY230" s="1">
        <v>735.291</v>
      </c>
      <c r="AZ230" s="1">
        <v>1.2254</v>
      </c>
      <c r="BA230" s="1">
        <v>1.56888</v>
      </c>
      <c r="BB230" s="1">
        <v>25.8583</v>
      </c>
      <c r="BC230" s="1">
        <v>4.98369</v>
      </c>
      <c r="BD230" s="1">
        <v>1.20559</v>
      </c>
      <c r="BE230" s="1">
        <v>351.367</v>
      </c>
      <c r="BF230" s="1">
        <v>7.36786</v>
      </c>
      <c r="BG230" s="1">
        <v>149.152</v>
      </c>
      <c r="BH230" s="1">
        <v>0.858792769</v>
      </c>
      <c r="BI230" s="1">
        <v>0.109476673</v>
      </c>
      <c r="BJ230" s="1">
        <v>0.021086597</v>
      </c>
      <c r="BK230" s="1">
        <v>0.0</v>
      </c>
      <c r="BL230" s="1" t="s">
        <v>156</v>
      </c>
      <c r="BM230" s="1" t="s">
        <v>145</v>
      </c>
      <c r="BN230" s="1" t="s">
        <v>146</v>
      </c>
      <c r="BO230" s="1" t="s">
        <v>146</v>
      </c>
      <c r="BP230" s="1" t="s">
        <v>146</v>
      </c>
      <c r="BQ230" s="1" t="s">
        <v>146</v>
      </c>
      <c r="BR230" s="1" t="s">
        <v>146</v>
      </c>
      <c r="BS230" s="1">
        <v>13.3412384</v>
      </c>
      <c r="BT230" s="1">
        <v>8.339700951</v>
      </c>
      <c r="BU230" s="1">
        <v>6.857849071</v>
      </c>
      <c r="BV230" s="1">
        <v>3.690945491</v>
      </c>
      <c r="BW230" s="1">
        <v>1.063800446</v>
      </c>
      <c r="BX230" s="1">
        <v>-0.491567686</v>
      </c>
      <c r="BY230" s="1">
        <v>-0.233302176</v>
      </c>
      <c r="BZ230" s="1" t="str">
        <f t="shared" si="1"/>
        <v>antiinflamatoria</v>
      </c>
      <c r="CA230" s="1">
        <v>24.66098081</v>
      </c>
      <c r="CB230" s="1" t="s">
        <v>148</v>
      </c>
      <c r="CC230" s="1">
        <v>0.001267289</v>
      </c>
      <c r="CD230" s="1">
        <v>0.029690781</v>
      </c>
      <c r="CE230" s="1">
        <v>0.07429937</v>
      </c>
      <c r="CF230" s="1">
        <v>0.547957854</v>
      </c>
      <c r="CG230" s="1">
        <v>0.173835904</v>
      </c>
      <c r="CH230" s="1">
        <v>447.384</v>
      </c>
      <c r="CI230" s="2" t="str">
        <f t="shared" si="2"/>
        <v>low</v>
      </c>
      <c r="CJ230" s="1">
        <v>323.844</v>
      </c>
      <c r="CK230" s="1">
        <v>288.354</v>
      </c>
      <c r="CL230" s="1">
        <v>35.491</v>
      </c>
      <c r="CM230" s="1">
        <v>264.242</v>
      </c>
      <c r="CN230" s="1">
        <v>52.499</v>
      </c>
      <c r="CO230" s="1">
        <v>0.609</v>
      </c>
      <c r="CP230" s="1">
        <v>0.0</v>
      </c>
      <c r="CQ230" s="1">
        <v>0.609</v>
      </c>
      <c r="CR230" s="1">
        <v>0.0</v>
      </c>
      <c r="CS230" s="1">
        <v>6.494</v>
      </c>
      <c r="CT230" s="1">
        <v>6.494</v>
      </c>
      <c r="CU230" s="1">
        <v>0.0</v>
      </c>
      <c r="CV230" s="1">
        <v>0.609</v>
      </c>
      <c r="CW230" s="1">
        <v>0.0</v>
      </c>
      <c r="CX230" s="1">
        <v>0.0</v>
      </c>
      <c r="CY230" s="1">
        <v>32.033</v>
      </c>
      <c r="CZ230" s="1">
        <v>0.071</v>
      </c>
      <c r="DA230" s="1">
        <v>15.311</v>
      </c>
      <c r="DB230" s="1">
        <v>15.382</v>
      </c>
      <c r="DC230" s="1">
        <v>5.943</v>
      </c>
      <c r="DD230" s="1">
        <v>0.767</v>
      </c>
      <c r="DE230" s="1">
        <v>6.71</v>
      </c>
      <c r="DF230" s="1">
        <v>205.618</v>
      </c>
      <c r="DG230" s="1">
        <v>4.499</v>
      </c>
      <c r="DH230" s="1">
        <v>210.117</v>
      </c>
      <c r="DI230" s="1">
        <v>0.381</v>
      </c>
      <c r="DJ230" s="1">
        <v>0.936</v>
      </c>
      <c r="DK230" s="1">
        <v>1.316</v>
      </c>
      <c r="DL230" s="1">
        <v>43.699</v>
      </c>
      <c r="DM230" s="1">
        <v>7.484</v>
      </c>
      <c r="DN230" s="1">
        <v>51.183</v>
      </c>
      <c r="DO230" s="1">
        <v>0.0</v>
      </c>
      <c r="DP230" s="1">
        <v>6.494</v>
      </c>
      <c r="DQ230" s="1">
        <v>6.494</v>
      </c>
      <c r="DR230" s="1" t="s">
        <v>158</v>
      </c>
      <c r="DS230" s="1" t="s">
        <v>158</v>
      </c>
      <c r="DT230" s="1" t="s">
        <v>149</v>
      </c>
      <c r="DU230" s="1" t="s">
        <v>158</v>
      </c>
      <c r="DV230" s="1">
        <v>212.339</v>
      </c>
      <c r="DW230" s="1" t="str">
        <f t="shared" si="3"/>
        <v>low</v>
      </c>
      <c r="DX230" s="1">
        <v>153.704</v>
      </c>
      <c r="DY230" s="1">
        <v>125.416</v>
      </c>
      <c r="DZ230" s="1">
        <v>24.917</v>
      </c>
      <c r="EA230" s="1" t="s">
        <v>158</v>
      </c>
      <c r="EB230" s="1" t="s">
        <v>158</v>
      </c>
      <c r="EC230" s="1" t="s">
        <v>157</v>
      </c>
      <c r="ED230" s="1" t="s">
        <v>158</v>
      </c>
      <c r="EE230" s="1" t="s">
        <v>619</v>
      </c>
      <c r="EF230" s="1" t="s">
        <v>151</v>
      </c>
      <c r="EG230" s="1" t="s">
        <v>151</v>
      </c>
    </row>
    <row r="231" ht="14.25" customHeight="1">
      <c r="A231" s="1" t="s">
        <v>620</v>
      </c>
      <c r="B231" s="1" t="s">
        <v>136</v>
      </c>
      <c r="C231" s="1">
        <v>52.0</v>
      </c>
      <c r="D231" s="1" t="s">
        <v>161</v>
      </c>
      <c r="E231" s="1">
        <v>79.6</v>
      </c>
      <c r="F231" s="1">
        <v>55.0</v>
      </c>
      <c r="G231" s="1" t="s">
        <v>154</v>
      </c>
      <c r="H231" s="1">
        <v>14.0</v>
      </c>
      <c r="I231" s="1">
        <v>103.0</v>
      </c>
      <c r="J231" s="1">
        <v>172.0</v>
      </c>
      <c r="K231" s="1">
        <v>3.127272727</v>
      </c>
      <c r="L231" s="1">
        <v>98.1</v>
      </c>
      <c r="M231" s="1">
        <v>1.4</v>
      </c>
      <c r="N231" s="1">
        <v>89.0</v>
      </c>
      <c r="O231" s="1">
        <v>5.2</v>
      </c>
      <c r="P231" s="1">
        <v>0.62</v>
      </c>
      <c r="Q231" s="1">
        <v>6.26</v>
      </c>
      <c r="R231" s="1">
        <v>0.099041534</v>
      </c>
      <c r="S231" s="1">
        <v>70.0</v>
      </c>
      <c r="T231" s="1">
        <v>3.0</v>
      </c>
      <c r="U231" s="1">
        <v>4.9395</v>
      </c>
      <c r="V231" s="1">
        <v>51.8</v>
      </c>
      <c r="W231" s="1">
        <v>41.68113928</v>
      </c>
      <c r="X231" s="1">
        <v>255.1</v>
      </c>
      <c r="Y231" s="1">
        <v>151.8372305</v>
      </c>
      <c r="Z231" s="1">
        <v>0.6586</v>
      </c>
      <c r="AA231" s="1">
        <v>0.41144787</v>
      </c>
      <c r="AB231" s="1">
        <v>53.8</v>
      </c>
      <c r="AC231" s="1">
        <v>20.91093961</v>
      </c>
      <c r="AD231" s="1" t="s">
        <v>154</v>
      </c>
      <c r="AE231" s="1">
        <v>22.91508918</v>
      </c>
      <c r="AF231" s="1">
        <v>81.0</v>
      </c>
      <c r="AG231" s="1" t="s">
        <v>154</v>
      </c>
      <c r="AH231" s="1" t="s">
        <v>154</v>
      </c>
      <c r="AI231" s="1" t="s">
        <v>142</v>
      </c>
      <c r="AJ231" s="1" t="s">
        <v>142</v>
      </c>
      <c r="AK231" s="1" t="s">
        <v>143</v>
      </c>
      <c r="AL231" s="1">
        <v>138.0</v>
      </c>
      <c r="AM231" s="1">
        <v>89.0</v>
      </c>
      <c r="AN231" s="1">
        <v>1919.63</v>
      </c>
      <c r="AO231" s="1">
        <v>11.9939</v>
      </c>
      <c r="AP231" s="1">
        <v>508.8</v>
      </c>
      <c r="AQ231" s="1">
        <v>994.872</v>
      </c>
      <c r="AR231" s="1">
        <v>12.1853</v>
      </c>
      <c r="AS231" s="1">
        <v>919.722</v>
      </c>
      <c r="AT231" s="1">
        <v>2188.8</v>
      </c>
      <c r="AU231" s="1">
        <v>192.035</v>
      </c>
      <c r="AV231" s="1">
        <v>11.2944</v>
      </c>
      <c r="AW231" s="1">
        <v>1.93104</v>
      </c>
      <c r="AX231" s="1">
        <v>2.9681</v>
      </c>
      <c r="AY231" s="1">
        <v>1258.8</v>
      </c>
      <c r="AZ231" s="1">
        <v>0.986332</v>
      </c>
      <c r="BA231" s="1">
        <v>2.43717</v>
      </c>
      <c r="BB231" s="1">
        <v>15.1714</v>
      </c>
      <c r="BC231" s="1">
        <v>5.75559</v>
      </c>
      <c r="BD231" s="1">
        <v>2.64332</v>
      </c>
      <c r="BE231" s="1">
        <v>318.25</v>
      </c>
      <c r="BF231" s="1">
        <v>8.05596</v>
      </c>
      <c r="BG231" s="1">
        <v>102.363</v>
      </c>
      <c r="BH231" s="1">
        <v>3.108487358</v>
      </c>
      <c r="BI231" s="1">
        <v>1.510762934</v>
      </c>
      <c r="BJ231" s="1">
        <v>1.316396146</v>
      </c>
      <c r="BK231" s="1">
        <v>0.0</v>
      </c>
      <c r="BL231" s="1" t="s">
        <v>156</v>
      </c>
      <c r="BM231" s="1" t="s">
        <v>145</v>
      </c>
      <c r="BN231" s="1" t="s">
        <v>146</v>
      </c>
      <c r="BO231" s="1" t="s">
        <v>146</v>
      </c>
      <c r="BP231" s="1" t="s">
        <v>146</v>
      </c>
      <c r="BQ231" s="1" t="s">
        <v>146</v>
      </c>
      <c r="BR231" s="1" t="s">
        <v>146</v>
      </c>
      <c r="BS231" s="1">
        <v>18.19906327</v>
      </c>
      <c r="BT231" s="1">
        <v>13.426812</v>
      </c>
      <c r="BU231" s="1">
        <v>8.859941839</v>
      </c>
      <c r="BV231" s="1">
        <v>4.791616349</v>
      </c>
      <c r="BW231" s="1">
        <v>1.004515315</v>
      </c>
      <c r="BX231" s="1">
        <v>0.213873362</v>
      </c>
      <c r="BY231" s="1">
        <v>0.111392376</v>
      </c>
      <c r="BZ231" s="1" t="str">
        <f t="shared" si="1"/>
        <v>proinflamatoria</v>
      </c>
      <c r="CA231" s="1">
        <v>24.39506173</v>
      </c>
      <c r="CB231" s="1" t="s">
        <v>148</v>
      </c>
      <c r="CC231" s="1">
        <v>0.134308384</v>
      </c>
      <c r="CD231" s="1">
        <v>0.311920466</v>
      </c>
      <c r="CE231" s="1">
        <v>0.460233247</v>
      </c>
      <c r="CF231" s="1">
        <v>0.020074563</v>
      </c>
      <c r="CG231" s="1">
        <v>0.023372527</v>
      </c>
      <c r="CH231" s="1">
        <v>810.923</v>
      </c>
      <c r="CI231" s="2" t="str">
        <f t="shared" si="2"/>
        <v>low</v>
      </c>
      <c r="CJ231" s="1">
        <v>344.394</v>
      </c>
      <c r="CK231" s="1">
        <v>334.247</v>
      </c>
      <c r="CL231" s="1">
        <v>10.147</v>
      </c>
      <c r="CM231" s="1">
        <v>330.08</v>
      </c>
      <c r="CN231" s="1">
        <v>13.706</v>
      </c>
      <c r="CO231" s="1">
        <v>0.439</v>
      </c>
      <c r="CP231" s="1">
        <v>0.0</v>
      </c>
      <c r="CQ231" s="1">
        <v>0.439</v>
      </c>
      <c r="CR231" s="1">
        <v>0.0</v>
      </c>
      <c r="CS231" s="1">
        <v>0.17</v>
      </c>
      <c r="CT231" s="1">
        <v>0.17</v>
      </c>
      <c r="CU231" s="1">
        <v>0.0</v>
      </c>
      <c r="CV231" s="1">
        <v>0.4</v>
      </c>
      <c r="CW231" s="1">
        <v>0.584</v>
      </c>
      <c r="CX231" s="1">
        <v>0.0</v>
      </c>
      <c r="CY231" s="1">
        <v>329.111</v>
      </c>
      <c r="CZ231" s="1">
        <v>0.006</v>
      </c>
      <c r="DA231" s="1">
        <v>0.046</v>
      </c>
      <c r="DB231" s="1">
        <v>0.052</v>
      </c>
      <c r="DC231" s="1">
        <v>0.0</v>
      </c>
      <c r="DD231" s="1">
        <v>0.004</v>
      </c>
      <c r="DE231" s="1">
        <v>0.004</v>
      </c>
      <c r="DF231" s="1">
        <v>0.131</v>
      </c>
      <c r="DG231" s="1">
        <v>0.088</v>
      </c>
      <c r="DH231" s="1">
        <v>0.218</v>
      </c>
      <c r="DI231" s="1">
        <v>0.23</v>
      </c>
      <c r="DJ231" s="1">
        <v>4.753</v>
      </c>
      <c r="DK231" s="1">
        <v>4.983</v>
      </c>
      <c r="DL231" s="1">
        <v>3.636</v>
      </c>
      <c r="DM231" s="1">
        <v>5.087</v>
      </c>
      <c r="DN231" s="1">
        <v>8.722</v>
      </c>
      <c r="DO231" s="1">
        <v>0.0</v>
      </c>
      <c r="DP231" s="1">
        <v>0.17</v>
      </c>
      <c r="DQ231" s="1">
        <v>0.17</v>
      </c>
      <c r="DR231" s="1" t="s">
        <v>157</v>
      </c>
      <c r="DS231" s="1" t="s">
        <v>158</v>
      </c>
      <c r="DT231" s="1" t="s">
        <v>149</v>
      </c>
      <c r="DU231" s="1" t="s">
        <v>158</v>
      </c>
      <c r="DV231" s="1">
        <v>422.437</v>
      </c>
      <c r="DW231" s="1" t="str">
        <f t="shared" si="3"/>
        <v>low</v>
      </c>
      <c r="DX231" s="1">
        <v>179.406</v>
      </c>
      <c r="DY231" s="1">
        <v>171.95</v>
      </c>
      <c r="DZ231" s="1">
        <v>7.14</v>
      </c>
      <c r="EA231" s="1" t="s">
        <v>157</v>
      </c>
      <c r="EB231" s="1" t="s">
        <v>158</v>
      </c>
      <c r="EC231" s="1" t="s">
        <v>149</v>
      </c>
      <c r="ED231" s="1" t="s">
        <v>158</v>
      </c>
      <c r="EE231" s="1" t="s">
        <v>621</v>
      </c>
      <c r="EF231" s="1" t="s">
        <v>151</v>
      </c>
      <c r="EG231" s="1" t="s">
        <v>151</v>
      </c>
    </row>
    <row r="232" ht="14.25" customHeight="1">
      <c r="A232" s="1" t="s">
        <v>622</v>
      </c>
      <c r="B232" s="1" t="s">
        <v>136</v>
      </c>
      <c r="C232" s="1">
        <v>46.0</v>
      </c>
      <c r="D232" s="1" t="s">
        <v>161</v>
      </c>
      <c r="E232" s="1">
        <v>95.3</v>
      </c>
      <c r="F232" s="1">
        <v>47.0</v>
      </c>
      <c r="G232" s="1" t="s">
        <v>154</v>
      </c>
      <c r="H232" s="1">
        <v>22.4</v>
      </c>
      <c r="I232" s="1">
        <v>135.0</v>
      </c>
      <c r="J232" s="1">
        <v>204.0</v>
      </c>
      <c r="K232" s="1">
        <v>4.340425532</v>
      </c>
      <c r="L232" s="1">
        <v>263.2</v>
      </c>
      <c r="M232" s="1">
        <v>1.5</v>
      </c>
      <c r="N232" s="1">
        <v>84.0</v>
      </c>
      <c r="O232" s="1">
        <v>5.4</v>
      </c>
      <c r="P232" s="1">
        <v>2.8</v>
      </c>
      <c r="Q232" s="1">
        <v>3.72</v>
      </c>
      <c r="R232" s="1">
        <v>0.752688172</v>
      </c>
      <c r="S232" s="1">
        <v>112.0</v>
      </c>
      <c r="T232" s="1">
        <v>12.58</v>
      </c>
      <c r="U232" s="1">
        <v>4.662</v>
      </c>
      <c r="V232" s="1">
        <v>152.3</v>
      </c>
      <c r="W232" s="1">
        <v>216.5232358</v>
      </c>
      <c r="X232" s="1">
        <v>62.9</v>
      </c>
      <c r="Y232" s="1">
        <v>38.36450577</v>
      </c>
      <c r="Z232" s="1">
        <v>2.606576</v>
      </c>
      <c r="AA232" s="1">
        <v>0.330262964</v>
      </c>
      <c r="AB232" s="1">
        <v>75.4</v>
      </c>
      <c r="AC232" s="1">
        <v>23.71748636</v>
      </c>
      <c r="AD232" s="1" t="s">
        <v>154</v>
      </c>
      <c r="AE232" s="1">
        <v>32.18116155</v>
      </c>
      <c r="AF232" s="1">
        <v>89.2</v>
      </c>
      <c r="AG232" s="1" t="s">
        <v>154</v>
      </c>
      <c r="AH232" s="1" t="s">
        <v>141</v>
      </c>
      <c r="AI232" s="1" t="s">
        <v>142</v>
      </c>
      <c r="AJ232" s="1" t="s">
        <v>167</v>
      </c>
      <c r="AK232" s="1" t="s">
        <v>170</v>
      </c>
      <c r="AL232" s="1">
        <v>122.0</v>
      </c>
      <c r="AM232" s="1">
        <v>84.0</v>
      </c>
      <c r="AN232" s="1">
        <v>1719.83</v>
      </c>
      <c r="AO232" s="1">
        <v>19.2667</v>
      </c>
      <c r="AP232" s="1">
        <v>659.696</v>
      </c>
      <c r="AQ232" s="1">
        <v>858.577</v>
      </c>
      <c r="AR232" s="1">
        <v>11.2142</v>
      </c>
      <c r="AS232" s="1">
        <v>1853.69</v>
      </c>
      <c r="AT232" s="1">
        <v>2496.32</v>
      </c>
      <c r="AU232" s="1">
        <v>254.971</v>
      </c>
      <c r="AV232" s="1">
        <v>10.2498</v>
      </c>
      <c r="AW232" s="1">
        <v>1.74673</v>
      </c>
      <c r="AX232" s="1">
        <v>3.12684</v>
      </c>
      <c r="AY232" s="1">
        <v>793.33</v>
      </c>
      <c r="AZ232" s="1">
        <v>1.02306</v>
      </c>
      <c r="BA232" s="1">
        <v>1.55709</v>
      </c>
      <c r="BB232" s="1">
        <v>19.0867</v>
      </c>
      <c r="BC232" s="1">
        <v>4.28687</v>
      </c>
      <c r="BD232" s="1">
        <v>2.53596</v>
      </c>
      <c r="BE232" s="1">
        <v>297.084</v>
      </c>
      <c r="BF232" s="1">
        <v>6.961</v>
      </c>
      <c r="BG232" s="1">
        <v>196.798</v>
      </c>
      <c r="BH232" s="1">
        <v>12.18972571</v>
      </c>
      <c r="BI232" s="1">
        <v>2.677763558</v>
      </c>
      <c r="BJ232" s="1">
        <v>1.243334576</v>
      </c>
      <c r="BK232" s="1">
        <v>0.174169812</v>
      </c>
      <c r="BL232" s="1" t="s">
        <v>156</v>
      </c>
      <c r="BM232" s="1" t="s">
        <v>146</v>
      </c>
      <c r="BN232" s="1" t="s">
        <v>146</v>
      </c>
      <c r="BO232" s="1" t="s">
        <v>146</v>
      </c>
      <c r="BP232" s="1" t="s">
        <v>146</v>
      </c>
      <c r="BQ232" s="1" t="s">
        <v>146</v>
      </c>
      <c r="BR232" s="1" t="s">
        <v>146</v>
      </c>
      <c r="BS232" s="1">
        <v>11.84136894</v>
      </c>
      <c r="BT232" s="1">
        <v>11.99039594</v>
      </c>
      <c r="BU232" s="1">
        <v>7.947973859</v>
      </c>
      <c r="BV232" s="1">
        <v>1.148872514</v>
      </c>
      <c r="BW232" s="1">
        <v>0.0</v>
      </c>
      <c r="BX232" s="1">
        <v>-0.572081852</v>
      </c>
      <c r="BY232" s="1">
        <v>-0.332605728</v>
      </c>
      <c r="BZ232" s="1" t="str">
        <f t="shared" si="1"/>
        <v>antiinflamatoria</v>
      </c>
      <c r="CA232" s="1">
        <v>24.02242152</v>
      </c>
      <c r="CB232" s="1" t="s">
        <v>148</v>
      </c>
      <c r="CC232" s="1" t="s">
        <v>147</v>
      </c>
      <c r="CD232" s="1" t="s">
        <v>147</v>
      </c>
      <c r="CE232" s="1" t="s">
        <v>147</v>
      </c>
      <c r="CF232" s="1" t="s">
        <v>147</v>
      </c>
      <c r="CG232" s="1" t="s">
        <v>147</v>
      </c>
      <c r="CH232" s="1">
        <v>1528.754</v>
      </c>
      <c r="CI232" s="2" t="str">
        <f t="shared" si="2"/>
        <v>High</v>
      </c>
      <c r="CJ232" s="1">
        <v>688.279</v>
      </c>
      <c r="CK232" s="1">
        <v>631.481</v>
      </c>
      <c r="CL232" s="1">
        <v>56.798</v>
      </c>
      <c r="CM232" s="1">
        <v>479.823</v>
      </c>
      <c r="CN232" s="1">
        <v>195.056</v>
      </c>
      <c r="CO232" s="1">
        <v>0.924</v>
      </c>
      <c r="CP232" s="1">
        <v>0.0</v>
      </c>
      <c r="CQ232" s="1">
        <v>0.924</v>
      </c>
      <c r="CR232" s="1">
        <v>0.087</v>
      </c>
      <c r="CS232" s="1">
        <v>12.373</v>
      </c>
      <c r="CT232" s="1">
        <v>12.46</v>
      </c>
      <c r="CU232" s="1">
        <v>0.016</v>
      </c>
      <c r="CV232" s="1">
        <v>0.0</v>
      </c>
      <c r="CW232" s="1">
        <v>92.888</v>
      </c>
      <c r="CX232" s="1">
        <v>0.0</v>
      </c>
      <c r="CY232" s="1">
        <v>218.069</v>
      </c>
      <c r="CZ232" s="1">
        <v>0.308</v>
      </c>
      <c r="DA232" s="1">
        <v>2.195</v>
      </c>
      <c r="DB232" s="1">
        <v>2.503</v>
      </c>
      <c r="DC232" s="1">
        <v>0.089</v>
      </c>
      <c r="DD232" s="1">
        <v>0.544</v>
      </c>
      <c r="DE232" s="1">
        <v>0.632</v>
      </c>
      <c r="DF232" s="1">
        <v>148.9</v>
      </c>
      <c r="DG232" s="1">
        <v>7.526</v>
      </c>
      <c r="DH232" s="1">
        <v>156.426</v>
      </c>
      <c r="DI232" s="1">
        <v>13.069</v>
      </c>
      <c r="DJ232" s="1">
        <v>7.378</v>
      </c>
      <c r="DK232" s="1">
        <v>20.447</v>
      </c>
      <c r="DL232" s="1">
        <v>147.827</v>
      </c>
      <c r="DM232" s="1">
        <v>26.783</v>
      </c>
      <c r="DN232" s="1">
        <v>174.609</v>
      </c>
      <c r="DO232" s="1">
        <v>0.087</v>
      </c>
      <c r="DP232" s="1">
        <v>12.373</v>
      </c>
      <c r="DQ232" s="1">
        <v>12.46</v>
      </c>
      <c r="DR232" s="1" t="s">
        <v>149</v>
      </c>
      <c r="DS232" s="1" t="s">
        <v>157</v>
      </c>
      <c r="DT232" s="1" t="s">
        <v>149</v>
      </c>
      <c r="DU232" s="1" t="s">
        <v>157</v>
      </c>
      <c r="DV232" s="1">
        <v>888.898</v>
      </c>
      <c r="DW232" s="1" t="str">
        <f t="shared" si="3"/>
        <v>high</v>
      </c>
      <c r="DX232" s="1">
        <v>400.202</v>
      </c>
      <c r="DY232" s="1">
        <v>278.994</v>
      </c>
      <c r="DZ232" s="1">
        <v>113.416</v>
      </c>
      <c r="EA232" s="1" t="s">
        <v>149</v>
      </c>
      <c r="EB232" s="1" t="s">
        <v>157</v>
      </c>
      <c r="EC232" s="1" t="s">
        <v>149</v>
      </c>
      <c r="ED232" s="1" t="s">
        <v>157</v>
      </c>
      <c r="EE232" s="1" t="s">
        <v>623</v>
      </c>
      <c r="EF232" s="1" t="s">
        <v>151</v>
      </c>
      <c r="EG232" s="1" t="s">
        <v>151</v>
      </c>
    </row>
    <row r="233" ht="14.25" customHeight="1">
      <c r="A233" s="1" t="s">
        <v>624</v>
      </c>
      <c r="B233" s="1" t="s">
        <v>136</v>
      </c>
      <c r="C233" s="1">
        <v>30.0</v>
      </c>
      <c r="D233" s="1" t="s">
        <v>137</v>
      </c>
      <c r="E233" s="1">
        <v>60.5</v>
      </c>
      <c r="F233" s="1">
        <v>63.0</v>
      </c>
      <c r="G233" s="1" t="s">
        <v>154</v>
      </c>
      <c r="H233" s="1">
        <v>10.8</v>
      </c>
      <c r="I233" s="1">
        <v>88.0</v>
      </c>
      <c r="J233" s="1">
        <v>162.0</v>
      </c>
      <c r="K233" s="1">
        <v>2.571428571</v>
      </c>
      <c r="L233" s="1">
        <v>97.3</v>
      </c>
      <c r="M233" s="1">
        <v>0.9</v>
      </c>
      <c r="N233" s="1">
        <v>87.0</v>
      </c>
      <c r="O233" s="1">
        <v>4.9</v>
      </c>
      <c r="P233" s="1">
        <v>0.88</v>
      </c>
      <c r="Q233" s="1">
        <v>6.82</v>
      </c>
      <c r="R233" s="1">
        <v>0.129032258</v>
      </c>
      <c r="S233" s="1">
        <v>54.0</v>
      </c>
      <c r="T233" s="1">
        <v>5.75</v>
      </c>
      <c r="U233" s="1">
        <v>4.8285</v>
      </c>
      <c r="V233" s="1">
        <v>83.8</v>
      </c>
      <c r="W233" s="1">
        <v>86.56379375</v>
      </c>
      <c r="X233" s="1">
        <v>134.6</v>
      </c>
      <c r="Y233" s="1">
        <v>81.0405608</v>
      </c>
      <c r="Z233" s="1">
        <v>1.23395</v>
      </c>
      <c r="AA233" s="1">
        <v>0.369943238</v>
      </c>
      <c r="AB233" s="1">
        <v>62.2</v>
      </c>
      <c r="AC233" s="1">
        <v>22.57221658</v>
      </c>
      <c r="AD233" s="1" t="s">
        <v>154</v>
      </c>
      <c r="AE233" s="1">
        <v>21.73938819</v>
      </c>
      <c r="AF233" s="1">
        <v>79.8</v>
      </c>
      <c r="AG233" s="1" t="s">
        <v>154</v>
      </c>
      <c r="AH233" s="1" t="s">
        <v>154</v>
      </c>
      <c r="AI233" s="1" t="s">
        <v>142</v>
      </c>
      <c r="AJ233" s="1" t="s">
        <v>167</v>
      </c>
      <c r="AK233" s="1" t="s">
        <v>143</v>
      </c>
      <c r="AL233" s="1">
        <v>117.0</v>
      </c>
      <c r="AM233" s="1">
        <v>79.0</v>
      </c>
      <c r="AN233" s="1">
        <v>1537.03</v>
      </c>
      <c r="AO233" s="1">
        <v>16.1384</v>
      </c>
      <c r="AP233" s="1">
        <v>278.546</v>
      </c>
      <c r="AQ233" s="1">
        <v>804.03</v>
      </c>
      <c r="AR233" s="1">
        <v>11.269</v>
      </c>
      <c r="AS233" s="1">
        <v>704.848</v>
      </c>
      <c r="AT233" s="1">
        <v>2550.55</v>
      </c>
      <c r="AU233" s="1">
        <v>209.363</v>
      </c>
      <c r="AV233" s="1">
        <v>10.0798</v>
      </c>
      <c r="AW233" s="1">
        <v>1.28616</v>
      </c>
      <c r="AX233" s="1">
        <v>3.31435</v>
      </c>
      <c r="AY233" s="1">
        <v>600.977</v>
      </c>
      <c r="AZ233" s="1">
        <v>0.85237</v>
      </c>
      <c r="BA233" s="1">
        <v>1.04274</v>
      </c>
      <c r="BB233" s="1">
        <v>15.6368</v>
      </c>
      <c r="BC233" s="1">
        <v>4.59844</v>
      </c>
      <c r="BD233" s="1">
        <v>1.53327</v>
      </c>
      <c r="BE233" s="1">
        <v>305.654</v>
      </c>
      <c r="BF233" s="1">
        <v>6.82183</v>
      </c>
      <c r="BG233" s="1">
        <v>156.087</v>
      </c>
      <c r="BH233" s="1">
        <v>2.05072761</v>
      </c>
      <c r="BI233" s="1">
        <v>1.147557921</v>
      </c>
      <c r="BJ233" s="1">
        <v>0.723323283</v>
      </c>
      <c r="BK233" s="1">
        <v>0.03174575</v>
      </c>
      <c r="BL233" s="1" t="s">
        <v>156</v>
      </c>
      <c r="BM233" s="1" t="s">
        <v>146</v>
      </c>
      <c r="BN233" s="1" t="s">
        <v>146</v>
      </c>
      <c r="BO233" s="1" t="s">
        <v>146</v>
      </c>
      <c r="BP233" s="1" t="s">
        <v>146</v>
      </c>
      <c r="BQ233" s="1" t="s">
        <v>146</v>
      </c>
      <c r="BR233" s="1" t="s">
        <v>146</v>
      </c>
      <c r="BS233" s="1">
        <v>14.96848349</v>
      </c>
      <c r="BT233" s="1">
        <v>10.4129807</v>
      </c>
      <c r="BU233" s="1">
        <v>11.18430615</v>
      </c>
      <c r="BV233" s="1">
        <v>9.471094137</v>
      </c>
      <c r="BW233" s="1">
        <v>1.185214327</v>
      </c>
      <c r="BX233" s="1">
        <v>-0.084624454</v>
      </c>
      <c r="BY233" s="1">
        <v>-0.0550582</v>
      </c>
      <c r="BZ233" s="1" t="str">
        <f t="shared" si="1"/>
        <v>antiinflamatoria</v>
      </c>
      <c r="CA233" s="1">
        <v>22.39598997</v>
      </c>
      <c r="CB233" s="1" t="s">
        <v>148</v>
      </c>
      <c r="CC233" s="1">
        <v>0.243323714</v>
      </c>
      <c r="CD233" s="1">
        <v>0.311437864</v>
      </c>
      <c r="CE233" s="1">
        <v>0.031102561</v>
      </c>
      <c r="CF233" s="1">
        <v>0.030873528</v>
      </c>
      <c r="CG233" s="1">
        <v>0.166094086</v>
      </c>
      <c r="CH233" s="1">
        <v>1040.368</v>
      </c>
      <c r="CI233" s="2" t="str">
        <f t="shared" si="2"/>
        <v>High</v>
      </c>
      <c r="CJ233" s="1">
        <v>513.903</v>
      </c>
      <c r="CK233" s="1">
        <v>424.802</v>
      </c>
      <c r="CL233" s="1">
        <v>89.101</v>
      </c>
      <c r="CM233" s="1">
        <v>247.77</v>
      </c>
      <c r="CN233" s="1">
        <v>258.009</v>
      </c>
      <c r="CO233" s="1">
        <v>1.657</v>
      </c>
      <c r="CP233" s="1">
        <v>0.0</v>
      </c>
      <c r="CQ233" s="1">
        <v>1.657</v>
      </c>
      <c r="CR233" s="1">
        <v>0.0</v>
      </c>
      <c r="CS233" s="1">
        <v>6.456</v>
      </c>
      <c r="CT233" s="1">
        <v>6.456</v>
      </c>
      <c r="CU233" s="1">
        <v>0.011</v>
      </c>
      <c r="CV233" s="1">
        <v>0.169</v>
      </c>
      <c r="CW233" s="1">
        <v>0.0</v>
      </c>
      <c r="CX233" s="1">
        <v>0.0</v>
      </c>
      <c r="CY233" s="1">
        <v>24.937</v>
      </c>
      <c r="CZ233" s="1">
        <v>0.081</v>
      </c>
      <c r="DA233" s="1">
        <v>4.279</v>
      </c>
      <c r="DB233" s="1">
        <v>4.36</v>
      </c>
      <c r="DC233" s="1">
        <v>0.274</v>
      </c>
      <c r="DD233" s="1">
        <v>0.201</v>
      </c>
      <c r="DE233" s="1">
        <v>0.475</v>
      </c>
      <c r="DF233" s="1">
        <v>216.478</v>
      </c>
      <c r="DG233" s="1">
        <v>1.52</v>
      </c>
      <c r="DH233" s="1">
        <v>217.998</v>
      </c>
      <c r="DI233" s="1">
        <v>1.028</v>
      </c>
      <c r="DJ233" s="1">
        <v>0.554</v>
      </c>
      <c r="DK233" s="1">
        <v>1.583</v>
      </c>
      <c r="DL233" s="1">
        <v>180.336</v>
      </c>
      <c r="DM233" s="1">
        <v>76.091</v>
      </c>
      <c r="DN233" s="1">
        <v>256.427</v>
      </c>
      <c r="DO233" s="1">
        <v>0.0</v>
      </c>
      <c r="DP233" s="1">
        <v>6.456</v>
      </c>
      <c r="DQ233" s="1">
        <v>6.456</v>
      </c>
      <c r="DR233" s="1" t="s">
        <v>157</v>
      </c>
      <c r="DS233" s="1" t="s">
        <v>157</v>
      </c>
      <c r="DT233" s="1" t="s">
        <v>157</v>
      </c>
      <c r="DU233" s="1" t="s">
        <v>157</v>
      </c>
      <c r="DV233" s="1">
        <v>676.869</v>
      </c>
      <c r="DW233" s="1" t="str">
        <f t="shared" si="3"/>
        <v>high</v>
      </c>
      <c r="DX233" s="1">
        <v>334.348</v>
      </c>
      <c r="DY233" s="1">
        <v>161.201</v>
      </c>
      <c r="DZ233" s="1">
        <v>167.862</v>
      </c>
      <c r="EA233" s="1" t="s">
        <v>149</v>
      </c>
      <c r="EB233" s="1" t="s">
        <v>157</v>
      </c>
      <c r="EC233" s="1" t="s">
        <v>149</v>
      </c>
      <c r="ED233" s="1" t="s">
        <v>157</v>
      </c>
      <c r="EE233" s="1" t="s">
        <v>625</v>
      </c>
      <c r="EF233" s="1" t="s">
        <v>165</v>
      </c>
      <c r="EG233" s="1" t="s">
        <v>165</v>
      </c>
    </row>
    <row r="234" ht="14.25" customHeight="1">
      <c r="A234" s="1" t="s">
        <v>626</v>
      </c>
      <c r="B234" s="1" t="s">
        <v>153</v>
      </c>
      <c r="C234" s="1">
        <v>18.0</v>
      </c>
      <c r="D234" s="1" t="s">
        <v>137</v>
      </c>
      <c r="E234" s="1">
        <v>58.8</v>
      </c>
      <c r="F234" s="1">
        <v>45.0</v>
      </c>
      <c r="G234" s="1" t="s">
        <v>154</v>
      </c>
      <c r="H234" s="1">
        <v>15.6</v>
      </c>
      <c r="I234" s="1">
        <v>78.0</v>
      </c>
      <c r="J234" s="1">
        <v>139.0</v>
      </c>
      <c r="K234" s="1">
        <v>3.088888889</v>
      </c>
      <c r="L234" s="1">
        <v>137.2</v>
      </c>
      <c r="M234" s="1">
        <v>0.8</v>
      </c>
      <c r="N234" s="1">
        <v>85.0</v>
      </c>
      <c r="O234" s="1">
        <v>5.1</v>
      </c>
      <c r="P234" s="1">
        <v>9.72</v>
      </c>
      <c r="Q234" s="1">
        <v>9.49</v>
      </c>
      <c r="R234" s="1">
        <v>1.024236038</v>
      </c>
      <c r="S234" s="1">
        <v>78.0</v>
      </c>
      <c r="T234" s="1">
        <v>11.87</v>
      </c>
      <c r="U234" s="1">
        <v>4.7175</v>
      </c>
      <c r="V234" s="1">
        <v>143.1</v>
      </c>
      <c r="W234" s="1">
        <v>194.9897331</v>
      </c>
      <c r="X234" s="1">
        <v>66.4</v>
      </c>
      <c r="Y234" s="1">
        <v>40.1809213</v>
      </c>
      <c r="Z234" s="1">
        <v>2.488743333</v>
      </c>
      <c r="AA234" s="1">
        <v>0.332468921</v>
      </c>
      <c r="AB234" s="1">
        <v>59.8</v>
      </c>
      <c r="AC234" s="1">
        <v>20.83887991</v>
      </c>
      <c r="AD234" s="1" t="s">
        <v>154</v>
      </c>
      <c r="AE234" s="1">
        <v>29.86741878</v>
      </c>
      <c r="AF234" s="1">
        <v>74.0</v>
      </c>
      <c r="AG234" s="1" t="s">
        <v>154</v>
      </c>
      <c r="AH234" s="1" t="s">
        <v>154</v>
      </c>
      <c r="AI234" s="1" t="s">
        <v>142</v>
      </c>
      <c r="AJ234" s="1" t="s">
        <v>167</v>
      </c>
      <c r="AK234" s="1" t="s">
        <v>143</v>
      </c>
      <c r="AL234" s="1">
        <v>102.0</v>
      </c>
      <c r="AM234" s="1">
        <v>59.0</v>
      </c>
      <c r="AN234" s="1">
        <v>2083.17</v>
      </c>
      <c r="AO234" s="1">
        <v>14.7681</v>
      </c>
      <c r="AP234" s="1">
        <v>765.611</v>
      </c>
      <c r="AQ234" s="1">
        <v>1210.79</v>
      </c>
      <c r="AR234" s="1">
        <v>12.4238</v>
      </c>
      <c r="AS234" s="1">
        <v>1541.41</v>
      </c>
      <c r="AT234" s="1">
        <v>3498.8</v>
      </c>
      <c r="AU234" s="1">
        <v>269.182</v>
      </c>
      <c r="AV234" s="1">
        <v>10.5888</v>
      </c>
      <c r="AW234" s="1">
        <v>1.5055</v>
      </c>
      <c r="AX234" s="1">
        <v>3.07136</v>
      </c>
      <c r="AY234" s="1">
        <v>830.909</v>
      </c>
      <c r="AZ234" s="1">
        <v>1.43512</v>
      </c>
      <c r="BA234" s="1">
        <v>2.10569</v>
      </c>
      <c r="BB234" s="1">
        <v>24.2657</v>
      </c>
      <c r="BC234" s="1">
        <v>5.71449</v>
      </c>
      <c r="BD234" s="1">
        <v>1.58533</v>
      </c>
      <c r="BE234" s="1">
        <v>361.454</v>
      </c>
      <c r="BF234" s="1">
        <v>7.46844</v>
      </c>
      <c r="BG234" s="1">
        <v>164.178</v>
      </c>
      <c r="BH234" s="1">
        <v>0.26547064</v>
      </c>
      <c r="BI234" s="1">
        <v>0.0</v>
      </c>
      <c r="BJ234" s="1">
        <v>0.094287196</v>
      </c>
      <c r="BK234" s="1">
        <v>0.0</v>
      </c>
      <c r="BL234" s="1" t="s">
        <v>156</v>
      </c>
      <c r="BM234" s="1" t="s">
        <v>146</v>
      </c>
      <c r="BN234" s="1" t="s">
        <v>146</v>
      </c>
      <c r="BO234" s="1" t="s">
        <v>145</v>
      </c>
      <c r="BP234" s="1" t="s">
        <v>146</v>
      </c>
      <c r="BQ234" s="1" t="s">
        <v>146</v>
      </c>
      <c r="BR234" s="1" t="s">
        <v>146</v>
      </c>
      <c r="BS234" s="1">
        <v>17.72509904</v>
      </c>
      <c r="BT234" s="1">
        <v>7.993539267</v>
      </c>
      <c r="BU234" s="1">
        <v>9.989978703</v>
      </c>
      <c r="BV234" s="1">
        <v>8.565620065</v>
      </c>
      <c r="BW234" s="1">
        <v>1.555315546</v>
      </c>
      <c r="BX234" s="1">
        <v>-0.293908297</v>
      </c>
      <c r="BY234" s="1">
        <v>-0.141098558</v>
      </c>
      <c r="BZ234" s="1" t="str">
        <f t="shared" si="1"/>
        <v>antiinflamatoria</v>
      </c>
      <c r="CA234" s="1">
        <v>30.21621622</v>
      </c>
      <c r="CB234" s="1" t="s">
        <v>148</v>
      </c>
      <c r="CC234" s="1">
        <v>0.01420078</v>
      </c>
      <c r="CD234" s="1">
        <v>0.438936646</v>
      </c>
      <c r="CE234" s="1">
        <v>0.093157117</v>
      </c>
      <c r="CF234" s="1">
        <v>0.221494301</v>
      </c>
      <c r="CG234" s="1">
        <v>0.107850191</v>
      </c>
      <c r="CH234" s="1">
        <v>468.044</v>
      </c>
      <c r="CI234" s="2" t="str">
        <f t="shared" si="2"/>
        <v>low</v>
      </c>
      <c r="CJ234" s="1">
        <v>414.636</v>
      </c>
      <c r="CK234" s="1">
        <v>342.659</v>
      </c>
      <c r="CL234" s="1">
        <v>71.977</v>
      </c>
      <c r="CM234" s="1">
        <v>280.086</v>
      </c>
      <c r="CN234" s="1">
        <v>120.739</v>
      </c>
      <c r="CO234" s="1">
        <v>2.88</v>
      </c>
      <c r="CP234" s="1">
        <v>0.0</v>
      </c>
      <c r="CQ234" s="1">
        <v>2.88</v>
      </c>
      <c r="CR234" s="1">
        <v>0.0</v>
      </c>
      <c r="CS234" s="1">
        <v>10.93</v>
      </c>
      <c r="CT234" s="1">
        <v>10.93</v>
      </c>
      <c r="CU234" s="1">
        <v>0.0</v>
      </c>
      <c r="CV234" s="1">
        <v>0.359</v>
      </c>
      <c r="CW234" s="1">
        <v>0.0</v>
      </c>
      <c r="CX234" s="1">
        <v>0.0</v>
      </c>
      <c r="CY234" s="1">
        <v>18.226</v>
      </c>
      <c r="CZ234" s="1">
        <v>42.867</v>
      </c>
      <c r="DA234" s="1">
        <v>11.121</v>
      </c>
      <c r="DB234" s="1">
        <v>53.987</v>
      </c>
      <c r="DC234" s="1">
        <v>9.966</v>
      </c>
      <c r="DD234" s="1">
        <v>0.133</v>
      </c>
      <c r="DE234" s="1">
        <v>10.098</v>
      </c>
      <c r="DF234" s="1">
        <v>197.146</v>
      </c>
      <c r="DG234" s="1">
        <v>0.629</v>
      </c>
      <c r="DH234" s="1">
        <v>197.775</v>
      </c>
      <c r="DI234" s="1">
        <v>0.142</v>
      </c>
      <c r="DJ234" s="1">
        <v>3.648</v>
      </c>
      <c r="DK234" s="1">
        <v>3.791</v>
      </c>
      <c r="DL234" s="1">
        <v>71.415</v>
      </c>
      <c r="DM234" s="1">
        <v>45.499</v>
      </c>
      <c r="DN234" s="1">
        <v>116.914</v>
      </c>
      <c r="DO234" s="1">
        <v>0.0</v>
      </c>
      <c r="DP234" s="1">
        <v>10.93</v>
      </c>
      <c r="DQ234" s="1">
        <v>10.93</v>
      </c>
      <c r="DR234" s="1" t="s">
        <v>158</v>
      </c>
      <c r="DS234" s="1" t="s">
        <v>157</v>
      </c>
      <c r="DT234" s="1" t="s">
        <v>149</v>
      </c>
      <c r="DU234" s="1" t="s">
        <v>157</v>
      </c>
      <c r="DV234" s="1">
        <v>224.679</v>
      </c>
      <c r="DW234" s="1" t="str">
        <f t="shared" si="3"/>
        <v>low</v>
      </c>
      <c r="DX234" s="1">
        <v>199.041</v>
      </c>
      <c r="DY234" s="1">
        <v>134.452</v>
      </c>
      <c r="DZ234" s="1">
        <v>57.959</v>
      </c>
      <c r="EA234" s="1" t="s">
        <v>158</v>
      </c>
      <c r="EB234" s="1" t="s">
        <v>157</v>
      </c>
      <c r="EC234" s="1" t="s">
        <v>149</v>
      </c>
      <c r="ED234" s="1" t="s">
        <v>157</v>
      </c>
      <c r="EE234" s="1" t="s">
        <v>627</v>
      </c>
      <c r="EF234" s="1" t="s">
        <v>151</v>
      </c>
      <c r="EG234" s="1" t="s">
        <v>151</v>
      </c>
    </row>
    <row r="235" ht="14.25" customHeight="1">
      <c r="A235" s="1" t="s">
        <v>628</v>
      </c>
      <c r="B235" s="1" t="s">
        <v>136</v>
      </c>
      <c r="C235" s="1">
        <v>38.0</v>
      </c>
      <c r="D235" s="1" t="s">
        <v>137</v>
      </c>
      <c r="E235" s="1">
        <v>113.0</v>
      </c>
      <c r="F235" s="1">
        <v>34.0</v>
      </c>
      <c r="G235" s="1" t="s">
        <v>138</v>
      </c>
      <c r="H235" s="1">
        <v>88.6</v>
      </c>
      <c r="I235" s="1">
        <v>119.0</v>
      </c>
      <c r="J235" s="1">
        <v>242.0</v>
      </c>
      <c r="K235" s="1">
        <v>7.117647059</v>
      </c>
      <c r="L235" s="1">
        <v>170.6</v>
      </c>
      <c r="M235" s="1">
        <v>3.0</v>
      </c>
      <c r="N235" s="1">
        <v>98.0</v>
      </c>
      <c r="O235" s="1">
        <v>5.5</v>
      </c>
      <c r="P235" s="1">
        <v>1.88</v>
      </c>
      <c r="Q235" s="1">
        <v>2.54</v>
      </c>
      <c r="R235" s="1">
        <v>0.74015748</v>
      </c>
      <c r="S235" s="1">
        <v>443.0</v>
      </c>
      <c r="T235" s="1">
        <v>13.67</v>
      </c>
      <c r="U235" s="1">
        <v>5.439</v>
      </c>
      <c r="V235" s="1">
        <v>119.1</v>
      </c>
      <c r="W235" s="1">
        <v>141.0005157</v>
      </c>
      <c r="X235" s="1">
        <v>55.7</v>
      </c>
      <c r="Y235" s="1">
        <v>30.2618131</v>
      </c>
      <c r="Z235" s="1">
        <v>3.304494667</v>
      </c>
      <c r="AA235" s="1">
        <v>0.31939444</v>
      </c>
      <c r="AB235" s="1">
        <v>84.9</v>
      </c>
      <c r="AC235" s="1">
        <v>29.23940356</v>
      </c>
      <c r="AD235" s="1" t="s">
        <v>139</v>
      </c>
      <c r="AE235" s="1">
        <v>27.35537749</v>
      </c>
      <c r="AF235" s="1">
        <v>97.7</v>
      </c>
      <c r="AG235" s="1" t="s">
        <v>140</v>
      </c>
      <c r="AH235" s="1" t="s">
        <v>141</v>
      </c>
      <c r="AI235" s="1" t="s">
        <v>142</v>
      </c>
      <c r="AJ235" s="1" t="s">
        <v>167</v>
      </c>
      <c r="AK235" s="1" t="s">
        <v>173</v>
      </c>
      <c r="AL235" s="1">
        <v>162.0</v>
      </c>
      <c r="AM235" s="1">
        <v>91.0</v>
      </c>
      <c r="AN235" s="1">
        <v>1983.52</v>
      </c>
      <c r="AO235" s="1">
        <v>18.5872</v>
      </c>
      <c r="AP235" s="1">
        <v>1180.27</v>
      </c>
      <c r="AQ235" s="1">
        <v>1326.24</v>
      </c>
      <c r="AR235" s="1">
        <v>11.3508</v>
      </c>
      <c r="AS235" s="1">
        <v>1483.84</v>
      </c>
      <c r="AT235" s="1">
        <v>3390.36</v>
      </c>
      <c r="AU235" s="1">
        <v>260.726</v>
      </c>
      <c r="AV235" s="1">
        <v>10.8306</v>
      </c>
      <c r="AW235" s="1">
        <v>1.68263</v>
      </c>
      <c r="AX235" s="1">
        <v>2.9438</v>
      </c>
      <c r="AY235" s="1">
        <v>944.656</v>
      </c>
      <c r="AZ235" s="1">
        <v>0.896004</v>
      </c>
      <c r="BA235" s="1">
        <v>1.48242</v>
      </c>
      <c r="BB235" s="1">
        <v>13.7066</v>
      </c>
      <c r="BC235" s="1">
        <v>4.83815</v>
      </c>
      <c r="BD235" s="1">
        <v>0.92436</v>
      </c>
      <c r="BE235" s="1">
        <v>257.378</v>
      </c>
      <c r="BF235" s="1">
        <v>7.35086</v>
      </c>
      <c r="BG235" s="1">
        <v>164.953</v>
      </c>
      <c r="BH235" s="1">
        <v>5.330120054</v>
      </c>
      <c r="BI235" s="1">
        <v>5.306166714</v>
      </c>
      <c r="BJ235" s="1">
        <v>0.952348692</v>
      </c>
      <c r="BK235" s="1">
        <v>0.019517083</v>
      </c>
      <c r="BL235" s="1" t="s">
        <v>144</v>
      </c>
      <c r="BM235" s="1" t="s">
        <v>145</v>
      </c>
      <c r="BN235" s="1" t="s">
        <v>145</v>
      </c>
      <c r="BO235" s="1" t="s">
        <v>145</v>
      </c>
      <c r="BP235" s="1" t="s">
        <v>146</v>
      </c>
      <c r="BQ235" s="1" t="s">
        <v>146</v>
      </c>
      <c r="BR235" s="1" t="s">
        <v>145</v>
      </c>
      <c r="BS235" s="1">
        <v>12.70183198</v>
      </c>
      <c r="BT235" s="1">
        <v>9.509715603</v>
      </c>
      <c r="BU235" s="1">
        <v>5.977986452</v>
      </c>
      <c r="BV235" s="1">
        <v>4.876599984</v>
      </c>
      <c r="BW235" s="1">
        <v>1.399088885</v>
      </c>
      <c r="BX235" s="1">
        <v>0.656056433</v>
      </c>
      <c r="BY235" s="1">
        <v>0.330673605</v>
      </c>
      <c r="BZ235" s="1" t="str">
        <f t="shared" si="1"/>
        <v>proinflamatoria</v>
      </c>
      <c r="CA235" s="1">
        <v>29.11770727</v>
      </c>
      <c r="CB235" s="1" t="s">
        <v>148</v>
      </c>
      <c r="CC235" s="1">
        <v>0.204787346</v>
      </c>
      <c r="CD235" s="1">
        <v>0.16271928</v>
      </c>
      <c r="CE235" s="1">
        <v>0.521938496</v>
      </c>
      <c r="CF235" s="1">
        <v>0.001135838</v>
      </c>
      <c r="CG235" s="1">
        <v>0.012788692</v>
      </c>
      <c r="CH235" s="1">
        <v>576.146</v>
      </c>
      <c r="CI235" s="2" t="str">
        <f t="shared" si="2"/>
        <v>low</v>
      </c>
      <c r="CJ235" s="1">
        <v>481.041</v>
      </c>
      <c r="CK235" s="1">
        <v>448.715</v>
      </c>
      <c r="CL235" s="1">
        <v>32.325</v>
      </c>
      <c r="CM235" s="1">
        <v>234.963</v>
      </c>
      <c r="CN235" s="1">
        <v>239.718</v>
      </c>
      <c r="CO235" s="1">
        <v>0.0</v>
      </c>
      <c r="CP235" s="1">
        <v>0.0</v>
      </c>
      <c r="CQ235" s="1">
        <v>0.0</v>
      </c>
      <c r="CR235" s="1">
        <v>0.0</v>
      </c>
      <c r="CS235" s="1">
        <v>6.359</v>
      </c>
      <c r="CT235" s="1">
        <v>6.359</v>
      </c>
      <c r="CU235" s="1">
        <v>0.0</v>
      </c>
      <c r="CV235" s="1">
        <v>0.0</v>
      </c>
      <c r="CW235" s="1">
        <v>184.04</v>
      </c>
      <c r="CX235" s="1">
        <v>0.0</v>
      </c>
      <c r="CY235" s="1">
        <v>19.323</v>
      </c>
      <c r="CZ235" s="1">
        <v>0.0</v>
      </c>
      <c r="DA235" s="1">
        <v>0.0</v>
      </c>
      <c r="DB235" s="1">
        <v>0.0</v>
      </c>
      <c r="DC235" s="1">
        <v>0.0</v>
      </c>
      <c r="DD235" s="1">
        <v>0.004</v>
      </c>
      <c r="DE235" s="1">
        <v>0.004</v>
      </c>
      <c r="DF235" s="1">
        <v>30.217</v>
      </c>
      <c r="DG235" s="1">
        <v>1.379</v>
      </c>
      <c r="DH235" s="1">
        <v>31.596</v>
      </c>
      <c r="DI235" s="1">
        <v>9.994</v>
      </c>
      <c r="DJ235" s="1">
        <v>7.193</v>
      </c>
      <c r="DK235" s="1">
        <v>17.187</v>
      </c>
      <c r="DL235" s="1">
        <v>205.132</v>
      </c>
      <c r="DM235" s="1">
        <v>17.381</v>
      </c>
      <c r="DN235" s="1">
        <v>222.514</v>
      </c>
      <c r="DO235" s="1">
        <v>0.0</v>
      </c>
      <c r="DP235" s="1">
        <v>6.359</v>
      </c>
      <c r="DQ235" s="1">
        <v>6.359</v>
      </c>
      <c r="DR235" s="1" t="s">
        <v>158</v>
      </c>
      <c r="DS235" s="1" t="s">
        <v>157</v>
      </c>
      <c r="DT235" s="1" t="s">
        <v>157</v>
      </c>
      <c r="DU235" s="1" t="s">
        <v>157</v>
      </c>
      <c r="DV235" s="1">
        <v>290.466</v>
      </c>
      <c r="DW235" s="1" t="str">
        <f t="shared" si="3"/>
        <v>low</v>
      </c>
      <c r="DX235" s="1">
        <v>242.519</v>
      </c>
      <c r="DY235" s="1">
        <v>118.458</v>
      </c>
      <c r="DZ235" s="1">
        <v>120.855</v>
      </c>
      <c r="EA235" s="1" t="s">
        <v>158</v>
      </c>
      <c r="EB235" s="1" t="s">
        <v>157</v>
      </c>
      <c r="EC235" s="1" t="s">
        <v>157</v>
      </c>
      <c r="ED235" s="1" t="s">
        <v>157</v>
      </c>
      <c r="EE235" s="1" t="s">
        <v>629</v>
      </c>
      <c r="EF235" s="1" t="s">
        <v>151</v>
      </c>
      <c r="EG235" s="1" t="s">
        <v>151</v>
      </c>
    </row>
    <row r="236" ht="14.25" customHeight="1">
      <c r="A236" s="1" t="s">
        <v>630</v>
      </c>
      <c r="B236" s="1" t="s">
        <v>136</v>
      </c>
      <c r="C236" s="1">
        <v>45.0</v>
      </c>
      <c r="D236" s="1" t="s">
        <v>161</v>
      </c>
      <c r="E236" s="1">
        <v>132.0</v>
      </c>
      <c r="F236" s="1">
        <v>37.0</v>
      </c>
      <c r="G236" s="1" t="s">
        <v>138</v>
      </c>
      <c r="H236" s="1">
        <v>37.8</v>
      </c>
      <c r="I236" s="1">
        <v>165.0</v>
      </c>
      <c r="J236" s="1">
        <v>240.0</v>
      </c>
      <c r="K236" s="1">
        <v>6.486486486</v>
      </c>
      <c r="L236" s="1">
        <v>121.1</v>
      </c>
      <c r="M236" s="1">
        <v>6.4</v>
      </c>
      <c r="N236" s="1">
        <v>96.0</v>
      </c>
      <c r="O236" s="1">
        <v>5.4</v>
      </c>
      <c r="P236" s="1">
        <v>2.32</v>
      </c>
      <c r="Q236" s="1">
        <v>1.83</v>
      </c>
      <c r="R236" s="1">
        <v>1.267759563</v>
      </c>
      <c r="S236" s="1">
        <v>189.0</v>
      </c>
      <c r="T236" s="1">
        <v>15.39</v>
      </c>
      <c r="U236" s="1">
        <v>5.328</v>
      </c>
      <c r="V236" s="1">
        <v>134.4</v>
      </c>
      <c r="W236" s="1">
        <v>168.380744</v>
      </c>
      <c r="X236" s="1">
        <v>49.9</v>
      </c>
      <c r="Y236" s="1">
        <v>27.43972042</v>
      </c>
      <c r="Z236" s="1">
        <v>3.644352</v>
      </c>
      <c r="AA236" s="1">
        <v>0.315115444</v>
      </c>
      <c r="AB236" s="1">
        <v>80.3</v>
      </c>
      <c r="AC236" s="1">
        <v>28.04883501</v>
      </c>
      <c r="AD236" s="1" t="s">
        <v>139</v>
      </c>
      <c r="AE236" s="1">
        <v>29.85231028</v>
      </c>
      <c r="AF236" s="1">
        <v>101.0</v>
      </c>
      <c r="AG236" s="1" t="s">
        <v>140</v>
      </c>
      <c r="AH236" s="1" t="s">
        <v>141</v>
      </c>
      <c r="AI236" s="1" t="s">
        <v>142</v>
      </c>
      <c r="AJ236" s="1" t="s">
        <v>167</v>
      </c>
      <c r="AK236" s="1" t="s">
        <v>143</v>
      </c>
      <c r="AL236" s="1">
        <v>128.0</v>
      </c>
      <c r="AM236" s="1">
        <v>74.0</v>
      </c>
      <c r="AN236" s="1">
        <v>2599.49</v>
      </c>
      <c r="AO236" s="1">
        <v>15.7767</v>
      </c>
      <c r="AP236" s="1">
        <v>881.757</v>
      </c>
      <c r="AQ236" s="1">
        <v>1320.76</v>
      </c>
      <c r="AR236" s="1">
        <v>15.4413</v>
      </c>
      <c r="AS236" s="1">
        <v>2006.4</v>
      </c>
      <c r="AT236" s="1">
        <v>4267.3</v>
      </c>
      <c r="AU236" s="1">
        <v>301.853</v>
      </c>
      <c r="AV236" s="1">
        <v>11.3731</v>
      </c>
      <c r="AW236" s="1">
        <v>2.86927</v>
      </c>
      <c r="AX236" s="1">
        <v>3.96606</v>
      </c>
      <c r="AY236" s="1">
        <v>1035.9</v>
      </c>
      <c r="AZ236" s="1">
        <v>1.89459</v>
      </c>
      <c r="BA236" s="1">
        <v>2.69486</v>
      </c>
      <c r="BB236" s="1">
        <v>26.5292</v>
      </c>
      <c r="BC236" s="1">
        <v>7.68986</v>
      </c>
      <c r="BD236" s="1">
        <v>1.02865</v>
      </c>
      <c r="BE236" s="1">
        <v>345.004</v>
      </c>
      <c r="BF236" s="1">
        <v>7.67034</v>
      </c>
      <c r="BG236" s="1">
        <v>221.881</v>
      </c>
      <c r="BH236" s="1">
        <v>0.624993906</v>
      </c>
      <c r="BI236" s="1">
        <v>0.232499447</v>
      </c>
      <c r="BJ236" s="1">
        <v>0.139149986</v>
      </c>
      <c r="BK236" s="1">
        <v>0.009779893</v>
      </c>
      <c r="BL236" s="1" t="s">
        <v>144</v>
      </c>
      <c r="BM236" s="1" t="s">
        <v>146</v>
      </c>
      <c r="BN236" s="1" t="s">
        <v>145</v>
      </c>
      <c r="BO236" s="1" t="s">
        <v>145</v>
      </c>
      <c r="BP236" s="1" t="s">
        <v>146</v>
      </c>
      <c r="BQ236" s="1" t="s">
        <v>145</v>
      </c>
      <c r="BR236" s="1" t="s">
        <v>145</v>
      </c>
      <c r="BS236" s="1">
        <v>10.88899005</v>
      </c>
      <c r="BT236" s="1">
        <v>6.520741938</v>
      </c>
      <c r="BU236" s="1">
        <v>6.455054561</v>
      </c>
      <c r="BV236" s="1">
        <v>5.282463234</v>
      </c>
      <c r="BW236" s="1">
        <v>1.367895255</v>
      </c>
      <c r="BX236" s="1">
        <v>0.157979328</v>
      </c>
      <c r="BY236" s="1">
        <v>0.060784659</v>
      </c>
      <c r="BZ236" s="1" t="str">
        <f t="shared" si="1"/>
        <v>antiinflamatoria</v>
      </c>
      <c r="CA236" s="1">
        <v>30.4950495</v>
      </c>
      <c r="CB236" s="1" t="s">
        <v>148</v>
      </c>
      <c r="CC236" s="1">
        <v>0.097493571</v>
      </c>
      <c r="CD236" s="1">
        <v>0.407726557</v>
      </c>
      <c r="CE236" s="1">
        <v>0.020304763</v>
      </c>
      <c r="CF236" s="1">
        <v>0.037020689</v>
      </c>
      <c r="CG236" s="1">
        <v>0.321671209</v>
      </c>
      <c r="CH236" s="1">
        <v>494.756</v>
      </c>
      <c r="CI236" s="2" t="str">
        <f t="shared" si="2"/>
        <v>low</v>
      </c>
      <c r="CJ236" s="1">
        <v>905.257</v>
      </c>
      <c r="CK236" s="1">
        <v>835.983</v>
      </c>
      <c r="CL236" s="1">
        <v>69.274</v>
      </c>
      <c r="CM236" s="1">
        <v>710.287</v>
      </c>
      <c r="CN236" s="1">
        <v>184.309</v>
      </c>
      <c r="CO236" s="1">
        <v>1.042</v>
      </c>
      <c r="CP236" s="1">
        <v>0.0</v>
      </c>
      <c r="CQ236" s="1">
        <v>1.042</v>
      </c>
      <c r="CR236" s="1">
        <v>0.0</v>
      </c>
      <c r="CS236" s="1">
        <v>9.62</v>
      </c>
      <c r="CT236" s="1">
        <v>9.62</v>
      </c>
      <c r="CU236" s="1">
        <v>0.0</v>
      </c>
      <c r="CV236" s="1">
        <v>0.577</v>
      </c>
      <c r="CW236" s="1">
        <v>0.0</v>
      </c>
      <c r="CX236" s="1">
        <v>0.0</v>
      </c>
      <c r="CY236" s="1">
        <v>60.033</v>
      </c>
      <c r="CZ236" s="1">
        <v>0.201</v>
      </c>
      <c r="DA236" s="1">
        <v>0.0</v>
      </c>
      <c r="DB236" s="1">
        <v>0.201</v>
      </c>
      <c r="DC236" s="1">
        <v>5.106</v>
      </c>
      <c r="DD236" s="1">
        <v>0.057</v>
      </c>
      <c r="DE236" s="1">
        <v>5.163</v>
      </c>
      <c r="DF236" s="1">
        <v>644.649</v>
      </c>
      <c r="DG236" s="1">
        <v>0.241</v>
      </c>
      <c r="DH236" s="1">
        <v>644.89</v>
      </c>
      <c r="DI236" s="1">
        <v>0.229</v>
      </c>
      <c r="DJ236" s="1">
        <v>2.104</v>
      </c>
      <c r="DK236" s="1">
        <v>2.332</v>
      </c>
      <c r="DL236" s="1">
        <v>124.706</v>
      </c>
      <c r="DM236" s="1">
        <v>57.235</v>
      </c>
      <c r="DN236" s="1">
        <v>181.941</v>
      </c>
      <c r="DO236" s="1">
        <v>0.0</v>
      </c>
      <c r="DP236" s="1">
        <v>9.62</v>
      </c>
      <c r="DQ236" s="1">
        <v>9.62</v>
      </c>
      <c r="DR236" s="1" t="s">
        <v>158</v>
      </c>
      <c r="DS236" s="1" t="s">
        <v>149</v>
      </c>
      <c r="DT236" s="1" t="s">
        <v>149</v>
      </c>
      <c r="DU236" s="1" t="s">
        <v>157</v>
      </c>
      <c r="DV236" s="1">
        <v>190.328</v>
      </c>
      <c r="DW236" s="1" t="str">
        <f t="shared" si="3"/>
        <v>low</v>
      </c>
      <c r="DX236" s="1">
        <v>348.244</v>
      </c>
      <c r="DY236" s="1">
        <v>273.241</v>
      </c>
      <c r="DZ236" s="1">
        <v>70.902</v>
      </c>
      <c r="EA236" s="1" t="s">
        <v>158</v>
      </c>
      <c r="EB236" s="1" t="s">
        <v>157</v>
      </c>
      <c r="EC236" s="1" t="s">
        <v>149</v>
      </c>
      <c r="ED236" s="1" t="s">
        <v>157</v>
      </c>
      <c r="EE236" s="1" t="s">
        <v>631</v>
      </c>
      <c r="EF236" s="1" t="s">
        <v>175</v>
      </c>
      <c r="EG236" s="1" t="s">
        <v>175</v>
      </c>
    </row>
    <row r="237" ht="14.25" customHeight="1">
      <c r="A237" s="1" t="s">
        <v>632</v>
      </c>
      <c r="B237" s="1" t="s">
        <v>153</v>
      </c>
      <c r="C237" s="1">
        <v>57.0</v>
      </c>
      <c r="D237" s="1" t="s">
        <v>161</v>
      </c>
      <c r="E237" s="1">
        <v>98.0</v>
      </c>
      <c r="F237" s="1">
        <v>36.0</v>
      </c>
      <c r="G237" s="1" t="s">
        <v>154</v>
      </c>
      <c r="H237" s="1">
        <v>29.8</v>
      </c>
      <c r="I237" s="1">
        <v>134.0</v>
      </c>
      <c r="J237" s="1">
        <v>200.0</v>
      </c>
      <c r="K237" s="1">
        <v>5.555555556</v>
      </c>
      <c r="L237" s="1">
        <v>52.9</v>
      </c>
      <c r="M237" s="1">
        <v>8.8</v>
      </c>
      <c r="N237" s="1">
        <v>179.0</v>
      </c>
      <c r="O237" s="1">
        <v>9.0</v>
      </c>
      <c r="P237" s="1">
        <v>9.52</v>
      </c>
      <c r="Q237" s="1">
        <v>6.01</v>
      </c>
      <c r="R237" s="1">
        <v>1.584026622</v>
      </c>
      <c r="S237" s="1">
        <v>149.0</v>
      </c>
      <c r="T237" s="1">
        <v>8.79</v>
      </c>
      <c r="U237" s="1">
        <v>9.9345</v>
      </c>
      <c r="V237" s="1">
        <v>27.6</v>
      </c>
      <c r="W237" s="1">
        <v>27.3214702</v>
      </c>
      <c r="X237" s="1">
        <v>75.4</v>
      </c>
      <c r="Y237" s="1">
        <v>25.76603717</v>
      </c>
      <c r="Z237" s="1">
        <v>3.881078</v>
      </c>
      <c r="AA237" s="1">
        <v>0.312424608</v>
      </c>
      <c r="AB237" s="1">
        <v>66.0</v>
      </c>
      <c r="AC237" s="1">
        <v>25.78125</v>
      </c>
      <c r="AD237" s="1" t="s">
        <v>139</v>
      </c>
      <c r="AE237" s="1">
        <v>41.29473851</v>
      </c>
      <c r="AF237" s="1">
        <v>90.8</v>
      </c>
      <c r="AG237" s="1" t="s">
        <v>140</v>
      </c>
      <c r="AH237" s="1" t="s">
        <v>141</v>
      </c>
      <c r="AI237" s="1" t="s">
        <v>142</v>
      </c>
      <c r="AJ237" s="1" t="s">
        <v>167</v>
      </c>
      <c r="AK237" s="1" t="s">
        <v>143</v>
      </c>
      <c r="AL237" s="1">
        <v>151.0</v>
      </c>
      <c r="AM237" s="1">
        <v>92.0</v>
      </c>
      <c r="AN237" s="1">
        <v>1685.81</v>
      </c>
      <c r="AO237" s="1">
        <v>15.7153</v>
      </c>
      <c r="AP237" s="1">
        <v>924.298</v>
      </c>
      <c r="AQ237" s="1">
        <v>1213.19</v>
      </c>
      <c r="AR237" s="1">
        <v>14.2917</v>
      </c>
      <c r="AS237" s="1">
        <v>2004.68</v>
      </c>
      <c r="AT237" s="1">
        <v>2321.09</v>
      </c>
      <c r="AU237" s="1">
        <v>182.295</v>
      </c>
      <c r="AV237" s="1">
        <v>12.1757</v>
      </c>
      <c r="AW237" s="1">
        <v>1.1049</v>
      </c>
      <c r="AX237" s="1">
        <v>2.66679</v>
      </c>
      <c r="AY237" s="1">
        <v>747.306</v>
      </c>
      <c r="AZ237" s="1">
        <v>1.21925</v>
      </c>
      <c r="BA237" s="1">
        <v>3.34624</v>
      </c>
      <c r="BB237" s="1">
        <v>13.9841</v>
      </c>
      <c r="BC237" s="1">
        <v>4.13286</v>
      </c>
      <c r="BD237" s="1">
        <v>3.09283</v>
      </c>
      <c r="BE237" s="1">
        <v>398.568</v>
      </c>
      <c r="BF237" s="1">
        <v>7.30723</v>
      </c>
      <c r="BG237" s="1">
        <v>70.7776</v>
      </c>
      <c r="BH237" s="1">
        <v>3.453684239</v>
      </c>
      <c r="BI237" s="1">
        <v>0.619832498</v>
      </c>
      <c r="BJ237" s="1">
        <v>0.218010101</v>
      </c>
      <c r="BK237" s="1">
        <v>0.040298411</v>
      </c>
      <c r="BL237" s="1" t="s">
        <v>144</v>
      </c>
      <c r="BM237" s="1" t="s">
        <v>145</v>
      </c>
      <c r="BN237" s="1" t="s">
        <v>146</v>
      </c>
      <c r="BO237" s="1" t="s">
        <v>145</v>
      </c>
      <c r="BP237" s="1" t="s">
        <v>145</v>
      </c>
      <c r="BQ237" s="1" t="s">
        <v>145</v>
      </c>
      <c r="BR237" s="1" t="s">
        <v>145</v>
      </c>
      <c r="BS237" s="1">
        <v>9.832406131</v>
      </c>
      <c r="BT237" s="1">
        <v>6.693352783</v>
      </c>
      <c r="BU237" s="1">
        <v>5.037147605</v>
      </c>
      <c r="BV237" s="1">
        <v>4.908933601</v>
      </c>
      <c r="BW237" s="1">
        <v>1.306283527</v>
      </c>
      <c r="BX237" s="1">
        <v>0.407659127</v>
      </c>
      <c r="BY237" s="1">
        <v>0.241790704</v>
      </c>
      <c r="BZ237" s="1" t="str">
        <f t="shared" si="1"/>
        <v>proinflamatoria</v>
      </c>
      <c r="CA237" s="1">
        <v>40.75770925</v>
      </c>
      <c r="CB237" s="1" t="s">
        <v>148</v>
      </c>
      <c r="CC237" s="1">
        <v>0.101141283</v>
      </c>
      <c r="CD237" s="1">
        <v>0.315711225</v>
      </c>
      <c r="CE237" s="1">
        <v>0.043290043</v>
      </c>
      <c r="CF237" s="1">
        <v>0.197385106</v>
      </c>
      <c r="CG237" s="1">
        <v>0.226901045</v>
      </c>
      <c r="CH237" s="1">
        <v>1028.04</v>
      </c>
      <c r="CI237" s="2" t="str">
        <f t="shared" si="2"/>
        <v>High</v>
      </c>
      <c r="CJ237" s="1">
        <v>513.542</v>
      </c>
      <c r="CK237" s="1">
        <v>349.411</v>
      </c>
      <c r="CL237" s="1">
        <v>164.131</v>
      </c>
      <c r="CM237" s="1">
        <v>6.892</v>
      </c>
      <c r="CN237" s="1">
        <v>501.022</v>
      </c>
      <c r="CO237" s="1">
        <v>4.498</v>
      </c>
      <c r="CP237" s="1">
        <v>0.0</v>
      </c>
      <c r="CQ237" s="1">
        <v>4.498</v>
      </c>
      <c r="CR237" s="1">
        <v>0.0</v>
      </c>
      <c r="CS237" s="1">
        <v>1.117</v>
      </c>
      <c r="CT237" s="1">
        <v>1.117</v>
      </c>
      <c r="CU237" s="1">
        <v>0.013</v>
      </c>
      <c r="CV237" s="1">
        <v>0.817</v>
      </c>
      <c r="CW237" s="1">
        <v>0.0</v>
      </c>
      <c r="CX237" s="1">
        <v>0.0</v>
      </c>
      <c r="CY237" s="1">
        <v>0.727</v>
      </c>
      <c r="CZ237" s="1">
        <v>0.026</v>
      </c>
      <c r="DA237" s="1">
        <v>0.183</v>
      </c>
      <c r="DB237" s="1">
        <v>0.209</v>
      </c>
      <c r="DC237" s="1">
        <v>4.057</v>
      </c>
      <c r="DD237" s="1">
        <v>0.025</v>
      </c>
      <c r="DE237" s="1">
        <v>4.082</v>
      </c>
      <c r="DF237" s="1">
        <v>1.344</v>
      </c>
      <c r="DG237" s="1">
        <v>0.531</v>
      </c>
      <c r="DH237" s="1">
        <v>1.874</v>
      </c>
      <c r="DI237" s="1">
        <v>0.102</v>
      </c>
      <c r="DJ237" s="1">
        <v>0.334</v>
      </c>
      <c r="DK237" s="1">
        <v>0.436</v>
      </c>
      <c r="DL237" s="1">
        <v>338.645</v>
      </c>
      <c r="DM237" s="1">
        <v>161.941</v>
      </c>
      <c r="DN237" s="1">
        <v>500.586</v>
      </c>
      <c r="DO237" s="1">
        <v>0.0</v>
      </c>
      <c r="DP237" s="1">
        <v>1.117</v>
      </c>
      <c r="DQ237" s="1">
        <v>1.117</v>
      </c>
      <c r="DR237" s="1" t="s">
        <v>157</v>
      </c>
      <c r="DS237" s="1" t="s">
        <v>157</v>
      </c>
      <c r="DT237" s="1" t="s">
        <v>158</v>
      </c>
      <c r="DU237" s="1" t="s">
        <v>149</v>
      </c>
      <c r="DV237" s="1">
        <v>609.82</v>
      </c>
      <c r="DW237" s="1" t="str">
        <f t="shared" si="3"/>
        <v>high</v>
      </c>
      <c r="DX237" s="1">
        <v>304.626</v>
      </c>
      <c r="DY237" s="1">
        <v>4.088</v>
      </c>
      <c r="DZ237" s="1">
        <v>297.2</v>
      </c>
      <c r="EA237" s="1" t="s">
        <v>157</v>
      </c>
      <c r="EB237" s="1" t="s">
        <v>157</v>
      </c>
      <c r="EC237" s="1" t="s">
        <v>158</v>
      </c>
      <c r="ED237" s="1" t="s">
        <v>149</v>
      </c>
      <c r="EE237" s="1" t="s">
        <v>633</v>
      </c>
      <c r="EF237" s="1" t="s">
        <v>151</v>
      </c>
      <c r="EG237" s="1" t="s">
        <v>151</v>
      </c>
    </row>
    <row r="238" ht="14.25" customHeight="1">
      <c r="A238" s="1" t="s">
        <v>634</v>
      </c>
      <c r="B238" s="1" t="s">
        <v>153</v>
      </c>
      <c r="C238" s="1">
        <v>48.0</v>
      </c>
      <c r="D238" s="1" t="s">
        <v>161</v>
      </c>
      <c r="E238" s="1">
        <v>95.7</v>
      </c>
      <c r="F238" s="1">
        <v>59.0</v>
      </c>
      <c r="G238" s="1" t="s">
        <v>154</v>
      </c>
      <c r="H238" s="1">
        <v>17.5</v>
      </c>
      <c r="I238" s="1">
        <v>140.0</v>
      </c>
      <c r="J238" s="1">
        <v>216.0</v>
      </c>
      <c r="K238" s="1">
        <v>3.661016949</v>
      </c>
      <c r="L238" s="1">
        <v>104.2</v>
      </c>
      <c r="M238" s="1">
        <v>1.5</v>
      </c>
      <c r="N238" s="1">
        <v>88.0</v>
      </c>
      <c r="O238" s="1">
        <v>5.1</v>
      </c>
      <c r="P238" s="1">
        <v>15.19</v>
      </c>
      <c r="Q238" s="1">
        <v>6.05</v>
      </c>
      <c r="R238" s="1">
        <v>2.510743802</v>
      </c>
      <c r="S238" s="1">
        <v>85.0</v>
      </c>
      <c r="T238" s="1">
        <v>7.11</v>
      </c>
      <c r="U238" s="1">
        <v>4.884</v>
      </c>
      <c r="V238" s="1">
        <v>94.5</v>
      </c>
      <c r="W238" s="1">
        <v>102.7456647</v>
      </c>
      <c r="X238" s="1">
        <v>108.8</v>
      </c>
      <c r="Y238" s="1">
        <v>64.79436859</v>
      </c>
      <c r="Z238" s="1">
        <v>1.543344</v>
      </c>
      <c r="AA238" s="1">
        <v>0.357106819</v>
      </c>
      <c r="AB238" s="1">
        <v>86.5</v>
      </c>
      <c r="AC238" s="1">
        <v>33.00064361</v>
      </c>
      <c r="AD238" s="1" t="s">
        <v>155</v>
      </c>
      <c r="AE238" s="1">
        <v>41.24121905</v>
      </c>
      <c r="AF238" s="1">
        <v>108.0</v>
      </c>
      <c r="AG238" s="1" t="s">
        <v>140</v>
      </c>
      <c r="AH238" s="1" t="s">
        <v>141</v>
      </c>
      <c r="AI238" s="1" t="s">
        <v>142</v>
      </c>
      <c r="AJ238" s="1" t="s">
        <v>142</v>
      </c>
      <c r="AK238" s="1" t="s">
        <v>170</v>
      </c>
      <c r="AL238" s="1">
        <v>134.0</v>
      </c>
      <c r="AM238" s="1">
        <v>102.0</v>
      </c>
      <c r="AN238" s="1">
        <v>1591.37</v>
      </c>
      <c r="AO238" s="1">
        <v>12.5385</v>
      </c>
      <c r="AP238" s="1">
        <v>607.151</v>
      </c>
      <c r="AQ238" s="1">
        <v>834.267</v>
      </c>
      <c r="AR238" s="1">
        <v>11.3553</v>
      </c>
      <c r="AS238" s="1">
        <v>910.738</v>
      </c>
      <c r="AT238" s="1">
        <v>2599.9</v>
      </c>
      <c r="AU238" s="1">
        <v>170.179</v>
      </c>
      <c r="AV238" s="1">
        <v>9.78124</v>
      </c>
      <c r="AW238" s="1">
        <v>1.02358</v>
      </c>
      <c r="AX238" s="1">
        <v>2.80661</v>
      </c>
      <c r="AY238" s="1">
        <v>790.304</v>
      </c>
      <c r="AZ238" s="1">
        <v>0.908231</v>
      </c>
      <c r="BA238" s="1">
        <v>1.50509</v>
      </c>
      <c r="BB238" s="1">
        <v>9.72902</v>
      </c>
      <c r="BC238" s="1">
        <v>3.93113</v>
      </c>
      <c r="BD238" s="1">
        <v>1.6485</v>
      </c>
      <c r="BE238" s="1">
        <v>300.83</v>
      </c>
      <c r="BF238" s="1">
        <v>7.04274</v>
      </c>
      <c r="BG238" s="1">
        <v>213.649</v>
      </c>
      <c r="BH238" s="1">
        <v>7.085393035</v>
      </c>
      <c r="BI238" s="1">
        <v>1.426510184</v>
      </c>
      <c r="BJ238" s="1">
        <v>0.706838805</v>
      </c>
      <c r="BK238" s="1">
        <v>0.055575591</v>
      </c>
      <c r="BL238" s="1" t="s">
        <v>156</v>
      </c>
      <c r="BM238" s="1" t="s">
        <v>145</v>
      </c>
      <c r="BN238" s="1" t="s">
        <v>146</v>
      </c>
      <c r="BO238" s="1" t="s">
        <v>146</v>
      </c>
      <c r="BP238" s="1" t="s">
        <v>146</v>
      </c>
      <c r="BQ238" s="1" t="s">
        <v>146</v>
      </c>
      <c r="BR238" s="1" t="s">
        <v>146</v>
      </c>
      <c r="BS238" s="1">
        <v>31.5199686</v>
      </c>
      <c r="BT238" s="1">
        <v>39.6959548</v>
      </c>
      <c r="BU238" s="1">
        <v>93.44730577</v>
      </c>
      <c r="BV238" s="1">
        <v>109.646154</v>
      </c>
      <c r="BW238" s="1">
        <v>18.1302779</v>
      </c>
      <c r="BX238" s="1">
        <v>0.623551039</v>
      </c>
      <c r="BY238" s="1">
        <v>0.391923972</v>
      </c>
      <c r="BZ238" s="1" t="str">
        <f t="shared" si="1"/>
        <v>proinflamatoria</v>
      </c>
      <c r="CA238" s="1">
        <v>46.01851852</v>
      </c>
      <c r="CB238" s="1" t="s">
        <v>148</v>
      </c>
      <c r="CC238" s="1">
        <v>0.096094326</v>
      </c>
      <c r="CD238" s="1">
        <v>0.397347089</v>
      </c>
      <c r="CE238" s="1">
        <v>0.02672562</v>
      </c>
      <c r="CF238" s="1">
        <v>0.23232621</v>
      </c>
      <c r="CG238" s="1">
        <v>0.040776222</v>
      </c>
      <c r="CH238" s="1">
        <v>720.196</v>
      </c>
      <c r="CI238" s="2" t="str">
        <f t="shared" si="2"/>
        <v>low</v>
      </c>
      <c r="CJ238" s="1">
        <v>91.989</v>
      </c>
      <c r="CK238" s="1">
        <v>74.995</v>
      </c>
      <c r="CL238" s="1">
        <v>16.995</v>
      </c>
      <c r="CM238" s="1">
        <v>58.952</v>
      </c>
      <c r="CN238" s="1">
        <v>26.598</v>
      </c>
      <c r="CO238" s="1">
        <v>1.764</v>
      </c>
      <c r="CP238" s="1">
        <v>0.0</v>
      </c>
      <c r="CQ238" s="1">
        <v>1.764</v>
      </c>
      <c r="CR238" s="1">
        <v>0.0</v>
      </c>
      <c r="CS238" s="1">
        <v>4.674</v>
      </c>
      <c r="CT238" s="1">
        <v>4.674</v>
      </c>
      <c r="CU238" s="1">
        <v>0.0</v>
      </c>
      <c r="CV238" s="1">
        <v>1.764</v>
      </c>
      <c r="CW238" s="1">
        <v>0.0</v>
      </c>
      <c r="CX238" s="1">
        <v>0.0</v>
      </c>
      <c r="CY238" s="1">
        <v>47.724</v>
      </c>
      <c r="CZ238" s="1">
        <v>0.023</v>
      </c>
      <c r="DA238" s="1">
        <v>4.395</v>
      </c>
      <c r="DB238" s="1">
        <v>4.418</v>
      </c>
      <c r="DC238" s="1">
        <v>0.484</v>
      </c>
      <c r="DD238" s="1">
        <v>0.239</v>
      </c>
      <c r="DE238" s="1">
        <v>0.723</v>
      </c>
      <c r="DF238" s="1">
        <v>4.586</v>
      </c>
      <c r="DG238" s="1">
        <v>1.501</v>
      </c>
      <c r="DH238" s="1">
        <v>6.088</v>
      </c>
      <c r="DI238" s="1">
        <v>0.109</v>
      </c>
      <c r="DJ238" s="1">
        <v>1.611</v>
      </c>
      <c r="DK238" s="1">
        <v>1.72</v>
      </c>
      <c r="DL238" s="1">
        <v>20.304</v>
      </c>
      <c r="DM238" s="1">
        <v>4.574</v>
      </c>
      <c r="DN238" s="1">
        <v>24.878</v>
      </c>
      <c r="DO238" s="1">
        <v>0.0</v>
      </c>
      <c r="DP238" s="1">
        <v>4.674</v>
      </c>
      <c r="DQ238" s="1">
        <v>4.674</v>
      </c>
      <c r="DR238" s="1" t="s">
        <v>158</v>
      </c>
      <c r="DS238" s="1" t="s">
        <v>158</v>
      </c>
      <c r="DT238" s="1" t="s">
        <v>157</v>
      </c>
      <c r="DU238" s="1" t="s">
        <v>158</v>
      </c>
      <c r="DV238" s="1">
        <v>452.564</v>
      </c>
      <c r="DW238" s="1" t="str">
        <f t="shared" si="3"/>
        <v>low</v>
      </c>
      <c r="DX238" s="1">
        <v>57.805</v>
      </c>
      <c r="DY238" s="1">
        <v>37.045</v>
      </c>
      <c r="DZ238" s="1">
        <v>16.714</v>
      </c>
      <c r="EA238" s="1" t="s">
        <v>157</v>
      </c>
      <c r="EB238" s="1" t="s">
        <v>158</v>
      </c>
      <c r="EC238" s="1" t="s">
        <v>157</v>
      </c>
      <c r="ED238" s="1" t="s">
        <v>158</v>
      </c>
      <c r="EE238" s="1" t="s">
        <v>635</v>
      </c>
      <c r="EF238" s="1" t="s">
        <v>165</v>
      </c>
      <c r="EG238" s="1" t="s">
        <v>151</v>
      </c>
    </row>
    <row r="239" ht="14.25" customHeight="1">
      <c r="A239" s="1" t="s">
        <v>636</v>
      </c>
      <c r="B239" s="1" t="s">
        <v>153</v>
      </c>
      <c r="C239" s="1">
        <v>49.0</v>
      </c>
      <c r="D239" s="1" t="s">
        <v>161</v>
      </c>
      <c r="E239" s="1">
        <v>59.5</v>
      </c>
      <c r="F239" s="1">
        <v>95.0</v>
      </c>
      <c r="G239" s="1" t="s">
        <v>154</v>
      </c>
      <c r="H239" s="1">
        <v>8.8</v>
      </c>
      <c r="I239" s="1">
        <v>84.0</v>
      </c>
      <c r="J239" s="1">
        <v>188.0</v>
      </c>
      <c r="K239" s="1">
        <v>1.978947368</v>
      </c>
      <c r="L239" s="1">
        <v>56.1</v>
      </c>
      <c r="M239" s="1">
        <v>2.7</v>
      </c>
      <c r="N239" s="1">
        <v>91.0</v>
      </c>
      <c r="O239" s="1">
        <v>5.4</v>
      </c>
      <c r="P239" s="1">
        <v>7.1</v>
      </c>
      <c r="Q239" s="1">
        <v>9.7</v>
      </c>
      <c r="R239" s="1">
        <v>0.731958763</v>
      </c>
      <c r="S239" s="1">
        <v>44.0</v>
      </c>
      <c r="T239" s="1">
        <v>4.65</v>
      </c>
      <c r="U239" s="1">
        <v>5.0505</v>
      </c>
      <c r="V239" s="1">
        <v>66.4</v>
      </c>
      <c r="W239" s="1">
        <v>59.9806514</v>
      </c>
      <c r="X239" s="1">
        <v>164.1</v>
      </c>
      <c r="Y239" s="1">
        <v>95.80654742</v>
      </c>
      <c r="Z239" s="1">
        <v>1.04377</v>
      </c>
      <c r="AA239" s="1">
        <v>0.380166755</v>
      </c>
      <c r="AB239" s="1">
        <v>47.2</v>
      </c>
      <c r="AC239" s="1">
        <v>20.11057407</v>
      </c>
      <c r="AD239" s="1" t="s">
        <v>154</v>
      </c>
      <c r="AE239" s="1">
        <v>33.3805873</v>
      </c>
      <c r="AF239" s="1">
        <v>70.0</v>
      </c>
      <c r="AG239" s="1" t="s">
        <v>154</v>
      </c>
      <c r="AH239" s="1" t="s">
        <v>154</v>
      </c>
      <c r="AI239" s="1" t="s">
        <v>142</v>
      </c>
      <c r="AJ239" s="1" t="s">
        <v>142</v>
      </c>
      <c r="AK239" s="1" t="s">
        <v>143</v>
      </c>
      <c r="AL239" s="1">
        <v>129.0</v>
      </c>
      <c r="AM239" s="1">
        <v>75.0</v>
      </c>
      <c r="AN239" s="1">
        <v>1880.63</v>
      </c>
      <c r="AO239" s="1">
        <v>16.5834</v>
      </c>
      <c r="AP239" s="1">
        <v>573.218</v>
      </c>
      <c r="AQ239" s="1">
        <v>972.23</v>
      </c>
      <c r="AR239" s="1">
        <v>12.4112</v>
      </c>
      <c r="AS239" s="1">
        <v>1154.31</v>
      </c>
      <c r="AT239" s="1">
        <v>2176.41</v>
      </c>
      <c r="AU239" s="1">
        <v>188.336</v>
      </c>
      <c r="AV239" s="1">
        <v>9.76862</v>
      </c>
      <c r="AW239" s="1">
        <v>1.22722</v>
      </c>
      <c r="AX239" s="1">
        <v>2.83477</v>
      </c>
      <c r="AY239" s="1">
        <v>773.775</v>
      </c>
      <c r="AZ239" s="1">
        <v>1.13029</v>
      </c>
      <c r="BA239" s="1">
        <v>1.30931</v>
      </c>
      <c r="BB239" s="1">
        <v>19.162</v>
      </c>
      <c r="BC239" s="1">
        <v>7.71543</v>
      </c>
      <c r="BD239" s="1">
        <v>2.0955</v>
      </c>
      <c r="BE239" s="1">
        <v>350.635</v>
      </c>
      <c r="BF239" s="1">
        <v>6.83087</v>
      </c>
      <c r="BG239" s="1">
        <v>165.121</v>
      </c>
      <c r="BH239" s="1">
        <v>0.0</v>
      </c>
      <c r="BI239" s="1">
        <v>0.0</v>
      </c>
      <c r="BJ239" s="1">
        <v>0.0</v>
      </c>
      <c r="BK239" s="1">
        <v>0.0</v>
      </c>
      <c r="BL239" s="1" t="s">
        <v>156</v>
      </c>
      <c r="BM239" s="1" t="s">
        <v>146</v>
      </c>
      <c r="BN239" s="1" t="s">
        <v>146</v>
      </c>
      <c r="BO239" s="1" t="s">
        <v>146</v>
      </c>
      <c r="BP239" s="1" t="s">
        <v>146</v>
      </c>
      <c r="BQ239" s="1" t="s">
        <v>146</v>
      </c>
      <c r="BR239" s="1" t="s">
        <v>146</v>
      </c>
      <c r="BS239" s="1">
        <v>24.90883669</v>
      </c>
      <c r="BT239" s="1">
        <v>19.31027143</v>
      </c>
      <c r="BU239" s="1">
        <v>10.95050653</v>
      </c>
      <c r="BV239" s="1">
        <v>8.930219365</v>
      </c>
      <c r="BW239" s="1">
        <v>2.437733896</v>
      </c>
      <c r="BX239" s="1">
        <v>-0.207995372</v>
      </c>
      <c r="BY239" s="1">
        <v>-0.110577019</v>
      </c>
      <c r="BZ239" s="1" t="str">
        <f t="shared" si="1"/>
        <v>antiinflamatoria</v>
      </c>
      <c r="CA239" s="1">
        <v>32.22857143</v>
      </c>
      <c r="CB239" s="1" t="s">
        <v>148</v>
      </c>
      <c r="CC239" s="1">
        <v>0.021165621</v>
      </c>
      <c r="CD239" s="1">
        <v>0.278705873</v>
      </c>
      <c r="CE239" s="1">
        <v>0.02989644</v>
      </c>
      <c r="CF239" s="1">
        <v>0.338914506</v>
      </c>
      <c r="CG239" s="1">
        <v>0.139882077</v>
      </c>
      <c r="CH239" s="1">
        <v>575.066</v>
      </c>
      <c r="CI239" s="2" t="str">
        <f t="shared" si="2"/>
        <v>low</v>
      </c>
      <c r="CJ239" s="1">
        <v>589.427</v>
      </c>
      <c r="CK239" s="1">
        <v>489.283</v>
      </c>
      <c r="CL239" s="1">
        <v>100.145</v>
      </c>
      <c r="CM239" s="1">
        <v>341.396</v>
      </c>
      <c r="CN239" s="1">
        <v>232.7</v>
      </c>
      <c r="CO239" s="1">
        <v>8.428</v>
      </c>
      <c r="CP239" s="1">
        <v>0.0</v>
      </c>
      <c r="CQ239" s="1">
        <v>8.428</v>
      </c>
      <c r="CR239" s="1">
        <v>0.0</v>
      </c>
      <c r="CS239" s="1">
        <v>6.895</v>
      </c>
      <c r="CT239" s="1">
        <v>6.895</v>
      </c>
      <c r="CU239" s="1">
        <v>0.008</v>
      </c>
      <c r="CV239" s="1">
        <v>8.338</v>
      </c>
      <c r="CW239" s="1">
        <v>93.932</v>
      </c>
      <c r="CX239" s="1">
        <v>0.0</v>
      </c>
      <c r="CY239" s="1">
        <v>194.607</v>
      </c>
      <c r="CZ239" s="1">
        <v>0.194</v>
      </c>
      <c r="DA239" s="1">
        <v>0.236</v>
      </c>
      <c r="DB239" s="1">
        <v>0.43</v>
      </c>
      <c r="DC239" s="1">
        <v>2.174</v>
      </c>
      <c r="DD239" s="1">
        <v>0.61</v>
      </c>
      <c r="DE239" s="1">
        <v>2.784</v>
      </c>
      <c r="DF239" s="1">
        <v>35.264</v>
      </c>
      <c r="DG239" s="1">
        <v>6.084</v>
      </c>
      <c r="DH239" s="1">
        <v>41.348</v>
      </c>
      <c r="DI239" s="1">
        <v>2.462</v>
      </c>
      <c r="DJ239" s="1">
        <v>4.121</v>
      </c>
      <c r="DK239" s="1">
        <v>6.583</v>
      </c>
      <c r="DL239" s="1">
        <v>143.875</v>
      </c>
      <c r="DM239" s="1">
        <v>82.158</v>
      </c>
      <c r="DN239" s="1">
        <v>226.033</v>
      </c>
      <c r="DO239" s="1">
        <v>0.0</v>
      </c>
      <c r="DP239" s="1">
        <v>6.895</v>
      </c>
      <c r="DQ239" s="1">
        <v>6.895</v>
      </c>
      <c r="DR239" s="1" t="s">
        <v>158</v>
      </c>
      <c r="DS239" s="1" t="s">
        <v>157</v>
      </c>
      <c r="DT239" s="1" t="s">
        <v>149</v>
      </c>
      <c r="DU239" s="1" t="s">
        <v>157</v>
      </c>
      <c r="DV239" s="1">
        <v>305.783</v>
      </c>
      <c r="DW239" s="1" t="str">
        <f t="shared" si="3"/>
        <v>low</v>
      </c>
      <c r="DX239" s="1">
        <v>313.42</v>
      </c>
      <c r="DY239" s="1">
        <v>181.533</v>
      </c>
      <c r="DZ239" s="1">
        <v>123.735</v>
      </c>
      <c r="EA239" s="1" t="s">
        <v>158</v>
      </c>
      <c r="EB239" s="1" t="s">
        <v>157</v>
      </c>
      <c r="EC239" s="1" t="s">
        <v>149</v>
      </c>
      <c r="ED239" s="1" t="s">
        <v>157</v>
      </c>
      <c r="EE239" s="1" t="s">
        <v>637</v>
      </c>
      <c r="EF239" s="1" t="s">
        <v>151</v>
      </c>
      <c r="EG239" s="1" t="s">
        <v>151</v>
      </c>
    </row>
    <row r="240" ht="14.25" customHeight="1">
      <c r="A240" s="1" t="s">
        <v>638</v>
      </c>
      <c r="B240" s="1" t="s">
        <v>136</v>
      </c>
      <c r="C240" s="1">
        <v>21.0</v>
      </c>
      <c r="D240" s="1" t="s">
        <v>137</v>
      </c>
      <c r="E240" s="1">
        <v>58.0</v>
      </c>
      <c r="F240" s="1">
        <v>40.0</v>
      </c>
      <c r="G240" s="1" t="s">
        <v>154</v>
      </c>
      <c r="H240" s="1">
        <v>16.2</v>
      </c>
      <c r="I240" s="1">
        <v>75.0</v>
      </c>
      <c r="J240" s="1">
        <v>131.0</v>
      </c>
      <c r="K240" s="1">
        <v>3.275</v>
      </c>
      <c r="L240" s="1">
        <v>333.6</v>
      </c>
      <c r="M240" s="1">
        <v>44.3</v>
      </c>
      <c r="N240" s="1">
        <v>94.0</v>
      </c>
      <c r="O240" s="1">
        <v>5.1</v>
      </c>
      <c r="P240" s="1">
        <v>2.24</v>
      </c>
      <c r="Q240" s="1">
        <v>3.53</v>
      </c>
      <c r="R240" s="1">
        <v>0.634560907</v>
      </c>
      <c r="S240" s="1">
        <v>81.0</v>
      </c>
      <c r="T240" s="1">
        <v>7.65</v>
      </c>
      <c r="U240" s="1">
        <v>5.217</v>
      </c>
      <c r="V240" s="1">
        <v>87.0</v>
      </c>
      <c r="W240" s="1">
        <v>89.10891089</v>
      </c>
      <c r="X240" s="1">
        <v>99.5</v>
      </c>
      <c r="Y240" s="1">
        <v>56.37677728</v>
      </c>
      <c r="Z240" s="1">
        <v>1.77378</v>
      </c>
      <c r="AA240" s="1">
        <v>0.349562399</v>
      </c>
      <c r="AB240" s="1">
        <v>83.8</v>
      </c>
      <c r="AC240" s="1">
        <v>29.79736724</v>
      </c>
      <c r="AD240" s="1" t="s">
        <v>139</v>
      </c>
      <c r="AE240" s="1">
        <v>28.56851961</v>
      </c>
      <c r="AF240" s="1">
        <v>95.8</v>
      </c>
      <c r="AG240" s="1" t="s">
        <v>140</v>
      </c>
      <c r="AH240" s="1" t="s">
        <v>141</v>
      </c>
      <c r="AI240" s="1" t="s">
        <v>142</v>
      </c>
      <c r="AJ240" s="1" t="s">
        <v>167</v>
      </c>
      <c r="AK240" s="1" t="s">
        <v>173</v>
      </c>
      <c r="AL240" s="1">
        <v>123.0</v>
      </c>
      <c r="AM240" s="1">
        <v>90.0</v>
      </c>
      <c r="AN240" s="1">
        <v>1621.36</v>
      </c>
      <c r="AO240" s="1">
        <v>17.3879</v>
      </c>
      <c r="AP240" s="1">
        <v>539.946</v>
      </c>
      <c r="AQ240" s="1">
        <v>782.367</v>
      </c>
      <c r="AR240" s="1">
        <v>11.1867</v>
      </c>
      <c r="AS240" s="1">
        <v>962.23</v>
      </c>
      <c r="AT240" s="1">
        <v>2046.94</v>
      </c>
      <c r="AU240" s="1">
        <v>187.44</v>
      </c>
      <c r="AV240" s="1">
        <v>9.48006</v>
      </c>
      <c r="AW240" s="1">
        <v>1.13259</v>
      </c>
      <c r="AX240" s="1">
        <v>3.32195</v>
      </c>
      <c r="AY240" s="1">
        <v>867.086</v>
      </c>
      <c r="AZ240" s="1">
        <v>0.650235</v>
      </c>
      <c r="BA240" s="1">
        <v>0.995314</v>
      </c>
      <c r="BB240" s="1">
        <v>9.22946</v>
      </c>
      <c r="BC240" s="1">
        <v>3.438</v>
      </c>
      <c r="BD240" s="1">
        <v>0.974116</v>
      </c>
      <c r="BE240" s="1">
        <v>314.017</v>
      </c>
      <c r="BF240" s="1">
        <v>6.55544</v>
      </c>
      <c r="BG240" s="1">
        <v>98.7328</v>
      </c>
      <c r="BH240" s="1">
        <v>3.114600337</v>
      </c>
      <c r="BI240" s="1">
        <v>0.868640164</v>
      </c>
      <c r="BJ240" s="1">
        <v>0.499990781</v>
      </c>
      <c r="BK240" s="1">
        <v>0.026968195</v>
      </c>
      <c r="BL240" s="1" t="s">
        <v>144</v>
      </c>
      <c r="BM240" s="1" t="s">
        <v>145</v>
      </c>
      <c r="BN240" s="1" t="s">
        <v>146</v>
      </c>
      <c r="BO240" s="1" t="s">
        <v>146</v>
      </c>
      <c r="BP240" s="1" t="s">
        <v>146</v>
      </c>
      <c r="BQ240" s="1" t="s">
        <v>145</v>
      </c>
      <c r="BR240" s="1" t="s">
        <v>146</v>
      </c>
      <c r="BS240" s="1">
        <v>27.96629588</v>
      </c>
      <c r="BT240" s="1">
        <v>22.42385397</v>
      </c>
      <c r="BU240" s="1">
        <v>15.61457983</v>
      </c>
      <c r="BV240" s="1">
        <v>9.13500064</v>
      </c>
      <c r="BW240" s="1">
        <v>1.952788462</v>
      </c>
      <c r="BX240" s="1">
        <v>0.488099728</v>
      </c>
      <c r="BY240" s="1">
        <v>0.301110258</v>
      </c>
      <c r="BZ240" s="1" t="str">
        <f t="shared" si="1"/>
        <v>proinflamatoria</v>
      </c>
      <c r="CA240" s="1">
        <v>28.98956159</v>
      </c>
      <c r="CB240" s="1" t="s">
        <v>148</v>
      </c>
      <c r="CC240" s="1">
        <v>0.07253886</v>
      </c>
      <c r="CD240" s="1">
        <v>0.597629356</v>
      </c>
      <c r="CE240" s="1">
        <v>0.132159841</v>
      </c>
      <c r="CF240" s="1">
        <v>0.085385762</v>
      </c>
      <c r="CG240" s="1">
        <v>0.04620626</v>
      </c>
      <c r="CH240" s="1">
        <v>605.574</v>
      </c>
      <c r="CI240" s="2" t="str">
        <f t="shared" si="2"/>
        <v>low</v>
      </c>
      <c r="CJ240" s="1">
        <v>273.147</v>
      </c>
      <c r="CK240" s="1">
        <v>170.774</v>
      </c>
      <c r="CL240" s="1">
        <v>102.373</v>
      </c>
      <c r="CM240" s="1">
        <v>143.678</v>
      </c>
      <c r="CN240" s="1">
        <v>127.15</v>
      </c>
      <c r="CO240" s="1">
        <v>0.0</v>
      </c>
      <c r="CP240" s="1">
        <v>0.0</v>
      </c>
      <c r="CQ240" s="1">
        <v>0.0</v>
      </c>
      <c r="CR240" s="1">
        <v>0.0</v>
      </c>
      <c r="CS240" s="1">
        <v>2.319</v>
      </c>
      <c r="CT240" s="1">
        <v>2.319</v>
      </c>
      <c r="CU240" s="1">
        <v>0.0</v>
      </c>
      <c r="CV240" s="1">
        <v>0.0</v>
      </c>
      <c r="CW240" s="1">
        <v>95.707</v>
      </c>
      <c r="CX240" s="1">
        <v>0.0</v>
      </c>
      <c r="CY240" s="1">
        <v>16.395</v>
      </c>
      <c r="CZ240" s="1">
        <v>0.0</v>
      </c>
      <c r="DA240" s="1">
        <v>0.0</v>
      </c>
      <c r="DB240" s="1">
        <v>0.0</v>
      </c>
      <c r="DC240" s="1">
        <v>0.348</v>
      </c>
      <c r="DD240" s="1">
        <v>0.067</v>
      </c>
      <c r="DE240" s="1">
        <v>0.416</v>
      </c>
      <c r="DF240" s="1">
        <v>24.335</v>
      </c>
      <c r="DG240" s="1">
        <v>6.719</v>
      </c>
      <c r="DH240" s="1">
        <v>31.054</v>
      </c>
      <c r="DI240" s="1">
        <v>28.124</v>
      </c>
      <c r="DJ240" s="1">
        <v>21.567</v>
      </c>
      <c r="DK240" s="1">
        <v>49.691</v>
      </c>
      <c r="DL240" s="1">
        <v>5.727</v>
      </c>
      <c r="DM240" s="1">
        <v>71.668</v>
      </c>
      <c r="DN240" s="1">
        <v>77.394</v>
      </c>
      <c r="DO240" s="1">
        <v>0.0</v>
      </c>
      <c r="DP240" s="1">
        <v>2.319</v>
      </c>
      <c r="DQ240" s="1">
        <v>2.319</v>
      </c>
      <c r="DR240" s="1" t="s">
        <v>158</v>
      </c>
      <c r="DS240" s="1" t="s">
        <v>158</v>
      </c>
      <c r="DT240" s="1" t="s">
        <v>157</v>
      </c>
      <c r="DU240" s="1" t="s">
        <v>157</v>
      </c>
      <c r="DV240" s="1">
        <v>373.497</v>
      </c>
      <c r="DW240" s="1" t="str">
        <f t="shared" si="3"/>
        <v>low</v>
      </c>
      <c r="DX240" s="1">
        <v>168.468</v>
      </c>
      <c r="DY240" s="1">
        <v>88.616</v>
      </c>
      <c r="DZ240" s="1">
        <v>78.422</v>
      </c>
      <c r="EA240" s="1" t="s">
        <v>158</v>
      </c>
      <c r="EB240" s="1" t="s">
        <v>158</v>
      </c>
      <c r="EC240" s="1" t="s">
        <v>157</v>
      </c>
      <c r="ED240" s="1" t="s">
        <v>157</v>
      </c>
      <c r="EE240" s="1" t="s">
        <v>639</v>
      </c>
      <c r="EF240" s="1" t="s">
        <v>165</v>
      </c>
      <c r="EG240" s="1" t="s">
        <v>151</v>
      </c>
    </row>
    <row r="241" ht="14.25" customHeight="1">
      <c r="A241" s="1" t="s">
        <v>640</v>
      </c>
      <c r="B241" s="1" t="s">
        <v>136</v>
      </c>
      <c r="C241" s="1">
        <v>31.0</v>
      </c>
      <c r="D241" s="1" t="s">
        <v>137</v>
      </c>
      <c r="E241" s="1">
        <v>76.0</v>
      </c>
      <c r="F241" s="1">
        <v>50.0</v>
      </c>
      <c r="G241" s="1" t="s">
        <v>154</v>
      </c>
      <c r="H241" s="1">
        <v>16.2</v>
      </c>
      <c r="I241" s="1">
        <v>96.0</v>
      </c>
      <c r="J241" s="1">
        <v>162.0</v>
      </c>
      <c r="K241" s="1">
        <v>3.24</v>
      </c>
      <c r="L241" s="1">
        <v>71.3</v>
      </c>
      <c r="M241" s="1">
        <v>1.8</v>
      </c>
      <c r="N241" s="1">
        <v>91.0</v>
      </c>
      <c r="O241" s="1">
        <v>4.9</v>
      </c>
      <c r="P241" s="1">
        <v>4.74</v>
      </c>
      <c r="Q241" s="1">
        <v>4.0</v>
      </c>
      <c r="R241" s="1">
        <v>1.185</v>
      </c>
      <c r="S241" s="1">
        <v>81.0</v>
      </c>
      <c r="T241" s="1">
        <v>7.53</v>
      </c>
      <c r="U241" s="1">
        <v>5.0505</v>
      </c>
      <c r="V241" s="1">
        <v>91.9</v>
      </c>
      <c r="W241" s="1">
        <v>97.12995808</v>
      </c>
      <c r="X241" s="1">
        <v>101.9</v>
      </c>
      <c r="Y241" s="1">
        <v>59.16340578</v>
      </c>
      <c r="Z241" s="1">
        <v>1.690234</v>
      </c>
      <c r="AA241" s="1">
        <v>0.352141608</v>
      </c>
      <c r="AB241" s="1">
        <v>94.6</v>
      </c>
      <c r="AC241" s="1">
        <v>31.13840494</v>
      </c>
      <c r="AD241" s="1" t="s">
        <v>155</v>
      </c>
      <c r="AE241" s="1">
        <v>29.53624967</v>
      </c>
      <c r="AF241" s="1">
        <v>106.5</v>
      </c>
      <c r="AG241" s="1" t="s">
        <v>140</v>
      </c>
      <c r="AH241" s="1" t="s">
        <v>141</v>
      </c>
      <c r="AI241" s="1" t="s">
        <v>142</v>
      </c>
      <c r="AJ241" s="1" t="s">
        <v>167</v>
      </c>
      <c r="AK241" s="1" t="s">
        <v>143</v>
      </c>
      <c r="AL241" s="1">
        <v>126.0</v>
      </c>
      <c r="AM241" s="1">
        <v>72.0</v>
      </c>
      <c r="AN241" s="1">
        <v>1877.83</v>
      </c>
      <c r="AO241" s="1">
        <v>13.8317</v>
      </c>
      <c r="AP241" s="1">
        <v>763.181</v>
      </c>
      <c r="AQ241" s="1">
        <v>1102.45</v>
      </c>
      <c r="AR241" s="1">
        <v>17.4061</v>
      </c>
      <c r="AS241" s="1">
        <v>1374.23</v>
      </c>
      <c r="AT241" s="1">
        <v>3242.01</v>
      </c>
      <c r="AU241" s="1">
        <v>230.133</v>
      </c>
      <c r="AV241" s="1">
        <v>11.0072</v>
      </c>
      <c r="AW241" s="1">
        <v>1.13259</v>
      </c>
      <c r="AX241" s="1">
        <v>2.98234</v>
      </c>
      <c r="AY241" s="1">
        <v>862.86</v>
      </c>
      <c r="AZ241" s="1">
        <v>1.72752</v>
      </c>
      <c r="BA241" s="1">
        <v>2.64773</v>
      </c>
      <c r="BB241" s="1">
        <v>21.7888</v>
      </c>
      <c r="BC241" s="1">
        <v>4.81313</v>
      </c>
      <c r="BD241" s="1">
        <v>1.97694</v>
      </c>
      <c r="BE241" s="1">
        <v>406.815</v>
      </c>
      <c r="BF241" s="1">
        <v>7.38444</v>
      </c>
      <c r="BG241" s="1">
        <v>173.563</v>
      </c>
      <c r="BH241" s="1">
        <v>3.644548103</v>
      </c>
      <c r="BI241" s="1">
        <v>0.299020517</v>
      </c>
      <c r="BJ241" s="1">
        <v>0.085630455</v>
      </c>
      <c r="BK241" s="1">
        <v>0.0</v>
      </c>
      <c r="BL241" s="1" t="s">
        <v>156</v>
      </c>
      <c r="BM241" s="1" t="s">
        <v>146</v>
      </c>
      <c r="BN241" s="1" t="s">
        <v>146</v>
      </c>
      <c r="BO241" s="1" t="s">
        <v>146</v>
      </c>
      <c r="BP241" s="1" t="s">
        <v>146</v>
      </c>
      <c r="BQ241" s="1" t="s">
        <v>146</v>
      </c>
      <c r="BR241" s="1" t="s">
        <v>146</v>
      </c>
      <c r="BS241" s="1">
        <v>25.12565968</v>
      </c>
      <c r="BT241" s="1">
        <v>17.38767866</v>
      </c>
      <c r="BU241" s="1">
        <v>15.3672616</v>
      </c>
      <c r="BV241" s="1">
        <v>6.675335159</v>
      </c>
      <c r="BW241" s="1">
        <v>1.338186526</v>
      </c>
      <c r="BX241" s="1">
        <v>-0.179213974</v>
      </c>
      <c r="BY241" s="1">
        <v>-0.095428101</v>
      </c>
      <c r="BZ241" s="1" t="str">
        <f t="shared" si="1"/>
        <v>antiinflamatoria</v>
      </c>
      <c r="CA241" s="1">
        <v>31.26760563</v>
      </c>
      <c r="CB241" s="1" t="s">
        <v>148</v>
      </c>
      <c r="CC241" s="1">
        <v>0.06094839</v>
      </c>
      <c r="CD241" s="1">
        <v>0.08837061</v>
      </c>
      <c r="CE241" s="1">
        <v>0.359221974</v>
      </c>
      <c r="CF241" s="1">
        <v>0.10085182</v>
      </c>
      <c r="CG241" s="1">
        <v>0.190042363</v>
      </c>
      <c r="CH241" s="1">
        <v>797.132</v>
      </c>
      <c r="CI241" s="2" t="str">
        <f t="shared" si="2"/>
        <v>low</v>
      </c>
      <c r="CJ241" s="1">
        <v>249.872</v>
      </c>
      <c r="CK241" s="1">
        <v>244.124</v>
      </c>
      <c r="CL241" s="1">
        <v>5.748</v>
      </c>
      <c r="CM241" s="1">
        <v>217.93</v>
      </c>
      <c r="CN241" s="1">
        <v>29.203</v>
      </c>
      <c r="CO241" s="1">
        <v>0.0</v>
      </c>
      <c r="CP241" s="1">
        <v>0.0</v>
      </c>
      <c r="CQ241" s="1">
        <v>0.0</v>
      </c>
      <c r="CR241" s="1">
        <v>0.0</v>
      </c>
      <c r="CS241" s="1">
        <v>2.74</v>
      </c>
      <c r="CT241" s="1">
        <v>2.74</v>
      </c>
      <c r="CU241" s="1">
        <v>0.0</v>
      </c>
      <c r="CV241" s="1">
        <v>0.0</v>
      </c>
      <c r="CW241" s="1">
        <v>0.0</v>
      </c>
      <c r="CX241" s="1">
        <v>0.0</v>
      </c>
      <c r="CY241" s="1">
        <v>24.02</v>
      </c>
      <c r="CZ241" s="1">
        <v>0.006</v>
      </c>
      <c r="DA241" s="1">
        <v>0.044</v>
      </c>
      <c r="DB241" s="1">
        <v>0.05</v>
      </c>
      <c r="DC241" s="1">
        <v>0.0</v>
      </c>
      <c r="DD241" s="1">
        <v>0.006</v>
      </c>
      <c r="DE241" s="1">
        <v>0.006</v>
      </c>
      <c r="DF241" s="1">
        <v>193.355</v>
      </c>
      <c r="DG241" s="1">
        <v>0.499</v>
      </c>
      <c r="DH241" s="1">
        <v>193.853</v>
      </c>
      <c r="DI241" s="1">
        <v>1.264</v>
      </c>
      <c r="DJ241" s="1">
        <v>0.195</v>
      </c>
      <c r="DK241" s="1">
        <v>1.459</v>
      </c>
      <c r="DL241" s="1">
        <v>25.479</v>
      </c>
      <c r="DM241" s="1">
        <v>2.264</v>
      </c>
      <c r="DN241" s="1">
        <v>27.743</v>
      </c>
      <c r="DO241" s="1">
        <v>0.0</v>
      </c>
      <c r="DP241" s="1">
        <v>2.74</v>
      </c>
      <c r="DQ241" s="1">
        <v>2.74</v>
      </c>
      <c r="DR241" s="1" t="s">
        <v>157</v>
      </c>
      <c r="DS241" s="1" t="s">
        <v>158</v>
      </c>
      <c r="DT241" s="1" t="s">
        <v>157</v>
      </c>
      <c r="DU241" s="1" t="s">
        <v>158</v>
      </c>
      <c r="DV241" s="1">
        <v>424.496</v>
      </c>
      <c r="DW241" s="1" t="str">
        <f t="shared" si="3"/>
        <v>low</v>
      </c>
      <c r="DX241" s="1">
        <v>133.064</v>
      </c>
      <c r="DY241" s="1">
        <v>116.054</v>
      </c>
      <c r="DZ241" s="1">
        <v>15.551</v>
      </c>
      <c r="EA241" s="1" t="s">
        <v>157</v>
      </c>
      <c r="EB241" s="1" t="s">
        <v>158</v>
      </c>
      <c r="EC241" s="1" t="s">
        <v>157</v>
      </c>
      <c r="ED241" s="1" t="s">
        <v>158</v>
      </c>
      <c r="EE241" s="1" t="s">
        <v>641</v>
      </c>
      <c r="EF241" s="1" t="s">
        <v>151</v>
      </c>
      <c r="EG241" s="1" t="s">
        <v>151</v>
      </c>
    </row>
    <row r="242" ht="14.25" customHeight="1">
      <c r="A242" s="1" t="s">
        <v>642</v>
      </c>
      <c r="B242" s="1" t="s">
        <v>136</v>
      </c>
      <c r="C242" s="1">
        <v>30.0</v>
      </c>
      <c r="D242" s="1" t="s">
        <v>137</v>
      </c>
      <c r="E242" s="1">
        <v>56.4</v>
      </c>
      <c r="F242" s="1">
        <v>42.0</v>
      </c>
      <c r="G242" s="1" t="s">
        <v>154</v>
      </c>
      <c r="H242" s="1">
        <v>12.8</v>
      </c>
      <c r="I242" s="1">
        <v>75.0</v>
      </c>
      <c r="J242" s="1">
        <v>130.0</v>
      </c>
      <c r="K242" s="1">
        <v>3.095238095</v>
      </c>
      <c r="L242" s="1">
        <v>213.6</v>
      </c>
      <c r="M242" s="1">
        <v>1.3</v>
      </c>
      <c r="N242" s="1">
        <v>83.0</v>
      </c>
      <c r="O242" s="1">
        <v>5.0</v>
      </c>
      <c r="P242" s="1">
        <v>0.53</v>
      </c>
      <c r="Q242" s="1">
        <v>4.06</v>
      </c>
      <c r="R242" s="1">
        <v>0.130541872</v>
      </c>
      <c r="S242" s="1">
        <v>64.0</v>
      </c>
      <c r="T242" s="1">
        <v>2.42</v>
      </c>
      <c r="U242" s="1">
        <v>4.6065</v>
      </c>
      <c r="V242" s="1">
        <v>51.8</v>
      </c>
      <c r="W242" s="1">
        <v>43.74152734</v>
      </c>
      <c r="X242" s="1">
        <v>321.8</v>
      </c>
      <c r="Y242" s="1">
        <v>201.8348129</v>
      </c>
      <c r="Z242" s="1">
        <v>0.495454667</v>
      </c>
      <c r="AA242" s="1">
        <v>0.43349649</v>
      </c>
      <c r="AB242" s="1">
        <v>68.6</v>
      </c>
      <c r="AC242" s="1">
        <v>24.77521727</v>
      </c>
      <c r="AD242" s="1" t="s">
        <v>154</v>
      </c>
      <c r="AE242" s="1">
        <v>24.16345165</v>
      </c>
      <c r="AF242" s="1">
        <v>81.2</v>
      </c>
      <c r="AG242" s="1" t="s">
        <v>154</v>
      </c>
      <c r="AH242" s="1" t="s">
        <v>154</v>
      </c>
      <c r="AI242" s="1" t="s">
        <v>142</v>
      </c>
      <c r="AJ242" s="1" t="s">
        <v>167</v>
      </c>
      <c r="AK242" s="1" t="s">
        <v>143</v>
      </c>
      <c r="AL242" s="1">
        <v>119.0</v>
      </c>
      <c r="AM242" s="1">
        <v>68.0</v>
      </c>
      <c r="AN242" s="1">
        <v>1659.93</v>
      </c>
      <c r="AO242" s="1">
        <v>25.1966</v>
      </c>
      <c r="AP242" s="1">
        <v>545.245</v>
      </c>
      <c r="AQ242" s="1">
        <v>1209.1</v>
      </c>
      <c r="AR242" s="1">
        <v>15.041</v>
      </c>
      <c r="AS242" s="1">
        <v>1390.07</v>
      </c>
      <c r="AT242" s="1">
        <v>3066.63</v>
      </c>
      <c r="AU242" s="1">
        <v>291.973</v>
      </c>
      <c r="AV242" s="1">
        <v>10.5375</v>
      </c>
      <c r="AW242" s="1">
        <v>1.5055</v>
      </c>
      <c r="AX242" s="1">
        <v>3.79789</v>
      </c>
      <c r="AY242" s="1">
        <v>722.966</v>
      </c>
      <c r="AZ242" s="1">
        <v>1.13674</v>
      </c>
      <c r="BA242" s="1">
        <v>1.37648</v>
      </c>
      <c r="BB242" s="1">
        <v>26.6362</v>
      </c>
      <c r="BC242" s="1">
        <v>4.35595</v>
      </c>
      <c r="BD242" s="1">
        <v>1.72851</v>
      </c>
      <c r="BE242" s="1">
        <v>449.451</v>
      </c>
      <c r="BF242" s="1">
        <v>7.2452</v>
      </c>
      <c r="BG242" s="1">
        <v>172.292</v>
      </c>
      <c r="BH242" s="1">
        <v>2.630566107</v>
      </c>
      <c r="BI242" s="1">
        <v>0.936383038</v>
      </c>
      <c r="BJ242" s="1">
        <v>0.427560686</v>
      </c>
      <c r="BK242" s="1">
        <v>0.044129141</v>
      </c>
      <c r="BL242" s="1" t="s">
        <v>156</v>
      </c>
      <c r="BM242" s="1" t="s">
        <v>146</v>
      </c>
      <c r="BN242" s="1" t="s">
        <v>146</v>
      </c>
      <c r="BO242" s="1" t="s">
        <v>146</v>
      </c>
      <c r="BP242" s="1" t="s">
        <v>146</v>
      </c>
      <c r="BQ242" s="1" t="s">
        <v>146</v>
      </c>
      <c r="BR242" s="1" t="s">
        <v>146</v>
      </c>
      <c r="BS242" s="1">
        <v>9.573262911</v>
      </c>
      <c r="BT242" s="1">
        <v>5.670638752</v>
      </c>
      <c r="BU242" s="1">
        <v>5.515393709</v>
      </c>
      <c r="BV242" s="1">
        <v>3.724806158</v>
      </c>
      <c r="BW242" s="1">
        <v>1.345175032</v>
      </c>
      <c r="BX242" s="1">
        <v>-1.396060352</v>
      </c>
      <c r="BY242" s="1">
        <v>-0.841000212</v>
      </c>
      <c r="BZ242" s="1" t="str">
        <f t="shared" si="1"/>
        <v>antiinflamatoria</v>
      </c>
      <c r="CA242" s="1">
        <v>23.01477833</v>
      </c>
      <c r="CB242" s="1" t="s">
        <v>148</v>
      </c>
      <c r="CC242" s="1">
        <v>0.084417583</v>
      </c>
      <c r="CD242" s="1">
        <v>0.48114782</v>
      </c>
      <c r="CE242" s="1">
        <v>0.226080334</v>
      </c>
      <c r="CF242" s="1">
        <v>0.09940535</v>
      </c>
      <c r="CG242" s="1">
        <v>0.01007826</v>
      </c>
      <c r="CH242" s="1">
        <v>1550.621</v>
      </c>
      <c r="CI242" s="2" t="str">
        <f t="shared" si="2"/>
        <v>High</v>
      </c>
      <c r="CJ242" s="1">
        <v>645.663</v>
      </c>
      <c r="CK242" s="1">
        <v>444.867</v>
      </c>
      <c r="CL242" s="1">
        <v>200.795</v>
      </c>
      <c r="CM242" s="1">
        <v>77.79</v>
      </c>
      <c r="CN242" s="1">
        <v>557.099</v>
      </c>
      <c r="CO242" s="1">
        <v>4.956</v>
      </c>
      <c r="CP242" s="1">
        <v>0.0</v>
      </c>
      <c r="CQ242" s="1">
        <v>4.956</v>
      </c>
      <c r="CR242" s="1">
        <v>0.0</v>
      </c>
      <c r="CS242" s="1">
        <v>5.818</v>
      </c>
      <c r="CT242" s="1">
        <v>5.818</v>
      </c>
      <c r="CU242" s="1">
        <v>0.0</v>
      </c>
      <c r="CV242" s="1">
        <v>1.236</v>
      </c>
      <c r="CW242" s="1">
        <v>51.92</v>
      </c>
      <c r="CX242" s="1">
        <v>0.0</v>
      </c>
      <c r="CY242" s="1">
        <v>9.046</v>
      </c>
      <c r="CZ242" s="1">
        <v>0.498</v>
      </c>
      <c r="DA242" s="1">
        <v>0.0</v>
      </c>
      <c r="DB242" s="1">
        <v>0.498</v>
      </c>
      <c r="DC242" s="1">
        <v>7.934</v>
      </c>
      <c r="DD242" s="1">
        <v>0.064</v>
      </c>
      <c r="DE242" s="1">
        <v>7.998</v>
      </c>
      <c r="DF242" s="1">
        <v>5.569</v>
      </c>
      <c r="DG242" s="1">
        <v>2.594</v>
      </c>
      <c r="DH242" s="1">
        <v>8.163</v>
      </c>
      <c r="DI242" s="1">
        <v>15.22</v>
      </c>
      <c r="DJ242" s="1">
        <v>13.442</v>
      </c>
      <c r="DK242" s="1">
        <v>28.663</v>
      </c>
      <c r="DL242" s="1">
        <v>349.56</v>
      </c>
      <c r="DM242" s="1">
        <v>178.877</v>
      </c>
      <c r="DN242" s="1">
        <v>528.436</v>
      </c>
      <c r="DO242" s="1">
        <v>0.0</v>
      </c>
      <c r="DP242" s="1">
        <v>5.818</v>
      </c>
      <c r="DQ242" s="1">
        <v>5.818</v>
      </c>
      <c r="DR242" s="1" t="s">
        <v>149</v>
      </c>
      <c r="DS242" s="1" t="s">
        <v>157</v>
      </c>
      <c r="DT242" s="1" t="s">
        <v>157</v>
      </c>
      <c r="DU242" s="1" t="s">
        <v>149</v>
      </c>
      <c r="DV242" s="1">
        <v>934.148</v>
      </c>
      <c r="DW242" s="1" t="str">
        <f t="shared" si="3"/>
        <v>high</v>
      </c>
      <c r="DX242" s="1">
        <v>388.97</v>
      </c>
      <c r="DY242" s="1">
        <v>46.863</v>
      </c>
      <c r="DZ242" s="1">
        <v>335.616</v>
      </c>
      <c r="EA242" s="1" t="s">
        <v>149</v>
      </c>
      <c r="EB242" s="1" t="s">
        <v>157</v>
      </c>
      <c r="EC242" s="1" t="s">
        <v>157</v>
      </c>
      <c r="ED242" s="1" t="s">
        <v>149</v>
      </c>
      <c r="EE242" s="1" t="s">
        <v>643</v>
      </c>
      <c r="EF242" s="1" t="s">
        <v>151</v>
      </c>
      <c r="EG242" s="1" t="s">
        <v>151</v>
      </c>
    </row>
    <row r="243" ht="14.25" customHeight="1">
      <c r="A243" s="1" t="s">
        <v>644</v>
      </c>
      <c r="B243" s="1" t="s">
        <v>136</v>
      </c>
      <c r="C243" s="1">
        <v>49.0</v>
      </c>
      <c r="D243" s="1" t="s">
        <v>161</v>
      </c>
      <c r="E243" s="1">
        <v>101.0</v>
      </c>
      <c r="F243" s="1">
        <v>43.0</v>
      </c>
      <c r="G243" s="1" t="s">
        <v>154</v>
      </c>
      <c r="H243" s="1">
        <v>37.4</v>
      </c>
      <c r="I243" s="1">
        <v>209.0</v>
      </c>
      <c r="J243" s="1">
        <v>289.0</v>
      </c>
      <c r="K243" s="1">
        <v>6.720930233</v>
      </c>
      <c r="L243" s="1">
        <v>56.7</v>
      </c>
      <c r="M243" s="1">
        <v>2.2</v>
      </c>
      <c r="N243" s="1">
        <v>107.0</v>
      </c>
      <c r="O243" s="1">
        <v>5.7</v>
      </c>
      <c r="P243" s="1">
        <v>1.88</v>
      </c>
      <c r="Q243" s="1">
        <v>3.81</v>
      </c>
      <c r="R243" s="1">
        <v>0.49343832</v>
      </c>
      <c r="S243" s="1">
        <v>187.0</v>
      </c>
      <c r="T243" s="1">
        <v>7.46</v>
      </c>
      <c r="U243" s="1">
        <v>5.9385</v>
      </c>
      <c r="V243" s="1">
        <v>66.2</v>
      </c>
      <c r="W243" s="1">
        <v>61.18515481</v>
      </c>
      <c r="X243" s="1">
        <v>98.9</v>
      </c>
      <c r="Y243" s="1">
        <v>50.78868048</v>
      </c>
      <c r="Z243" s="1">
        <v>1.968942667</v>
      </c>
      <c r="AA243" s="1">
        <v>0.344109359</v>
      </c>
      <c r="AB243" s="1">
        <v>78.9</v>
      </c>
      <c r="AC243" s="1">
        <v>26.76309976</v>
      </c>
      <c r="AD243" s="1" t="s">
        <v>139</v>
      </c>
      <c r="AE243" s="1">
        <v>26.8600716</v>
      </c>
      <c r="AF243" s="1">
        <v>88.8</v>
      </c>
      <c r="AG243" s="1" t="s">
        <v>154</v>
      </c>
      <c r="AH243" s="1" t="s">
        <v>154</v>
      </c>
      <c r="AI243" s="1" t="s">
        <v>142</v>
      </c>
      <c r="AJ243" s="1" t="s">
        <v>167</v>
      </c>
      <c r="AK243" s="1" t="s">
        <v>143</v>
      </c>
      <c r="AL243" s="1">
        <v>196.0</v>
      </c>
      <c r="AM243" s="1">
        <v>126.0</v>
      </c>
      <c r="AN243" s="1">
        <v>2005.5</v>
      </c>
      <c r="AO243" s="1">
        <v>21.1326</v>
      </c>
      <c r="AP243" s="1">
        <v>564.17</v>
      </c>
      <c r="AQ243" s="1">
        <v>994.123</v>
      </c>
      <c r="AR243" s="1">
        <v>12.0676</v>
      </c>
      <c r="AS243" s="1">
        <v>845.024</v>
      </c>
      <c r="AT243" s="1">
        <v>4582.25</v>
      </c>
      <c r="AU243" s="1">
        <v>243.466</v>
      </c>
      <c r="AV243" s="1">
        <v>9.72061</v>
      </c>
      <c r="AW243" s="1">
        <v>1.42354</v>
      </c>
      <c r="AX243" s="1">
        <v>3.31724</v>
      </c>
      <c r="AY243" s="1">
        <v>669.768</v>
      </c>
      <c r="AZ243" s="1">
        <v>0.844705</v>
      </c>
      <c r="BA243" s="1">
        <v>1.3448</v>
      </c>
      <c r="BB243" s="1">
        <v>16.7053</v>
      </c>
      <c r="BC243" s="1">
        <v>4.50299</v>
      </c>
      <c r="BD243" s="1">
        <v>1.16746</v>
      </c>
      <c r="BE243" s="1">
        <v>299.9</v>
      </c>
      <c r="BF243" s="1">
        <v>6.76812</v>
      </c>
      <c r="BG243" s="1">
        <v>316.683</v>
      </c>
      <c r="BH243" s="1">
        <v>3.432116551</v>
      </c>
      <c r="BI243" s="1">
        <v>1.634758042</v>
      </c>
      <c r="BJ243" s="1">
        <v>1.203262926</v>
      </c>
      <c r="BK243" s="1">
        <v>0.092611489</v>
      </c>
      <c r="BL243" s="1" t="s">
        <v>144</v>
      </c>
      <c r="BM243" s="1" t="s">
        <v>145</v>
      </c>
      <c r="BN243" s="1" t="s">
        <v>145</v>
      </c>
      <c r="BO243" s="1" t="s">
        <v>146</v>
      </c>
      <c r="BP243" s="1" t="s">
        <v>145</v>
      </c>
      <c r="BQ243" s="1" t="s">
        <v>146</v>
      </c>
      <c r="BR243" s="1" t="s">
        <v>146</v>
      </c>
      <c r="BS243" s="1">
        <v>9.499561229</v>
      </c>
      <c r="BT243" s="1">
        <v>18.1194735</v>
      </c>
      <c r="BU243" s="1">
        <v>4.072129906</v>
      </c>
      <c r="BV243" s="1">
        <v>3.273197811</v>
      </c>
      <c r="BW243" s="1">
        <v>1.435682517</v>
      </c>
      <c r="BX243" s="1">
        <v>-0.465344456</v>
      </c>
      <c r="BY243" s="1">
        <v>-0.231976299</v>
      </c>
      <c r="BZ243" s="1" t="str">
        <f t="shared" si="1"/>
        <v>antiinflamatoria</v>
      </c>
      <c r="CA243" s="1">
        <v>25.32882883</v>
      </c>
      <c r="CB243" s="1" t="s">
        <v>148</v>
      </c>
      <c r="CC243" s="1">
        <v>0.131812852</v>
      </c>
      <c r="CD243" s="1">
        <v>0.218086917</v>
      </c>
      <c r="CE243" s="1">
        <v>0.543590907</v>
      </c>
      <c r="CF243" s="1">
        <v>0.056620901</v>
      </c>
      <c r="CG243" s="1">
        <v>0.017247248</v>
      </c>
      <c r="CH243" s="1">
        <v>1550.621</v>
      </c>
      <c r="CI243" s="2" t="str">
        <f t="shared" si="2"/>
        <v>High</v>
      </c>
      <c r="CJ243" s="1">
        <v>645.663</v>
      </c>
      <c r="CK243" s="1">
        <v>444.867</v>
      </c>
      <c r="CL243" s="1">
        <v>200.795</v>
      </c>
      <c r="CM243" s="1">
        <v>77.79</v>
      </c>
      <c r="CN243" s="1">
        <v>557.099</v>
      </c>
      <c r="CO243" s="1">
        <v>4.956</v>
      </c>
      <c r="CP243" s="1">
        <v>0.0</v>
      </c>
      <c r="CQ243" s="1">
        <v>4.956</v>
      </c>
      <c r="CR243" s="1">
        <v>0.0</v>
      </c>
      <c r="CS243" s="1">
        <v>5.818</v>
      </c>
      <c r="CT243" s="1">
        <v>5.818</v>
      </c>
      <c r="CU243" s="1">
        <v>0.0</v>
      </c>
      <c r="CV243" s="1">
        <v>1.236</v>
      </c>
      <c r="CW243" s="1">
        <v>51.92</v>
      </c>
      <c r="CX243" s="1">
        <v>0.0</v>
      </c>
      <c r="CY243" s="1">
        <v>9.046</v>
      </c>
      <c r="CZ243" s="1">
        <v>0.498</v>
      </c>
      <c r="DA243" s="1">
        <v>0.0</v>
      </c>
      <c r="DB243" s="1">
        <v>0.498</v>
      </c>
      <c r="DC243" s="1">
        <v>7.934</v>
      </c>
      <c r="DD243" s="1">
        <v>0.064</v>
      </c>
      <c r="DE243" s="1">
        <v>7.998</v>
      </c>
      <c r="DF243" s="1">
        <v>5.569</v>
      </c>
      <c r="DG243" s="1">
        <v>2.594</v>
      </c>
      <c r="DH243" s="1">
        <v>8.163</v>
      </c>
      <c r="DI243" s="1">
        <v>15.22</v>
      </c>
      <c r="DJ243" s="1">
        <v>13.442</v>
      </c>
      <c r="DK243" s="1">
        <v>28.663</v>
      </c>
      <c r="DL243" s="1">
        <v>349.56</v>
      </c>
      <c r="DM243" s="1">
        <v>178.877</v>
      </c>
      <c r="DN243" s="1">
        <v>528.436</v>
      </c>
      <c r="DO243" s="1">
        <v>0.0</v>
      </c>
      <c r="DP243" s="1">
        <v>5.818</v>
      </c>
      <c r="DQ243" s="1">
        <v>5.818</v>
      </c>
      <c r="DR243" s="1" t="s">
        <v>149</v>
      </c>
      <c r="DS243" s="1" t="s">
        <v>157</v>
      </c>
      <c r="DT243" s="1" t="s">
        <v>157</v>
      </c>
      <c r="DU243" s="1" t="s">
        <v>149</v>
      </c>
      <c r="DV243" s="1">
        <v>773.184</v>
      </c>
      <c r="DW243" s="1" t="str">
        <f t="shared" si="3"/>
        <v>high</v>
      </c>
      <c r="DX243" s="1">
        <v>321.946</v>
      </c>
      <c r="DY243" s="1">
        <v>38.788</v>
      </c>
      <c r="DZ243" s="1">
        <v>277.786</v>
      </c>
      <c r="EA243" s="1" t="s">
        <v>149</v>
      </c>
      <c r="EB243" s="1" t="s">
        <v>157</v>
      </c>
      <c r="EC243" s="1" t="s">
        <v>157</v>
      </c>
      <c r="ED243" s="1" t="s">
        <v>149</v>
      </c>
      <c r="EE243" s="1" t="s">
        <v>645</v>
      </c>
      <c r="EF243" s="1" t="s">
        <v>151</v>
      </c>
      <c r="EG243" s="1" t="s">
        <v>151</v>
      </c>
    </row>
    <row r="244" ht="14.25" customHeight="1">
      <c r="A244" s="1" t="s">
        <v>646</v>
      </c>
      <c r="B244" s="1" t="s">
        <v>153</v>
      </c>
      <c r="C244" s="1">
        <v>27.0</v>
      </c>
      <c r="D244" s="1" t="s">
        <v>137</v>
      </c>
      <c r="E244" s="1">
        <v>67.5</v>
      </c>
      <c r="F244" s="1">
        <v>45.0</v>
      </c>
      <c r="G244" s="1" t="s">
        <v>154</v>
      </c>
      <c r="H244" s="1">
        <v>12.8</v>
      </c>
      <c r="I244" s="1">
        <v>85.0</v>
      </c>
      <c r="J244" s="1">
        <v>143.0</v>
      </c>
      <c r="K244" s="1">
        <v>3.177777778</v>
      </c>
      <c r="L244" s="1">
        <v>246.6</v>
      </c>
      <c r="M244" s="1">
        <v>1.7</v>
      </c>
      <c r="N244" s="1">
        <v>86.0</v>
      </c>
      <c r="O244" s="1">
        <v>4.7</v>
      </c>
      <c r="P244" s="1">
        <v>11.5</v>
      </c>
      <c r="Q244" s="1">
        <v>9.77</v>
      </c>
      <c r="R244" s="1">
        <v>1.177072671</v>
      </c>
      <c r="S244" s="1">
        <v>64.0</v>
      </c>
      <c r="T244" s="1">
        <v>4.84</v>
      </c>
      <c r="U244" s="1">
        <v>4.773</v>
      </c>
      <c r="V244" s="1">
        <v>76.5</v>
      </c>
      <c r="W244" s="1">
        <v>76.04084839</v>
      </c>
      <c r="X244" s="1">
        <v>160.1</v>
      </c>
      <c r="Y244" s="1">
        <v>97.39703189</v>
      </c>
      <c r="Z244" s="1">
        <v>1.026725333</v>
      </c>
      <c r="AA244" s="1">
        <v>0.381203016</v>
      </c>
      <c r="AB244" s="1">
        <v>61.2</v>
      </c>
      <c r="AC244" s="1">
        <v>26.73459233</v>
      </c>
      <c r="AD244" s="1" t="s">
        <v>139</v>
      </c>
      <c r="AE244" s="1">
        <v>39.05892932</v>
      </c>
      <c r="AF244" s="1">
        <v>88.2</v>
      </c>
      <c r="AG244" s="1" t="s">
        <v>140</v>
      </c>
      <c r="AH244" s="1" t="s">
        <v>141</v>
      </c>
      <c r="AI244" s="1" t="s">
        <v>142</v>
      </c>
      <c r="AJ244" s="1" t="s">
        <v>167</v>
      </c>
      <c r="AK244" s="1" t="s">
        <v>143</v>
      </c>
      <c r="AL244" s="1">
        <v>95.0</v>
      </c>
      <c r="AM244" s="1">
        <v>59.0</v>
      </c>
      <c r="AN244" s="1">
        <v>1862.51</v>
      </c>
      <c r="AO244" s="1">
        <v>14.1474</v>
      </c>
      <c r="AP244" s="1">
        <v>747.818</v>
      </c>
      <c r="AQ244" s="1">
        <v>987.161</v>
      </c>
      <c r="AR244" s="1">
        <v>10.6195</v>
      </c>
      <c r="AS244" s="1">
        <v>1298.42</v>
      </c>
      <c r="AT244" s="1">
        <v>1696.84</v>
      </c>
      <c r="AU244" s="1">
        <v>169.418</v>
      </c>
      <c r="AV244" s="1">
        <v>9.05068</v>
      </c>
      <c r="AW244" s="1">
        <v>0.930678</v>
      </c>
      <c r="AX244" s="1">
        <v>3.07775</v>
      </c>
      <c r="AY244" s="1">
        <v>626.98</v>
      </c>
      <c r="AZ244" s="1">
        <v>1.16082</v>
      </c>
      <c r="BA244" s="1">
        <v>1.16128</v>
      </c>
      <c r="BB244" s="1">
        <v>11.859</v>
      </c>
      <c r="BC244" s="1">
        <v>2.57343</v>
      </c>
      <c r="BD244" s="1">
        <v>2.84046</v>
      </c>
      <c r="BE244" s="1">
        <v>368.238</v>
      </c>
      <c r="BF244" s="1">
        <v>6.74658</v>
      </c>
      <c r="BG244" s="1">
        <v>123.421</v>
      </c>
      <c r="BH244" s="1">
        <v>2.973298323</v>
      </c>
      <c r="BI244" s="1">
        <v>0.799465302</v>
      </c>
      <c r="BJ244" s="1">
        <v>0.389573437</v>
      </c>
      <c r="BK244" s="1">
        <v>0.037875244</v>
      </c>
      <c r="BL244" s="1" t="s">
        <v>156</v>
      </c>
      <c r="BM244" s="1" t="s">
        <v>146</v>
      </c>
      <c r="BN244" s="1" t="s">
        <v>146</v>
      </c>
      <c r="BO244" s="1" t="s">
        <v>145</v>
      </c>
      <c r="BP244" s="1" t="s">
        <v>146</v>
      </c>
      <c r="BQ244" s="1" t="s">
        <v>146</v>
      </c>
      <c r="BR244" s="1" t="s">
        <v>146</v>
      </c>
      <c r="BS244" s="1">
        <v>24.33137893</v>
      </c>
      <c r="BT244" s="1">
        <v>15.75730595</v>
      </c>
      <c r="BU244" s="1">
        <v>15.87136208</v>
      </c>
      <c r="BV244" s="1">
        <v>7.648093923</v>
      </c>
      <c r="BW244" s="1">
        <v>2.055336212</v>
      </c>
      <c r="BX244" s="1">
        <v>0.680156011</v>
      </c>
      <c r="BY244" s="1">
        <v>0.365086426</v>
      </c>
      <c r="BZ244" s="1" t="str">
        <f t="shared" si="1"/>
        <v>proinflamatoria</v>
      </c>
      <c r="CA244" s="1">
        <v>41.69160998</v>
      </c>
      <c r="CB244" s="1" t="s">
        <v>148</v>
      </c>
      <c r="CC244" s="1">
        <v>0.118068331</v>
      </c>
      <c r="CD244" s="1">
        <v>0.105913272</v>
      </c>
      <c r="CE244" s="1">
        <v>0.117509855</v>
      </c>
      <c r="CF244" s="1">
        <v>0.030781866</v>
      </c>
      <c r="CG244" s="1">
        <v>0.383114323</v>
      </c>
      <c r="CH244" s="1">
        <v>519.759</v>
      </c>
      <c r="CI244" s="2" t="str">
        <f t="shared" si="2"/>
        <v>low</v>
      </c>
      <c r="CJ244" s="1">
        <v>125.118</v>
      </c>
      <c r="CK244" s="1">
        <v>24.163</v>
      </c>
      <c r="CL244" s="1">
        <v>100.955</v>
      </c>
      <c r="CM244" s="1">
        <v>9.392</v>
      </c>
      <c r="CN244" s="1">
        <v>103.539</v>
      </c>
      <c r="CO244" s="1">
        <v>11.165</v>
      </c>
      <c r="CP244" s="1">
        <v>0.0</v>
      </c>
      <c r="CQ244" s="1">
        <v>11.165</v>
      </c>
      <c r="CR244" s="1">
        <v>0.0</v>
      </c>
      <c r="CS244" s="1">
        <v>1.022</v>
      </c>
      <c r="CT244" s="1">
        <v>1.022</v>
      </c>
      <c r="CU244" s="1">
        <v>0.0</v>
      </c>
      <c r="CV244" s="1">
        <v>11.165</v>
      </c>
      <c r="CW244" s="1">
        <v>0.0</v>
      </c>
      <c r="CX244" s="1">
        <v>0.0</v>
      </c>
      <c r="CY244" s="1">
        <v>4.281</v>
      </c>
      <c r="CZ244" s="1">
        <v>0.536</v>
      </c>
      <c r="DA244" s="1">
        <v>0.0</v>
      </c>
      <c r="DB244" s="1">
        <v>0.536</v>
      </c>
      <c r="DC244" s="1">
        <v>3.37</v>
      </c>
      <c r="DD244" s="1">
        <v>0.0</v>
      </c>
      <c r="DE244" s="1">
        <v>3.37</v>
      </c>
      <c r="DF244" s="1">
        <v>1.206</v>
      </c>
      <c r="DG244" s="1">
        <v>0.0</v>
      </c>
      <c r="DH244" s="1">
        <v>1.206</v>
      </c>
      <c r="DI244" s="1">
        <v>1.016</v>
      </c>
      <c r="DJ244" s="1">
        <v>1.316</v>
      </c>
      <c r="DK244" s="1">
        <v>2.332</v>
      </c>
      <c r="DL244" s="1">
        <v>2.532</v>
      </c>
      <c r="DM244" s="1">
        <v>98.559</v>
      </c>
      <c r="DN244" s="1">
        <v>101.091</v>
      </c>
      <c r="DO244" s="1">
        <v>0.0</v>
      </c>
      <c r="DP244" s="1">
        <v>1.022</v>
      </c>
      <c r="DQ244" s="1">
        <v>1.022</v>
      </c>
      <c r="DR244" s="1" t="s">
        <v>158</v>
      </c>
      <c r="DS244" s="1" t="s">
        <v>158</v>
      </c>
      <c r="DT244" s="1" t="s">
        <v>158</v>
      </c>
      <c r="DU244" s="1" t="s">
        <v>158</v>
      </c>
      <c r="DV244" s="1">
        <v>279.064</v>
      </c>
      <c r="DW244" s="1" t="str">
        <f t="shared" si="3"/>
        <v>low</v>
      </c>
      <c r="DX244" s="1">
        <v>67.177</v>
      </c>
      <c r="DY244" s="1">
        <v>5.043</v>
      </c>
      <c r="DZ244" s="1">
        <v>55.591</v>
      </c>
      <c r="EA244" s="1" t="s">
        <v>158</v>
      </c>
      <c r="EB244" s="1" t="s">
        <v>158</v>
      </c>
      <c r="EC244" s="1" t="s">
        <v>158</v>
      </c>
      <c r="ED244" s="1" t="s">
        <v>158</v>
      </c>
      <c r="EE244" s="1" t="s">
        <v>647</v>
      </c>
      <c r="EF244" s="1" t="s">
        <v>151</v>
      </c>
      <c r="EG244" s="1" t="s">
        <v>151</v>
      </c>
    </row>
    <row r="245" ht="14.25" customHeight="1">
      <c r="A245" s="1" t="s">
        <v>648</v>
      </c>
      <c r="B245" s="1" t="s">
        <v>136</v>
      </c>
      <c r="C245" s="1">
        <v>50.0</v>
      </c>
      <c r="D245" s="1" t="s">
        <v>161</v>
      </c>
      <c r="E245" s="1">
        <v>108.0</v>
      </c>
      <c r="F245" s="1">
        <v>25.0</v>
      </c>
      <c r="G245" s="1" t="s">
        <v>138</v>
      </c>
      <c r="H245" s="1">
        <v>33.8</v>
      </c>
      <c r="I245" s="1">
        <v>131.0</v>
      </c>
      <c r="J245" s="1">
        <v>190.0</v>
      </c>
      <c r="K245" s="1">
        <v>7.6</v>
      </c>
      <c r="L245" s="1">
        <v>71.3</v>
      </c>
      <c r="M245" s="1">
        <v>4.7</v>
      </c>
      <c r="N245" s="1">
        <v>97.0</v>
      </c>
      <c r="O245" s="1">
        <v>4.8</v>
      </c>
      <c r="P245" s="1">
        <v>3.25</v>
      </c>
      <c r="Q245" s="1">
        <v>3.94</v>
      </c>
      <c r="R245" s="1">
        <v>0.824873096</v>
      </c>
      <c r="S245" s="1">
        <v>169.0</v>
      </c>
      <c r="T245" s="1">
        <v>12.16</v>
      </c>
      <c r="U245" s="1">
        <v>5.3835</v>
      </c>
      <c r="V245" s="1">
        <v>112.1</v>
      </c>
      <c r="W245" s="1">
        <v>129.1213167</v>
      </c>
      <c r="X245" s="1">
        <v>62.6</v>
      </c>
      <c r="Y245" s="1">
        <v>34.37037145</v>
      </c>
      <c r="Z245" s="1">
        <v>2.909482667</v>
      </c>
      <c r="AA245" s="1">
        <v>0.325136046</v>
      </c>
      <c r="AB245" s="1">
        <v>68.0</v>
      </c>
      <c r="AC245" s="1">
        <v>26.16850051</v>
      </c>
      <c r="AD245" s="1" t="s">
        <v>139</v>
      </c>
      <c r="AE245" s="1">
        <v>33.34848341</v>
      </c>
      <c r="AF245" s="1">
        <v>94.7</v>
      </c>
      <c r="AG245" s="1" t="s">
        <v>140</v>
      </c>
      <c r="AH245" s="1" t="s">
        <v>141</v>
      </c>
      <c r="AI245" s="1" t="s">
        <v>142</v>
      </c>
      <c r="AJ245" s="1" t="s">
        <v>142</v>
      </c>
      <c r="AK245" s="1" t="s">
        <v>173</v>
      </c>
      <c r="AL245" s="1">
        <v>185.0</v>
      </c>
      <c r="AM245" s="1">
        <v>117.0</v>
      </c>
      <c r="AN245" s="1">
        <v>2093.0</v>
      </c>
      <c r="AO245" s="1">
        <v>20.0224</v>
      </c>
      <c r="AP245" s="1">
        <v>493.006</v>
      </c>
      <c r="AQ245" s="1">
        <v>1063.22</v>
      </c>
      <c r="AR245" s="1">
        <v>14.3185</v>
      </c>
      <c r="AS245" s="1">
        <v>1132.68</v>
      </c>
      <c r="AT245" s="1">
        <v>4032.41</v>
      </c>
      <c r="AU245" s="1">
        <v>262.553</v>
      </c>
      <c r="AV245" s="1">
        <v>10.3394</v>
      </c>
      <c r="AW245" s="1">
        <v>2.56874</v>
      </c>
      <c r="AX245" s="1">
        <v>3.171</v>
      </c>
      <c r="AY245" s="1">
        <v>697.958</v>
      </c>
      <c r="AZ245" s="1">
        <v>1.07896</v>
      </c>
      <c r="BA245" s="1">
        <v>1.46554</v>
      </c>
      <c r="BB245" s="1">
        <v>18.8048</v>
      </c>
      <c r="BC245" s="1">
        <v>5.2244</v>
      </c>
      <c r="BD245" s="1">
        <v>2.23964</v>
      </c>
      <c r="BE245" s="1">
        <v>350.802</v>
      </c>
      <c r="BF245" s="1">
        <v>7.08272</v>
      </c>
      <c r="BG245" s="1">
        <v>216.628</v>
      </c>
      <c r="BH245" s="1">
        <v>2.386611969</v>
      </c>
      <c r="BI245" s="1">
        <v>0.890572164</v>
      </c>
      <c r="BJ245" s="1">
        <v>1.014027834</v>
      </c>
      <c r="BK245" s="1">
        <v>0.085688294</v>
      </c>
      <c r="BL245" s="1" t="s">
        <v>144</v>
      </c>
      <c r="BM245" s="1" t="s">
        <v>145</v>
      </c>
      <c r="BN245" s="1" t="s">
        <v>145</v>
      </c>
      <c r="BO245" s="1" t="s">
        <v>145</v>
      </c>
      <c r="BP245" s="1" t="s">
        <v>146</v>
      </c>
      <c r="BQ245" s="1" t="s">
        <v>145</v>
      </c>
      <c r="BR245" s="1" t="s">
        <v>146</v>
      </c>
      <c r="BS245" s="1">
        <v>25.15826889</v>
      </c>
      <c r="BT245" s="1">
        <v>16.74147224</v>
      </c>
      <c r="BU245" s="1">
        <v>20.04067357</v>
      </c>
      <c r="BV245" s="1">
        <v>8.113193611</v>
      </c>
      <c r="BW245" s="1">
        <v>3.541662478</v>
      </c>
      <c r="BX245" s="1">
        <v>-0.580581658</v>
      </c>
      <c r="BY245" s="1">
        <v>-0.277392096</v>
      </c>
      <c r="BZ245" s="1" t="str">
        <f t="shared" si="1"/>
        <v>antiinflamatoria</v>
      </c>
      <c r="CA245" s="1">
        <v>29.95564942</v>
      </c>
      <c r="CB245" s="1" t="s">
        <v>148</v>
      </c>
      <c r="CC245" s="1">
        <v>0.161693936</v>
      </c>
      <c r="CD245" s="1">
        <v>0.598267565</v>
      </c>
      <c r="CE245" s="1">
        <v>0.137119025</v>
      </c>
      <c r="CF245" s="1">
        <v>0.04472249</v>
      </c>
      <c r="CG245" s="1">
        <v>0.020468399</v>
      </c>
      <c r="CH245" s="1">
        <v>769.525</v>
      </c>
      <c r="CI245" s="2" t="str">
        <f t="shared" si="2"/>
        <v>low</v>
      </c>
      <c r="CJ245" s="1">
        <v>72.553</v>
      </c>
      <c r="CK245" s="1">
        <v>61.422</v>
      </c>
      <c r="CL245" s="1">
        <v>11.132</v>
      </c>
      <c r="CM245" s="1">
        <v>18.365</v>
      </c>
      <c r="CN245" s="1">
        <v>48.775</v>
      </c>
      <c r="CO245" s="1">
        <v>1.112</v>
      </c>
      <c r="CP245" s="1">
        <v>0.0</v>
      </c>
      <c r="CQ245" s="1">
        <v>1.112</v>
      </c>
      <c r="CR245" s="1">
        <v>0.0</v>
      </c>
      <c r="CS245" s="1">
        <v>4.301</v>
      </c>
      <c r="CT245" s="1">
        <v>4.301</v>
      </c>
      <c r="CU245" s="1">
        <v>0.0</v>
      </c>
      <c r="CV245" s="1">
        <v>1.112</v>
      </c>
      <c r="CW245" s="1">
        <v>0.0</v>
      </c>
      <c r="CX245" s="1">
        <v>0.0</v>
      </c>
      <c r="CY245" s="1">
        <v>6.154</v>
      </c>
      <c r="CZ245" s="1">
        <v>0.015</v>
      </c>
      <c r="DA245" s="1">
        <v>0.106</v>
      </c>
      <c r="DB245" s="1">
        <v>0.121</v>
      </c>
      <c r="DC245" s="1">
        <v>10.9</v>
      </c>
      <c r="DD245" s="1">
        <v>0.017</v>
      </c>
      <c r="DE245" s="1">
        <v>10.917</v>
      </c>
      <c r="DF245" s="1">
        <v>0.679</v>
      </c>
      <c r="DG245" s="1">
        <v>0.495</v>
      </c>
      <c r="DH245" s="1">
        <v>1.174</v>
      </c>
      <c r="DI245" s="1">
        <v>1.291</v>
      </c>
      <c r="DJ245" s="1">
        <v>0.606</v>
      </c>
      <c r="DK245" s="1">
        <v>1.897</v>
      </c>
      <c r="DL245" s="1">
        <v>41.271</v>
      </c>
      <c r="DM245" s="1">
        <v>5.607</v>
      </c>
      <c r="DN245" s="1">
        <v>46.878</v>
      </c>
      <c r="DO245" s="1">
        <v>0.0</v>
      </c>
      <c r="DP245" s="1">
        <v>4.301</v>
      </c>
      <c r="DQ245" s="1">
        <v>4.301</v>
      </c>
      <c r="DR245" s="1" t="s">
        <v>157</v>
      </c>
      <c r="DS245" s="1" t="s">
        <v>158</v>
      </c>
      <c r="DT245" s="1" t="s">
        <v>158</v>
      </c>
      <c r="DU245" s="1" t="s">
        <v>158</v>
      </c>
      <c r="DV245" s="1">
        <v>367.666</v>
      </c>
      <c r="DW245" s="1" t="str">
        <f t="shared" si="3"/>
        <v>low</v>
      </c>
      <c r="DX245" s="1">
        <v>34.665</v>
      </c>
      <c r="DY245" s="1">
        <v>8.775</v>
      </c>
      <c r="DZ245" s="1">
        <v>23.304</v>
      </c>
      <c r="EA245" s="1" t="s">
        <v>158</v>
      </c>
      <c r="EB245" s="1" t="s">
        <v>158</v>
      </c>
      <c r="EC245" s="1" t="s">
        <v>158</v>
      </c>
      <c r="ED245" s="1" t="s">
        <v>158</v>
      </c>
      <c r="EE245" s="1" t="s">
        <v>649</v>
      </c>
      <c r="EF245" s="1" t="s">
        <v>151</v>
      </c>
      <c r="EG245" s="1" t="s">
        <v>151</v>
      </c>
    </row>
    <row r="246" ht="14.25" customHeight="1">
      <c r="A246" s="1" t="s">
        <v>650</v>
      </c>
      <c r="B246" s="1" t="s">
        <v>153</v>
      </c>
      <c r="C246" s="1">
        <v>46.0</v>
      </c>
      <c r="D246" s="1" t="s">
        <v>161</v>
      </c>
      <c r="E246" s="1">
        <v>90.3</v>
      </c>
      <c r="F246" s="1">
        <v>56.0</v>
      </c>
      <c r="G246" s="1" t="s">
        <v>154</v>
      </c>
      <c r="H246" s="1">
        <v>27.8</v>
      </c>
      <c r="I246" s="1">
        <v>140.0</v>
      </c>
      <c r="J246" s="1">
        <v>224.0</v>
      </c>
      <c r="K246" s="1">
        <v>4.0</v>
      </c>
      <c r="L246" s="1">
        <v>59.0</v>
      </c>
      <c r="M246" s="1">
        <v>2.3</v>
      </c>
      <c r="N246" s="1">
        <v>86.0</v>
      </c>
      <c r="O246" s="1">
        <v>5.2</v>
      </c>
      <c r="P246" s="1">
        <v>5.46</v>
      </c>
      <c r="Q246" s="1">
        <v>8.06</v>
      </c>
      <c r="R246" s="1">
        <v>0.677419355</v>
      </c>
      <c r="S246" s="1">
        <v>139.0</v>
      </c>
      <c r="T246" s="1">
        <v>12.06</v>
      </c>
      <c r="U246" s="1">
        <v>4.773</v>
      </c>
      <c r="V246" s="1">
        <v>141.3</v>
      </c>
      <c r="W246" s="1">
        <v>189.4736842</v>
      </c>
      <c r="X246" s="1">
        <v>65.1</v>
      </c>
      <c r="Y246" s="1">
        <v>39.08802937</v>
      </c>
      <c r="Z246" s="1">
        <v>2.558328</v>
      </c>
      <c r="AA246" s="1">
        <v>0.331150384</v>
      </c>
      <c r="AB246" s="1">
        <v>60.0</v>
      </c>
      <c r="AC246" s="1">
        <v>25.6311675</v>
      </c>
      <c r="AD246" s="1" t="s">
        <v>139</v>
      </c>
      <c r="AE246" s="1">
        <v>36.1547984</v>
      </c>
      <c r="AF246" s="1">
        <v>81.8</v>
      </c>
      <c r="AG246" s="1" t="s">
        <v>140</v>
      </c>
      <c r="AH246" s="1" t="s">
        <v>154</v>
      </c>
      <c r="AI246" s="1" t="s">
        <v>142</v>
      </c>
      <c r="AJ246" s="1" t="s">
        <v>142</v>
      </c>
      <c r="AK246" s="1" t="s">
        <v>143</v>
      </c>
      <c r="AL246" s="1">
        <v>139.0</v>
      </c>
      <c r="AM246" s="1">
        <v>92.0</v>
      </c>
      <c r="AN246" s="1">
        <v>1731.06</v>
      </c>
      <c r="AO246" s="1">
        <v>14.9278</v>
      </c>
      <c r="AP246" s="1">
        <v>717.693</v>
      </c>
      <c r="AQ246" s="1">
        <v>915.655</v>
      </c>
      <c r="AR246" s="1">
        <v>13.5639</v>
      </c>
      <c r="AS246" s="1">
        <v>1267.8</v>
      </c>
      <c r="AT246" s="1">
        <v>2783.76</v>
      </c>
      <c r="AU246" s="1">
        <v>213.321</v>
      </c>
      <c r="AV246" s="1">
        <v>10.3284</v>
      </c>
      <c r="AW246" s="1">
        <v>0.979434</v>
      </c>
      <c r="AX246" s="1">
        <v>3.08081</v>
      </c>
      <c r="AY246" s="1">
        <v>977.713</v>
      </c>
      <c r="AZ246" s="1">
        <v>1.3795</v>
      </c>
      <c r="BA246" s="1">
        <v>1.97117</v>
      </c>
      <c r="BB246" s="1">
        <v>17.4686</v>
      </c>
      <c r="BC246" s="1">
        <v>4.39974</v>
      </c>
      <c r="BD246" s="1">
        <v>1.62635</v>
      </c>
      <c r="BE246" s="1">
        <v>407.668</v>
      </c>
      <c r="BF246" s="1">
        <v>6.93582</v>
      </c>
      <c r="BG246" s="1">
        <v>214.743</v>
      </c>
      <c r="BH246" s="1">
        <v>0.287551764</v>
      </c>
      <c r="BI246" s="1">
        <v>0.0</v>
      </c>
      <c r="BJ246" s="1">
        <v>0.0</v>
      </c>
      <c r="BK246" s="1">
        <v>0.0</v>
      </c>
      <c r="BL246" s="1" t="s">
        <v>156</v>
      </c>
      <c r="BM246" s="1" t="s">
        <v>145</v>
      </c>
      <c r="BN246" s="1" t="s">
        <v>146</v>
      </c>
      <c r="BO246" s="1" t="s">
        <v>146</v>
      </c>
      <c r="BP246" s="1" t="s">
        <v>146</v>
      </c>
      <c r="BQ246" s="1" t="s">
        <v>146</v>
      </c>
      <c r="BR246" s="1" t="s">
        <v>146</v>
      </c>
      <c r="BS246" s="1">
        <v>22.02099687</v>
      </c>
      <c r="BT246" s="1">
        <v>11.59919461</v>
      </c>
      <c r="BU246" s="1">
        <v>13.25239618</v>
      </c>
      <c r="BV246" s="1">
        <v>4.027492291</v>
      </c>
      <c r="BW246" s="1">
        <v>0.0</v>
      </c>
      <c r="BX246" s="1">
        <v>-1.085715912</v>
      </c>
      <c r="BY246" s="1">
        <v>-0.627218898</v>
      </c>
      <c r="BZ246" s="1" t="str">
        <f t="shared" si="1"/>
        <v>antiinflamatoria</v>
      </c>
      <c r="CA246" s="1">
        <v>38.59168704</v>
      </c>
      <c r="CB246" s="1" t="s">
        <v>148</v>
      </c>
      <c r="CC246" s="1">
        <v>1.68919E-4</v>
      </c>
      <c r="CD246" s="1">
        <v>0.070664414</v>
      </c>
      <c r="CE246" s="1">
        <v>0.277421171</v>
      </c>
      <c r="CF246" s="1">
        <v>0.339358108</v>
      </c>
      <c r="CG246" s="1">
        <v>0.095664414</v>
      </c>
      <c r="CH246" s="1">
        <v>700.946</v>
      </c>
      <c r="CI246" s="2" t="str">
        <f t="shared" si="2"/>
        <v>low</v>
      </c>
      <c r="CJ246" s="1">
        <v>41.527</v>
      </c>
      <c r="CK246" s="1">
        <v>8.401</v>
      </c>
      <c r="CL246" s="1">
        <v>33.126</v>
      </c>
      <c r="CM246" s="1">
        <v>7.675</v>
      </c>
      <c r="CN246" s="1">
        <v>17.762</v>
      </c>
      <c r="CO246" s="1">
        <v>0.073</v>
      </c>
      <c r="CP246" s="1">
        <v>0.0</v>
      </c>
      <c r="CQ246" s="1">
        <v>0.073</v>
      </c>
      <c r="CR246" s="1">
        <v>0.0</v>
      </c>
      <c r="CS246" s="1">
        <v>16.018</v>
      </c>
      <c r="CT246" s="1">
        <v>16.018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0.001</v>
      </c>
      <c r="CZ246" s="1">
        <v>0.092</v>
      </c>
      <c r="DA246" s="1">
        <v>0.085</v>
      </c>
      <c r="DB246" s="1">
        <v>0.177</v>
      </c>
      <c r="DC246" s="1">
        <v>0.784</v>
      </c>
      <c r="DD246" s="1">
        <v>0.856</v>
      </c>
      <c r="DE246" s="1">
        <v>1.639</v>
      </c>
      <c r="DF246" s="1">
        <v>3.492</v>
      </c>
      <c r="DG246" s="1">
        <v>2.365</v>
      </c>
      <c r="DH246" s="1">
        <v>5.857</v>
      </c>
      <c r="DI246" s="1">
        <v>0.247</v>
      </c>
      <c r="DJ246" s="1">
        <v>1.628</v>
      </c>
      <c r="DK246" s="1">
        <v>1.876</v>
      </c>
      <c r="DL246" s="1">
        <v>3.712</v>
      </c>
      <c r="DM246" s="1">
        <v>12.174</v>
      </c>
      <c r="DN246" s="1">
        <v>15.886</v>
      </c>
      <c r="DO246" s="1">
        <v>0.0</v>
      </c>
      <c r="DP246" s="1">
        <v>16.018</v>
      </c>
      <c r="DQ246" s="1">
        <v>16.018</v>
      </c>
      <c r="DR246" s="1" t="s">
        <v>158</v>
      </c>
      <c r="DS246" s="1" t="s">
        <v>158</v>
      </c>
      <c r="DT246" s="1" t="s">
        <v>158</v>
      </c>
      <c r="DU246" s="1" t="s">
        <v>158</v>
      </c>
      <c r="DV246" s="1">
        <v>404.923</v>
      </c>
      <c r="DW246" s="1" t="str">
        <f t="shared" si="3"/>
        <v>low</v>
      </c>
      <c r="DX246" s="1">
        <v>23.989</v>
      </c>
      <c r="DY246" s="1">
        <v>4.434</v>
      </c>
      <c r="DZ246" s="1">
        <v>10.261</v>
      </c>
      <c r="EA246" s="1" t="s">
        <v>157</v>
      </c>
      <c r="EB246" s="1" t="s">
        <v>158</v>
      </c>
      <c r="EC246" s="1" t="s">
        <v>158</v>
      </c>
      <c r="ED246" s="1" t="s">
        <v>158</v>
      </c>
      <c r="EE246" s="1" t="s">
        <v>651</v>
      </c>
      <c r="EF246" s="1" t="s">
        <v>151</v>
      </c>
      <c r="EG246" s="1" t="s">
        <v>151</v>
      </c>
    </row>
    <row r="247" ht="14.25" customHeight="1">
      <c r="A247" s="1" t="s">
        <v>652</v>
      </c>
      <c r="B247" s="1" t="s">
        <v>136</v>
      </c>
      <c r="C247" s="1">
        <v>48.0</v>
      </c>
      <c r="D247" s="1" t="s">
        <v>161</v>
      </c>
      <c r="E247" s="1">
        <v>110.0</v>
      </c>
      <c r="F247" s="1">
        <v>37.0</v>
      </c>
      <c r="G247" s="1" t="s">
        <v>138</v>
      </c>
      <c r="H247" s="1">
        <v>44.8</v>
      </c>
      <c r="I247" s="1">
        <v>126.0</v>
      </c>
      <c r="J247" s="1">
        <v>208.0</v>
      </c>
      <c r="K247" s="1">
        <v>5.621621622</v>
      </c>
      <c r="L247" s="1">
        <v>0.89</v>
      </c>
      <c r="M247" s="1">
        <v>0.5</v>
      </c>
      <c r="N247" s="1">
        <v>86.0</v>
      </c>
      <c r="O247" s="1">
        <v>5.2</v>
      </c>
      <c r="P247" s="1">
        <v>2.1</v>
      </c>
      <c r="Q247" s="1">
        <v>5.12</v>
      </c>
      <c r="R247" s="1">
        <v>0.41015625</v>
      </c>
      <c r="S247" s="1">
        <v>224.0</v>
      </c>
      <c r="T247" s="1">
        <v>9.31</v>
      </c>
      <c r="U247" s="1">
        <v>4.773</v>
      </c>
      <c r="V247" s="1">
        <v>118.7</v>
      </c>
      <c r="W247" s="1">
        <v>146.2686567</v>
      </c>
      <c r="X247" s="1">
        <v>84.0</v>
      </c>
      <c r="Y247" s="1">
        <v>50.63390271</v>
      </c>
      <c r="Z247" s="1">
        <v>1.974961333</v>
      </c>
      <c r="AA247" s="1">
        <v>0.343952473</v>
      </c>
      <c r="AB247" s="1">
        <v>73.8</v>
      </c>
      <c r="AC247" s="1">
        <v>25.03316555</v>
      </c>
      <c r="AD247" s="1" t="s">
        <v>139</v>
      </c>
      <c r="AE247" s="1">
        <v>28.43101326</v>
      </c>
      <c r="AF247" s="1">
        <v>93.4</v>
      </c>
      <c r="AG247" s="1" t="s">
        <v>140</v>
      </c>
      <c r="AH247" s="1" t="s">
        <v>141</v>
      </c>
      <c r="AI247" s="1" t="s">
        <v>142</v>
      </c>
      <c r="AJ247" s="1" t="s">
        <v>167</v>
      </c>
      <c r="AK247" s="1" t="s">
        <v>173</v>
      </c>
      <c r="AL247" s="1">
        <v>134.0</v>
      </c>
      <c r="AM247" s="1">
        <v>87.0</v>
      </c>
      <c r="AN247" s="1">
        <v>1752.25</v>
      </c>
      <c r="AO247" s="1">
        <v>9.43761</v>
      </c>
      <c r="AP247" s="1">
        <v>659.834</v>
      </c>
      <c r="AQ247" s="1">
        <v>917.203</v>
      </c>
      <c r="AR247" s="1">
        <v>12.0543</v>
      </c>
      <c r="AS247" s="1">
        <v>1468.92</v>
      </c>
      <c r="AT247" s="1">
        <v>1950.45</v>
      </c>
      <c r="AU247" s="1">
        <v>180.984</v>
      </c>
      <c r="AV247" s="1">
        <v>10.106</v>
      </c>
      <c r="AW247" s="1">
        <v>0.833011</v>
      </c>
      <c r="AX247" s="1">
        <v>2.37232</v>
      </c>
      <c r="AY247" s="1">
        <v>734.89</v>
      </c>
      <c r="AZ247" s="1">
        <v>0.799881</v>
      </c>
      <c r="BA247" s="1">
        <v>1.8993</v>
      </c>
      <c r="BB247" s="1">
        <v>10.3641</v>
      </c>
      <c r="BC247" s="1">
        <v>9.01672</v>
      </c>
      <c r="BD247" s="1">
        <v>1.25831</v>
      </c>
      <c r="BE247" s="1">
        <v>285.575</v>
      </c>
      <c r="BF247" s="1">
        <v>7.12234</v>
      </c>
      <c r="BG247" s="1">
        <v>57.2749</v>
      </c>
      <c r="BH247" s="1">
        <v>0.0</v>
      </c>
      <c r="BI247" s="1">
        <v>0.0</v>
      </c>
      <c r="BJ247" s="1">
        <v>0.0</v>
      </c>
      <c r="BK247" s="1">
        <v>0.0</v>
      </c>
      <c r="BL247" s="1" t="s">
        <v>144</v>
      </c>
      <c r="BM247" s="1" t="s">
        <v>145</v>
      </c>
      <c r="BN247" s="1" t="s">
        <v>145</v>
      </c>
      <c r="BO247" s="1" t="s">
        <v>145</v>
      </c>
      <c r="BP247" s="1" t="s">
        <v>146</v>
      </c>
      <c r="BQ247" s="1" t="s">
        <v>146</v>
      </c>
      <c r="BR247" s="1" t="s">
        <v>146</v>
      </c>
      <c r="BS247" s="1">
        <v>16.01395525</v>
      </c>
      <c r="BT247" s="1">
        <v>15.28493421</v>
      </c>
      <c r="BU247" s="1">
        <v>5.918589678</v>
      </c>
      <c r="BV247" s="1">
        <v>6.521701491</v>
      </c>
      <c r="BW247" s="1">
        <v>1.039031875</v>
      </c>
      <c r="BX247" s="1">
        <v>1.861716157</v>
      </c>
      <c r="BY247" s="1">
        <v>1.062623377</v>
      </c>
      <c r="BZ247" s="1" t="str">
        <f t="shared" si="1"/>
        <v>proinflamatoria</v>
      </c>
      <c r="CA247" s="1">
        <v>27.23340471</v>
      </c>
      <c r="CB247" s="1" t="s">
        <v>148</v>
      </c>
      <c r="CC247" s="1">
        <v>0.071333219</v>
      </c>
      <c r="CD247" s="1">
        <v>0.134126305</v>
      </c>
      <c r="CE247" s="1">
        <v>0.050231046</v>
      </c>
      <c r="CF247" s="1">
        <v>0.414667123</v>
      </c>
      <c r="CG247" s="1">
        <v>0.157590279</v>
      </c>
      <c r="CH247" s="1">
        <v>2935.696</v>
      </c>
      <c r="CI247" s="2" t="str">
        <f t="shared" si="2"/>
        <v>High</v>
      </c>
      <c r="CJ247" s="1">
        <v>2601.967</v>
      </c>
      <c r="CK247" s="1">
        <v>2029.387</v>
      </c>
      <c r="CL247" s="1">
        <v>572.58</v>
      </c>
      <c r="CM247" s="1">
        <v>987.821</v>
      </c>
      <c r="CN247" s="1">
        <v>1600.882</v>
      </c>
      <c r="CO247" s="1">
        <v>12.545</v>
      </c>
      <c r="CP247" s="1">
        <v>0.0</v>
      </c>
      <c r="CQ247" s="1">
        <v>12.545</v>
      </c>
      <c r="CR247" s="1">
        <v>0.0</v>
      </c>
      <c r="CS247" s="1">
        <v>0.719</v>
      </c>
      <c r="CT247" s="1">
        <v>0.719</v>
      </c>
      <c r="CU247" s="1">
        <v>0.0</v>
      </c>
      <c r="CV247" s="1">
        <v>1.27</v>
      </c>
      <c r="CW247" s="1">
        <v>0.0</v>
      </c>
      <c r="CX247" s="1">
        <v>0.0</v>
      </c>
      <c r="CY247" s="1">
        <v>987.333</v>
      </c>
      <c r="CZ247" s="1">
        <v>0.026</v>
      </c>
      <c r="DA247" s="1">
        <v>0.183</v>
      </c>
      <c r="DB247" s="1">
        <v>0.209</v>
      </c>
      <c r="DC247" s="1">
        <v>0.0</v>
      </c>
      <c r="DD247" s="1">
        <v>0.017</v>
      </c>
      <c r="DE247" s="1">
        <v>0.017</v>
      </c>
      <c r="DF247" s="1">
        <v>0.029</v>
      </c>
      <c r="DG247" s="1">
        <v>0.233</v>
      </c>
      <c r="DH247" s="1">
        <v>0.262</v>
      </c>
      <c r="DI247" s="1">
        <v>0.147</v>
      </c>
      <c r="DJ247" s="1">
        <v>14.311</v>
      </c>
      <c r="DK247" s="1">
        <v>14.458</v>
      </c>
      <c r="DL247" s="1">
        <v>1029.266</v>
      </c>
      <c r="DM247" s="1">
        <v>557.075</v>
      </c>
      <c r="DN247" s="1">
        <v>1586.341</v>
      </c>
      <c r="DO247" s="1">
        <v>0.0</v>
      </c>
      <c r="DP247" s="1">
        <v>0.719</v>
      </c>
      <c r="DQ247" s="1">
        <v>0.719</v>
      </c>
      <c r="DR247" s="1" t="s">
        <v>149</v>
      </c>
      <c r="DS247" s="1" t="s">
        <v>149</v>
      </c>
      <c r="DT247" s="1" t="s">
        <v>149</v>
      </c>
      <c r="DU247" s="1" t="s">
        <v>149</v>
      </c>
      <c r="DV247" s="1">
        <v>1675.387</v>
      </c>
      <c r="DW247" s="1" t="str">
        <f t="shared" si="3"/>
        <v>high</v>
      </c>
      <c r="DX247" s="1">
        <v>1484.929</v>
      </c>
      <c r="DY247" s="1">
        <v>563.744</v>
      </c>
      <c r="DZ247" s="1">
        <v>913.615</v>
      </c>
      <c r="EA247" s="1" t="s">
        <v>149</v>
      </c>
      <c r="EB247" s="1" t="s">
        <v>149</v>
      </c>
      <c r="EC247" s="1" t="s">
        <v>149</v>
      </c>
      <c r="ED247" s="1" t="s">
        <v>149</v>
      </c>
      <c r="EE247" s="1" t="s">
        <v>653</v>
      </c>
      <c r="EF247" s="1" t="s">
        <v>151</v>
      </c>
      <c r="EG247" s="1" t="s">
        <v>151</v>
      </c>
    </row>
    <row r="248" ht="14.25" customHeight="1">
      <c r="A248" s="1" t="s">
        <v>654</v>
      </c>
      <c r="B248" s="1" t="s">
        <v>153</v>
      </c>
      <c r="C248" s="1">
        <v>46.0</v>
      </c>
      <c r="D248" s="1" t="s">
        <v>161</v>
      </c>
      <c r="E248" s="1">
        <v>120.0</v>
      </c>
      <c r="F248" s="1">
        <v>40.0</v>
      </c>
      <c r="G248" s="1" t="s">
        <v>154</v>
      </c>
      <c r="H248" s="1">
        <v>36.2</v>
      </c>
      <c r="I248" s="1">
        <v>169.0</v>
      </c>
      <c r="J248" s="1">
        <v>245.0</v>
      </c>
      <c r="K248" s="1">
        <v>6.125</v>
      </c>
      <c r="L248" s="1">
        <v>0.64</v>
      </c>
      <c r="M248" s="1">
        <v>1.7</v>
      </c>
      <c r="N248" s="1">
        <v>91.0</v>
      </c>
      <c r="O248" s="1">
        <v>4.9</v>
      </c>
      <c r="P248" s="1">
        <v>5.52</v>
      </c>
      <c r="Q248" s="1">
        <v>12.12</v>
      </c>
      <c r="R248" s="1">
        <v>0.455445545</v>
      </c>
      <c r="S248" s="1">
        <v>181.0</v>
      </c>
      <c r="T248" s="1">
        <v>13.08</v>
      </c>
      <c r="U248" s="1">
        <v>5.0505</v>
      </c>
      <c r="V248" s="1">
        <v>133.6</v>
      </c>
      <c r="W248" s="1">
        <v>168.7197678</v>
      </c>
      <c r="X248" s="1">
        <v>59.3</v>
      </c>
      <c r="Y248" s="1">
        <v>34.05966709</v>
      </c>
      <c r="Z248" s="1">
        <v>2.936024</v>
      </c>
      <c r="AA248" s="1">
        <v>0.324719665</v>
      </c>
      <c r="AB248" s="1">
        <v>55.1</v>
      </c>
      <c r="AC248" s="1">
        <v>24.13363111</v>
      </c>
      <c r="AD248" s="1" t="s">
        <v>154</v>
      </c>
      <c r="AE248" s="1">
        <v>40.65550741</v>
      </c>
      <c r="AF248" s="1">
        <v>83.1</v>
      </c>
      <c r="AG248" s="1" t="s">
        <v>140</v>
      </c>
      <c r="AH248" s="1" t="s">
        <v>154</v>
      </c>
      <c r="AI248" s="1" t="s">
        <v>142</v>
      </c>
      <c r="AJ248" s="1" t="s">
        <v>167</v>
      </c>
      <c r="AK248" s="1" t="s">
        <v>173</v>
      </c>
      <c r="AL248" s="1">
        <v>151.0</v>
      </c>
      <c r="AM248" s="1">
        <v>79.0</v>
      </c>
      <c r="AN248" s="1">
        <v>1865.97</v>
      </c>
      <c r="AO248" s="1">
        <v>15.3513</v>
      </c>
      <c r="AP248" s="1">
        <v>635.421</v>
      </c>
      <c r="AQ248" s="1">
        <v>889.779</v>
      </c>
      <c r="AR248" s="1">
        <v>10.7128</v>
      </c>
      <c r="AS248" s="1">
        <v>1304.73</v>
      </c>
      <c r="AT248" s="1">
        <v>3452.78</v>
      </c>
      <c r="AU248" s="1">
        <v>194.906</v>
      </c>
      <c r="AV248" s="1">
        <v>8.99352</v>
      </c>
      <c r="AW248" s="1">
        <v>1.11736</v>
      </c>
      <c r="AX248" s="1">
        <v>3.10022</v>
      </c>
      <c r="AY248" s="1">
        <v>576.817</v>
      </c>
      <c r="AZ248" s="1">
        <v>0.729142</v>
      </c>
      <c r="BA248" s="1">
        <v>1.30091</v>
      </c>
      <c r="BB248" s="1">
        <v>9.86123</v>
      </c>
      <c r="BC248" s="1">
        <v>4.05508</v>
      </c>
      <c r="BD248" s="1">
        <v>1.29931</v>
      </c>
      <c r="BE248" s="1">
        <v>300.508</v>
      </c>
      <c r="BF248" s="1">
        <v>6.80931</v>
      </c>
      <c r="BG248" s="1">
        <v>115.38</v>
      </c>
      <c r="BH248" s="1">
        <v>3.055263453</v>
      </c>
      <c r="BI248" s="1">
        <v>1.215200064</v>
      </c>
      <c r="BJ248" s="1">
        <v>0.593928963</v>
      </c>
      <c r="BK248" s="1">
        <v>0.037331736</v>
      </c>
      <c r="BL248" s="1" t="s">
        <v>144</v>
      </c>
      <c r="BM248" s="1" t="s">
        <v>145</v>
      </c>
      <c r="BN248" s="1" t="s">
        <v>145</v>
      </c>
      <c r="BO248" s="1" t="s">
        <v>145</v>
      </c>
      <c r="BP248" s="1" t="s">
        <v>146</v>
      </c>
      <c r="BQ248" s="1" t="s">
        <v>146</v>
      </c>
      <c r="BR248" s="1" t="s">
        <v>146</v>
      </c>
      <c r="BS248" s="1">
        <v>19.88327305</v>
      </c>
      <c r="BT248" s="1">
        <v>13.09562337</v>
      </c>
      <c r="BU248" s="1">
        <v>13.53086422</v>
      </c>
      <c r="BV248" s="1">
        <v>11.24770214</v>
      </c>
      <c r="BW248" s="1">
        <v>0.0</v>
      </c>
      <c r="BX248" s="1">
        <v>1.84085674</v>
      </c>
      <c r="BY248" s="1">
        <v>0.986525584</v>
      </c>
      <c r="BZ248" s="1" t="str">
        <f t="shared" si="1"/>
        <v>proinflamatoria</v>
      </c>
      <c r="CA248" s="1">
        <v>39.63417569</v>
      </c>
      <c r="CB248" s="1" t="s">
        <v>148</v>
      </c>
      <c r="CC248" s="1">
        <v>0.172413793</v>
      </c>
      <c r="CD248" s="1">
        <v>0.354669152</v>
      </c>
      <c r="CE248" s="1">
        <v>0.002721342</v>
      </c>
      <c r="CF248" s="1">
        <v>0.068033551</v>
      </c>
      <c r="CG248" s="1">
        <v>0.103746505</v>
      </c>
      <c r="CH248" s="1">
        <v>807.315</v>
      </c>
      <c r="CI248" s="2" t="str">
        <f t="shared" si="2"/>
        <v>low</v>
      </c>
      <c r="CJ248" s="1">
        <v>366.201</v>
      </c>
      <c r="CK248" s="1">
        <v>295.271</v>
      </c>
      <c r="CL248" s="1">
        <v>70.93</v>
      </c>
      <c r="CM248" s="1">
        <v>171.428</v>
      </c>
      <c r="CN248" s="1">
        <v>188.248</v>
      </c>
      <c r="CO248" s="1">
        <v>2.745</v>
      </c>
      <c r="CP248" s="1">
        <v>0.0</v>
      </c>
      <c r="CQ248" s="1">
        <v>2.745</v>
      </c>
      <c r="CR248" s="1">
        <v>0.0</v>
      </c>
      <c r="CS248" s="1">
        <v>3.78</v>
      </c>
      <c r="CT248" s="1">
        <v>3.78</v>
      </c>
      <c r="CU248" s="1">
        <v>0.0</v>
      </c>
      <c r="CV248" s="1">
        <v>1.505</v>
      </c>
      <c r="CW248" s="1">
        <v>0.0</v>
      </c>
      <c r="CX248" s="1">
        <v>0.0</v>
      </c>
      <c r="CY248" s="1">
        <v>12.149</v>
      </c>
      <c r="CZ248" s="1">
        <v>0.962</v>
      </c>
      <c r="DA248" s="1">
        <v>2.867</v>
      </c>
      <c r="DB248" s="1">
        <v>3.829</v>
      </c>
      <c r="DC248" s="1">
        <v>4.946</v>
      </c>
      <c r="DD248" s="1">
        <v>0.153</v>
      </c>
      <c r="DE248" s="1">
        <v>5.098</v>
      </c>
      <c r="DF248" s="1">
        <v>146.053</v>
      </c>
      <c r="DG248" s="1">
        <v>4.298</v>
      </c>
      <c r="DH248" s="1">
        <v>150.351</v>
      </c>
      <c r="DI248" s="1">
        <v>0.327</v>
      </c>
      <c r="DJ248" s="1">
        <v>0.427</v>
      </c>
      <c r="DK248" s="1">
        <v>0.754</v>
      </c>
      <c r="DL248" s="1">
        <v>128.089</v>
      </c>
      <c r="DM248" s="1">
        <v>59.405</v>
      </c>
      <c r="DN248" s="1">
        <v>187.494</v>
      </c>
      <c r="DO248" s="1">
        <v>0.0</v>
      </c>
      <c r="DP248" s="1">
        <v>3.78</v>
      </c>
      <c r="DQ248" s="1">
        <v>3.78</v>
      </c>
      <c r="DR248" s="1" t="s">
        <v>157</v>
      </c>
      <c r="DS248" s="1" t="s">
        <v>157</v>
      </c>
      <c r="DT248" s="1" t="s">
        <v>157</v>
      </c>
      <c r="DU248" s="1" t="s">
        <v>157</v>
      </c>
      <c r="DV248" s="1">
        <v>432.652</v>
      </c>
      <c r="DW248" s="1" t="str">
        <f t="shared" si="3"/>
        <v>low</v>
      </c>
      <c r="DX248" s="1">
        <v>196.253</v>
      </c>
      <c r="DY248" s="1">
        <v>91.871</v>
      </c>
      <c r="DZ248" s="1">
        <v>100.885</v>
      </c>
      <c r="EA248" s="1" t="s">
        <v>157</v>
      </c>
      <c r="EB248" s="1" t="s">
        <v>157</v>
      </c>
      <c r="EC248" s="1" t="s">
        <v>157</v>
      </c>
      <c r="ED248" s="1" t="s">
        <v>157</v>
      </c>
      <c r="EE248" s="1" t="s">
        <v>655</v>
      </c>
      <c r="EF248" s="1" t="s">
        <v>151</v>
      </c>
      <c r="EG248" s="1" t="s">
        <v>151</v>
      </c>
    </row>
    <row r="249" ht="14.25" customHeight="1">
      <c r="A249" s="1" t="s">
        <v>656</v>
      </c>
      <c r="B249" s="1" t="s">
        <v>136</v>
      </c>
      <c r="C249" s="1">
        <v>43.0</v>
      </c>
      <c r="D249" s="1" t="s">
        <v>161</v>
      </c>
      <c r="E249" s="1">
        <v>122.0</v>
      </c>
      <c r="F249" s="1">
        <v>33.0</v>
      </c>
      <c r="G249" s="1" t="s">
        <v>138</v>
      </c>
      <c r="H249" s="1">
        <v>49.6</v>
      </c>
      <c r="I249" s="1">
        <v>158.0</v>
      </c>
      <c r="J249" s="1">
        <v>241.0</v>
      </c>
      <c r="K249" s="1">
        <v>7.303030303</v>
      </c>
      <c r="L249" s="1">
        <v>1.08</v>
      </c>
      <c r="M249" s="1">
        <v>7.5</v>
      </c>
      <c r="N249" s="1">
        <v>87.0</v>
      </c>
      <c r="O249" s="1">
        <v>5.3</v>
      </c>
      <c r="P249" s="1">
        <v>5.01</v>
      </c>
      <c r="Q249" s="1">
        <v>3.84</v>
      </c>
      <c r="R249" s="1">
        <v>1.3046875</v>
      </c>
      <c r="S249" s="1">
        <v>248.0</v>
      </c>
      <c r="T249" s="1">
        <v>13.6</v>
      </c>
      <c r="U249" s="1">
        <v>4.8285</v>
      </c>
      <c r="V249" s="1">
        <v>149.8</v>
      </c>
      <c r="W249" s="1">
        <v>204.7421904</v>
      </c>
      <c r="X249" s="1">
        <v>57.8</v>
      </c>
      <c r="Y249" s="1">
        <v>34.2634724</v>
      </c>
      <c r="Z249" s="1">
        <v>2.91856</v>
      </c>
      <c r="AA249" s="1">
        <v>0.324993095</v>
      </c>
      <c r="AB249" s="1">
        <v>110.9</v>
      </c>
      <c r="AC249" s="1">
        <v>37.83763866</v>
      </c>
      <c r="AD249" s="1" t="s">
        <v>155</v>
      </c>
      <c r="AE249" s="1">
        <v>38.26631471</v>
      </c>
      <c r="AF249" s="1">
        <v>123.5</v>
      </c>
      <c r="AG249" s="1" t="s">
        <v>140</v>
      </c>
      <c r="AH249" s="1" t="s">
        <v>141</v>
      </c>
      <c r="AI249" s="1" t="s">
        <v>142</v>
      </c>
      <c r="AJ249" s="1" t="s">
        <v>142</v>
      </c>
      <c r="AK249" s="1" t="s">
        <v>170</v>
      </c>
      <c r="AL249" s="1">
        <v>142.0</v>
      </c>
      <c r="AM249" s="1">
        <v>86.0</v>
      </c>
      <c r="AN249" s="1">
        <v>1272.22</v>
      </c>
      <c r="AO249" s="1">
        <v>12.874</v>
      </c>
      <c r="AP249" s="1">
        <v>233.592</v>
      </c>
      <c r="AQ249" s="1">
        <v>591.017</v>
      </c>
      <c r="AR249" s="1">
        <v>12.0237</v>
      </c>
      <c r="AS249" s="1">
        <v>665.734</v>
      </c>
      <c r="AT249" s="1">
        <v>2403.3</v>
      </c>
      <c r="AU249" s="1">
        <v>192.546</v>
      </c>
      <c r="AV249" s="1">
        <v>9.37981</v>
      </c>
      <c r="AW249" s="1">
        <v>1.27618</v>
      </c>
      <c r="AX249" s="1">
        <v>2.67147</v>
      </c>
      <c r="AY249" s="1">
        <v>771.591</v>
      </c>
      <c r="AZ249" s="1">
        <v>0.640925</v>
      </c>
      <c r="BA249" s="1">
        <v>1.42647</v>
      </c>
      <c r="BB249" s="1">
        <v>13.0287</v>
      </c>
      <c r="BC249" s="1">
        <v>3.82313</v>
      </c>
      <c r="BD249" s="1">
        <v>0.933151</v>
      </c>
      <c r="BE249" s="1">
        <v>254.873</v>
      </c>
      <c r="BF249" s="1">
        <v>6.61279</v>
      </c>
      <c r="BG249" s="1">
        <v>137.786</v>
      </c>
      <c r="BH249" s="1">
        <v>8.07172036</v>
      </c>
      <c r="BI249" s="1">
        <v>2.555891446</v>
      </c>
      <c r="BJ249" s="1">
        <v>1.117474888</v>
      </c>
      <c r="BK249" s="1">
        <v>0.11488421</v>
      </c>
      <c r="BL249" s="1" t="s">
        <v>144</v>
      </c>
      <c r="BM249" s="1" t="s">
        <v>145</v>
      </c>
      <c r="BN249" s="1" t="s">
        <v>145</v>
      </c>
      <c r="BO249" s="1" t="s">
        <v>145</v>
      </c>
      <c r="BP249" s="1" t="s">
        <v>146</v>
      </c>
      <c r="BQ249" s="1" t="s">
        <v>145</v>
      </c>
      <c r="BR249" s="1" t="s">
        <v>146</v>
      </c>
      <c r="BS249" s="1">
        <v>17.99874415</v>
      </c>
      <c r="BT249" s="1">
        <v>12.34354859</v>
      </c>
      <c r="BU249" s="1">
        <v>9.950641432</v>
      </c>
      <c r="BV249" s="1">
        <v>8.578293299</v>
      </c>
      <c r="BW249" s="1">
        <v>2.893790712</v>
      </c>
      <c r="BX249" s="1">
        <v>0.910729258</v>
      </c>
      <c r="BY249" s="1">
        <v>0.715982121</v>
      </c>
      <c r="BZ249" s="1" t="str">
        <f t="shared" si="1"/>
        <v>proinflamatoria</v>
      </c>
      <c r="CA249" s="1">
        <v>36.27530364</v>
      </c>
      <c r="CB249" s="1" t="s">
        <v>148</v>
      </c>
      <c r="CC249" s="1">
        <v>0.386342576</v>
      </c>
      <c r="CD249" s="1">
        <v>0.445363176</v>
      </c>
      <c r="CE249" s="1">
        <v>0.06832276</v>
      </c>
      <c r="CF249" s="1">
        <v>0.00776962</v>
      </c>
      <c r="CG249" s="1">
        <v>0.071851165</v>
      </c>
      <c r="CH249" s="1">
        <v>1255.035</v>
      </c>
      <c r="CI249" s="2" t="str">
        <f t="shared" si="2"/>
        <v>High</v>
      </c>
      <c r="CJ249" s="1">
        <v>1133.096</v>
      </c>
      <c r="CK249" s="1">
        <v>758.306</v>
      </c>
      <c r="CL249" s="1">
        <v>374.79</v>
      </c>
      <c r="CM249" s="1">
        <v>10.854</v>
      </c>
      <c r="CN249" s="1">
        <v>1110.422</v>
      </c>
      <c r="CO249" s="1">
        <v>9.611</v>
      </c>
      <c r="CP249" s="1">
        <v>0.0</v>
      </c>
      <c r="CQ249" s="1">
        <v>9.611</v>
      </c>
      <c r="CR249" s="1">
        <v>0.0</v>
      </c>
      <c r="CS249" s="1">
        <v>2.208</v>
      </c>
      <c r="CT249" s="1">
        <v>2.208</v>
      </c>
      <c r="CU249" s="1">
        <v>0.0</v>
      </c>
      <c r="CV249" s="1">
        <v>0.895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0.001</v>
      </c>
      <c r="DE249" s="1">
        <v>0.001</v>
      </c>
      <c r="DF249" s="1">
        <v>8.707</v>
      </c>
      <c r="DG249" s="1">
        <v>2.146</v>
      </c>
      <c r="DH249" s="1">
        <v>10.853</v>
      </c>
      <c r="DI249" s="1">
        <v>0.278</v>
      </c>
      <c r="DJ249" s="1">
        <v>0.794</v>
      </c>
      <c r="DK249" s="1">
        <v>1.072</v>
      </c>
      <c r="DL249" s="1">
        <v>739.695</v>
      </c>
      <c r="DM249" s="1">
        <v>369.626</v>
      </c>
      <c r="DN249" s="1">
        <v>1109.321</v>
      </c>
      <c r="DO249" s="1">
        <v>0.0</v>
      </c>
      <c r="DP249" s="1">
        <v>2.208</v>
      </c>
      <c r="DQ249" s="1">
        <v>2.208</v>
      </c>
      <c r="DR249" s="1" t="s">
        <v>157</v>
      </c>
      <c r="DS249" s="1" t="s">
        <v>149</v>
      </c>
      <c r="DT249" s="1" t="s">
        <v>158</v>
      </c>
      <c r="DU249" s="1" t="s">
        <v>149</v>
      </c>
      <c r="DV249" s="1">
        <v>986.492</v>
      </c>
      <c r="DW249" s="1" t="str">
        <f t="shared" si="3"/>
        <v>high</v>
      </c>
      <c r="DX249" s="1">
        <v>890.644</v>
      </c>
      <c r="DY249" s="1">
        <v>8.532</v>
      </c>
      <c r="DZ249" s="1">
        <v>872.822</v>
      </c>
      <c r="EA249" s="1" t="s">
        <v>149</v>
      </c>
      <c r="EB249" s="1" t="s">
        <v>149</v>
      </c>
      <c r="EC249" s="1" t="s">
        <v>158</v>
      </c>
      <c r="ED249" s="1" t="s">
        <v>149</v>
      </c>
      <c r="EE249" s="1" t="s">
        <v>657</v>
      </c>
      <c r="EF249" s="1" t="s">
        <v>165</v>
      </c>
      <c r="EG249" s="1" t="s">
        <v>165</v>
      </c>
    </row>
    <row r="250" ht="14.25" customHeight="1">
      <c r="A250" s="1" t="s">
        <v>658</v>
      </c>
      <c r="B250" s="1" t="s">
        <v>136</v>
      </c>
      <c r="C250" s="1">
        <v>35.0</v>
      </c>
      <c r="D250" s="1" t="s">
        <v>137</v>
      </c>
      <c r="E250" s="1">
        <v>100.0</v>
      </c>
      <c r="F250" s="1">
        <v>36.0</v>
      </c>
      <c r="G250" s="1" t="s">
        <v>138</v>
      </c>
      <c r="H250" s="1">
        <v>31.4</v>
      </c>
      <c r="I250" s="1">
        <v>128.0</v>
      </c>
      <c r="J250" s="1">
        <v>195.0</v>
      </c>
      <c r="K250" s="1">
        <v>5.416666667</v>
      </c>
      <c r="L250" s="1">
        <v>0.95</v>
      </c>
      <c r="M250" s="1">
        <v>3.2</v>
      </c>
      <c r="N250" s="1">
        <v>88.0</v>
      </c>
      <c r="O250" s="1">
        <v>4.9</v>
      </c>
      <c r="P250" s="1">
        <v>3.8</v>
      </c>
      <c r="Q250" s="1">
        <v>3.5</v>
      </c>
      <c r="R250" s="1">
        <v>1.085714286</v>
      </c>
      <c r="S250" s="1">
        <v>157.0</v>
      </c>
      <c r="T250" s="1">
        <v>10.21</v>
      </c>
      <c r="U250" s="1">
        <v>4.884</v>
      </c>
      <c r="V250" s="1">
        <v>120.6</v>
      </c>
      <c r="W250" s="1">
        <v>147.5433526</v>
      </c>
      <c r="X250" s="1">
        <v>76.2</v>
      </c>
      <c r="Y250" s="1">
        <v>45.12124982</v>
      </c>
      <c r="Z250" s="1">
        <v>2.216250667</v>
      </c>
      <c r="AA250" s="1">
        <v>0.338130423</v>
      </c>
      <c r="AB250" s="1">
        <v>82.0</v>
      </c>
      <c r="AC250" s="1">
        <v>29.9376603</v>
      </c>
      <c r="AD250" s="1" t="s">
        <v>139</v>
      </c>
      <c r="AE250" s="1">
        <v>26.9695256</v>
      </c>
      <c r="AF250" s="1">
        <v>99.4</v>
      </c>
      <c r="AG250" s="1" t="s">
        <v>140</v>
      </c>
      <c r="AH250" s="1" t="s">
        <v>141</v>
      </c>
      <c r="AI250" s="1" t="s">
        <v>142</v>
      </c>
      <c r="AJ250" s="1" t="s">
        <v>167</v>
      </c>
      <c r="AK250" s="1" t="s">
        <v>170</v>
      </c>
      <c r="AL250" s="1">
        <v>139.0</v>
      </c>
      <c r="AM250" s="1">
        <v>90.0</v>
      </c>
      <c r="AN250" s="1">
        <v>1702.9</v>
      </c>
      <c r="AO250" s="1">
        <v>9.78285</v>
      </c>
      <c r="AP250" s="1">
        <v>474.817</v>
      </c>
      <c r="AQ250" s="1">
        <v>1049.89</v>
      </c>
      <c r="AR250" s="1">
        <v>11.6478</v>
      </c>
      <c r="AS250" s="1">
        <v>1425.69</v>
      </c>
      <c r="AT250" s="1">
        <v>1711.95</v>
      </c>
      <c r="AU250" s="1">
        <v>172.67</v>
      </c>
      <c r="AV250" s="1">
        <v>10.4759</v>
      </c>
      <c r="AW250" s="1">
        <v>0.864237</v>
      </c>
      <c r="AX250" s="1">
        <v>2.58458</v>
      </c>
      <c r="AY250" s="1">
        <v>545.022</v>
      </c>
      <c r="AZ250" s="1">
        <v>1.02936</v>
      </c>
      <c r="BA250" s="1">
        <v>1.26386</v>
      </c>
      <c r="BB250" s="1">
        <v>20.3536</v>
      </c>
      <c r="BC250" s="1">
        <v>3.483</v>
      </c>
      <c r="BD250" s="1">
        <v>1.41781</v>
      </c>
      <c r="BE250" s="1">
        <v>237.455</v>
      </c>
      <c r="BF250" s="1">
        <v>7.67281</v>
      </c>
      <c r="BG250" s="1">
        <v>106.284</v>
      </c>
      <c r="BH250" s="1">
        <v>0.829413943</v>
      </c>
      <c r="BI250" s="1">
        <v>0.234757294</v>
      </c>
      <c r="BJ250" s="1">
        <v>0.124867979</v>
      </c>
      <c r="BK250" s="1">
        <v>0.0</v>
      </c>
      <c r="BL250" s="1" t="s">
        <v>144</v>
      </c>
      <c r="BM250" s="1" t="s">
        <v>145</v>
      </c>
      <c r="BN250" s="1" t="s">
        <v>145</v>
      </c>
      <c r="BO250" s="1" t="s">
        <v>145</v>
      </c>
      <c r="BP250" s="1" t="s">
        <v>146</v>
      </c>
      <c r="BQ250" s="1" t="s">
        <v>145</v>
      </c>
      <c r="BR250" s="1" t="s">
        <v>146</v>
      </c>
      <c r="BS250" s="1">
        <v>22.32973275</v>
      </c>
      <c r="BT250" s="1">
        <v>13.69597299</v>
      </c>
      <c r="BU250" s="1">
        <v>14.98970331</v>
      </c>
      <c r="BV250" s="1">
        <v>9.801828013</v>
      </c>
      <c r="BW250" s="1">
        <v>2.412678838</v>
      </c>
      <c r="BX250" s="1">
        <v>1.471296943</v>
      </c>
      <c r="BY250" s="1">
        <v>0.863944183</v>
      </c>
      <c r="BZ250" s="1" t="str">
        <f t="shared" si="1"/>
        <v>proinflamatoria</v>
      </c>
      <c r="CA250" s="1">
        <v>30.70020121</v>
      </c>
      <c r="CB250" s="1" t="s">
        <v>148</v>
      </c>
      <c r="CC250" s="1">
        <v>4.01499E-4</v>
      </c>
      <c r="CD250" s="1">
        <v>0.276030514</v>
      </c>
      <c r="CE250" s="1">
        <v>0.379751071</v>
      </c>
      <c r="CF250" s="1">
        <v>0.165484475</v>
      </c>
      <c r="CG250" s="1">
        <v>0.068723233</v>
      </c>
      <c r="CH250" s="1">
        <v>867.775</v>
      </c>
      <c r="CI250" s="2" t="str">
        <f t="shared" si="2"/>
        <v>low</v>
      </c>
      <c r="CJ250" s="1">
        <v>877.648</v>
      </c>
      <c r="CK250" s="1">
        <v>526.843</v>
      </c>
      <c r="CL250" s="1">
        <v>350.805</v>
      </c>
      <c r="CM250" s="1">
        <v>13.061</v>
      </c>
      <c r="CN250" s="1">
        <v>851.699</v>
      </c>
      <c r="CO250" s="1">
        <v>10.383</v>
      </c>
      <c r="CP250" s="1">
        <v>0.0</v>
      </c>
      <c r="CQ250" s="1">
        <v>10.383</v>
      </c>
      <c r="CR250" s="1">
        <v>0.0</v>
      </c>
      <c r="CS250" s="1">
        <v>2.505</v>
      </c>
      <c r="CT250" s="1">
        <v>2.505</v>
      </c>
      <c r="CU250" s="1">
        <v>0.0</v>
      </c>
      <c r="CV250" s="1">
        <v>4.861</v>
      </c>
      <c r="CW250" s="1">
        <v>0.0</v>
      </c>
      <c r="CX250" s="1">
        <v>0.0</v>
      </c>
      <c r="CY250" s="1">
        <v>0.0</v>
      </c>
      <c r="CZ250" s="1">
        <v>0.083</v>
      </c>
      <c r="DA250" s="1">
        <v>0.589</v>
      </c>
      <c r="DB250" s="1">
        <v>0.672</v>
      </c>
      <c r="DC250" s="1">
        <v>0.0</v>
      </c>
      <c r="DD250" s="1">
        <v>0.056</v>
      </c>
      <c r="DE250" s="1">
        <v>0.056</v>
      </c>
      <c r="DF250" s="1">
        <v>9.343</v>
      </c>
      <c r="DG250" s="1">
        <v>2.991</v>
      </c>
      <c r="DH250" s="1">
        <v>12.333</v>
      </c>
      <c r="DI250" s="1">
        <v>0.446</v>
      </c>
      <c r="DJ250" s="1">
        <v>1.76</v>
      </c>
      <c r="DK250" s="1">
        <v>2.206</v>
      </c>
      <c r="DL250" s="1">
        <v>506.531</v>
      </c>
      <c r="DM250" s="1">
        <v>342.846</v>
      </c>
      <c r="DN250" s="1">
        <v>849.377</v>
      </c>
      <c r="DO250" s="1">
        <v>0.0</v>
      </c>
      <c r="DP250" s="1">
        <v>2.505</v>
      </c>
      <c r="DQ250" s="1">
        <v>2.505</v>
      </c>
      <c r="DR250" s="1" t="s">
        <v>157</v>
      </c>
      <c r="DS250" s="1" t="s">
        <v>149</v>
      </c>
      <c r="DT250" s="1" t="s">
        <v>158</v>
      </c>
      <c r="DU250" s="1" t="s">
        <v>149</v>
      </c>
      <c r="DV250" s="1">
        <v>509.586</v>
      </c>
      <c r="DW250" s="1" t="str">
        <f t="shared" si="3"/>
        <v>low</v>
      </c>
      <c r="DX250" s="1">
        <v>515.384</v>
      </c>
      <c r="DY250" s="1">
        <v>7.67</v>
      </c>
      <c r="DZ250" s="1">
        <v>500.146</v>
      </c>
      <c r="EA250" s="1" t="s">
        <v>157</v>
      </c>
      <c r="EB250" s="1" t="s">
        <v>149</v>
      </c>
      <c r="EC250" s="1" t="s">
        <v>158</v>
      </c>
      <c r="ED250" s="1" t="s">
        <v>149</v>
      </c>
      <c r="EE250" s="1" t="s">
        <v>659</v>
      </c>
      <c r="EF250" s="1" t="s">
        <v>151</v>
      </c>
      <c r="EG250" s="1" t="s">
        <v>151</v>
      </c>
    </row>
    <row r="251" ht="14.25" customHeight="1">
      <c r="A251" s="1" t="s">
        <v>660</v>
      </c>
      <c r="B251" s="1" t="s">
        <v>136</v>
      </c>
      <c r="C251" s="1">
        <v>49.0</v>
      </c>
      <c r="D251" s="1" t="s">
        <v>161</v>
      </c>
      <c r="E251" s="1">
        <v>107.0</v>
      </c>
      <c r="F251" s="1">
        <v>30.0</v>
      </c>
      <c r="G251" s="1" t="s">
        <v>138</v>
      </c>
      <c r="H251" s="1">
        <v>40.0</v>
      </c>
      <c r="I251" s="1">
        <v>117.0</v>
      </c>
      <c r="J251" s="1">
        <v>187.0</v>
      </c>
      <c r="K251" s="1">
        <v>6.233333333</v>
      </c>
      <c r="L251" s="1">
        <v>1.01</v>
      </c>
      <c r="M251" s="1">
        <v>1.0</v>
      </c>
      <c r="N251" s="1">
        <v>95.0</v>
      </c>
      <c r="O251" s="1">
        <v>5.6</v>
      </c>
      <c r="P251" s="1">
        <v>2.18</v>
      </c>
      <c r="Q251" s="1">
        <v>3.69</v>
      </c>
      <c r="R251" s="1">
        <v>0.590785908</v>
      </c>
      <c r="S251" s="1">
        <v>200.0</v>
      </c>
      <c r="T251" s="1">
        <v>11.45</v>
      </c>
      <c r="U251" s="1">
        <v>5.2725</v>
      </c>
      <c r="V251" s="1">
        <v>112.1</v>
      </c>
      <c r="W251" s="1">
        <v>129.1960508</v>
      </c>
      <c r="X251" s="1">
        <v>66.8</v>
      </c>
      <c r="Y251" s="1">
        <v>37.27009013</v>
      </c>
      <c r="Z251" s="1">
        <v>2.683116667</v>
      </c>
      <c r="AA251" s="1">
        <v>0.328897667</v>
      </c>
      <c r="AB251" s="1">
        <v>74.2</v>
      </c>
      <c r="AC251" s="1">
        <v>26.9919868</v>
      </c>
      <c r="AD251" s="1" t="s">
        <v>139</v>
      </c>
      <c r="AE251" s="1">
        <v>30.04479039</v>
      </c>
      <c r="AF251" s="1">
        <v>98.3</v>
      </c>
      <c r="AG251" s="1" t="s">
        <v>140</v>
      </c>
      <c r="AH251" s="1" t="s">
        <v>141</v>
      </c>
      <c r="AI251" s="1" t="s">
        <v>142</v>
      </c>
      <c r="AJ251" s="1" t="s">
        <v>142</v>
      </c>
      <c r="AK251" s="1" t="s">
        <v>173</v>
      </c>
      <c r="AL251" s="1">
        <v>142.0</v>
      </c>
      <c r="AM251" s="1">
        <v>89.0</v>
      </c>
      <c r="AN251" s="1">
        <v>2246.85</v>
      </c>
      <c r="AO251" s="1">
        <v>12.6322</v>
      </c>
      <c r="AP251" s="1">
        <v>746.665</v>
      </c>
      <c r="AQ251" s="1">
        <v>1091.3</v>
      </c>
      <c r="AR251" s="1">
        <v>13.0177</v>
      </c>
      <c r="AS251" s="1">
        <v>2074.07</v>
      </c>
      <c r="AT251" s="1">
        <v>2760.47</v>
      </c>
      <c r="AU251" s="1">
        <v>227.509</v>
      </c>
      <c r="AV251" s="1">
        <v>10.2052</v>
      </c>
      <c r="AW251" s="1">
        <v>1.19844</v>
      </c>
      <c r="AX251" s="1">
        <v>3.45989</v>
      </c>
      <c r="AY251" s="1">
        <v>752.818</v>
      </c>
      <c r="AZ251" s="1">
        <v>1.32858</v>
      </c>
      <c r="BA251" s="1">
        <v>1.6678</v>
      </c>
      <c r="BB251" s="1">
        <v>16.7065</v>
      </c>
      <c r="BC251" s="1">
        <v>5.29106</v>
      </c>
      <c r="BD251" s="1">
        <v>1.26406</v>
      </c>
      <c r="BE251" s="1">
        <v>359.291</v>
      </c>
      <c r="BF251" s="1">
        <v>6.92618</v>
      </c>
      <c r="BG251" s="1">
        <v>100.917</v>
      </c>
      <c r="BH251" s="1">
        <v>0.134261347</v>
      </c>
      <c r="BI251" s="1">
        <v>0.0</v>
      </c>
      <c r="BJ251" s="1">
        <v>0.054366499</v>
      </c>
      <c r="BK251" s="1">
        <v>0.019259684</v>
      </c>
      <c r="BL251" s="1" t="s">
        <v>144</v>
      </c>
      <c r="BM251" s="1" t="s">
        <v>145</v>
      </c>
      <c r="BN251" s="1" t="s">
        <v>145</v>
      </c>
      <c r="BO251" s="1" t="s">
        <v>145</v>
      </c>
      <c r="BP251" s="1" t="s">
        <v>146</v>
      </c>
      <c r="BQ251" s="1" t="s">
        <v>146</v>
      </c>
      <c r="BR251" s="1" t="s">
        <v>146</v>
      </c>
      <c r="BS251" s="1">
        <v>22.61181654</v>
      </c>
      <c r="BT251" s="1">
        <v>12.72186712</v>
      </c>
      <c r="BU251" s="1">
        <v>15.03533121</v>
      </c>
      <c r="BV251" s="1">
        <v>8.536688156</v>
      </c>
      <c r="BW251" s="1">
        <v>3.597522935</v>
      </c>
      <c r="BX251" s="1">
        <v>0.87951129</v>
      </c>
      <c r="BY251" s="1">
        <v>0.391415795</v>
      </c>
      <c r="BZ251" s="1" t="str">
        <f t="shared" si="1"/>
        <v>proinflamatoria</v>
      </c>
      <c r="CA251" s="1">
        <v>30.26653103</v>
      </c>
      <c r="CB251" s="1" t="s">
        <v>148</v>
      </c>
      <c r="CC251" s="1">
        <v>0.01293364</v>
      </c>
      <c r="CD251" s="1">
        <v>0.146319352</v>
      </c>
      <c r="CE251" s="1">
        <v>0.166082437</v>
      </c>
      <c r="CF251" s="1">
        <v>0.54695999</v>
      </c>
      <c r="CG251" s="1">
        <v>0.006164632</v>
      </c>
      <c r="CH251" s="1">
        <v>535.24</v>
      </c>
      <c r="CI251" s="2" t="str">
        <f t="shared" si="2"/>
        <v>low</v>
      </c>
      <c r="CJ251" s="1">
        <v>103.365</v>
      </c>
      <c r="CK251" s="1">
        <v>65.215</v>
      </c>
      <c r="CL251" s="1">
        <v>38.15</v>
      </c>
      <c r="CM251" s="1">
        <v>46.561</v>
      </c>
      <c r="CN251" s="1">
        <v>46.711</v>
      </c>
      <c r="CO251" s="1">
        <v>3.927</v>
      </c>
      <c r="CP251" s="1">
        <v>0.0</v>
      </c>
      <c r="CQ251" s="1">
        <v>3.927</v>
      </c>
      <c r="CR251" s="1">
        <v>0.0</v>
      </c>
      <c r="CS251" s="1">
        <v>6.166</v>
      </c>
      <c r="CT251" s="1">
        <v>6.166</v>
      </c>
      <c r="CU251" s="1">
        <v>0.0</v>
      </c>
      <c r="CV251" s="1">
        <v>2.054</v>
      </c>
      <c r="CW251" s="1">
        <v>0.0</v>
      </c>
      <c r="CX251" s="1">
        <v>0.0</v>
      </c>
      <c r="CY251" s="1">
        <v>0.0</v>
      </c>
      <c r="CZ251" s="1">
        <v>1.699</v>
      </c>
      <c r="DA251" s="1">
        <v>0.661</v>
      </c>
      <c r="DB251" s="1">
        <v>2.36</v>
      </c>
      <c r="DC251" s="1">
        <v>20.011</v>
      </c>
      <c r="DD251" s="1">
        <v>0.216</v>
      </c>
      <c r="DE251" s="1">
        <v>20.227</v>
      </c>
      <c r="DF251" s="1">
        <v>19.138</v>
      </c>
      <c r="DG251" s="1">
        <v>4.836</v>
      </c>
      <c r="DH251" s="1">
        <v>23.974</v>
      </c>
      <c r="DI251" s="1">
        <v>0.752</v>
      </c>
      <c r="DJ251" s="1">
        <v>4.15</v>
      </c>
      <c r="DK251" s="1">
        <v>4.903</v>
      </c>
      <c r="DL251" s="1">
        <v>19.687</v>
      </c>
      <c r="DM251" s="1">
        <v>22.121</v>
      </c>
      <c r="DN251" s="1">
        <v>41.808</v>
      </c>
      <c r="DO251" s="1">
        <v>0.0</v>
      </c>
      <c r="DP251" s="1">
        <v>6.166</v>
      </c>
      <c r="DQ251" s="1">
        <v>6.166</v>
      </c>
      <c r="DR251" s="1" t="s">
        <v>158</v>
      </c>
      <c r="DS251" s="1" t="s">
        <v>158</v>
      </c>
      <c r="DT251" s="1" t="s">
        <v>158</v>
      </c>
      <c r="DU251" s="1" t="s">
        <v>158</v>
      </c>
      <c r="DV251" s="1">
        <v>238.218</v>
      </c>
      <c r="DW251" s="1" t="str">
        <f t="shared" si="3"/>
        <v>low</v>
      </c>
      <c r="DX251" s="1">
        <v>46.004</v>
      </c>
      <c r="DY251" s="1">
        <v>20.723</v>
      </c>
      <c r="DZ251" s="1">
        <v>20.789</v>
      </c>
      <c r="EA251" s="1" t="s">
        <v>158</v>
      </c>
      <c r="EB251" s="1" t="s">
        <v>158</v>
      </c>
      <c r="EC251" s="1" t="s">
        <v>158</v>
      </c>
      <c r="ED251" s="1" t="s">
        <v>158</v>
      </c>
      <c r="EE251" s="1" t="s">
        <v>661</v>
      </c>
      <c r="EF251" s="1" t="s">
        <v>151</v>
      </c>
      <c r="EG251" s="1" t="s">
        <v>151</v>
      </c>
    </row>
    <row r="252" ht="14.25" customHeight="1">
      <c r="A252" s="1" t="s">
        <v>662</v>
      </c>
      <c r="B252" s="1" t="s">
        <v>136</v>
      </c>
      <c r="C252" s="1">
        <v>30.0</v>
      </c>
      <c r="D252" s="1" t="s">
        <v>137</v>
      </c>
      <c r="E252" s="1">
        <v>89.1</v>
      </c>
      <c r="F252" s="1">
        <v>42.0</v>
      </c>
      <c r="G252" s="1" t="s">
        <v>154</v>
      </c>
      <c r="H252" s="1">
        <v>15.6</v>
      </c>
      <c r="I252" s="1">
        <v>125.0</v>
      </c>
      <c r="J252" s="1">
        <v>183.0</v>
      </c>
      <c r="K252" s="1">
        <v>4.357142857</v>
      </c>
      <c r="L252" s="1">
        <v>175.3</v>
      </c>
      <c r="M252" s="1">
        <v>5.4</v>
      </c>
      <c r="N252" s="1">
        <v>92.0</v>
      </c>
      <c r="O252" s="1">
        <v>6.0</v>
      </c>
      <c r="P252" s="1">
        <v>9.46</v>
      </c>
      <c r="Q252" s="1">
        <v>2.2</v>
      </c>
      <c r="R252" s="1">
        <v>4.3</v>
      </c>
      <c r="S252" s="1">
        <v>78.0</v>
      </c>
      <c r="T252" s="1">
        <v>54.32</v>
      </c>
      <c r="U252" s="1">
        <v>5.106</v>
      </c>
      <c r="V252" s="1">
        <v>345.8</v>
      </c>
      <c r="W252" s="1">
        <v>676.4632628</v>
      </c>
      <c r="X252" s="1">
        <v>15.3</v>
      </c>
      <c r="Y252" s="1">
        <v>8.112261584</v>
      </c>
      <c r="Z252" s="1">
        <v>12.32701867</v>
      </c>
      <c r="AA252" s="1">
        <v>0.270074803</v>
      </c>
      <c r="AB252" s="1">
        <v>127.0</v>
      </c>
      <c r="AC252" s="1">
        <v>42.72963647</v>
      </c>
      <c r="AD252" s="1" t="s">
        <v>155</v>
      </c>
      <c r="AE252" s="1">
        <v>31.97677475</v>
      </c>
      <c r="AF252" s="1">
        <v>130.5</v>
      </c>
      <c r="AG252" s="1" t="s">
        <v>140</v>
      </c>
      <c r="AH252" s="1" t="s">
        <v>141</v>
      </c>
      <c r="AI252" s="1" t="s">
        <v>142</v>
      </c>
      <c r="AJ252" s="1" t="s">
        <v>167</v>
      </c>
      <c r="AK252" s="1" t="s">
        <v>143</v>
      </c>
      <c r="AL252" s="1">
        <v>150.0</v>
      </c>
      <c r="AM252" s="1">
        <v>100.0</v>
      </c>
      <c r="AN252" s="1">
        <v>2623.28</v>
      </c>
      <c r="AO252" s="1">
        <v>15.1891</v>
      </c>
      <c r="AP252" s="1">
        <v>1214.95</v>
      </c>
      <c r="AQ252" s="1">
        <v>1632.86</v>
      </c>
      <c r="AR252" s="1">
        <v>16.5293</v>
      </c>
      <c r="AS252" s="1">
        <v>2168.38</v>
      </c>
      <c r="AT252" s="1">
        <v>3167.63</v>
      </c>
      <c r="AU252" s="1">
        <v>281.403</v>
      </c>
      <c r="AV252" s="1">
        <v>11.126</v>
      </c>
      <c r="AW252" s="1">
        <v>1.45775</v>
      </c>
      <c r="AX252" s="1">
        <v>3.09328</v>
      </c>
      <c r="AY252" s="1">
        <v>928.939</v>
      </c>
      <c r="AZ252" s="1">
        <v>2.17124</v>
      </c>
      <c r="BA252" s="1">
        <v>2.93564</v>
      </c>
      <c r="BB252" s="1">
        <v>23.8849</v>
      </c>
      <c r="BC252" s="1">
        <v>5.59771</v>
      </c>
      <c r="BD252" s="1">
        <v>1.78706</v>
      </c>
      <c r="BE252" s="1">
        <v>381.861</v>
      </c>
      <c r="BF252" s="1">
        <v>7.4504</v>
      </c>
      <c r="BG252" s="1">
        <v>173.514</v>
      </c>
      <c r="BH252" s="1">
        <v>8.022982658</v>
      </c>
      <c r="BI252" s="1">
        <v>3.294450656</v>
      </c>
      <c r="BJ252" s="1">
        <v>0.950407972</v>
      </c>
      <c r="BK252" s="1">
        <v>0.098976922</v>
      </c>
      <c r="BL252" s="1" t="s">
        <v>144</v>
      </c>
      <c r="BM252" s="1" t="s">
        <v>145</v>
      </c>
      <c r="BN252" s="1" t="s">
        <v>146</v>
      </c>
      <c r="BO252" s="1" t="s">
        <v>146</v>
      </c>
      <c r="BP252" s="1" t="s">
        <v>146</v>
      </c>
      <c r="BQ252" s="1" t="s">
        <v>145</v>
      </c>
      <c r="BR252" s="1" t="s">
        <v>145</v>
      </c>
      <c r="BS252" s="1">
        <v>20.72932552</v>
      </c>
      <c r="BT252" s="1">
        <v>13.12908011</v>
      </c>
      <c r="BU252" s="1">
        <v>15.64949018</v>
      </c>
      <c r="BV252" s="1">
        <v>6.51406752</v>
      </c>
      <c r="BW252" s="1">
        <v>2.386391565</v>
      </c>
      <c r="BX252" s="1">
        <v>0.096884037</v>
      </c>
      <c r="BY252" s="1">
        <v>0.036936347</v>
      </c>
      <c r="BZ252" s="1" t="str">
        <f t="shared" si="1"/>
        <v>antiinflamatoria</v>
      </c>
      <c r="CA252" s="1">
        <v>37.57854406</v>
      </c>
      <c r="CB252" s="1" t="s">
        <v>148</v>
      </c>
      <c r="CC252" s="1">
        <v>0.12748572</v>
      </c>
      <c r="CD252" s="1">
        <v>0.388856569</v>
      </c>
      <c r="CE252" s="1">
        <v>0.275650518</v>
      </c>
      <c r="CF252" s="1">
        <v>0.031283055</v>
      </c>
      <c r="CG252" s="1">
        <v>0.073381637</v>
      </c>
      <c r="CH252" s="1">
        <v>475.675</v>
      </c>
      <c r="CI252" s="2" t="str">
        <f t="shared" si="2"/>
        <v>low</v>
      </c>
      <c r="CJ252" s="1">
        <v>74.304</v>
      </c>
      <c r="CK252" s="1">
        <v>51.634</v>
      </c>
      <c r="CL252" s="1">
        <v>22.67</v>
      </c>
      <c r="CM252" s="1">
        <v>32.949</v>
      </c>
      <c r="CN252" s="1">
        <v>35.093</v>
      </c>
      <c r="CO252" s="1">
        <v>0.924</v>
      </c>
      <c r="CP252" s="1">
        <v>0.0</v>
      </c>
      <c r="CQ252" s="1">
        <v>0.924</v>
      </c>
      <c r="CR252" s="1">
        <v>0.087</v>
      </c>
      <c r="CS252" s="1">
        <v>5.252</v>
      </c>
      <c r="CT252" s="1">
        <v>5.339</v>
      </c>
      <c r="CU252" s="1">
        <v>0.0</v>
      </c>
      <c r="CV252" s="1">
        <v>0.0</v>
      </c>
      <c r="CW252" s="1">
        <v>0.0</v>
      </c>
      <c r="CX252" s="1">
        <v>0.0</v>
      </c>
      <c r="CY252" s="1">
        <v>0.0</v>
      </c>
      <c r="CZ252" s="1">
        <v>1.334</v>
      </c>
      <c r="DA252" s="1">
        <v>1.376</v>
      </c>
      <c r="DB252" s="1">
        <v>2.71</v>
      </c>
      <c r="DC252" s="1">
        <v>5.225</v>
      </c>
      <c r="DD252" s="1">
        <v>0.224</v>
      </c>
      <c r="DE252" s="1">
        <v>5.448</v>
      </c>
      <c r="DF252" s="1">
        <v>19.282</v>
      </c>
      <c r="DG252" s="1">
        <v>5.462</v>
      </c>
      <c r="DH252" s="1">
        <v>24.743</v>
      </c>
      <c r="DI252" s="1">
        <v>0.465</v>
      </c>
      <c r="DJ252" s="1">
        <v>0.589</v>
      </c>
      <c r="DK252" s="1">
        <v>1.054</v>
      </c>
      <c r="DL252" s="1">
        <v>24.296</v>
      </c>
      <c r="DM252" s="1">
        <v>9.743</v>
      </c>
      <c r="DN252" s="1">
        <v>34.039</v>
      </c>
      <c r="DO252" s="1">
        <v>0.087</v>
      </c>
      <c r="DP252" s="1">
        <v>5.252</v>
      </c>
      <c r="DQ252" s="1">
        <v>5.339</v>
      </c>
      <c r="DR252" s="1" t="s">
        <v>158</v>
      </c>
      <c r="DS252" s="1" t="s">
        <v>158</v>
      </c>
      <c r="DT252" s="1" t="s">
        <v>158</v>
      </c>
      <c r="DU252" s="1" t="s">
        <v>158</v>
      </c>
      <c r="DV252" s="1">
        <v>181.328</v>
      </c>
      <c r="DW252" s="1" t="str">
        <f t="shared" si="3"/>
        <v>low</v>
      </c>
      <c r="DX252" s="1">
        <v>28.325</v>
      </c>
      <c r="DY252" s="1">
        <v>12.56</v>
      </c>
      <c r="DZ252" s="1">
        <v>13.377</v>
      </c>
      <c r="EA252" s="1" t="s">
        <v>158</v>
      </c>
      <c r="EB252" s="1" t="s">
        <v>158</v>
      </c>
      <c r="EC252" s="1" t="s">
        <v>158</v>
      </c>
      <c r="ED252" s="1" t="s">
        <v>158</v>
      </c>
      <c r="EE252" s="1" t="s">
        <v>663</v>
      </c>
      <c r="EF252" s="1" t="s">
        <v>175</v>
      </c>
      <c r="EG252" s="1" t="s">
        <v>175</v>
      </c>
    </row>
    <row r="253" ht="14.25" customHeight="1">
      <c r="A253" s="1" t="s">
        <v>664</v>
      </c>
      <c r="B253" s="1" t="s">
        <v>136</v>
      </c>
      <c r="C253" s="1">
        <v>44.0</v>
      </c>
      <c r="D253" s="1" t="s">
        <v>161</v>
      </c>
      <c r="E253" s="1">
        <v>93.7</v>
      </c>
      <c r="F253" s="1">
        <v>53.0</v>
      </c>
      <c r="G253" s="1" t="s">
        <v>154</v>
      </c>
      <c r="H253" s="1">
        <v>22.8</v>
      </c>
      <c r="I253" s="1">
        <v>135.0</v>
      </c>
      <c r="J253" s="1">
        <v>211.0</v>
      </c>
      <c r="K253" s="1">
        <v>3.981132075</v>
      </c>
      <c r="L253" s="1">
        <v>0.86</v>
      </c>
      <c r="M253" s="1">
        <v>1.1</v>
      </c>
      <c r="N253" s="1">
        <v>93.0</v>
      </c>
      <c r="O253" s="1">
        <v>5.5</v>
      </c>
      <c r="P253" s="1">
        <v>3.68</v>
      </c>
      <c r="Q253" s="1">
        <v>10.51</v>
      </c>
      <c r="R253" s="1">
        <v>0.350142721</v>
      </c>
      <c r="S253" s="1">
        <v>114.0</v>
      </c>
      <c r="T253" s="1">
        <v>9.56</v>
      </c>
      <c r="U253" s="1">
        <v>5.1615</v>
      </c>
      <c r="V253" s="1">
        <v>103.4</v>
      </c>
      <c r="W253" s="1">
        <v>115.0767379</v>
      </c>
      <c r="X253" s="1">
        <v>80.1</v>
      </c>
      <c r="Y253" s="1">
        <v>45.59830447</v>
      </c>
      <c r="Z253" s="1">
        <v>2.193064</v>
      </c>
      <c r="AA253" s="1">
        <v>0.338653451</v>
      </c>
      <c r="AB253" s="1">
        <v>76.1</v>
      </c>
      <c r="AC253" s="1">
        <v>28.43269708</v>
      </c>
      <c r="AD253" s="1" t="s">
        <v>139</v>
      </c>
      <c r="AE253" s="1">
        <v>35.85266173</v>
      </c>
      <c r="AF253" s="1">
        <v>95.6</v>
      </c>
      <c r="AG253" s="1" t="s">
        <v>140</v>
      </c>
      <c r="AH253" s="1" t="s">
        <v>141</v>
      </c>
      <c r="AI253" s="1" t="s">
        <v>142</v>
      </c>
      <c r="AJ253" s="1" t="s">
        <v>142</v>
      </c>
      <c r="AK253" s="1" t="s">
        <v>143</v>
      </c>
      <c r="AL253" s="1">
        <v>131.0</v>
      </c>
      <c r="AM253" s="1">
        <v>94.0</v>
      </c>
      <c r="AN253" s="1">
        <v>2470.4</v>
      </c>
      <c r="AO253" s="1">
        <v>16.9954</v>
      </c>
      <c r="AP253" s="1">
        <v>398.776</v>
      </c>
      <c r="AQ253" s="1">
        <v>777.386</v>
      </c>
      <c r="AR253" s="1">
        <v>15.3259</v>
      </c>
      <c r="AS253" s="1">
        <v>1481.92</v>
      </c>
      <c r="AT253" s="1">
        <v>3224.14</v>
      </c>
      <c r="AU253" s="1">
        <v>266.086</v>
      </c>
      <c r="AV253" s="1">
        <v>10.3457</v>
      </c>
      <c r="AW253" s="1">
        <v>1.25643</v>
      </c>
      <c r="AX253" s="1">
        <v>3.2436</v>
      </c>
      <c r="AY253" s="1">
        <v>872.789</v>
      </c>
      <c r="AZ253" s="1">
        <v>1.05385</v>
      </c>
      <c r="BA253" s="1">
        <v>1.29796</v>
      </c>
      <c r="BB253" s="1">
        <v>17.1636</v>
      </c>
      <c r="BC253" s="1">
        <v>4.96938</v>
      </c>
      <c r="BD253" s="1">
        <v>1.16326</v>
      </c>
      <c r="BE253" s="1">
        <v>350.863</v>
      </c>
      <c r="BF253" s="1">
        <v>7.10646</v>
      </c>
      <c r="BG253" s="1">
        <v>151.635</v>
      </c>
      <c r="BH253" s="1">
        <v>1.174942887</v>
      </c>
      <c r="BI253" s="1">
        <v>0.362019022</v>
      </c>
      <c r="BJ253" s="1">
        <v>0.04948303</v>
      </c>
      <c r="BK253" s="1">
        <v>0.006431354</v>
      </c>
      <c r="BL253" s="1" t="s">
        <v>156</v>
      </c>
      <c r="BM253" s="1" t="s">
        <v>145</v>
      </c>
      <c r="BN253" s="1" t="s">
        <v>146</v>
      </c>
      <c r="BO253" s="1" t="s">
        <v>146</v>
      </c>
      <c r="BP253" s="1" t="s">
        <v>146</v>
      </c>
      <c r="BQ253" s="1" t="s">
        <v>146</v>
      </c>
      <c r="BR253" s="1" t="s">
        <v>146</v>
      </c>
      <c r="BS253" s="1">
        <v>22.45507978</v>
      </c>
      <c r="BT253" s="1">
        <v>14.16963153</v>
      </c>
      <c r="BU253" s="1">
        <v>15.19515419</v>
      </c>
      <c r="BV253" s="1">
        <v>8.067580634</v>
      </c>
      <c r="BW253" s="1">
        <v>4.889569819</v>
      </c>
      <c r="BX253" s="1">
        <v>0.400968238</v>
      </c>
      <c r="BY253" s="1">
        <v>0.162335319</v>
      </c>
      <c r="BZ253" s="1" t="str">
        <f t="shared" si="1"/>
        <v>proinflamatoria</v>
      </c>
      <c r="CA253" s="1">
        <v>29.77405858</v>
      </c>
      <c r="CB253" s="1" t="s">
        <v>148</v>
      </c>
      <c r="CC253" s="1">
        <v>0.440402439</v>
      </c>
      <c r="CD253" s="1">
        <v>0.024437985</v>
      </c>
      <c r="CE253" s="1">
        <v>0.523336955</v>
      </c>
      <c r="CF253" s="1">
        <v>0.002211848</v>
      </c>
      <c r="CG253" s="1">
        <v>0.001272302</v>
      </c>
      <c r="CH253" s="1">
        <v>1611.148</v>
      </c>
      <c r="CI253" s="2" t="str">
        <f t="shared" si="2"/>
        <v>High</v>
      </c>
      <c r="CJ253" s="1">
        <v>566.029</v>
      </c>
      <c r="CK253" s="1">
        <v>336.875</v>
      </c>
      <c r="CL253" s="1">
        <v>229.154</v>
      </c>
      <c r="CM253" s="1">
        <v>6.713</v>
      </c>
      <c r="CN253" s="1">
        <v>554.129</v>
      </c>
      <c r="CO253" s="1">
        <v>3.458</v>
      </c>
      <c r="CP253" s="1">
        <v>0.0</v>
      </c>
      <c r="CQ253" s="1">
        <v>3.458</v>
      </c>
      <c r="CR253" s="1">
        <v>0.0</v>
      </c>
      <c r="CS253" s="1">
        <v>1.729</v>
      </c>
      <c r="CT253" s="1">
        <v>1.729</v>
      </c>
      <c r="CU253" s="1">
        <v>0.0</v>
      </c>
      <c r="CV253" s="1">
        <v>0.842</v>
      </c>
      <c r="CW253" s="1">
        <v>0.0</v>
      </c>
      <c r="CX253" s="1">
        <v>0.0</v>
      </c>
      <c r="CY253" s="1">
        <v>0.0</v>
      </c>
      <c r="CZ253" s="1">
        <v>0.214</v>
      </c>
      <c r="DA253" s="1">
        <v>0.0</v>
      </c>
      <c r="DB253" s="1">
        <v>0.214</v>
      </c>
      <c r="DC253" s="1">
        <v>5.321</v>
      </c>
      <c r="DD253" s="1">
        <v>0.691</v>
      </c>
      <c r="DE253" s="1">
        <v>6.012</v>
      </c>
      <c r="DF253" s="1">
        <v>0.456</v>
      </c>
      <c r="DG253" s="1">
        <v>0.032</v>
      </c>
      <c r="DH253" s="1">
        <v>0.488</v>
      </c>
      <c r="DI253" s="1">
        <v>0.364</v>
      </c>
      <c r="DJ253" s="1">
        <v>1.824</v>
      </c>
      <c r="DK253" s="1">
        <v>2.188</v>
      </c>
      <c r="DL253" s="1">
        <v>326.998</v>
      </c>
      <c r="DM253" s="1">
        <v>224.815</v>
      </c>
      <c r="DN253" s="1">
        <v>551.813</v>
      </c>
      <c r="DO253" s="1">
        <v>0.0</v>
      </c>
      <c r="DP253" s="1">
        <v>1.729</v>
      </c>
      <c r="DQ253" s="1">
        <v>1.729</v>
      </c>
      <c r="DR253" s="1" t="s">
        <v>149</v>
      </c>
      <c r="DS253" s="1" t="s">
        <v>157</v>
      </c>
      <c r="DT253" s="1" t="s">
        <v>158</v>
      </c>
      <c r="DU253" s="1" t="s">
        <v>149</v>
      </c>
      <c r="DV253" s="1">
        <v>652.181</v>
      </c>
      <c r="DW253" s="1" t="str">
        <f t="shared" si="3"/>
        <v>high</v>
      </c>
      <c r="DX253" s="1">
        <v>229.124</v>
      </c>
      <c r="DY253" s="1">
        <v>2.718</v>
      </c>
      <c r="DZ253" s="1">
        <v>224.307</v>
      </c>
      <c r="EA253" s="1" t="s">
        <v>157</v>
      </c>
      <c r="EB253" s="1" t="s">
        <v>157</v>
      </c>
      <c r="EC253" s="1" t="s">
        <v>158</v>
      </c>
      <c r="ED253" s="1" t="s">
        <v>157</v>
      </c>
      <c r="EE253" s="1" t="s">
        <v>665</v>
      </c>
      <c r="EF253" s="1" t="s">
        <v>175</v>
      </c>
      <c r="EG253" s="1" t="s">
        <v>175</v>
      </c>
    </row>
    <row r="254" ht="14.25" customHeight="1">
      <c r="A254" s="1" t="s">
        <v>666</v>
      </c>
      <c r="B254" s="1" t="s">
        <v>136</v>
      </c>
      <c r="C254" s="1">
        <v>50.0</v>
      </c>
      <c r="D254" s="1" t="s">
        <v>161</v>
      </c>
      <c r="E254" s="1">
        <v>107.0</v>
      </c>
      <c r="F254" s="1">
        <v>37.0</v>
      </c>
      <c r="G254" s="1" t="s">
        <v>138</v>
      </c>
      <c r="H254" s="1">
        <v>37.4</v>
      </c>
      <c r="I254" s="1">
        <v>135.0</v>
      </c>
      <c r="J254" s="1">
        <v>210.0</v>
      </c>
      <c r="K254" s="1">
        <v>5.675675676</v>
      </c>
      <c r="L254" s="1">
        <v>129.64</v>
      </c>
      <c r="M254" s="1">
        <v>2.1</v>
      </c>
      <c r="N254" s="1">
        <v>101.0</v>
      </c>
      <c r="O254" s="1">
        <v>5.1</v>
      </c>
      <c r="P254" s="1">
        <v>4.28</v>
      </c>
      <c r="Q254" s="1">
        <v>4.53</v>
      </c>
      <c r="R254" s="1">
        <v>0.944812362</v>
      </c>
      <c r="S254" s="1">
        <v>188.0</v>
      </c>
      <c r="T254" s="1">
        <v>11.87</v>
      </c>
      <c r="U254" s="1">
        <v>5.6055</v>
      </c>
      <c r="V254" s="1">
        <v>101.9</v>
      </c>
      <c r="W254" s="1">
        <v>112.7523154</v>
      </c>
      <c r="X254" s="1">
        <v>63.5</v>
      </c>
      <c r="Y254" s="1">
        <v>33.81562683</v>
      </c>
      <c r="Z254" s="1">
        <v>2.957212667</v>
      </c>
      <c r="AA254" s="1">
        <v>0.324390705</v>
      </c>
      <c r="AB254" s="1">
        <v>77.6</v>
      </c>
      <c r="AC254" s="1">
        <v>28.53779474</v>
      </c>
      <c r="AD254" s="1" t="s">
        <v>139</v>
      </c>
      <c r="AE254" s="1">
        <v>33.95185486</v>
      </c>
      <c r="AF254" s="1">
        <v>100.6</v>
      </c>
      <c r="AG254" s="1" t="s">
        <v>140</v>
      </c>
      <c r="AH254" s="1" t="s">
        <v>141</v>
      </c>
      <c r="AI254" s="1" t="s">
        <v>142</v>
      </c>
      <c r="AJ254" s="1" t="s">
        <v>167</v>
      </c>
      <c r="AK254" s="1" t="s">
        <v>143</v>
      </c>
      <c r="AL254" s="1">
        <v>149.0</v>
      </c>
      <c r="AM254" s="1">
        <v>93.0</v>
      </c>
      <c r="AN254" s="1">
        <v>1689.37</v>
      </c>
      <c r="AO254" s="1">
        <v>15.7397</v>
      </c>
      <c r="AP254" s="1">
        <v>381.705</v>
      </c>
      <c r="AQ254" s="1">
        <v>839.691</v>
      </c>
      <c r="AR254" s="1">
        <v>11.2685</v>
      </c>
      <c r="AS254" s="1">
        <v>1175.62</v>
      </c>
      <c r="AT254" s="1">
        <v>2473.41</v>
      </c>
      <c r="AU254" s="1">
        <v>220.448</v>
      </c>
      <c r="AV254" s="1">
        <v>10.1231</v>
      </c>
      <c r="AW254" s="1">
        <v>0.940145</v>
      </c>
      <c r="AX254" s="1">
        <v>3.45919</v>
      </c>
      <c r="AY254" s="1">
        <v>735.981</v>
      </c>
      <c r="AZ254" s="1">
        <v>0.796564</v>
      </c>
      <c r="BA254" s="1">
        <v>1.19482</v>
      </c>
      <c r="BB254" s="1">
        <v>14.8251</v>
      </c>
      <c r="BC254" s="1">
        <v>3.91539</v>
      </c>
      <c r="BD254" s="1">
        <v>1.71785</v>
      </c>
      <c r="BE254" s="1">
        <v>287.2</v>
      </c>
      <c r="BF254" s="1">
        <v>6.88148</v>
      </c>
      <c r="BG254" s="1">
        <v>148.837</v>
      </c>
      <c r="BH254" s="1">
        <v>3.243011313</v>
      </c>
      <c r="BI254" s="1">
        <v>1.056152239</v>
      </c>
      <c r="BJ254" s="1">
        <v>1.908651958</v>
      </c>
      <c r="BK254" s="1">
        <v>0.040354635</v>
      </c>
      <c r="BL254" s="1" t="s">
        <v>144</v>
      </c>
      <c r="BM254" s="1" t="s">
        <v>145</v>
      </c>
      <c r="BN254" s="1" t="s">
        <v>145</v>
      </c>
      <c r="BO254" s="1" t="s">
        <v>145</v>
      </c>
      <c r="BP254" s="1" t="s">
        <v>145</v>
      </c>
      <c r="BQ254" s="1" t="s">
        <v>146</v>
      </c>
      <c r="BR254" s="1" t="s">
        <v>146</v>
      </c>
      <c r="BS254" s="1">
        <v>19.45850892</v>
      </c>
      <c r="BT254" s="1">
        <v>11.05008293</v>
      </c>
      <c r="BU254" s="1">
        <v>12.8480127</v>
      </c>
      <c r="BV254" s="1">
        <v>9.425664088</v>
      </c>
      <c r="BW254" s="1">
        <v>4.104237518</v>
      </c>
      <c r="BX254" s="1">
        <v>0.472775501</v>
      </c>
      <c r="BY254" s="1">
        <v>0.279914447</v>
      </c>
      <c r="BZ254" s="1" t="str">
        <f t="shared" si="1"/>
        <v>proinflamatoria</v>
      </c>
      <c r="CA254" s="1">
        <v>31.2166998</v>
      </c>
      <c r="CB254" s="1" t="s">
        <v>148</v>
      </c>
      <c r="CC254" s="1">
        <v>0.016738661</v>
      </c>
      <c r="CD254" s="1">
        <v>0.555345572</v>
      </c>
      <c r="CE254" s="1">
        <v>0.165766739</v>
      </c>
      <c r="CF254" s="1">
        <v>0.134179266</v>
      </c>
      <c r="CG254" s="1">
        <v>0.021328294</v>
      </c>
      <c r="CH254" s="1">
        <v>350.976</v>
      </c>
      <c r="CI254" s="2" t="str">
        <f t="shared" si="2"/>
        <v>low</v>
      </c>
      <c r="CJ254" s="1">
        <v>61.378</v>
      </c>
      <c r="CK254" s="1">
        <v>38.263</v>
      </c>
      <c r="CL254" s="1">
        <v>23.115</v>
      </c>
      <c r="CM254" s="1">
        <v>27.096</v>
      </c>
      <c r="CN254" s="1">
        <v>25.257</v>
      </c>
      <c r="CO254" s="1">
        <v>5.989</v>
      </c>
      <c r="CP254" s="1">
        <v>0.0</v>
      </c>
      <c r="CQ254" s="1">
        <v>5.989</v>
      </c>
      <c r="CR254" s="1">
        <v>0.082</v>
      </c>
      <c r="CS254" s="1">
        <v>2.954</v>
      </c>
      <c r="CT254" s="1">
        <v>3.037</v>
      </c>
      <c r="CU254" s="1">
        <v>0.0</v>
      </c>
      <c r="CV254" s="1">
        <v>0.603</v>
      </c>
      <c r="CW254" s="1">
        <v>0.0</v>
      </c>
      <c r="CX254" s="1">
        <v>0.0</v>
      </c>
      <c r="CY254" s="1">
        <v>7.227</v>
      </c>
      <c r="CZ254" s="1">
        <v>0.0</v>
      </c>
      <c r="DA254" s="1">
        <v>0.0</v>
      </c>
      <c r="DB254" s="1">
        <v>0.0</v>
      </c>
      <c r="DC254" s="1">
        <v>5.919</v>
      </c>
      <c r="DD254" s="1">
        <v>0.212</v>
      </c>
      <c r="DE254" s="1">
        <v>6.131</v>
      </c>
      <c r="DF254" s="1">
        <v>10.946</v>
      </c>
      <c r="DG254" s="1">
        <v>2.792</v>
      </c>
      <c r="DH254" s="1">
        <v>13.738</v>
      </c>
      <c r="DI254" s="1">
        <v>1.725</v>
      </c>
      <c r="DJ254" s="1">
        <v>2.196</v>
      </c>
      <c r="DK254" s="1">
        <v>3.921</v>
      </c>
      <c r="DL254" s="1">
        <v>6.375</v>
      </c>
      <c r="DM254" s="1">
        <v>14.961</v>
      </c>
      <c r="DN254" s="1">
        <v>21.336</v>
      </c>
      <c r="DO254" s="1">
        <v>0.082</v>
      </c>
      <c r="DP254" s="1">
        <v>2.954</v>
      </c>
      <c r="DQ254" s="1">
        <v>3.037</v>
      </c>
      <c r="DR254" s="1" t="s">
        <v>158</v>
      </c>
      <c r="DS254" s="1" t="s">
        <v>158</v>
      </c>
      <c r="DT254" s="1" t="s">
        <v>158</v>
      </c>
      <c r="DU254" s="1" t="s">
        <v>158</v>
      </c>
      <c r="DV254" s="1">
        <v>207.755</v>
      </c>
      <c r="DW254" s="1" t="str">
        <f t="shared" si="3"/>
        <v>low</v>
      </c>
      <c r="DX254" s="1">
        <v>36.332</v>
      </c>
      <c r="DY254" s="1">
        <v>16.039</v>
      </c>
      <c r="DZ254" s="1">
        <v>14.951</v>
      </c>
      <c r="EA254" s="1" t="s">
        <v>158</v>
      </c>
      <c r="EB254" s="1" t="s">
        <v>158</v>
      </c>
      <c r="EC254" s="1" t="s">
        <v>158</v>
      </c>
      <c r="ED254" s="1" t="s">
        <v>158</v>
      </c>
      <c r="EE254" s="1" t="s">
        <v>667</v>
      </c>
      <c r="EF254" s="1" t="s">
        <v>151</v>
      </c>
      <c r="EG254" s="1" t="s">
        <v>151</v>
      </c>
    </row>
    <row r="255" ht="14.25" customHeight="1">
      <c r="A255" s="1" t="s">
        <v>668</v>
      </c>
      <c r="B255" s="1" t="s">
        <v>136</v>
      </c>
      <c r="C255" s="1">
        <v>59.0</v>
      </c>
      <c r="D255" s="1" t="s">
        <v>161</v>
      </c>
      <c r="E255" s="1">
        <v>54.0</v>
      </c>
      <c r="F255" s="1">
        <v>34.0</v>
      </c>
      <c r="G255" s="1" t="s">
        <v>138</v>
      </c>
      <c r="H255" s="1">
        <v>17.9</v>
      </c>
      <c r="I255" s="1">
        <v>50.0</v>
      </c>
      <c r="J255" s="1">
        <v>102.0</v>
      </c>
      <c r="K255" s="1">
        <v>3.0</v>
      </c>
      <c r="L255" s="1">
        <v>64.8</v>
      </c>
      <c r="M255" s="1">
        <v>0.7</v>
      </c>
      <c r="N255" s="1">
        <v>136.0</v>
      </c>
      <c r="O255" s="1">
        <v>6.3</v>
      </c>
      <c r="P255" s="1">
        <v>1.98</v>
      </c>
      <c r="Q255" s="1">
        <v>5.05</v>
      </c>
      <c r="R255" s="1">
        <v>0.392079208</v>
      </c>
      <c r="S255" s="1">
        <v>89.0</v>
      </c>
      <c r="T255" s="1">
        <v>3.95</v>
      </c>
      <c r="U255" s="1">
        <v>7.548</v>
      </c>
      <c r="V255" s="1">
        <v>26.5</v>
      </c>
      <c r="W255" s="1">
        <v>19.51581028</v>
      </c>
      <c r="X255" s="1">
        <v>175.9</v>
      </c>
      <c r="Y255" s="1">
        <v>75.46638226</v>
      </c>
      <c r="Z255" s="1">
        <v>1.325093333</v>
      </c>
      <c r="AA255" s="1">
        <v>0.365755578</v>
      </c>
      <c r="AB255" s="1">
        <v>77.4</v>
      </c>
      <c r="AC255" s="1">
        <v>24.45620491</v>
      </c>
      <c r="AD255" s="1" t="s">
        <v>154</v>
      </c>
      <c r="AE255" s="1">
        <v>29.71034223</v>
      </c>
      <c r="AF255" s="1">
        <v>101.3</v>
      </c>
      <c r="AG255" s="1" t="s">
        <v>140</v>
      </c>
      <c r="AH255" s="1" t="s">
        <v>141</v>
      </c>
      <c r="AI255" s="1" t="s">
        <v>142</v>
      </c>
      <c r="AJ255" s="1" t="s">
        <v>142</v>
      </c>
      <c r="AK255" s="1" t="s">
        <v>173</v>
      </c>
      <c r="AL255" s="1">
        <v>125.0</v>
      </c>
      <c r="AM255" s="1">
        <v>89.0</v>
      </c>
      <c r="AN255" s="1">
        <v>1671.05</v>
      </c>
      <c r="AO255" s="1">
        <v>21.3301</v>
      </c>
      <c r="AP255" s="1">
        <v>899.903</v>
      </c>
      <c r="AQ255" s="1">
        <v>1050.62</v>
      </c>
      <c r="AR255" s="1">
        <v>10.6351</v>
      </c>
      <c r="AS255" s="1">
        <v>1335.6</v>
      </c>
      <c r="AT255" s="1">
        <v>3336.87</v>
      </c>
      <c r="AU255" s="1">
        <v>193.993</v>
      </c>
      <c r="AV255" s="1">
        <v>9.8251</v>
      </c>
      <c r="AW255" s="1">
        <v>1.42345</v>
      </c>
      <c r="AX255" s="1">
        <v>2.91486</v>
      </c>
      <c r="AY255" s="1">
        <v>952.569</v>
      </c>
      <c r="AZ255" s="1">
        <v>0.820001</v>
      </c>
      <c r="BA255" s="1">
        <v>1.24008</v>
      </c>
      <c r="BB255" s="1">
        <v>9.50908</v>
      </c>
      <c r="BC255" s="1">
        <v>3.76222</v>
      </c>
      <c r="BD255" s="1">
        <v>1.28688</v>
      </c>
      <c r="BE255" s="1">
        <v>262.39</v>
      </c>
      <c r="BF255" s="1">
        <v>7.04763</v>
      </c>
      <c r="BG255" s="1">
        <v>170.911</v>
      </c>
      <c r="BH255" s="1">
        <v>0.952077346</v>
      </c>
      <c r="BI255" s="1">
        <v>0.214736263</v>
      </c>
      <c r="BJ255" s="1">
        <v>0.0</v>
      </c>
      <c r="BK255" s="1">
        <v>0.0</v>
      </c>
      <c r="BL255" s="1" t="s">
        <v>144</v>
      </c>
      <c r="BM255" s="1" t="s">
        <v>145</v>
      </c>
      <c r="BN255" s="1" t="s">
        <v>146</v>
      </c>
      <c r="BO255" s="1" t="s">
        <v>145</v>
      </c>
      <c r="BP255" s="1" t="s">
        <v>145</v>
      </c>
      <c r="BQ255" s="1" t="s">
        <v>146</v>
      </c>
      <c r="BR255" s="1" t="s">
        <v>146</v>
      </c>
      <c r="BS255" s="1">
        <v>22.09091329</v>
      </c>
      <c r="BT255" s="1">
        <v>14.87793115</v>
      </c>
      <c r="BU255" s="1">
        <v>1.657498586</v>
      </c>
      <c r="BV255" s="1">
        <v>1.780606835</v>
      </c>
      <c r="BW255" s="1">
        <v>6.104314239</v>
      </c>
      <c r="BX255" s="1">
        <v>-0.289656701</v>
      </c>
      <c r="BY255" s="1">
        <v>-0.173343328</v>
      </c>
      <c r="BZ255" s="1" t="str">
        <f t="shared" si="1"/>
        <v>antiinflamatoria</v>
      </c>
      <c r="CA255" s="1">
        <v>28.87660415</v>
      </c>
      <c r="CB255" s="1" t="s">
        <v>148</v>
      </c>
      <c r="CC255" s="1">
        <v>0.031712388</v>
      </c>
      <c r="CD255" s="1">
        <v>0.05892915</v>
      </c>
      <c r="CE255" s="1">
        <v>0.240428232</v>
      </c>
      <c r="CF255" s="1">
        <v>0.439504806</v>
      </c>
      <c r="CG255" s="1">
        <v>0.046724808</v>
      </c>
      <c r="CH255" s="1">
        <v>1024.538</v>
      </c>
      <c r="CI255" s="2" t="str">
        <f t="shared" si="2"/>
        <v>High</v>
      </c>
      <c r="CJ255" s="1">
        <v>1071.211</v>
      </c>
      <c r="CK255" s="1">
        <v>883.847</v>
      </c>
      <c r="CL255" s="1">
        <v>187.364</v>
      </c>
      <c r="CM255" s="1">
        <v>332.549</v>
      </c>
      <c r="CN255" s="1">
        <v>671.377</v>
      </c>
      <c r="CO255" s="1">
        <v>5.441</v>
      </c>
      <c r="CP255" s="1">
        <v>0.0</v>
      </c>
      <c r="CQ255" s="1">
        <v>5.441</v>
      </c>
      <c r="CR255" s="1">
        <v>0.0</v>
      </c>
      <c r="CS255" s="1">
        <v>61.844</v>
      </c>
      <c r="CT255" s="1">
        <v>61.844</v>
      </c>
      <c r="CU255" s="1">
        <v>0.0</v>
      </c>
      <c r="CV255" s="1">
        <v>2.44</v>
      </c>
      <c r="CW255" s="1">
        <v>262.894</v>
      </c>
      <c r="CX255" s="1">
        <v>0.0</v>
      </c>
      <c r="CY255" s="1">
        <v>16.764</v>
      </c>
      <c r="CZ255" s="1">
        <v>0.249</v>
      </c>
      <c r="DA255" s="1">
        <v>0.0</v>
      </c>
      <c r="DB255" s="1">
        <v>0.249</v>
      </c>
      <c r="DC255" s="1">
        <v>0.0</v>
      </c>
      <c r="DD255" s="1">
        <v>0.0</v>
      </c>
      <c r="DE255" s="1">
        <v>0.0</v>
      </c>
      <c r="DF255" s="1">
        <v>51.189</v>
      </c>
      <c r="DG255" s="1">
        <v>1.454</v>
      </c>
      <c r="DH255" s="1">
        <v>52.643</v>
      </c>
      <c r="DI255" s="1">
        <v>2.914</v>
      </c>
      <c r="DJ255" s="1">
        <v>0.135</v>
      </c>
      <c r="DK255" s="1">
        <v>3.049</v>
      </c>
      <c r="DL255" s="1">
        <v>544.397</v>
      </c>
      <c r="DM255" s="1">
        <v>123.931</v>
      </c>
      <c r="DN255" s="1">
        <v>668.328</v>
      </c>
      <c r="DO255" s="1">
        <v>0.0</v>
      </c>
      <c r="DP255" s="1">
        <v>61.844</v>
      </c>
      <c r="DQ255" s="1">
        <v>61.844</v>
      </c>
      <c r="DR255" s="1" t="s">
        <v>157</v>
      </c>
      <c r="DS255" s="1" t="s">
        <v>149</v>
      </c>
      <c r="DT255" s="1" t="s">
        <v>149</v>
      </c>
      <c r="DU255" s="1" t="s">
        <v>149</v>
      </c>
      <c r="DV255" s="1">
        <v>613.11</v>
      </c>
      <c r="DW255" s="1" t="str">
        <f t="shared" si="3"/>
        <v>high</v>
      </c>
      <c r="DX255" s="1">
        <v>641.041</v>
      </c>
      <c r="DY255" s="1">
        <v>199.006</v>
      </c>
      <c r="DZ255" s="1">
        <v>401.77</v>
      </c>
      <c r="EA255" s="1" t="s">
        <v>157</v>
      </c>
      <c r="EB255" s="1" t="s">
        <v>149</v>
      </c>
      <c r="EC255" s="1" t="s">
        <v>149</v>
      </c>
      <c r="ED255" s="1" t="s">
        <v>149</v>
      </c>
      <c r="EE255" s="1" t="s">
        <v>669</v>
      </c>
      <c r="EF255" s="1" t="s">
        <v>151</v>
      </c>
      <c r="EG255" s="1" t="s">
        <v>151</v>
      </c>
    </row>
    <row r="256" ht="14.25" customHeight="1">
      <c r="A256" s="1" t="s">
        <v>670</v>
      </c>
      <c r="B256" s="1" t="s">
        <v>136</v>
      </c>
      <c r="C256" s="1">
        <v>49.0</v>
      </c>
      <c r="D256" s="1" t="s">
        <v>161</v>
      </c>
      <c r="E256" s="1">
        <v>86.9</v>
      </c>
      <c r="F256" s="1">
        <v>42.0</v>
      </c>
      <c r="G256" s="1" t="s">
        <v>154</v>
      </c>
      <c r="H256" s="1">
        <v>23.2</v>
      </c>
      <c r="I256" s="1">
        <v>114.0</v>
      </c>
      <c r="J256" s="1">
        <v>189.0</v>
      </c>
      <c r="K256" s="1">
        <v>4.5</v>
      </c>
      <c r="L256" s="1">
        <v>105.0</v>
      </c>
      <c r="M256" s="1">
        <v>1.3</v>
      </c>
      <c r="N256" s="1">
        <v>84.0</v>
      </c>
      <c r="O256" s="1">
        <v>4.8</v>
      </c>
      <c r="P256" s="1">
        <v>1.06</v>
      </c>
      <c r="Q256" s="1">
        <v>8.0</v>
      </c>
      <c r="R256" s="1">
        <v>0.1325</v>
      </c>
      <c r="S256" s="1">
        <v>166.0</v>
      </c>
      <c r="T256" s="1">
        <v>6.72</v>
      </c>
      <c r="U256" s="1">
        <v>4.662</v>
      </c>
      <c r="V256" s="1">
        <v>99.9</v>
      </c>
      <c r="W256" s="1">
        <v>115.6626506</v>
      </c>
      <c r="X256" s="1">
        <v>116.5</v>
      </c>
      <c r="Y256" s="1">
        <v>71.81926825</v>
      </c>
      <c r="Z256" s="1">
        <v>1.392384</v>
      </c>
      <c r="AA256" s="1">
        <v>0.362900158</v>
      </c>
      <c r="AB256" s="1">
        <v>79.8</v>
      </c>
      <c r="AC256" s="1">
        <v>27.71017106</v>
      </c>
      <c r="AD256" s="1" t="s">
        <v>139</v>
      </c>
      <c r="AE256" s="1">
        <v>31.50203874</v>
      </c>
      <c r="AF256" s="1">
        <v>101.1</v>
      </c>
      <c r="AG256" s="1" t="s">
        <v>140</v>
      </c>
      <c r="AH256" s="1" t="s">
        <v>141</v>
      </c>
      <c r="AI256" s="1" t="s">
        <v>142</v>
      </c>
      <c r="AJ256" s="1" t="s">
        <v>167</v>
      </c>
      <c r="AK256" s="1" t="s">
        <v>143</v>
      </c>
      <c r="AL256" s="1">
        <v>120.0</v>
      </c>
      <c r="AM256" s="1">
        <v>75.0</v>
      </c>
      <c r="AN256" s="1">
        <v>1737.81</v>
      </c>
      <c r="AO256" s="1">
        <v>17.4503</v>
      </c>
      <c r="AP256" s="1">
        <v>577.725</v>
      </c>
      <c r="AQ256" s="1">
        <v>918.605</v>
      </c>
      <c r="AR256" s="1">
        <v>10.8799</v>
      </c>
      <c r="AS256" s="1">
        <v>1033.2</v>
      </c>
      <c r="AT256" s="1">
        <v>3112.36</v>
      </c>
      <c r="AU256" s="1">
        <v>216.435</v>
      </c>
      <c r="AV256" s="1">
        <v>9.59078</v>
      </c>
      <c r="AW256" s="1">
        <v>1.04143</v>
      </c>
      <c r="AX256" s="1">
        <v>3.03925</v>
      </c>
      <c r="AY256" s="1">
        <v>804.293</v>
      </c>
      <c r="AZ256" s="1">
        <v>0.85237</v>
      </c>
      <c r="BA256" s="1">
        <v>1.25768</v>
      </c>
      <c r="BB256" s="1">
        <v>13.4305</v>
      </c>
      <c r="BC256" s="1">
        <v>3.94693</v>
      </c>
      <c r="BD256" s="1">
        <v>1.1876</v>
      </c>
      <c r="BE256" s="1">
        <v>315.366</v>
      </c>
      <c r="BF256" s="1">
        <v>6.86572</v>
      </c>
      <c r="BG256" s="1">
        <v>217.322</v>
      </c>
      <c r="BH256" s="1">
        <v>0.477458755</v>
      </c>
      <c r="BI256" s="1">
        <v>0.124007978</v>
      </c>
      <c r="BJ256" s="1">
        <v>0.102178564</v>
      </c>
      <c r="BK256" s="1">
        <v>0.028333421</v>
      </c>
      <c r="BL256" s="1" t="s">
        <v>156</v>
      </c>
      <c r="BM256" s="1" t="s">
        <v>146</v>
      </c>
      <c r="BN256" s="1" t="s">
        <v>145</v>
      </c>
      <c r="BO256" s="1" t="s">
        <v>146</v>
      </c>
      <c r="BP256" s="1" t="s">
        <v>146</v>
      </c>
      <c r="BQ256" s="1" t="s">
        <v>146</v>
      </c>
      <c r="BR256" s="1" t="s">
        <v>146</v>
      </c>
      <c r="BS256" s="1" t="s">
        <v>147</v>
      </c>
      <c r="BT256" s="1" t="s">
        <v>147</v>
      </c>
      <c r="BU256" s="1" t="s">
        <v>147</v>
      </c>
      <c r="BV256" s="1" t="s">
        <v>147</v>
      </c>
      <c r="BW256" s="1" t="s">
        <v>147</v>
      </c>
      <c r="BX256" s="1">
        <v>0.054934498</v>
      </c>
      <c r="BY256" s="1">
        <v>0.031607881</v>
      </c>
      <c r="BZ256" s="1" t="str">
        <f t="shared" si="1"/>
        <v>antiinflamatoria</v>
      </c>
      <c r="CA256" s="1">
        <v>30.42927794</v>
      </c>
      <c r="CB256" s="1" t="s">
        <v>148</v>
      </c>
      <c r="CC256" s="1">
        <v>0.016948016</v>
      </c>
      <c r="CD256" s="1">
        <v>0.283154242</v>
      </c>
      <c r="CE256" s="1">
        <v>0.050207031</v>
      </c>
      <c r="CF256" s="1">
        <v>0.382344559</v>
      </c>
      <c r="CG256" s="1">
        <v>0.114696662</v>
      </c>
      <c r="CH256" s="1">
        <v>807.585</v>
      </c>
      <c r="CI256" s="2" t="str">
        <f t="shared" si="2"/>
        <v>low</v>
      </c>
      <c r="CJ256" s="1">
        <v>197.055</v>
      </c>
      <c r="CK256" s="1">
        <v>96.618</v>
      </c>
      <c r="CL256" s="1">
        <v>100.436</v>
      </c>
      <c r="CM256" s="1">
        <v>6.169</v>
      </c>
      <c r="CN256" s="1">
        <v>186.83</v>
      </c>
      <c r="CO256" s="1">
        <v>1.035</v>
      </c>
      <c r="CP256" s="1">
        <v>0.0</v>
      </c>
      <c r="CQ256" s="1">
        <v>1.035</v>
      </c>
      <c r="CR256" s="1">
        <v>0.0</v>
      </c>
      <c r="CS256" s="1">
        <v>3.015</v>
      </c>
      <c r="CT256" s="1">
        <v>3.015</v>
      </c>
      <c r="CU256" s="1">
        <v>0.005</v>
      </c>
      <c r="CV256" s="1">
        <v>0.105</v>
      </c>
      <c r="CW256" s="1">
        <v>0.0</v>
      </c>
      <c r="CX256" s="1">
        <v>0.0</v>
      </c>
      <c r="CY256" s="1">
        <v>0.0</v>
      </c>
      <c r="CZ256" s="1">
        <v>0.034</v>
      </c>
      <c r="DA256" s="1">
        <v>0.244</v>
      </c>
      <c r="DB256" s="1">
        <v>0.278</v>
      </c>
      <c r="DC256" s="1">
        <v>0.0</v>
      </c>
      <c r="DD256" s="1">
        <v>0.112</v>
      </c>
      <c r="DE256" s="1">
        <v>0.112</v>
      </c>
      <c r="DF256" s="1">
        <v>4.313</v>
      </c>
      <c r="DG256" s="1">
        <v>1.466</v>
      </c>
      <c r="DH256" s="1">
        <v>5.779</v>
      </c>
      <c r="DI256" s="1">
        <v>0.25</v>
      </c>
      <c r="DJ256" s="1">
        <v>2.351</v>
      </c>
      <c r="DK256" s="1">
        <v>2.601</v>
      </c>
      <c r="DL256" s="1">
        <v>90.953</v>
      </c>
      <c r="DM256" s="1">
        <v>93.221</v>
      </c>
      <c r="DN256" s="1">
        <v>184.173</v>
      </c>
      <c r="DO256" s="1">
        <v>0.0</v>
      </c>
      <c r="DP256" s="1">
        <v>3.015</v>
      </c>
      <c r="DQ256" s="1">
        <v>3.015</v>
      </c>
      <c r="DR256" s="1" t="s">
        <v>157</v>
      </c>
      <c r="DS256" s="1" t="s">
        <v>158</v>
      </c>
      <c r="DT256" s="1" t="s">
        <v>158</v>
      </c>
      <c r="DU256" s="1" t="s">
        <v>157</v>
      </c>
      <c r="DV256" s="1">
        <v>464.714</v>
      </c>
      <c r="DW256" s="1" t="str">
        <f t="shared" si="3"/>
        <v>low</v>
      </c>
      <c r="DX256" s="1">
        <v>113.393</v>
      </c>
      <c r="DY256" s="1">
        <v>3.55</v>
      </c>
      <c r="DZ256" s="1">
        <v>107.509</v>
      </c>
      <c r="EA256" s="1" t="s">
        <v>157</v>
      </c>
      <c r="EB256" s="1" t="s">
        <v>158</v>
      </c>
      <c r="EC256" s="1" t="s">
        <v>158</v>
      </c>
      <c r="ED256" s="1" t="s">
        <v>157</v>
      </c>
      <c r="EE256" s="1" t="s">
        <v>671</v>
      </c>
      <c r="EF256" s="1" t="s">
        <v>151</v>
      </c>
      <c r="EG256" s="1" t="s">
        <v>151</v>
      </c>
    </row>
    <row r="257" ht="14.25" customHeight="1">
      <c r="A257" s="1" t="s">
        <v>672</v>
      </c>
      <c r="B257" s="1" t="s">
        <v>136</v>
      </c>
      <c r="C257" s="1">
        <v>39.0</v>
      </c>
      <c r="D257" s="1" t="s">
        <v>137</v>
      </c>
      <c r="E257" s="1">
        <v>121.0</v>
      </c>
      <c r="F257" s="1">
        <v>28.0</v>
      </c>
      <c r="G257" s="1" t="s">
        <v>138</v>
      </c>
      <c r="H257" s="1">
        <v>37.0</v>
      </c>
      <c r="I257" s="1">
        <v>142.0</v>
      </c>
      <c r="J257" s="1">
        <v>207.0</v>
      </c>
      <c r="K257" s="1">
        <v>7.392857143</v>
      </c>
      <c r="L257" s="1">
        <v>166.0</v>
      </c>
      <c r="M257" s="1">
        <v>5.6</v>
      </c>
      <c r="N257" s="1">
        <v>94.0</v>
      </c>
      <c r="O257" s="1">
        <v>4.9</v>
      </c>
      <c r="P257" s="1">
        <v>8.41</v>
      </c>
      <c r="Q257" s="1">
        <v>2.64</v>
      </c>
      <c r="R257" s="1">
        <v>3.185606061</v>
      </c>
      <c r="S257" s="1">
        <v>185.0</v>
      </c>
      <c r="T257" s="1">
        <v>25.39</v>
      </c>
      <c r="U257" s="1">
        <v>5.217</v>
      </c>
      <c r="V257" s="1">
        <v>197.4</v>
      </c>
      <c r="W257" s="1">
        <v>295.7483984</v>
      </c>
      <c r="X257" s="1">
        <v>31.0</v>
      </c>
      <c r="Y257" s="1">
        <v>16.98630745</v>
      </c>
      <c r="Z257" s="1">
        <v>5.887094667</v>
      </c>
      <c r="AA257" s="1">
        <v>0.295707436</v>
      </c>
      <c r="AB257" s="1">
        <v>101.8</v>
      </c>
      <c r="AC257" s="1">
        <v>35.98286961</v>
      </c>
      <c r="AD257" s="1" t="s">
        <v>155</v>
      </c>
      <c r="AE257" s="1">
        <v>30.72688743</v>
      </c>
      <c r="AF257" s="1">
        <v>118.4</v>
      </c>
      <c r="AG257" s="1" t="s">
        <v>140</v>
      </c>
      <c r="AH257" s="1" t="s">
        <v>141</v>
      </c>
      <c r="AI257" s="1" t="s">
        <v>142</v>
      </c>
      <c r="AJ257" s="1" t="s">
        <v>167</v>
      </c>
      <c r="AK257" s="1" t="s">
        <v>143</v>
      </c>
      <c r="AL257" s="1">
        <v>132.0</v>
      </c>
      <c r="AM257" s="1">
        <v>77.0</v>
      </c>
      <c r="AN257" s="1">
        <v>2231.42</v>
      </c>
      <c r="AO257" s="1">
        <v>21.1847</v>
      </c>
      <c r="AP257" s="1">
        <v>476.976</v>
      </c>
      <c r="AQ257" s="1">
        <v>1056.92</v>
      </c>
      <c r="AR257" s="1">
        <v>14.9398</v>
      </c>
      <c r="AS257" s="1">
        <v>1821.74</v>
      </c>
      <c r="AT257" s="1">
        <v>2577.94</v>
      </c>
      <c r="AU257" s="1">
        <v>226.435</v>
      </c>
      <c r="AV257" s="1">
        <v>10.9463</v>
      </c>
      <c r="AW257" s="1">
        <v>1.43476</v>
      </c>
      <c r="AX257" s="1">
        <v>3.16521</v>
      </c>
      <c r="AY257" s="1">
        <v>566.601</v>
      </c>
      <c r="AZ257" s="1">
        <v>0.932487</v>
      </c>
      <c r="BA257" s="1">
        <v>1.30364</v>
      </c>
      <c r="BB257" s="1">
        <v>14.4482</v>
      </c>
      <c r="BC257" s="1">
        <v>4.63822</v>
      </c>
      <c r="BD257" s="1">
        <v>1.428</v>
      </c>
      <c r="BE257" s="1">
        <v>424.302</v>
      </c>
      <c r="BF257" s="1">
        <v>7.03943</v>
      </c>
      <c r="BG257" s="1">
        <v>122.11</v>
      </c>
      <c r="BH257" s="1">
        <v>11.29521611</v>
      </c>
      <c r="BI257" s="1">
        <v>6.983129986</v>
      </c>
      <c r="BJ257" s="1">
        <v>1.576982255</v>
      </c>
      <c r="BK257" s="1">
        <v>0.02131988</v>
      </c>
      <c r="BL257" s="1" t="s">
        <v>144</v>
      </c>
      <c r="BM257" s="1" t="s">
        <v>145</v>
      </c>
      <c r="BN257" s="1" t="s">
        <v>145</v>
      </c>
      <c r="BO257" s="1" t="s">
        <v>145</v>
      </c>
      <c r="BP257" s="1" t="s">
        <v>146</v>
      </c>
      <c r="BQ257" s="1" t="s">
        <v>145</v>
      </c>
      <c r="BR257" s="1" t="s">
        <v>145</v>
      </c>
      <c r="BS257" s="1">
        <v>29.99844222</v>
      </c>
      <c r="BT257" s="1">
        <v>17.27496981</v>
      </c>
      <c r="BU257" s="1">
        <v>6.849306828</v>
      </c>
      <c r="BV257" s="1">
        <v>3.632447164</v>
      </c>
      <c r="BW257" s="1">
        <v>5.563692953</v>
      </c>
      <c r="BX257" s="1">
        <v>0.665454148</v>
      </c>
      <c r="BY257" s="1">
        <v>0.298276176</v>
      </c>
      <c r="BZ257" s="1" t="str">
        <f t="shared" si="1"/>
        <v>proinflamatoria</v>
      </c>
      <c r="CA257" s="1">
        <v>35.58783784</v>
      </c>
      <c r="CB257" s="1" t="s">
        <v>148</v>
      </c>
      <c r="CC257" s="1">
        <v>0.11039959</v>
      </c>
      <c r="CD257" s="1">
        <v>0.425153689</v>
      </c>
      <c r="CE257" s="1">
        <v>0.172438525</v>
      </c>
      <c r="CF257" s="1">
        <v>0.058145492</v>
      </c>
      <c r="CG257" s="1">
        <v>0.095235656</v>
      </c>
      <c r="CH257" s="1">
        <v>1834.43</v>
      </c>
      <c r="CI257" s="2" t="str">
        <f t="shared" si="2"/>
        <v>High</v>
      </c>
      <c r="CJ257" s="1">
        <v>179.574</v>
      </c>
      <c r="CK257" s="1">
        <v>120.43</v>
      </c>
      <c r="CL257" s="1">
        <v>59.143</v>
      </c>
      <c r="CM257" s="1">
        <v>30.188</v>
      </c>
      <c r="CN257" s="1">
        <v>144.883</v>
      </c>
      <c r="CO257" s="1">
        <v>2.785</v>
      </c>
      <c r="CP257" s="1">
        <v>0.0</v>
      </c>
      <c r="CQ257" s="1">
        <v>2.785</v>
      </c>
      <c r="CR257" s="1">
        <v>0.0</v>
      </c>
      <c r="CS257" s="1">
        <v>1.687</v>
      </c>
      <c r="CT257" s="1">
        <v>1.687</v>
      </c>
      <c r="CU257" s="1">
        <v>0.031</v>
      </c>
      <c r="CV257" s="1">
        <v>1.855</v>
      </c>
      <c r="CW257" s="1">
        <v>0.0</v>
      </c>
      <c r="CX257" s="1">
        <v>0.0</v>
      </c>
      <c r="CY257" s="1">
        <v>3.197</v>
      </c>
      <c r="CZ257" s="1">
        <v>0.007</v>
      </c>
      <c r="DA257" s="1">
        <v>4.274</v>
      </c>
      <c r="DB257" s="1">
        <v>4.281</v>
      </c>
      <c r="DC257" s="1">
        <v>17.376</v>
      </c>
      <c r="DD257" s="1">
        <v>0.531</v>
      </c>
      <c r="DE257" s="1">
        <v>17.907</v>
      </c>
      <c r="DF257" s="1">
        <v>2.984</v>
      </c>
      <c r="DG257" s="1">
        <v>1.818</v>
      </c>
      <c r="DH257" s="1">
        <v>4.802</v>
      </c>
      <c r="DI257" s="1">
        <v>0.718</v>
      </c>
      <c r="DJ257" s="1">
        <v>1.07</v>
      </c>
      <c r="DK257" s="1">
        <v>1.789</v>
      </c>
      <c r="DL257" s="1">
        <v>93.331</v>
      </c>
      <c r="DM257" s="1">
        <v>49.763</v>
      </c>
      <c r="DN257" s="1">
        <v>143.094</v>
      </c>
      <c r="DO257" s="1">
        <v>0.0</v>
      </c>
      <c r="DP257" s="1">
        <v>1.687</v>
      </c>
      <c r="DQ257" s="1">
        <v>1.687</v>
      </c>
      <c r="DR257" s="1" t="s">
        <v>149</v>
      </c>
      <c r="DS257" s="1" t="s">
        <v>158</v>
      </c>
      <c r="DT257" s="1" t="s">
        <v>158</v>
      </c>
      <c r="DU257" s="1" t="s">
        <v>157</v>
      </c>
      <c r="DV257" s="1">
        <v>822.091</v>
      </c>
      <c r="DW257" s="1" t="str">
        <f t="shared" si="3"/>
        <v>high</v>
      </c>
      <c r="DX257" s="1">
        <v>80.475</v>
      </c>
      <c r="DY257" s="1">
        <v>13.528</v>
      </c>
      <c r="DZ257" s="1">
        <v>64.929</v>
      </c>
      <c r="EA257" s="1" t="s">
        <v>149</v>
      </c>
      <c r="EB257" s="1" t="s">
        <v>158</v>
      </c>
      <c r="EC257" s="1" t="s">
        <v>158</v>
      </c>
      <c r="ED257" s="1" t="s">
        <v>157</v>
      </c>
      <c r="EE257" s="1" t="s">
        <v>673</v>
      </c>
      <c r="EF257" s="1" t="s">
        <v>151</v>
      </c>
      <c r="EG257" s="1" t="s">
        <v>151</v>
      </c>
    </row>
    <row r="258" ht="14.25" customHeight="1">
      <c r="A258" s="1" t="s">
        <v>674</v>
      </c>
      <c r="B258" s="1" t="s">
        <v>136</v>
      </c>
      <c r="C258" s="1">
        <v>59.0</v>
      </c>
      <c r="D258" s="1" t="s">
        <v>161</v>
      </c>
      <c r="E258" s="1">
        <v>65.5</v>
      </c>
      <c r="F258" s="1">
        <v>34.0</v>
      </c>
      <c r="G258" s="1" t="s">
        <v>138</v>
      </c>
      <c r="H258" s="1">
        <v>31.0</v>
      </c>
      <c r="I258" s="1">
        <v>64.0</v>
      </c>
      <c r="J258" s="1">
        <v>129.0</v>
      </c>
      <c r="K258" s="1">
        <v>3.794117647</v>
      </c>
      <c r="L258" s="1">
        <v>137.0</v>
      </c>
      <c r="M258" s="1">
        <v>14.2</v>
      </c>
      <c r="N258" s="1">
        <v>96.0</v>
      </c>
      <c r="O258" s="1">
        <v>5.6</v>
      </c>
      <c r="P258" s="1">
        <v>2.2</v>
      </c>
      <c r="Q258" s="1">
        <v>5.61</v>
      </c>
      <c r="R258" s="1">
        <v>0.392156863</v>
      </c>
      <c r="S258" s="1">
        <v>155.0</v>
      </c>
      <c r="T258" s="1">
        <v>5.29</v>
      </c>
      <c r="U258" s="1">
        <v>5.328</v>
      </c>
      <c r="V258" s="1">
        <v>65.0</v>
      </c>
      <c r="W258" s="1">
        <v>57.87746171</v>
      </c>
      <c r="X258" s="1">
        <v>142.5</v>
      </c>
      <c r="Y258" s="1">
        <v>79.82935677</v>
      </c>
      <c r="Z258" s="1">
        <v>1.252672</v>
      </c>
      <c r="AA258" s="1">
        <v>0.369050373</v>
      </c>
      <c r="AB258" s="1">
        <v>89.2</v>
      </c>
      <c r="AC258" s="1">
        <v>29.19321984</v>
      </c>
      <c r="AD258" s="1" t="s">
        <v>139</v>
      </c>
      <c r="AE258" s="1">
        <v>35.64430122</v>
      </c>
      <c r="AF258" s="1">
        <v>103.6</v>
      </c>
      <c r="AG258" s="1" t="s">
        <v>140</v>
      </c>
      <c r="AH258" s="1" t="s">
        <v>141</v>
      </c>
      <c r="AI258" s="1" t="s">
        <v>142</v>
      </c>
      <c r="AJ258" s="1" t="s">
        <v>167</v>
      </c>
      <c r="AK258" s="1" t="s">
        <v>143</v>
      </c>
      <c r="AL258" s="1">
        <v>140.0</v>
      </c>
      <c r="AM258" s="1">
        <v>97.0</v>
      </c>
      <c r="AN258" s="1">
        <v>1268.14</v>
      </c>
      <c r="AO258" s="1">
        <v>13.5271</v>
      </c>
      <c r="AP258" s="1">
        <v>608.868</v>
      </c>
      <c r="AQ258" s="1">
        <v>885.957</v>
      </c>
      <c r="AR258" s="1">
        <v>11.4411</v>
      </c>
      <c r="AS258" s="1">
        <v>1318.78</v>
      </c>
      <c r="AT258" s="1">
        <v>2060.64</v>
      </c>
      <c r="AU258" s="1">
        <v>153.024</v>
      </c>
      <c r="AV258" s="1">
        <v>11.4104</v>
      </c>
      <c r="AW258" s="1">
        <v>1.12333</v>
      </c>
      <c r="AX258" s="1">
        <v>2.33299</v>
      </c>
      <c r="AY258" s="1">
        <v>839.014</v>
      </c>
      <c r="AZ258" s="1">
        <v>0.950572</v>
      </c>
      <c r="BA258" s="1">
        <v>2.5544</v>
      </c>
      <c r="BB258" s="1">
        <v>12.5206</v>
      </c>
      <c r="BC258" s="1">
        <v>5.33923</v>
      </c>
      <c r="BD258" s="1">
        <v>2.39033</v>
      </c>
      <c r="BE258" s="1">
        <v>308.264</v>
      </c>
      <c r="BF258" s="1">
        <v>7.20904</v>
      </c>
      <c r="BG258" s="1">
        <v>179.319</v>
      </c>
      <c r="BH258" s="1">
        <v>1.88220102</v>
      </c>
      <c r="BI258" s="1">
        <v>0.300099335</v>
      </c>
      <c r="BJ258" s="1">
        <v>0.18684215</v>
      </c>
      <c r="BK258" s="1">
        <v>0.008338019</v>
      </c>
      <c r="BL258" s="1" t="s">
        <v>144</v>
      </c>
      <c r="BM258" s="1" t="s">
        <v>145</v>
      </c>
      <c r="BN258" s="1" t="s">
        <v>145</v>
      </c>
      <c r="BO258" s="1" t="s">
        <v>145</v>
      </c>
      <c r="BP258" s="1" t="s">
        <v>146</v>
      </c>
      <c r="BQ258" s="1" t="s">
        <v>145</v>
      </c>
      <c r="BR258" s="1" t="s">
        <v>146</v>
      </c>
      <c r="BS258" s="1">
        <v>30.74575283</v>
      </c>
      <c r="BT258" s="1">
        <v>10.51585885</v>
      </c>
      <c r="BU258" s="1">
        <v>2.105381812</v>
      </c>
      <c r="BV258" s="1">
        <v>2.72677514</v>
      </c>
      <c r="BW258" s="1">
        <v>5.004668821</v>
      </c>
      <c r="BX258" s="1">
        <v>-0.563275109</v>
      </c>
      <c r="BY258" s="1">
        <v>-0.444223272</v>
      </c>
      <c r="BZ258" s="1" t="str">
        <f t="shared" si="1"/>
        <v>antiinflamatoria</v>
      </c>
      <c r="CA258" s="1">
        <v>30.25482625</v>
      </c>
      <c r="CB258" s="1" t="s">
        <v>148</v>
      </c>
      <c r="CC258" s="1">
        <v>0.041512427</v>
      </c>
      <c r="CD258" s="1">
        <v>0.057542306</v>
      </c>
      <c r="CE258" s="1">
        <v>0.610126917</v>
      </c>
      <c r="CF258" s="1">
        <v>0.135840825</v>
      </c>
      <c r="CG258" s="1">
        <v>0.046503173</v>
      </c>
      <c r="CH258" s="1">
        <v>640.017</v>
      </c>
      <c r="CI258" s="2" t="str">
        <f t="shared" si="2"/>
        <v>low</v>
      </c>
      <c r="CJ258" s="1">
        <v>603.111</v>
      </c>
      <c r="CK258" s="1">
        <v>408.35</v>
      </c>
      <c r="CL258" s="1">
        <v>194.761</v>
      </c>
      <c r="CM258" s="1">
        <v>0.0</v>
      </c>
      <c r="CN258" s="1">
        <v>598.164</v>
      </c>
      <c r="CO258" s="1">
        <v>4.918</v>
      </c>
      <c r="CP258" s="1">
        <v>0.0</v>
      </c>
      <c r="CQ258" s="1">
        <v>4.918</v>
      </c>
      <c r="CR258" s="1">
        <v>0.0</v>
      </c>
      <c r="CS258" s="1">
        <v>0.028</v>
      </c>
      <c r="CT258" s="1">
        <v>0.028</v>
      </c>
      <c r="CU258" s="1">
        <v>0.001</v>
      </c>
      <c r="CV258" s="1">
        <v>0.5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0.084</v>
      </c>
      <c r="DJ258" s="1">
        <v>0.401</v>
      </c>
      <c r="DK258" s="1">
        <v>0.485</v>
      </c>
      <c r="DL258" s="1">
        <v>403.347</v>
      </c>
      <c r="DM258" s="1">
        <v>194.332</v>
      </c>
      <c r="DN258" s="1">
        <v>597.679</v>
      </c>
      <c r="DO258" s="1">
        <v>0.0</v>
      </c>
      <c r="DP258" s="1">
        <v>0.028</v>
      </c>
      <c r="DQ258" s="1">
        <v>0.028</v>
      </c>
      <c r="DR258" s="1" t="s">
        <v>158</v>
      </c>
      <c r="DS258" s="1" t="s">
        <v>157</v>
      </c>
      <c r="DT258" s="1" t="s">
        <v>158</v>
      </c>
      <c r="DU258" s="1" t="s">
        <v>149</v>
      </c>
      <c r="DV258" s="1">
        <v>504.689</v>
      </c>
      <c r="DW258" s="1" t="str">
        <f t="shared" si="3"/>
        <v>low</v>
      </c>
      <c r="DX258" s="1">
        <v>475.587</v>
      </c>
      <c r="DY258" s="1">
        <v>0.0</v>
      </c>
      <c r="DZ258" s="1">
        <v>471.686</v>
      </c>
      <c r="EA258" s="1" t="s">
        <v>157</v>
      </c>
      <c r="EB258" s="1" t="s">
        <v>149</v>
      </c>
      <c r="EC258" s="1" t="s">
        <v>158</v>
      </c>
      <c r="ED258" s="1" t="s">
        <v>149</v>
      </c>
      <c r="EE258" s="1" t="s">
        <v>675</v>
      </c>
      <c r="EF258" s="1" t="s">
        <v>165</v>
      </c>
      <c r="EG258" s="1" t="s">
        <v>165</v>
      </c>
    </row>
    <row r="259" ht="14.25" customHeight="1">
      <c r="A259" s="1" t="s">
        <v>676</v>
      </c>
      <c r="B259" s="1" t="s">
        <v>153</v>
      </c>
      <c r="C259" s="1">
        <v>36.0</v>
      </c>
      <c r="D259" s="1" t="s">
        <v>137</v>
      </c>
      <c r="E259" s="1">
        <v>85.0</v>
      </c>
      <c r="F259" s="1">
        <v>59.0</v>
      </c>
      <c r="G259" s="1" t="s">
        <v>154</v>
      </c>
      <c r="H259" s="1">
        <v>13.4</v>
      </c>
      <c r="I259" s="1">
        <v>119.0</v>
      </c>
      <c r="J259" s="1">
        <v>191.0</v>
      </c>
      <c r="K259" s="1">
        <v>3.237288136</v>
      </c>
      <c r="L259" s="1">
        <v>74.1</v>
      </c>
      <c r="M259" s="1">
        <v>0.8</v>
      </c>
      <c r="N259" s="1">
        <v>108.0</v>
      </c>
      <c r="O259" s="1">
        <v>5.2</v>
      </c>
      <c r="P259" s="1">
        <v>9.03</v>
      </c>
      <c r="Q259" s="1">
        <v>5.98</v>
      </c>
      <c r="R259" s="1">
        <v>1.510033445</v>
      </c>
      <c r="S259" s="1">
        <v>67.0</v>
      </c>
      <c r="T259" s="1">
        <v>31.34</v>
      </c>
      <c r="U259" s="1">
        <v>5.994</v>
      </c>
      <c r="V259" s="1">
        <v>176.1</v>
      </c>
      <c r="W259" s="1">
        <v>251.3231756</v>
      </c>
      <c r="X259" s="1">
        <v>24.5</v>
      </c>
      <c r="Y259" s="1">
        <v>11.97751676</v>
      </c>
      <c r="Z259" s="1">
        <v>8.348976</v>
      </c>
      <c r="AA259" s="1">
        <v>0.28300928</v>
      </c>
      <c r="AB259" s="1">
        <v>67.4</v>
      </c>
      <c r="AC259" s="1">
        <v>29.91565472</v>
      </c>
      <c r="AD259" s="1" t="s">
        <v>139</v>
      </c>
      <c r="AE259" s="1">
        <v>39.94959946</v>
      </c>
      <c r="AF259" s="1">
        <v>92.8</v>
      </c>
      <c r="AG259" s="1" t="s">
        <v>140</v>
      </c>
      <c r="AH259" s="1" t="s">
        <v>141</v>
      </c>
      <c r="AI259" s="1" t="s">
        <v>142</v>
      </c>
      <c r="AJ259" s="1" t="s">
        <v>167</v>
      </c>
      <c r="AK259" s="1" t="s">
        <v>143</v>
      </c>
      <c r="AL259" s="1">
        <v>131.0</v>
      </c>
      <c r="AM259" s="1">
        <v>89.0</v>
      </c>
      <c r="AN259" s="1">
        <v>1279.95</v>
      </c>
      <c r="AO259" s="1">
        <v>10.8768</v>
      </c>
      <c r="AP259" s="1">
        <v>434.83</v>
      </c>
      <c r="AQ259" s="1">
        <v>662.101</v>
      </c>
      <c r="AR259" s="1">
        <v>7.57434</v>
      </c>
      <c r="AS259" s="1">
        <v>1049.43</v>
      </c>
      <c r="AT259" s="1">
        <v>1837.35</v>
      </c>
      <c r="AU259" s="1">
        <v>142.424</v>
      </c>
      <c r="AV259" s="1">
        <v>8.89769</v>
      </c>
      <c r="AW259" s="1">
        <v>0.707841</v>
      </c>
      <c r="AX259" s="1">
        <v>2.02583</v>
      </c>
      <c r="AY259" s="1">
        <v>587.417</v>
      </c>
      <c r="AZ259" s="1">
        <v>0.517079</v>
      </c>
      <c r="BA259" s="1">
        <v>1.03646</v>
      </c>
      <c r="BB259" s="1">
        <v>8.0214</v>
      </c>
      <c r="BC259" s="1">
        <v>3.58664</v>
      </c>
      <c r="BD259" s="1">
        <v>0.476509</v>
      </c>
      <c r="BE259" s="1">
        <v>202.615</v>
      </c>
      <c r="BF259" s="1">
        <v>6.82025</v>
      </c>
      <c r="BG259" s="1">
        <v>108.999</v>
      </c>
      <c r="BH259" s="1">
        <v>0.721422896</v>
      </c>
      <c r="BI259" s="1">
        <v>0.0</v>
      </c>
      <c r="BJ259" s="1">
        <v>0.0</v>
      </c>
      <c r="BK259" s="1">
        <v>0.0</v>
      </c>
      <c r="BL259" s="1" t="s">
        <v>144</v>
      </c>
      <c r="BM259" s="1" t="s">
        <v>145</v>
      </c>
      <c r="BN259" s="1" t="s">
        <v>146</v>
      </c>
      <c r="BO259" s="1" t="s">
        <v>146</v>
      </c>
      <c r="BP259" s="1" t="s">
        <v>145</v>
      </c>
      <c r="BQ259" s="1" t="s">
        <v>146</v>
      </c>
      <c r="BR259" s="1" t="s">
        <v>145</v>
      </c>
      <c r="BS259" s="1">
        <v>27.04859559</v>
      </c>
      <c r="BT259" s="1">
        <v>8.405558852</v>
      </c>
      <c r="BU259" s="1">
        <v>3.327592009</v>
      </c>
      <c r="BV259" s="1">
        <v>1.885574422</v>
      </c>
      <c r="BW259" s="1">
        <v>2.082538361</v>
      </c>
      <c r="BX259" s="1">
        <v>1.968017467</v>
      </c>
      <c r="BY259" s="1">
        <v>1.537513646</v>
      </c>
      <c r="BZ259" s="1" t="str">
        <f t="shared" si="1"/>
        <v>proinflamatoria</v>
      </c>
      <c r="CA259" s="1">
        <v>43.65086207</v>
      </c>
      <c r="CB259" s="1" t="s">
        <v>148</v>
      </c>
      <c r="CC259" s="3">
        <v>9.36E-5</v>
      </c>
      <c r="CD259" s="1">
        <v>0.07627846</v>
      </c>
      <c r="CE259" s="1">
        <v>0.364210921</v>
      </c>
      <c r="CF259" s="1">
        <v>0.389819135</v>
      </c>
      <c r="CG259" s="1">
        <v>0.034222312</v>
      </c>
      <c r="CH259" s="1">
        <v>756.353</v>
      </c>
      <c r="CI259" s="2" t="str">
        <f t="shared" si="2"/>
        <v>low</v>
      </c>
      <c r="CJ259" s="1">
        <v>788.299</v>
      </c>
      <c r="CK259" s="1">
        <v>528.104</v>
      </c>
      <c r="CL259" s="1">
        <v>260.195</v>
      </c>
      <c r="CM259" s="1">
        <v>115.591</v>
      </c>
      <c r="CN259" s="1">
        <v>660.675</v>
      </c>
      <c r="CO259" s="1">
        <v>9.041</v>
      </c>
      <c r="CP259" s="1">
        <v>0.0</v>
      </c>
      <c r="CQ259" s="1">
        <v>9.041</v>
      </c>
      <c r="CR259" s="1">
        <v>0.0</v>
      </c>
      <c r="CS259" s="1">
        <v>2.992</v>
      </c>
      <c r="CT259" s="1">
        <v>2.992</v>
      </c>
      <c r="CU259" s="1">
        <v>0.0</v>
      </c>
      <c r="CV259" s="1">
        <v>1.24</v>
      </c>
      <c r="CW259" s="1">
        <v>0.0</v>
      </c>
      <c r="CX259" s="1">
        <v>0.0</v>
      </c>
      <c r="CY259" s="1">
        <v>0.0</v>
      </c>
      <c r="CZ259" s="1">
        <v>52.126</v>
      </c>
      <c r="DA259" s="1">
        <v>30.846</v>
      </c>
      <c r="DB259" s="1">
        <v>82.972</v>
      </c>
      <c r="DC259" s="1">
        <v>14.823</v>
      </c>
      <c r="DD259" s="1">
        <v>0.693</v>
      </c>
      <c r="DE259" s="1">
        <v>15.516</v>
      </c>
      <c r="DF259" s="1">
        <v>13.105</v>
      </c>
      <c r="DG259" s="1">
        <v>3.998</v>
      </c>
      <c r="DH259" s="1">
        <v>17.103</v>
      </c>
      <c r="DI259" s="1">
        <v>0.217</v>
      </c>
      <c r="DJ259" s="1">
        <v>1.553</v>
      </c>
      <c r="DK259" s="1">
        <v>1.769</v>
      </c>
      <c r="DL259" s="1">
        <v>438.792</v>
      </c>
      <c r="DM259" s="1">
        <v>220.114</v>
      </c>
      <c r="DN259" s="1">
        <v>658.905</v>
      </c>
      <c r="DO259" s="1">
        <v>0.0</v>
      </c>
      <c r="DP259" s="1">
        <v>2.992</v>
      </c>
      <c r="DQ259" s="1">
        <v>2.992</v>
      </c>
      <c r="DR259" s="1" t="s">
        <v>157</v>
      </c>
      <c r="DS259" s="1" t="s">
        <v>149</v>
      </c>
      <c r="DT259" s="1" t="s">
        <v>157</v>
      </c>
      <c r="DU259" s="1" t="s">
        <v>149</v>
      </c>
      <c r="DV259" s="1">
        <v>590.924</v>
      </c>
      <c r="DW259" s="1" t="str">
        <f t="shared" si="3"/>
        <v>high</v>
      </c>
      <c r="DX259" s="1">
        <v>615.883</v>
      </c>
      <c r="DY259" s="1">
        <v>90.309</v>
      </c>
      <c r="DZ259" s="1">
        <v>516.172</v>
      </c>
      <c r="EA259" s="1" t="s">
        <v>157</v>
      </c>
      <c r="EB259" s="1" t="s">
        <v>149</v>
      </c>
      <c r="EC259" s="1" t="s">
        <v>157</v>
      </c>
      <c r="ED259" s="1" t="s">
        <v>149</v>
      </c>
      <c r="EE259" s="1" t="s">
        <v>677</v>
      </c>
      <c r="EF259" s="1" t="s">
        <v>165</v>
      </c>
      <c r="EG259" s="1" t="s">
        <v>165</v>
      </c>
    </row>
    <row r="260" ht="14.25" customHeight="1">
      <c r="A260" s="1" t="s">
        <v>678</v>
      </c>
      <c r="B260" s="1" t="s">
        <v>136</v>
      </c>
      <c r="C260" s="1">
        <v>25.0</v>
      </c>
      <c r="D260" s="1" t="s">
        <v>137</v>
      </c>
      <c r="E260" s="1">
        <v>54.2</v>
      </c>
      <c r="F260" s="1">
        <v>39.0</v>
      </c>
      <c r="G260" s="1" t="s">
        <v>138</v>
      </c>
      <c r="H260" s="1">
        <v>14.4</v>
      </c>
      <c r="I260" s="1">
        <v>77.0</v>
      </c>
      <c r="J260" s="1">
        <v>130.0</v>
      </c>
      <c r="K260" s="1">
        <v>3.333333333</v>
      </c>
      <c r="L260" s="1">
        <v>289.0</v>
      </c>
      <c r="M260" s="1">
        <v>1.6</v>
      </c>
      <c r="N260" s="1">
        <v>85.0</v>
      </c>
      <c r="O260" s="1">
        <v>5.2</v>
      </c>
      <c r="P260" s="1">
        <v>0.39</v>
      </c>
      <c r="Q260" s="1">
        <v>8.34</v>
      </c>
      <c r="R260" s="1">
        <v>0.04676259</v>
      </c>
      <c r="S260" s="1">
        <v>72.0</v>
      </c>
      <c r="T260" s="1">
        <v>4.83</v>
      </c>
      <c r="U260" s="1">
        <v>4.7175</v>
      </c>
      <c r="V260" s="1">
        <v>78.2</v>
      </c>
      <c r="W260" s="1">
        <v>79.34291581</v>
      </c>
      <c r="X260" s="1">
        <v>160.9</v>
      </c>
      <c r="Y260" s="1">
        <v>98.74690182</v>
      </c>
      <c r="Z260" s="1">
        <v>1.01269</v>
      </c>
      <c r="AA260" s="1">
        <v>0.382073662</v>
      </c>
      <c r="AB260" s="1">
        <v>84.3</v>
      </c>
      <c r="AC260" s="1">
        <v>28.06922677</v>
      </c>
      <c r="AD260" s="1" t="s">
        <v>139</v>
      </c>
      <c r="AE260" s="1">
        <v>21.30865505</v>
      </c>
      <c r="AF260" s="1">
        <v>88.8</v>
      </c>
      <c r="AG260" s="1" t="s">
        <v>154</v>
      </c>
      <c r="AH260" s="1" t="s">
        <v>154</v>
      </c>
      <c r="AI260" s="1" t="s">
        <v>142</v>
      </c>
      <c r="AJ260" s="1" t="s">
        <v>167</v>
      </c>
      <c r="AK260" s="1" t="s">
        <v>143</v>
      </c>
      <c r="AL260" s="1">
        <v>107.0</v>
      </c>
      <c r="AM260" s="1">
        <v>59.0</v>
      </c>
      <c r="AN260" s="1">
        <v>1758.5</v>
      </c>
      <c r="AO260" s="1">
        <v>13.5654</v>
      </c>
      <c r="AP260" s="1">
        <v>432.506</v>
      </c>
      <c r="AQ260" s="1">
        <v>806.459</v>
      </c>
      <c r="AR260" s="1">
        <v>11.8123</v>
      </c>
      <c r="AS260" s="1">
        <v>965.804</v>
      </c>
      <c r="AT260" s="1">
        <v>2407.75</v>
      </c>
      <c r="AU260" s="1">
        <v>214.165</v>
      </c>
      <c r="AV260" s="1">
        <v>10.2294</v>
      </c>
      <c r="AW260" s="1">
        <v>1.48132</v>
      </c>
      <c r="AX260" s="1">
        <v>3.80645</v>
      </c>
      <c r="AY260" s="1">
        <v>766.216</v>
      </c>
      <c r="AZ260" s="1">
        <v>1.01696</v>
      </c>
      <c r="BA260" s="1">
        <v>1.29226</v>
      </c>
      <c r="BB260" s="1">
        <v>14.5542</v>
      </c>
      <c r="BC260" s="1">
        <v>5.22914</v>
      </c>
      <c r="BD260" s="1">
        <v>1.49408</v>
      </c>
      <c r="BE260" s="1">
        <v>343.675</v>
      </c>
      <c r="BF260" s="1">
        <v>7.01873</v>
      </c>
      <c r="BG260" s="1">
        <v>170.868</v>
      </c>
      <c r="BH260" s="1">
        <v>0.695725013</v>
      </c>
      <c r="BI260" s="1">
        <v>0.154362946</v>
      </c>
      <c r="BJ260" s="1">
        <v>0.088279887</v>
      </c>
      <c r="BK260" s="1">
        <v>0.009176565</v>
      </c>
      <c r="BL260" s="1" t="s">
        <v>156</v>
      </c>
      <c r="BM260" s="1" t="s">
        <v>146</v>
      </c>
      <c r="BN260" s="1" t="s">
        <v>146</v>
      </c>
      <c r="BO260" s="1" t="s">
        <v>145</v>
      </c>
      <c r="BP260" s="1" t="s">
        <v>146</v>
      </c>
      <c r="BQ260" s="1" t="s">
        <v>146</v>
      </c>
      <c r="BR260" s="1" t="s">
        <v>146</v>
      </c>
      <c r="BS260" s="1">
        <v>24.48572354</v>
      </c>
      <c r="BT260" s="1">
        <v>11.62153878</v>
      </c>
      <c r="BU260" s="1">
        <v>2.180770478</v>
      </c>
      <c r="BV260" s="1">
        <v>2.086595805</v>
      </c>
      <c r="BW260" s="1">
        <v>0.0</v>
      </c>
      <c r="BX260" s="1">
        <v>0.478564252</v>
      </c>
      <c r="BY260" s="1">
        <v>0.27206609</v>
      </c>
      <c r="BZ260" s="1" t="str">
        <f t="shared" si="1"/>
        <v>proinflamatoria</v>
      </c>
      <c r="CA260" s="1">
        <v>24.96846847</v>
      </c>
      <c r="CB260" s="1" t="s">
        <v>148</v>
      </c>
      <c r="CC260" s="1">
        <v>0.196732551</v>
      </c>
      <c r="CD260" s="1">
        <v>0.156049887</v>
      </c>
      <c r="CE260" s="1">
        <v>0.397243089</v>
      </c>
      <c r="CF260" s="1">
        <v>0.053679527</v>
      </c>
      <c r="CG260" s="1">
        <v>0.055313252</v>
      </c>
      <c r="CH260" s="1">
        <v>319.651</v>
      </c>
      <c r="CI260" s="2" t="str">
        <f t="shared" si="2"/>
        <v>low</v>
      </c>
      <c r="CJ260" s="1">
        <v>718.563</v>
      </c>
      <c r="CK260" s="1">
        <v>713.499</v>
      </c>
      <c r="CL260" s="1">
        <v>5.064</v>
      </c>
      <c r="CM260" s="1">
        <v>704.355</v>
      </c>
      <c r="CN260" s="1">
        <v>12.627</v>
      </c>
      <c r="CO260" s="1">
        <v>0.686</v>
      </c>
      <c r="CP260" s="1">
        <v>0.0</v>
      </c>
      <c r="CQ260" s="1">
        <v>0.686</v>
      </c>
      <c r="CR260" s="1">
        <v>0.0</v>
      </c>
      <c r="CS260" s="1">
        <v>0.895</v>
      </c>
      <c r="CT260" s="1">
        <v>0.895</v>
      </c>
      <c r="CU260" s="1">
        <v>0.0</v>
      </c>
      <c r="CV260" s="1">
        <v>0.686</v>
      </c>
      <c r="CW260" s="1">
        <v>0.061</v>
      </c>
      <c r="CX260" s="1">
        <v>0.0</v>
      </c>
      <c r="CY260" s="1">
        <v>60.077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0.001</v>
      </c>
      <c r="DE260" s="1">
        <v>0.001</v>
      </c>
      <c r="DF260" s="1">
        <v>644.196</v>
      </c>
      <c r="DG260" s="1">
        <v>0.02</v>
      </c>
      <c r="DH260" s="1">
        <v>644.216</v>
      </c>
      <c r="DI260" s="1">
        <v>0.106</v>
      </c>
      <c r="DJ260" s="1">
        <v>1.448</v>
      </c>
      <c r="DK260" s="1">
        <v>1.554</v>
      </c>
      <c r="DL260" s="1">
        <v>8.374</v>
      </c>
      <c r="DM260" s="1">
        <v>2.7</v>
      </c>
      <c r="DN260" s="1">
        <v>11.073</v>
      </c>
      <c r="DO260" s="1">
        <v>0.0</v>
      </c>
      <c r="DP260" s="1">
        <v>0.895</v>
      </c>
      <c r="DQ260" s="1">
        <v>0.895</v>
      </c>
      <c r="DR260" s="1" t="s">
        <v>158</v>
      </c>
      <c r="DS260" s="1" t="s">
        <v>157</v>
      </c>
      <c r="DT260" s="1" t="s">
        <v>149</v>
      </c>
      <c r="DU260" s="1" t="s">
        <v>158</v>
      </c>
      <c r="DV260" s="1">
        <v>181.775</v>
      </c>
      <c r="DW260" s="1" t="str">
        <f t="shared" si="3"/>
        <v>low</v>
      </c>
      <c r="DX260" s="1">
        <v>408.623</v>
      </c>
      <c r="DY260" s="1">
        <v>400.543</v>
      </c>
      <c r="DZ260" s="1">
        <v>7.181</v>
      </c>
      <c r="EA260" s="1" t="s">
        <v>158</v>
      </c>
      <c r="EB260" s="1" t="s">
        <v>149</v>
      </c>
      <c r="EC260" s="1" t="s">
        <v>149</v>
      </c>
      <c r="ED260" s="1" t="s">
        <v>158</v>
      </c>
      <c r="EE260" s="1" t="s">
        <v>679</v>
      </c>
      <c r="EF260" s="1" t="s">
        <v>151</v>
      </c>
      <c r="EG260" s="1" t="s">
        <v>151</v>
      </c>
    </row>
    <row r="261" ht="14.25" customHeight="1">
      <c r="A261" s="1" t="s">
        <v>680</v>
      </c>
      <c r="B261" s="1" t="s">
        <v>136</v>
      </c>
      <c r="C261" s="1">
        <v>59.0</v>
      </c>
      <c r="D261" s="1" t="s">
        <v>161</v>
      </c>
      <c r="E261" s="1">
        <v>89.8</v>
      </c>
      <c r="F261" s="1">
        <v>41.0</v>
      </c>
      <c r="G261" s="1" t="s">
        <v>154</v>
      </c>
      <c r="H261" s="1">
        <v>29.2</v>
      </c>
      <c r="I261" s="1">
        <v>121.0</v>
      </c>
      <c r="J261" s="1">
        <v>191.0</v>
      </c>
      <c r="K261" s="1">
        <v>4.658536585</v>
      </c>
      <c r="L261" s="1">
        <v>52.2</v>
      </c>
      <c r="M261" s="1">
        <v>2.0</v>
      </c>
      <c r="N261" s="1">
        <v>97.0</v>
      </c>
      <c r="O261" s="1">
        <v>5.7</v>
      </c>
      <c r="P261" s="1">
        <v>5.74</v>
      </c>
      <c r="Q261" s="1">
        <v>5.95</v>
      </c>
      <c r="R261" s="1">
        <v>0.964705882</v>
      </c>
      <c r="S261" s="1">
        <v>146.0</v>
      </c>
      <c r="T261" s="1">
        <v>22.02</v>
      </c>
      <c r="U261" s="1">
        <v>5.3835</v>
      </c>
      <c r="V261" s="1">
        <v>168.5</v>
      </c>
      <c r="W261" s="1">
        <v>233.8200159</v>
      </c>
      <c r="X261" s="1">
        <v>35.2</v>
      </c>
      <c r="Y261" s="1">
        <v>18.98018696</v>
      </c>
      <c r="Z261" s="1">
        <v>5.268652</v>
      </c>
      <c r="AA261" s="1">
        <v>0.29998326</v>
      </c>
      <c r="AB261" s="1">
        <v>91.9</v>
      </c>
      <c r="AC261" s="1">
        <v>32.17674451</v>
      </c>
      <c r="AD261" s="1" t="s">
        <v>155</v>
      </c>
      <c r="AE261" s="1">
        <v>41.38910414</v>
      </c>
      <c r="AF261" s="1">
        <v>102.9</v>
      </c>
      <c r="AG261" s="1" t="s">
        <v>140</v>
      </c>
      <c r="AH261" s="1" t="s">
        <v>141</v>
      </c>
      <c r="AI261" s="1" t="s">
        <v>142</v>
      </c>
      <c r="AJ261" s="1" t="s">
        <v>142</v>
      </c>
      <c r="AK261" s="1" t="s">
        <v>143</v>
      </c>
      <c r="AL261" s="1">
        <v>135.0</v>
      </c>
      <c r="AM261" s="1">
        <v>76.0</v>
      </c>
      <c r="AN261" s="1">
        <v>1629.8</v>
      </c>
      <c r="AO261" s="1">
        <v>11.8853</v>
      </c>
      <c r="AP261" s="1">
        <v>684.869</v>
      </c>
      <c r="AQ261" s="1">
        <v>1001.73</v>
      </c>
      <c r="AR261" s="1">
        <v>12.0412</v>
      </c>
      <c r="AS261" s="1">
        <v>1154.96</v>
      </c>
      <c r="AT261" s="1">
        <v>2637.02</v>
      </c>
      <c r="AU261" s="1">
        <v>217.432</v>
      </c>
      <c r="AV261" s="1">
        <v>10.6642</v>
      </c>
      <c r="AW261" s="1">
        <v>1.14189</v>
      </c>
      <c r="AX261" s="1">
        <v>5.06317</v>
      </c>
      <c r="AY261" s="1">
        <v>757.721</v>
      </c>
      <c r="AZ261" s="1">
        <v>1.04146</v>
      </c>
      <c r="BA261" s="1">
        <v>2.32562</v>
      </c>
      <c r="BB261" s="1">
        <v>12.2839</v>
      </c>
      <c r="BC261" s="1">
        <v>7.24999</v>
      </c>
      <c r="BD261" s="1">
        <v>1.57602</v>
      </c>
      <c r="BE261" s="1">
        <v>338.515</v>
      </c>
      <c r="BF261" s="1">
        <v>7.21015</v>
      </c>
      <c r="BG261" s="1">
        <v>171.903</v>
      </c>
      <c r="BH261" s="1">
        <v>6.942437341</v>
      </c>
      <c r="BI261" s="1">
        <v>1.592180246</v>
      </c>
      <c r="BJ261" s="1">
        <v>0.903820048</v>
      </c>
      <c r="BK261" s="1">
        <v>0.045358706</v>
      </c>
      <c r="BL261" s="1" t="s">
        <v>144</v>
      </c>
      <c r="BM261" s="1" t="s">
        <v>145</v>
      </c>
      <c r="BN261" s="1" t="s">
        <v>146</v>
      </c>
      <c r="BO261" s="1" t="s">
        <v>145</v>
      </c>
      <c r="BP261" s="1" t="s">
        <v>146</v>
      </c>
      <c r="BQ261" s="1" t="s">
        <v>146</v>
      </c>
      <c r="BR261" s="1" t="s">
        <v>145</v>
      </c>
      <c r="BS261" s="1">
        <v>43.23552127</v>
      </c>
      <c r="BT261" s="1">
        <v>24.94890817</v>
      </c>
      <c r="BU261" s="1">
        <v>11.1929024</v>
      </c>
      <c r="BV261" s="1">
        <v>5.737562141</v>
      </c>
      <c r="BW261" s="1">
        <v>4.767543636</v>
      </c>
      <c r="BX261" s="1">
        <v>0.297874258</v>
      </c>
      <c r="BY261" s="1">
        <v>0.182744944</v>
      </c>
      <c r="BZ261" s="1" t="str">
        <f t="shared" si="1"/>
        <v>proinflamatoria</v>
      </c>
      <c r="CA261" s="1">
        <v>31.15257532</v>
      </c>
      <c r="CB261" s="1" t="s">
        <v>148</v>
      </c>
      <c r="CC261" s="1">
        <v>0.299589322</v>
      </c>
      <c r="CD261" s="1">
        <v>0.344524298</v>
      </c>
      <c r="CE261" s="1">
        <v>0.18384668</v>
      </c>
      <c r="CF261" s="1">
        <v>0.015160849</v>
      </c>
      <c r="CG261" s="1">
        <v>0.031314168</v>
      </c>
      <c r="CH261" s="1">
        <v>4033.296</v>
      </c>
      <c r="CI261" s="2" t="str">
        <f t="shared" si="2"/>
        <v>High</v>
      </c>
      <c r="CJ261" s="1">
        <v>3099.605</v>
      </c>
      <c r="CK261" s="1">
        <v>2736.046</v>
      </c>
      <c r="CL261" s="1">
        <v>363.559</v>
      </c>
      <c r="CM261" s="1">
        <v>2119.964</v>
      </c>
      <c r="CN261" s="1">
        <v>965.513</v>
      </c>
      <c r="CO261" s="1">
        <v>13.219</v>
      </c>
      <c r="CP261" s="1">
        <v>0.0</v>
      </c>
      <c r="CQ261" s="1">
        <v>13.219</v>
      </c>
      <c r="CR261" s="1">
        <v>0.0</v>
      </c>
      <c r="CS261" s="1">
        <v>0.909</v>
      </c>
      <c r="CT261" s="1">
        <v>0.909</v>
      </c>
      <c r="CU261" s="1">
        <v>0.0</v>
      </c>
      <c r="CV261" s="1">
        <v>0.769</v>
      </c>
      <c r="CW261" s="1">
        <v>0.0</v>
      </c>
      <c r="CX261" s="1">
        <v>0.0</v>
      </c>
      <c r="CY261" s="1">
        <v>1977.484</v>
      </c>
      <c r="CZ261" s="1">
        <v>93.802</v>
      </c>
      <c r="DA261" s="1">
        <v>26.652</v>
      </c>
      <c r="DB261" s="1">
        <v>120.454</v>
      </c>
      <c r="DC261" s="1">
        <v>14.226</v>
      </c>
      <c r="DD261" s="1">
        <v>0.1</v>
      </c>
      <c r="DE261" s="1">
        <v>14.325</v>
      </c>
      <c r="DF261" s="1">
        <v>6.04</v>
      </c>
      <c r="DG261" s="1">
        <v>1.66</v>
      </c>
      <c r="DH261" s="1">
        <v>7.7</v>
      </c>
      <c r="DI261" s="1">
        <v>0.084</v>
      </c>
      <c r="DJ261" s="1">
        <v>26.398</v>
      </c>
      <c r="DK261" s="1">
        <v>26.482</v>
      </c>
      <c r="DL261" s="1">
        <v>631.191</v>
      </c>
      <c r="DM261" s="1">
        <v>307.84</v>
      </c>
      <c r="DN261" s="1">
        <v>939.031</v>
      </c>
      <c r="DO261" s="1">
        <v>0.0</v>
      </c>
      <c r="DP261" s="1">
        <v>0.909</v>
      </c>
      <c r="DQ261" s="1">
        <v>0.909</v>
      </c>
      <c r="DR261" s="1" t="s">
        <v>149</v>
      </c>
      <c r="DS261" s="1" t="s">
        <v>149</v>
      </c>
      <c r="DT261" s="1" t="s">
        <v>149</v>
      </c>
      <c r="DU261" s="1" t="s">
        <v>149</v>
      </c>
      <c r="DV261" s="1">
        <v>2474.718</v>
      </c>
      <c r="DW261" s="1" t="str">
        <f t="shared" si="3"/>
        <v>high</v>
      </c>
      <c r="DX261" s="1">
        <v>1901.832</v>
      </c>
      <c r="DY261" s="1">
        <v>1300.751</v>
      </c>
      <c r="DZ261" s="1">
        <v>592.412</v>
      </c>
      <c r="EA261" s="1" t="s">
        <v>149</v>
      </c>
      <c r="EB261" s="1" t="s">
        <v>149</v>
      </c>
      <c r="EC261" s="1" t="s">
        <v>149</v>
      </c>
      <c r="ED261" s="1" t="s">
        <v>149</v>
      </c>
      <c r="EE261" s="1" t="s">
        <v>681</v>
      </c>
      <c r="EF261" s="1" t="s">
        <v>165</v>
      </c>
      <c r="EG261" s="1" t="s">
        <v>151</v>
      </c>
    </row>
    <row r="262" ht="14.25" customHeight="1">
      <c r="A262" s="1" t="s">
        <v>682</v>
      </c>
      <c r="B262" s="1" t="s">
        <v>136</v>
      </c>
      <c r="C262" s="1">
        <v>43.0</v>
      </c>
      <c r="D262" s="1" t="s">
        <v>161</v>
      </c>
      <c r="E262" s="1">
        <v>80.9</v>
      </c>
      <c r="F262" s="1">
        <v>26.0</v>
      </c>
      <c r="G262" s="1" t="s">
        <v>138</v>
      </c>
      <c r="H262" s="1">
        <v>27.2</v>
      </c>
      <c r="I262" s="1">
        <v>93.0</v>
      </c>
      <c r="J262" s="1">
        <v>146.0</v>
      </c>
      <c r="K262" s="1">
        <v>5.615384615</v>
      </c>
      <c r="L262" s="1">
        <v>168.6</v>
      </c>
      <c r="M262" s="1">
        <v>16.3</v>
      </c>
      <c r="N262" s="1">
        <v>82.0</v>
      </c>
      <c r="O262" s="1">
        <v>5.4</v>
      </c>
      <c r="P262" s="1">
        <v>10.19</v>
      </c>
      <c r="Q262" s="1">
        <v>6.32</v>
      </c>
      <c r="R262" s="1">
        <v>1.612341772</v>
      </c>
      <c r="S262" s="1">
        <v>136.0</v>
      </c>
      <c r="T262" s="1">
        <v>8.47</v>
      </c>
      <c r="U262" s="1">
        <v>4.551</v>
      </c>
      <c r="V262" s="1">
        <v>122.5</v>
      </c>
      <c r="W262" s="1">
        <v>161.1798287</v>
      </c>
      <c r="X262" s="1">
        <v>93.3</v>
      </c>
      <c r="Y262" s="1">
        <v>58.37034661</v>
      </c>
      <c r="Z262" s="1">
        <v>1.713198667</v>
      </c>
      <c r="AA262" s="1">
        <v>0.351416333</v>
      </c>
      <c r="AB262" s="1">
        <v>98.0</v>
      </c>
      <c r="AC262" s="1">
        <v>33.08752901</v>
      </c>
      <c r="AD262" s="1" t="s">
        <v>155</v>
      </c>
      <c r="AE262" s="1">
        <v>34.3444227</v>
      </c>
      <c r="AF262" s="1">
        <v>114.5</v>
      </c>
      <c r="AG262" s="1" t="s">
        <v>140</v>
      </c>
      <c r="AH262" s="1" t="s">
        <v>141</v>
      </c>
      <c r="AI262" s="1" t="s">
        <v>142</v>
      </c>
      <c r="AJ262" s="1" t="s">
        <v>142</v>
      </c>
      <c r="AK262" s="1" t="s">
        <v>143</v>
      </c>
      <c r="AL262" s="1">
        <v>122.0</v>
      </c>
      <c r="AM262" s="1">
        <v>70.0</v>
      </c>
      <c r="AN262" s="1">
        <v>1741.18</v>
      </c>
      <c r="AO262" s="1">
        <v>11.8675</v>
      </c>
      <c r="AP262" s="1">
        <v>1091.6</v>
      </c>
      <c r="AQ262" s="1">
        <v>1263.64</v>
      </c>
      <c r="AR262" s="1">
        <v>12.8877</v>
      </c>
      <c r="AS262" s="1">
        <v>1446.85</v>
      </c>
      <c r="AT262" s="1">
        <v>1516.08</v>
      </c>
      <c r="AU262" s="1">
        <v>176.77</v>
      </c>
      <c r="AV262" s="1">
        <v>10.5154</v>
      </c>
      <c r="AW262" s="1">
        <v>0.884301</v>
      </c>
      <c r="AX262" s="1">
        <v>2.49799</v>
      </c>
      <c r="AY262" s="1">
        <v>795.576</v>
      </c>
      <c r="AZ262" s="1">
        <v>1.02306</v>
      </c>
      <c r="BA262" s="1">
        <v>1.73416</v>
      </c>
      <c r="BB262" s="1">
        <v>12.5826</v>
      </c>
      <c r="BC262" s="1">
        <v>3.97897</v>
      </c>
      <c r="BD262" s="1">
        <v>0.996924</v>
      </c>
      <c r="BE262" s="1">
        <v>381.245</v>
      </c>
      <c r="BF262" s="1">
        <v>7.28322</v>
      </c>
      <c r="BG262" s="1">
        <v>60.671</v>
      </c>
      <c r="BH262" s="1">
        <v>4.435628366</v>
      </c>
      <c r="BI262" s="1">
        <v>1.794898085</v>
      </c>
      <c r="BJ262" s="1">
        <v>0.441916914</v>
      </c>
      <c r="BK262" s="1">
        <v>0.100499682</v>
      </c>
      <c r="BL262" s="1" t="s">
        <v>144</v>
      </c>
      <c r="BM262" s="1" t="s">
        <v>146</v>
      </c>
      <c r="BN262" s="1" t="s">
        <v>146</v>
      </c>
      <c r="BO262" s="1" t="s">
        <v>145</v>
      </c>
      <c r="BP262" s="1" t="s">
        <v>146</v>
      </c>
      <c r="BQ262" s="1" t="s">
        <v>145</v>
      </c>
      <c r="BR262" s="1" t="s">
        <v>146</v>
      </c>
      <c r="BS262" s="1">
        <v>25.2533625</v>
      </c>
      <c r="BT262" s="1">
        <v>13.69625512</v>
      </c>
      <c r="BU262" s="1">
        <v>1.946368237</v>
      </c>
      <c r="BV262" s="1">
        <v>1.864365744</v>
      </c>
      <c r="BW262" s="1">
        <v>7.143924147</v>
      </c>
      <c r="BX262" s="1">
        <v>1.65358952</v>
      </c>
      <c r="BY262" s="1">
        <v>0.949792946</v>
      </c>
      <c r="BZ262" s="1" t="str">
        <f t="shared" si="1"/>
        <v>proinflamatoria</v>
      </c>
      <c r="CA262" s="1">
        <v>33.93886463</v>
      </c>
      <c r="CB262" s="1" t="s">
        <v>148</v>
      </c>
      <c r="CC262" s="3">
        <v>6.22E-5</v>
      </c>
      <c r="CD262" s="1">
        <v>0.038062499</v>
      </c>
      <c r="CE262" s="1">
        <v>0.833641836</v>
      </c>
      <c r="CF262" s="1">
        <v>0.009892828</v>
      </c>
      <c r="CG262" s="3">
        <v>1.56E-5</v>
      </c>
      <c r="CH262" s="1">
        <v>420.301</v>
      </c>
      <c r="CI262" s="2" t="str">
        <f t="shared" si="2"/>
        <v>low</v>
      </c>
      <c r="CJ262" s="1">
        <v>391.506</v>
      </c>
      <c r="CK262" s="1">
        <v>262.103</v>
      </c>
      <c r="CL262" s="1">
        <v>129.403</v>
      </c>
      <c r="CM262" s="1">
        <v>17.276</v>
      </c>
      <c r="CN262" s="1">
        <v>357.144</v>
      </c>
      <c r="CO262" s="1">
        <v>16.789</v>
      </c>
      <c r="CP262" s="1">
        <v>0.0</v>
      </c>
      <c r="CQ262" s="1">
        <v>16.789</v>
      </c>
      <c r="CR262" s="1">
        <v>0.0</v>
      </c>
      <c r="CS262" s="1">
        <v>0.297</v>
      </c>
      <c r="CT262" s="1">
        <v>0.297</v>
      </c>
      <c r="CU262" s="1">
        <v>0.0</v>
      </c>
      <c r="CV262" s="1">
        <v>14.464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1.74</v>
      </c>
      <c r="DD262" s="1">
        <v>0.619</v>
      </c>
      <c r="DE262" s="1">
        <v>2.359</v>
      </c>
      <c r="DF262" s="1">
        <v>12.008</v>
      </c>
      <c r="DG262" s="1">
        <v>2.91</v>
      </c>
      <c r="DH262" s="1">
        <v>14.917</v>
      </c>
      <c r="DI262" s="1">
        <v>0.513</v>
      </c>
      <c r="DJ262" s="1">
        <v>0.542</v>
      </c>
      <c r="DK262" s="1">
        <v>1.055</v>
      </c>
      <c r="DL262" s="1">
        <v>231.039</v>
      </c>
      <c r="DM262" s="1">
        <v>125.022</v>
      </c>
      <c r="DN262" s="1">
        <v>356.061</v>
      </c>
      <c r="DO262" s="1">
        <v>0.0</v>
      </c>
      <c r="DP262" s="1">
        <v>0.297</v>
      </c>
      <c r="DQ262" s="1">
        <v>0.297</v>
      </c>
      <c r="DR262" s="1" t="s">
        <v>158</v>
      </c>
      <c r="DS262" s="1" t="s">
        <v>157</v>
      </c>
      <c r="DT262" s="1" t="s">
        <v>158</v>
      </c>
      <c r="DU262" s="1" t="s">
        <v>157</v>
      </c>
      <c r="DV262" s="1">
        <v>241.388</v>
      </c>
      <c r="DW262" s="1" t="str">
        <f t="shared" si="3"/>
        <v>low</v>
      </c>
      <c r="DX262" s="1">
        <v>224.851</v>
      </c>
      <c r="DY262" s="1">
        <v>9.922</v>
      </c>
      <c r="DZ262" s="1">
        <v>205.116</v>
      </c>
      <c r="EA262" s="1" t="s">
        <v>158</v>
      </c>
      <c r="EB262" s="1" t="s">
        <v>157</v>
      </c>
      <c r="EC262" s="1" t="s">
        <v>158</v>
      </c>
      <c r="ED262" s="1" t="s">
        <v>157</v>
      </c>
      <c r="EE262" s="1" t="s">
        <v>683</v>
      </c>
      <c r="EF262" s="1" t="s">
        <v>151</v>
      </c>
      <c r="EG262" s="1" t="s">
        <v>151</v>
      </c>
    </row>
    <row r="263" ht="14.25" customHeight="1">
      <c r="A263" s="1" t="s">
        <v>684</v>
      </c>
      <c r="B263" s="1" t="s">
        <v>136</v>
      </c>
      <c r="C263" s="1">
        <v>58.0</v>
      </c>
      <c r="D263" s="1" t="s">
        <v>161</v>
      </c>
      <c r="E263" s="1">
        <v>89.7</v>
      </c>
      <c r="F263" s="1">
        <v>34.0</v>
      </c>
      <c r="G263" s="1" t="s">
        <v>138</v>
      </c>
      <c r="H263" s="1">
        <v>22.2</v>
      </c>
      <c r="I263" s="1">
        <v>112.0</v>
      </c>
      <c r="J263" s="1">
        <v>168.0</v>
      </c>
      <c r="K263" s="1">
        <v>4.941176471</v>
      </c>
      <c r="L263" s="1">
        <v>64.8</v>
      </c>
      <c r="M263" s="1">
        <v>5.9</v>
      </c>
      <c r="N263" s="1">
        <v>102.0</v>
      </c>
      <c r="O263" s="1">
        <v>5.3</v>
      </c>
      <c r="P263" s="1">
        <v>1.24</v>
      </c>
      <c r="Q263" s="1">
        <v>5.15</v>
      </c>
      <c r="R263" s="1">
        <v>0.240776699</v>
      </c>
      <c r="S263" s="1">
        <v>111.0</v>
      </c>
      <c r="T263" s="1">
        <v>7.25</v>
      </c>
      <c r="U263" s="1">
        <v>5.661</v>
      </c>
      <c r="V263" s="1">
        <v>71.3</v>
      </c>
      <c r="W263" s="1">
        <v>67.09856548</v>
      </c>
      <c r="X263" s="1">
        <v>102.8</v>
      </c>
      <c r="Y263" s="1">
        <v>54.82155584</v>
      </c>
      <c r="Z263" s="1">
        <v>1.8241</v>
      </c>
      <c r="AA263" s="1">
        <v>0.348084157</v>
      </c>
      <c r="AB263" s="1">
        <v>86.5</v>
      </c>
      <c r="AC263" s="1">
        <v>30.90467818</v>
      </c>
      <c r="AD263" s="1" t="s">
        <v>155</v>
      </c>
      <c r="AE263" s="1">
        <v>35.64430122</v>
      </c>
      <c r="AF263" s="1">
        <v>106.7</v>
      </c>
      <c r="AG263" s="1" t="s">
        <v>140</v>
      </c>
      <c r="AH263" s="1" t="s">
        <v>141</v>
      </c>
      <c r="AI263" s="1" t="s">
        <v>142</v>
      </c>
      <c r="AJ263" s="1" t="s">
        <v>142</v>
      </c>
      <c r="AK263" s="1" t="s">
        <v>143</v>
      </c>
      <c r="AL263" s="1">
        <v>144.0</v>
      </c>
      <c r="AM263" s="1">
        <v>81.0</v>
      </c>
      <c r="AN263" s="1">
        <v>1314.58</v>
      </c>
      <c r="AO263" s="1">
        <v>18.2653</v>
      </c>
      <c r="AP263" s="1">
        <v>523.157</v>
      </c>
      <c r="AQ263" s="1">
        <v>870.334</v>
      </c>
      <c r="AR263" s="1">
        <v>11.067</v>
      </c>
      <c r="AS263" s="1">
        <v>846.17</v>
      </c>
      <c r="AT263" s="1">
        <v>2895.5</v>
      </c>
      <c r="AU263" s="1">
        <v>162.417</v>
      </c>
      <c r="AV263" s="1">
        <v>10.1823</v>
      </c>
      <c r="AW263" s="1">
        <v>0.807314</v>
      </c>
      <c r="AX263" s="1">
        <v>2.2187</v>
      </c>
      <c r="AY263" s="1">
        <v>573.464</v>
      </c>
      <c r="AZ263" s="1">
        <v>0.85237</v>
      </c>
      <c r="BA263" s="1">
        <v>1.62961</v>
      </c>
      <c r="BB263" s="1">
        <v>13.0287</v>
      </c>
      <c r="BC263" s="1">
        <v>3.1773</v>
      </c>
      <c r="BD263" s="1">
        <v>1.66158</v>
      </c>
      <c r="BE263" s="1">
        <v>258.591</v>
      </c>
      <c r="BF263" s="1">
        <v>6.59695</v>
      </c>
      <c r="BG263" s="1">
        <v>231.945</v>
      </c>
      <c r="BH263" s="1">
        <v>0.528833296</v>
      </c>
      <c r="BI263" s="1">
        <v>0.0</v>
      </c>
      <c r="BJ263" s="1">
        <v>0.0</v>
      </c>
      <c r="BK263" s="1">
        <v>0.0</v>
      </c>
      <c r="BL263" s="1" t="s">
        <v>144</v>
      </c>
      <c r="BM263" s="1" t="s">
        <v>145</v>
      </c>
      <c r="BN263" s="1" t="s">
        <v>146</v>
      </c>
      <c r="BO263" s="1" t="s">
        <v>145</v>
      </c>
      <c r="BP263" s="1" t="s">
        <v>145</v>
      </c>
      <c r="BQ263" s="1" t="s">
        <v>145</v>
      </c>
      <c r="BR263" s="1" t="s">
        <v>146</v>
      </c>
      <c r="BS263" s="1">
        <v>19.54434879</v>
      </c>
      <c r="BT263" s="1">
        <v>10.96516707</v>
      </c>
      <c r="BU263" s="1">
        <v>6.170147527</v>
      </c>
      <c r="BV263" s="1">
        <v>9.429255286</v>
      </c>
      <c r="BW263" s="1">
        <v>4.964242899</v>
      </c>
      <c r="BX263" s="1">
        <v>-0.491816594</v>
      </c>
      <c r="BY263" s="1">
        <v>-0.374005014</v>
      </c>
      <c r="BZ263" s="1" t="str">
        <f t="shared" si="1"/>
        <v>antiinflamatoria</v>
      </c>
      <c r="CA263" s="1">
        <v>32.64104967</v>
      </c>
      <c r="CB263" s="1" t="s">
        <v>148</v>
      </c>
      <c r="CC263" s="1">
        <v>0.148859879</v>
      </c>
      <c r="CD263" s="1">
        <v>0.273908387</v>
      </c>
      <c r="CE263" s="1">
        <v>0.008956429</v>
      </c>
      <c r="CF263" s="1">
        <v>0.058705742</v>
      </c>
      <c r="CG263" s="1">
        <v>0.110069385</v>
      </c>
      <c r="CH263" s="1">
        <v>752.259</v>
      </c>
      <c r="CI263" s="2" t="str">
        <f t="shared" si="2"/>
        <v>low</v>
      </c>
      <c r="CJ263" s="1">
        <v>655.188</v>
      </c>
      <c r="CK263" s="1">
        <v>420.843</v>
      </c>
      <c r="CL263" s="1">
        <v>234.346</v>
      </c>
      <c r="CM263" s="1">
        <v>7.994</v>
      </c>
      <c r="CN263" s="1">
        <v>642.154</v>
      </c>
      <c r="CO263" s="1">
        <v>5.003</v>
      </c>
      <c r="CP263" s="1">
        <v>0.0</v>
      </c>
      <c r="CQ263" s="1">
        <v>5.003</v>
      </c>
      <c r="CR263" s="1">
        <v>0.013</v>
      </c>
      <c r="CS263" s="1">
        <v>0.024</v>
      </c>
      <c r="CT263" s="1">
        <v>0.037</v>
      </c>
      <c r="CU263" s="1">
        <v>0.0</v>
      </c>
      <c r="CV263" s="1">
        <v>0.494</v>
      </c>
      <c r="CW263" s="1">
        <v>0.0</v>
      </c>
      <c r="CX263" s="1">
        <v>0.0</v>
      </c>
      <c r="CY263" s="1">
        <v>0.0</v>
      </c>
      <c r="CZ263" s="1">
        <v>0.001</v>
      </c>
      <c r="DA263" s="1">
        <v>0.0</v>
      </c>
      <c r="DB263" s="1">
        <v>0.001</v>
      </c>
      <c r="DC263" s="1">
        <v>0.001</v>
      </c>
      <c r="DD263" s="1">
        <v>0.029</v>
      </c>
      <c r="DE263" s="1">
        <v>0.03</v>
      </c>
      <c r="DF263" s="1">
        <v>6.41</v>
      </c>
      <c r="DG263" s="1">
        <v>1.553</v>
      </c>
      <c r="DH263" s="1">
        <v>7.963</v>
      </c>
      <c r="DI263" s="1">
        <v>0.221</v>
      </c>
      <c r="DJ263" s="1">
        <v>0.804</v>
      </c>
      <c r="DK263" s="1">
        <v>1.025</v>
      </c>
      <c r="DL263" s="1">
        <v>409.169</v>
      </c>
      <c r="DM263" s="1">
        <v>231.911</v>
      </c>
      <c r="DN263" s="1">
        <v>641.08</v>
      </c>
      <c r="DO263" s="1">
        <v>0.013</v>
      </c>
      <c r="DP263" s="1">
        <v>0.024</v>
      </c>
      <c r="DQ263" s="1">
        <v>0.037</v>
      </c>
      <c r="DR263" s="1" t="s">
        <v>157</v>
      </c>
      <c r="DS263" s="1" t="s">
        <v>157</v>
      </c>
      <c r="DT263" s="1" t="s">
        <v>158</v>
      </c>
      <c r="DU263" s="1" t="s">
        <v>149</v>
      </c>
      <c r="DV263" s="1">
        <v>572.243</v>
      </c>
      <c r="DW263" s="1" t="str">
        <f t="shared" si="3"/>
        <v>high</v>
      </c>
      <c r="DX263" s="1">
        <v>498.401</v>
      </c>
      <c r="DY263" s="1">
        <v>6.081</v>
      </c>
      <c r="DZ263" s="1">
        <v>488.486</v>
      </c>
      <c r="EA263" s="1" t="s">
        <v>157</v>
      </c>
      <c r="EB263" s="1" t="s">
        <v>149</v>
      </c>
      <c r="EC263" s="1" t="s">
        <v>158</v>
      </c>
      <c r="ED263" s="1" t="s">
        <v>149</v>
      </c>
      <c r="EE263" s="1" t="s">
        <v>685</v>
      </c>
      <c r="EF263" s="1" t="s">
        <v>165</v>
      </c>
      <c r="EG263" s="1" t="s">
        <v>165</v>
      </c>
    </row>
    <row r="264" ht="14.25" customHeight="1">
      <c r="A264" s="1" t="s">
        <v>686</v>
      </c>
      <c r="B264" s="1" t="s">
        <v>153</v>
      </c>
      <c r="C264" s="1">
        <v>28.0</v>
      </c>
      <c r="D264" s="1" t="s">
        <v>137</v>
      </c>
      <c r="E264" s="1">
        <v>79.0</v>
      </c>
      <c r="F264" s="1">
        <v>35.0</v>
      </c>
      <c r="G264" s="1" t="s">
        <v>154</v>
      </c>
      <c r="H264" s="1">
        <v>22.4</v>
      </c>
      <c r="I264" s="1">
        <v>110.0</v>
      </c>
      <c r="J264" s="1">
        <v>167.0</v>
      </c>
      <c r="K264" s="1">
        <v>4.771428571</v>
      </c>
      <c r="L264" s="1">
        <v>173.6</v>
      </c>
      <c r="M264" s="1">
        <v>7.9</v>
      </c>
      <c r="N264" s="1">
        <v>88.0</v>
      </c>
      <c r="O264" s="1">
        <v>4.7</v>
      </c>
      <c r="P264" s="1">
        <v>9.51</v>
      </c>
      <c r="Q264" s="1">
        <v>4.77</v>
      </c>
      <c r="R264" s="1">
        <v>1.993710692</v>
      </c>
      <c r="S264" s="1">
        <v>112.0</v>
      </c>
      <c r="T264" s="1">
        <v>13.06</v>
      </c>
      <c r="U264" s="1">
        <v>4.884</v>
      </c>
      <c r="V264" s="1">
        <v>142.5</v>
      </c>
      <c r="W264" s="1">
        <v>188.7283237</v>
      </c>
      <c r="X264" s="1">
        <v>59.9</v>
      </c>
      <c r="Y264" s="1">
        <v>35.27472899</v>
      </c>
      <c r="Z264" s="1">
        <v>2.834890667</v>
      </c>
      <c r="AA264" s="1">
        <v>0.326332826</v>
      </c>
      <c r="AB264" s="1">
        <v>69.4</v>
      </c>
      <c r="AC264" s="1">
        <v>30.15701201</v>
      </c>
      <c r="AD264" s="1" t="s">
        <v>155</v>
      </c>
      <c r="AE264" s="1">
        <v>42.14507155</v>
      </c>
      <c r="AF264" s="1">
        <v>87.3</v>
      </c>
      <c r="AG264" s="1" t="s">
        <v>140</v>
      </c>
      <c r="AH264" s="1" t="s">
        <v>141</v>
      </c>
      <c r="AI264" s="1" t="s">
        <v>142</v>
      </c>
      <c r="AJ264" s="1" t="s">
        <v>167</v>
      </c>
      <c r="AK264" s="1" t="s">
        <v>143</v>
      </c>
      <c r="AL264" s="1">
        <v>123.0</v>
      </c>
      <c r="AM264" s="1">
        <v>87.0</v>
      </c>
      <c r="AN264" s="1">
        <v>1484.05</v>
      </c>
      <c r="AO264" s="1">
        <v>11.0663</v>
      </c>
      <c r="AP264" s="1">
        <v>193.56</v>
      </c>
      <c r="AQ264" s="1">
        <v>533.597</v>
      </c>
      <c r="AR264" s="1">
        <v>9.01846</v>
      </c>
      <c r="AS264" s="1">
        <v>1309.7</v>
      </c>
      <c r="AT264" s="1">
        <v>1898.41</v>
      </c>
      <c r="AU264" s="1">
        <v>144.484</v>
      </c>
      <c r="AV264" s="1">
        <v>8.89965</v>
      </c>
      <c r="AW264" s="1">
        <v>0.662533</v>
      </c>
      <c r="AX264" s="1">
        <v>2.37232</v>
      </c>
      <c r="AY264" s="1">
        <v>681.462</v>
      </c>
      <c r="AZ264" s="1">
        <v>0.621787</v>
      </c>
      <c r="BA264" s="1">
        <v>1.10748</v>
      </c>
      <c r="BB264" s="1">
        <v>9.7595</v>
      </c>
      <c r="BC264" s="1">
        <v>3.35734</v>
      </c>
      <c r="BD264" s="1">
        <v>0.66748</v>
      </c>
      <c r="BE264" s="1">
        <v>242.381</v>
      </c>
      <c r="BF264" s="1">
        <v>6.65822</v>
      </c>
      <c r="BG264" s="1">
        <v>91.5402</v>
      </c>
      <c r="BH264" s="1">
        <v>0.0</v>
      </c>
      <c r="BI264" s="1">
        <v>0.310068741</v>
      </c>
      <c r="BJ264" s="1">
        <v>0.167284774</v>
      </c>
      <c r="BK264" s="1">
        <v>0.0</v>
      </c>
      <c r="BL264" s="1" t="s">
        <v>144</v>
      </c>
      <c r="BM264" s="1" t="s">
        <v>145</v>
      </c>
      <c r="BN264" s="1" t="s">
        <v>146</v>
      </c>
      <c r="BO264" s="1" t="s">
        <v>145</v>
      </c>
      <c r="BP264" s="1" t="s">
        <v>146</v>
      </c>
      <c r="BQ264" s="1" t="s">
        <v>145</v>
      </c>
      <c r="BR264" s="1" t="s">
        <v>146</v>
      </c>
      <c r="BS264" s="1">
        <v>18.70077389</v>
      </c>
      <c r="BT264" s="1">
        <v>7.222905575</v>
      </c>
      <c r="BU264" s="1">
        <v>4.868400482</v>
      </c>
      <c r="BV264" s="1">
        <v>5.445251231</v>
      </c>
      <c r="BW264" s="1">
        <v>3.988892106</v>
      </c>
      <c r="BX264" s="1">
        <v>2.18788915</v>
      </c>
      <c r="BY264" s="1">
        <v>1.474318834</v>
      </c>
      <c r="BZ264" s="1" t="str">
        <f t="shared" si="1"/>
        <v>proinflamatoria</v>
      </c>
      <c r="CA264" s="1">
        <v>41.24627721</v>
      </c>
      <c r="CB264" s="1" t="s">
        <v>148</v>
      </c>
      <c r="CC264" s="1">
        <v>0.160131451</v>
      </c>
      <c r="CD264" s="1">
        <v>0.251213683</v>
      </c>
      <c r="CE264" s="1">
        <v>0.217379939</v>
      </c>
      <c r="CF264" s="1">
        <v>0.111658824</v>
      </c>
      <c r="CG264" s="1">
        <v>0.130666965</v>
      </c>
      <c r="CH264" s="1">
        <v>458.197</v>
      </c>
      <c r="CI264" s="2" t="str">
        <f t="shared" si="2"/>
        <v>low</v>
      </c>
      <c r="CJ264" s="1">
        <v>28.54</v>
      </c>
      <c r="CK264" s="1">
        <v>17.339</v>
      </c>
      <c r="CL264" s="1">
        <v>11.202</v>
      </c>
      <c r="CM264" s="1">
        <v>11.169</v>
      </c>
      <c r="CN264" s="1">
        <v>16.095</v>
      </c>
      <c r="CO264" s="1">
        <v>1.147</v>
      </c>
      <c r="CP264" s="1">
        <v>0.0</v>
      </c>
      <c r="CQ264" s="1">
        <v>1.147</v>
      </c>
      <c r="CR264" s="1">
        <v>0.0</v>
      </c>
      <c r="CS264" s="1">
        <v>0.13</v>
      </c>
      <c r="CT264" s="1">
        <v>0.13</v>
      </c>
      <c r="CU264" s="1">
        <v>0.0</v>
      </c>
      <c r="CV264" s="1">
        <v>1.147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11.169</v>
      </c>
      <c r="DD264" s="1">
        <v>0.0</v>
      </c>
      <c r="DE264" s="1">
        <v>11.169</v>
      </c>
      <c r="DF264" s="1">
        <v>0.0</v>
      </c>
      <c r="DG264" s="1">
        <v>0.0</v>
      </c>
      <c r="DH264" s="1">
        <v>0.0</v>
      </c>
      <c r="DI264" s="1">
        <v>0.088</v>
      </c>
      <c r="DJ264" s="1">
        <v>0.56</v>
      </c>
      <c r="DK264" s="1">
        <v>0.647</v>
      </c>
      <c r="DL264" s="1">
        <v>4.934</v>
      </c>
      <c r="DM264" s="1">
        <v>10.511</v>
      </c>
      <c r="DN264" s="1">
        <v>15.444</v>
      </c>
      <c r="DO264" s="1">
        <v>0.0</v>
      </c>
      <c r="DP264" s="1">
        <v>0.13</v>
      </c>
      <c r="DQ264" s="1">
        <v>0.13</v>
      </c>
      <c r="DR264" s="1" t="s">
        <v>158</v>
      </c>
      <c r="DS264" s="1" t="s">
        <v>158</v>
      </c>
      <c r="DT264" s="1" t="s">
        <v>158</v>
      </c>
      <c r="DU264" s="1" t="s">
        <v>158</v>
      </c>
      <c r="DV264" s="1">
        <v>308.748</v>
      </c>
      <c r="DW264" s="1" t="str">
        <f t="shared" si="3"/>
        <v>low</v>
      </c>
      <c r="DX264" s="1">
        <v>19.231</v>
      </c>
      <c r="DY264" s="1">
        <v>7.526</v>
      </c>
      <c r="DZ264" s="1">
        <v>10.845</v>
      </c>
      <c r="EA264" s="1" t="s">
        <v>158</v>
      </c>
      <c r="EB264" s="1" t="s">
        <v>158</v>
      </c>
      <c r="EC264" s="1" t="s">
        <v>158</v>
      </c>
      <c r="ED264" s="1" t="s">
        <v>158</v>
      </c>
      <c r="EE264" s="1" t="s">
        <v>687</v>
      </c>
      <c r="EF264" s="1" t="s">
        <v>165</v>
      </c>
      <c r="EG264" s="1" t="s">
        <v>165</v>
      </c>
    </row>
    <row r="265" ht="14.25" customHeight="1">
      <c r="A265" s="1" t="s">
        <v>688</v>
      </c>
      <c r="B265" s="1" t="s">
        <v>136</v>
      </c>
      <c r="C265" s="1">
        <v>33.0</v>
      </c>
      <c r="D265" s="1" t="s">
        <v>137</v>
      </c>
      <c r="E265" s="1">
        <v>126.0</v>
      </c>
      <c r="F265" s="1">
        <v>33.0</v>
      </c>
      <c r="G265" s="1" t="s">
        <v>138</v>
      </c>
      <c r="H265" s="1">
        <v>41.2</v>
      </c>
      <c r="I265" s="1">
        <v>141.0</v>
      </c>
      <c r="J265" s="1">
        <v>215.0</v>
      </c>
      <c r="K265" s="1">
        <v>6.515151515</v>
      </c>
      <c r="L265" s="1">
        <v>226.5</v>
      </c>
      <c r="M265" s="1">
        <v>2.6</v>
      </c>
      <c r="N265" s="1">
        <v>100.0</v>
      </c>
      <c r="O265" s="1">
        <v>5.2</v>
      </c>
      <c r="P265" s="1">
        <v>3.66</v>
      </c>
      <c r="Q265" s="1">
        <v>3.75</v>
      </c>
      <c r="R265" s="1">
        <v>0.976</v>
      </c>
      <c r="S265" s="1">
        <v>206.0</v>
      </c>
      <c r="T265" s="1">
        <v>15.15</v>
      </c>
      <c r="U265" s="1">
        <v>5.55</v>
      </c>
      <c r="V265" s="1">
        <v>122.9</v>
      </c>
      <c r="W265" s="1">
        <v>147.804878</v>
      </c>
      <c r="X265" s="1">
        <v>50.2</v>
      </c>
      <c r="Y265" s="1">
        <v>26.7594327</v>
      </c>
      <c r="Z265" s="1">
        <v>3.737</v>
      </c>
      <c r="AA265" s="1">
        <v>0.314036529</v>
      </c>
      <c r="AB265" s="1">
        <v>72.3</v>
      </c>
      <c r="AC265" s="1">
        <v>25.25443053</v>
      </c>
      <c r="AD265" s="1" t="s">
        <v>139</v>
      </c>
      <c r="AE265" s="1">
        <v>25.57959481</v>
      </c>
      <c r="AF265" s="1">
        <v>91.2</v>
      </c>
      <c r="AG265" s="1" t="s">
        <v>140</v>
      </c>
      <c r="AH265" s="1" t="s">
        <v>141</v>
      </c>
      <c r="AI265" s="1" t="s">
        <v>142</v>
      </c>
      <c r="AJ265" s="1" t="s">
        <v>167</v>
      </c>
      <c r="AK265" s="1" t="s">
        <v>170</v>
      </c>
      <c r="AL265" s="1">
        <v>136.0</v>
      </c>
      <c r="AM265" s="1">
        <v>82.0</v>
      </c>
      <c r="AN265" s="1">
        <v>2608.83</v>
      </c>
      <c r="AO265" s="1">
        <v>14.573</v>
      </c>
      <c r="AP265" s="1">
        <v>543.279</v>
      </c>
      <c r="AQ265" s="1">
        <v>1017.74</v>
      </c>
      <c r="AR265" s="1">
        <v>14.3006</v>
      </c>
      <c r="AS265" s="1">
        <v>1535.44</v>
      </c>
      <c r="AT265" s="1">
        <v>3530.56</v>
      </c>
      <c r="AU265" s="1">
        <v>263.401</v>
      </c>
      <c r="AV265" s="1">
        <v>10.381</v>
      </c>
      <c r="AW265" s="1">
        <v>1.09573</v>
      </c>
      <c r="AX265" s="1">
        <v>2.95446</v>
      </c>
      <c r="AY265" s="1">
        <v>600.523</v>
      </c>
      <c r="AZ265" s="1">
        <v>1.188</v>
      </c>
      <c r="BA265" s="1">
        <v>1.62961</v>
      </c>
      <c r="BB265" s="1">
        <v>18.3229</v>
      </c>
      <c r="BC265" s="1">
        <v>7.10066</v>
      </c>
      <c r="BD265" s="1">
        <v>1.54768</v>
      </c>
      <c r="BE265" s="1">
        <v>263.737</v>
      </c>
      <c r="BF265" s="1">
        <v>6.69762</v>
      </c>
      <c r="BG265" s="1">
        <v>112.493</v>
      </c>
      <c r="BH265" s="1">
        <v>1.817521625</v>
      </c>
      <c r="BI265" s="1">
        <v>0.500273</v>
      </c>
      <c r="BJ265" s="1">
        <v>0.253973316</v>
      </c>
      <c r="BK265" s="1">
        <v>0.033394449</v>
      </c>
      <c r="BL265" s="1" t="s">
        <v>144</v>
      </c>
      <c r="BM265" s="1" t="s">
        <v>145</v>
      </c>
      <c r="BN265" s="1" t="s">
        <v>145</v>
      </c>
      <c r="BO265" s="1" t="s">
        <v>145</v>
      </c>
      <c r="BP265" s="1" t="s">
        <v>145</v>
      </c>
      <c r="BQ265" s="1" t="s">
        <v>146</v>
      </c>
      <c r="BR265" s="1" t="s">
        <v>145</v>
      </c>
      <c r="BS265" s="1">
        <v>20.15592274</v>
      </c>
      <c r="BT265" s="1">
        <v>8.095653451</v>
      </c>
      <c r="BU265" s="1">
        <v>5.539744372</v>
      </c>
      <c r="BV265" s="1">
        <v>5.493662344</v>
      </c>
      <c r="BW265" s="1">
        <v>4.283639314</v>
      </c>
      <c r="BX265" s="1">
        <v>1.081991266</v>
      </c>
      <c r="BY265" s="1">
        <v>0.414714935</v>
      </c>
      <c r="BZ265" s="1" t="str">
        <f t="shared" si="1"/>
        <v>proinflamatoria</v>
      </c>
      <c r="CA265" s="1">
        <v>26.89473684</v>
      </c>
      <c r="CB265" s="1" t="s">
        <v>148</v>
      </c>
      <c r="CC265" s="1">
        <v>0.150056335</v>
      </c>
      <c r="CD265" s="1">
        <v>0.200992084</v>
      </c>
      <c r="CE265" s="1">
        <v>0.167556811</v>
      </c>
      <c r="CF265" s="1">
        <v>0.257458919</v>
      </c>
      <c r="CG265" s="1">
        <v>0.121157138</v>
      </c>
      <c r="CH265" s="1">
        <v>1641.963</v>
      </c>
      <c r="CI265" s="2" t="str">
        <f t="shared" si="2"/>
        <v>High</v>
      </c>
      <c r="CJ265" s="1">
        <v>70.445</v>
      </c>
      <c r="CK265" s="1">
        <v>49.166</v>
      </c>
      <c r="CL265" s="1">
        <v>21.278</v>
      </c>
      <c r="CM265" s="1">
        <v>14.945</v>
      </c>
      <c r="CN265" s="1">
        <v>51.167</v>
      </c>
      <c r="CO265" s="1">
        <v>1.529</v>
      </c>
      <c r="CP265" s="1">
        <v>0.0</v>
      </c>
      <c r="CQ265" s="1">
        <v>1.529</v>
      </c>
      <c r="CR265" s="1">
        <v>0.0</v>
      </c>
      <c r="CS265" s="1">
        <v>2.804</v>
      </c>
      <c r="CT265" s="1">
        <v>2.804</v>
      </c>
      <c r="CU265" s="1">
        <v>0.0</v>
      </c>
      <c r="CV265" s="1">
        <v>1.529</v>
      </c>
      <c r="CW265" s="1">
        <v>0.0</v>
      </c>
      <c r="CX265" s="1">
        <v>0.0</v>
      </c>
      <c r="CY265" s="1">
        <v>0.0</v>
      </c>
      <c r="CZ265" s="1">
        <v>0.0</v>
      </c>
      <c r="DA265" s="1">
        <v>0.0</v>
      </c>
      <c r="DB265" s="1">
        <v>0.0</v>
      </c>
      <c r="DC265" s="1">
        <v>14.892</v>
      </c>
      <c r="DD265" s="1">
        <v>0.002</v>
      </c>
      <c r="DE265" s="1">
        <v>14.894</v>
      </c>
      <c r="DF265" s="1">
        <v>0.0</v>
      </c>
      <c r="DG265" s="1">
        <v>0.051</v>
      </c>
      <c r="DH265" s="1">
        <v>0.051</v>
      </c>
      <c r="DI265" s="1">
        <v>0.257</v>
      </c>
      <c r="DJ265" s="1">
        <v>1.05</v>
      </c>
      <c r="DK265" s="1">
        <v>1.308</v>
      </c>
      <c r="DL265" s="1">
        <v>32.483</v>
      </c>
      <c r="DM265" s="1">
        <v>17.366</v>
      </c>
      <c r="DN265" s="1">
        <v>49.849</v>
      </c>
      <c r="DO265" s="1">
        <v>0.0</v>
      </c>
      <c r="DP265" s="1">
        <v>2.804</v>
      </c>
      <c r="DQ265" s="1">
        <v>2.804</v>
      </c>
      <c r="DR265" s="1" t="s">
        <v>149</v>
      </c>
      <c r="DS265" s="1" t="s">
        <v>158</v>
      </c>
      <c r="DT265" s="1" t="s">
        <v>158</v>
      </c>
      <c r="DU265" s="1" t="s">
        <v>158</v>
      </c>
      <c r="DV265" s="1">
        <v>629.387</v>
      </c>
      <c r="DW265" s="1" t="str">
        <f t="shared" si="3"/>
        <v>high</v>
      </c>
      <c r="DX265" s="1">
        <v>27.002</v>
      </c>
      <c r="DY265" s="1">
        <v>5.729</v>
      </c>
      <c r="DZ265" s="1">
        <v>19.613</v>
      </c>
      <c r="EA265" s="1" t="s">
        <v>157</v>
      </c>
      <c r="EB265" s="1" t="s">
        <v>158</v>
      </c>
      <c r="EC265" s="1" t="s">
        <v>158</v>
      </c>
      <c r="ED265" s="1" t="s">
        <v>158</v>
      </c>
      <c r="EE265" s="1" t="s">
        <v>689</v>
      </c>
      <c r="EF265" s="1" t="s">
        <v>175</v>
      </c>
      <c r="EG265" s="1" t="s">
        <v>175</v>
      </c>
    </row>
    <row r="266" ht="14.25" customHeight="1">
      <c r="A266" s="1" t="s">
        <v>690</v>
      </c>
      <c r="B266" s="1" t="s">
        <v>153</v>
      </c>
      <c r="C266" s="1">
        <v>48.0</v>
      </c>
      <c r="D266" s="1" t="s">
        <v>161</v>
      </c>
      <c r="E266" s="1">
        <v>75.1</v>
      </c>
      <c r="F266" s="1">
        <v>64.0</v>
      </c>
      <c r="G266" s="1" t="s">
        <v>154</v>
      </c>
      <c r="H266" s="1">
        <v>14.2</v>
      </c>
      <c r="I266" s="1">
        <v>112.0</v>
      </c>
      <c r="J266" s="1">
        <v>190.0</v>
      </c>
      <c r="K266" s="1">
        <v>2.96875</v>
      </c>
      <c r="L266" s="1">
        <v>107.2</v>
      </c>
      <c r="M266" s="1">
        <v>0.9</v>
      </c>
      <c r="N266" s="1">
        <v>88.0</v>
      </c>
      <c r="O266" s="1">
        <v>5.1</v>
      </c>
      <c r="P266" s="1">
        <v>7.3</v>
      </c>
      <c r="Q266" s="1">
        <v>6.85</v>
      </c>
      <c r="R266" s="1">
        <v>1.065693431</v>
      </c>
      <c r="S266" s="1">
        <v>71.0</v>
      </c>
      <c r="T266" s="1">
        <v>10.83</v>
      </c>
      <c r="U266" s="1">
        <v>4.884</v>
      </c>
      <c r="V266" s="1">
        <v>125.5</v>
      </c>
      <c r="W266" s="1">
        <v>156.5028902</v>
      </c>
      <c r="X266" s="1">
        <v>71.9</v>
      </c>
      <c r="Y266" s="1">
        <v>42.53813118</v>
      </c>
      <c r="Z266" s="1">
        <v>2.350832</v>
      </c>
      <c r="AA266" s="1">
        <v>0.335228332</v>
      </c>
      <c r="AB266" s="1">
        <v>80.7</v>
      </c>
      <c r="AC266" s="1">
        <v>28.7980199</v>
      </c>
      <c r="AD266" s="1" t="s">
        <v>139</v>
      </c>
      <c r="AE266" s="1">
        <v>35.64423812</v>
      </c>
      <c r="AF266" s="1">
        <v>86.5</v>
      </c>
      <c r="AG266" s="1" t="s">
        <v>140</v>
      </c>
      <c r="AH266" s="1" t="s">
        <v>141</v>
      </c>
      <c r="AI266" s="1" t="s">
        <v>142</v>
      </c>
      <c r="AJ266" s="1" t="s">
        <v>142</v>
      </c>
      <c r="AK266" s="1" t="s">
        <v>173</v>
      </c>
      <c r="AL266" s="1">
        <v>115.0</v>
      </c>
      <c r="AM266" s="1">
        <v>69.0</v>
      </c>
      <c r="AN266" s="1">
        <v>1573.14</v>
      </c>
      <c r="AO266" s="1">
        <v>12.0256</v>
      </c>
      <c r="AP266" s="1">
        <v>679.372</v>
      </c>
      <c r="AQ266" s="1">
        <v>963.385</v>
      </c>
      <c r="AR266" s="1">
        <v>10.8039</v>
      </c>
      <c r="AS266" s="1">
        <v>1003.06</v>
      </c>
      <c r="AT266" s="1">
        <v>2081.12</v>
      </c>
      <c r="AU266" s="1">
        <v>184.066</v>
      </c>
      <c r="AV266" s="1">
        <v>10.4832</v>
      </c>
      <c r="AW266" s="1">
        <v>0.935912</v>
      </c>
      <c r="AX266" s="1">
        <v>2.57326</v>
      </c>
      <c r="AY266" s="1">
        <v>709.103</v>
      </c>
      <c r="AZ266" s="1">
        <v>0.694333</v>
      </c>
      <c r="BA266" s="1">
        <v>1.24597</v>
      </c>
      <c r="BB266" s="1">
        <v>12.0826</v>
      </c>
      <c r="BC266" s="1">
        <v>3.66467</v>
      </c>
      <c r="BD266" s="1">
        <v>0.533854</v>
      </c>
      <c r="BE266" s="1">
        <v>279.254</v>
      </c>
      <c r="BF266" s="1">
        <v>7.21348</v>
      </c>
      <c r="BG266" s="1">
        <v>91.0217</v>
      </c>
      <c r="BH266" s="1">
        <v>3.072362115</v>
      </c>
      <c r="BI266" s="1">
        <v>0.672837139</v>
      </c>
      <c r="BJ266" s="1">
        <v>0.413570648</v>
      </c>
      <c r="BK266" s="1">
        <v>0.02435364</v>
      </c>
      <c r="BL266" s="1" t="s">
        <v>156</v>
      </c>
      <c r="BM266" s="1" t="s">
        <v>146</v>
      </c>
      <c r="BN266" s="1" t="s">
        <v>146</v>
      </c>
      <c r="BO266" s="1" t="s">
        <v>146</v>
      </c>
      <c r="BP266" s="1" t="s">
        <v>146</v>
      </c>
      <c r="BQ266" s="1" t="s">
        <v>146</v>
      </c>
      <c r="BR266" s="1" t="s">
        <v>146</v>
      </c>
      <c r="BS266" s="1">
        <v>18.64806021</v>
      </c>
      <c r="BT266" s="1">
        <v>7.327184632</v>
      </c>
      <c r="BU266" s="1">
        <v>5.41265375</v>
      </c>
      <c r="BV266" s="1">
        <v>4.716471876</v>
      </c>
      <c r="BW266" s="1">
        <v>4.946745111</v>
      </c>
      <c r="BX266" s="1">
        <v>1.366321205</v>
      </c>
      <c r="BY266" s="1">
        <v>0.868608522</v>
      </c>
      <c r="BZ266" s="1" t="str">
        <f t="shared" si="1"/>
        <v>proinflamatoria</v>
      </c>
      <c r="CA266" s="1">
        <v>37.29479769</v>
      </c>
      <c r="CB266" s="1" t="s">
        <v>148</v>
      </c>
      <c r="CC266" s="1">
        <v>8.65182E-4</v>
      </c>
      <c r="CD266" s="1">
        <v>0.583396028</v>
      </c>
      <c r="CE266" s="1">
        <v>0.074255191</v>
      </c>
      <c r="CF266" s="1">
        <v>0.09513241</v>
      </c>
      <c r="CG266" s="1">
        <v>0.03208697</v>
      </c>
      <c r="CH266" s="1">
        <v>276.348</v>
      </c>
      <c r="CI266" s="2" t="str">
        <f t="shared" si="2"/>
        <v>low</v>
      </c>
      <c r="CJ266" s="1">
        <v>60.146</v>
      </c>
      <c r="CK266" s="1">
        <v>57.629</v>
      </c>
      <c r="CL266" s="1">
        <v>2.517</v>
      </c>
      <c r="CM266" s="1">
        <v>57.7</v>
      </c>
      <c r="CN266" s="1">
        <v>2.435</v>
      </c>
      <c r="CO266" s="1">
        <v>0.0</v>
      </c>
      <c r="CP266" s="1">
        <v>0.0</v>
      </c>
      <c r="CQ266" s="1">
        <v>0.0</v>
      </c>
      <c r="CR266" s="1">
        <v>0.0</v>
      </c>
      <c r="CS266" s="1">
        <v>0.011</v>
      </c>
      <c r="CT266" s="1">
        <v>0.011</v>
      </c>
      <c r="CU266" s="1">
        <v>0.0</v>
      </c>
      <c r="CV266" s="1">
        <v>0.0</v>
      </c>
      <c r="CW266" s="1">
        <v>0.0</v>
      </c>
      <c r="CX266" s="1">
        <v>0.0</v>
      </c>
      <c r="CY266" s="1">
        <v>56.664</v>
      </c>
      <c r="CZ266" s="1">
        <v>0.0</v>
      </c>
      <c r="DA266" s="1">
        <v>0.0</v>
      </c>
      <c r="DB266" s="1">
        <v>0.0</v>
      </c>
      <c r="DC266" s="1">
        <v>0.0</v>
      </c>
      <c r="DD266" s="1">
        <v>0.0</v>
      </c>
      <c r="DE266" s="1">
        <v>0.0</v>
      </c>
      <c r="DF266" s="1">
        <v>0.834</v>
      </c>
      <c r="DG266" s="1">
        <v>0.202</v>
      </c>
      <c r="DH266" s="1">
        <v>1.036</v>
      </c>
      <c r="DI266" s="1">
        <v>0.098</v>
      </c>
      <c r="DJ266" s="1">
        <v>0.192</v>
      </c>
      <c r="DK266" s="1">
        <v>0.29</v>
      </c>
      <c r="DL266" s="1">
        <v>0.033</v>
      </c>
      <c r="DM266" s="1">
        <v>2.112</v>
      </c>
      <c r="DN266" s="1">
        <v>2.145</v>
      </c>
      <c r="DO266" s="1">
        <v>0.0</v>
      </c>
      <c r="DP266" s="1">
        <v>0.011</v>
      </c>
      <c r="DQ266" s="1">
        <v>0.011</v>
      </c>
      <c r="DR266" s="1" t="s">
        <v>158</v>
      </c>
      <c r="DS266" s="1" t="s">
        <v>158</v>
      </c>
      <c r="DT266" s="1" t="s">
        <v>157</v>
      </c>
      <c r="DU266" s="1" t="s">
        <v>158</v>
      </c>
      <c r="DV266" s="1">
        <v>175.666</v>
      </c>
      <c r="DW266" s="1" t="str">
        <f t="shared" si="3"/>
        <v>low</v>
      </c>
      <c r="DX266" s="1">
        <v>38.233</v>
      </c>
      <c r="DY266" s="1">
        <v>36.678</v>
      </c>
      <c r="DZ266" s="1">
        <v>1.548</v>
      </c>
      <c r="EA266" s="1" t="s">
        <v>158</v>
      </c>
      <c r="EB266" s="1" t="s">
        <v>158</v>
      </c>
      <c r="EC266" s="1" t="s">
        <v>157</v>
      </c>
      <c r="ED266" s="1" t="s">
        <v>158</v>
      </c>
      <c r="EE266" s="1" t="s">
        <v>691</v>
      </c>
      <c r="EF266" s="1" t="s">
        <v>165</v>
      </c>
      <c r="EG266" s="1" t="s">
        <v>165</v>
      </c>
    </row>
    <row r="267" ht="14.25" customHeight="1">
      <c r="A267" s="1" t="s">
        <v>692</v>
      </c>
      <c r="B267" s="1" t="s">
        <v>136</v>
      </c>
      <c r="C267" s="1">
        <v>60.0</v>
      </c>
      <c r="D267" s="1" t="s">
        <v>161</v>
      </c>
      <c r="E267" s="1">
        <v>80.8</v>
      </c>
      <c r="F267" s="1">
        <v>30.0</v>
      </c>
      <c r="G267" s="1" t="s">
        <v>138</v>
      </c>
      <c r="H267" s="1">
        <v>24.6</v>
      </c>
      <c r="I267" s="1">
        <v>100.0</v>
      </c>
      <c r="J267" s="1">
        <v>155.0</v>
      </c>
      <c r="K267" s="1">
        <v>5.166666667</v>
      </c>
      <c r="L267" s="1">
        <v>116.5</v>
      </c>
      <c r="M267" s="1">
        <v>1.8</v>
      </c>
      <c r="N267" s="1">
        <v>110.0</v>
      </c>
      <c r="O267" s="1">
        <v>5.6</v>
      </c>
      <c r="P267" s="1">
        <v>6.72</v>
      </c>
      <c r="Q267" s="1">
        <v>2.79</v>
      </c>
      <c r="R267" s="1">
        <v>2.408602151</v>
      </c>
      <c r="S267" s="1">
        <v>123.0</v>
      </c>
      <c r="T267" s="1">
        <v>29.08</v>
      </c>
      <c r="U267" s="1">
        <v>6.105</v>
      </c>
      <c r="V267" s="1">
        <v>161.5</v>
      </c>
      <c r="W267" s="1">
        <v>223.2629559</v>
      </c>
      <c r="X267" s="1">
        <v>26.2</v>
      </c>
      <c r="Y267" s="1">
        <v>12.67367155</v>
      </c>
      <c r="Z267" s="1">
        <v>7.890373333</v>
      </c>
      <c r="AA267" s="1">
        <v>0.284988186</v>
      </c>
      <c r="AB267" s="1">
        <v>102.7</v>
      </c>
      <c r="AC267" s="1">
        <v>36.38747166</v>
      </c>
      <c r="AD267" s="1" t="s">
        <v>155</v>
      </c>
      <c r="AE267" s="1">
        <v>42.63367397</v>
      </c>
      <c r="AF267" s="1">
        <v>119.1</v>
      </c>
      <c r="AG267" s="1" t="s">
        <v>140</v>
      </c>
      <c r="AH267" s="1" t="s">
        <v>141</v>
      </c>
      <c r="AI267" s="1" t="s">
        <v>142</v>
      </c>
      <c r="AJ267" s="1" t="s">
        <v>167</v>
      </c>
      <c r="AK267" s="1" t="s">
        <v>143</v>
      </c>
      <c r="AL267" s="1">
        <v>125.0</v>
      </c>
      <c r="AM267" s="1">
        <v>79.0</v>
      </c>
      <c r="AN267" s="1">
        <v>1759.7</v>
      </c>
      <c r="AO267" s="1">
        <v>21.3753</v>
      </c>
      <c r="AP267" s="1">
        <v>483.803</v>
      </c>
      <c r="AQ267" s="1">
        <v>1009.33</v>
      </c>
      <c r="AR267" s="1">
        <v>14.2678</v>
      </c>
      <c r="AS267" s="1">
        <v>1283.07</v>
      </c>
      <c r="AT267" s="1">
        <v>3144.25</v>
      </c>
      <c r="AU267" s="1">
        <v>254.42</v>
      </c>
      <c r="AV267" s="1">
        <v>10.0836</v>
      </c>
      <c r="AW267" s="1">
        <v>1.89687</v>
      </c>
      <c r="AX267" s="1">
        <v>3.08706</v>
      </c>
      <c r="AY267" s="1">
        <v>909.965</v>
      </c>
      <c r="AZ267" s="1">
        <v>1.11094</v>
      </c>
      <c r="BA267" s="1">
        <v>1.84154</v>
      </c>
      <c r="BB267" s="1">
        <v>18.8048</v>
      </c>
      <c r="BC267" s="1">
        <v>5.57634</v>
      </c>
      <c r="BD267" s="1">
        <v>1.24674</v>
      </c>
      <c r="BE267" s="1">
        <v>361.864</v>
      </c>
      <c r="BF267" s="1">
        <v>6.97182</v>
      </c>
      <c r="BG267" s="1">
        <v>314.647</v>
      </c>
      <c r="BH267" s="1">
        <v>0.650433745</v>
      </c>
      <c r="BI267" s="1">
        <v>0.257002242</v>
      </c>
      <c r="BJ267" s="1">
        <v>0.118097138</v>
      </c>
      <c r="BK267" s="1">
        <v>0.0</v>
      </c>
      <c r="BL267" s="1" t="s">
        <v>144</v>
      </c>
      <c r="BM267" s="1" t="s">
        <v>146</v>
      </c>
      <c r="BN267" s="1" t="s">
        <v>146</v>
      </c>
      <c r="BO267" s="1" t="s">
        <v>145</v>
      </c>
      <c r="BP267" s="1" t="s">
        <v>145</v>
      </c>
      <c r="BQ267" s="1" t="s">
        <v>146</v>
      </c>
      <c r="BR267" s="1" t="s">
        <v>145</v>
      </c>
      <c r="BS267" s="1">
        <v>19.70271961</v>
      </c>
      <c r="BT267" s="1">
        <v>10.04591326</v>
      </c>
      <c r="BU267" s="1">
        <v>6.883814878</v>
      </c>
      <c r="BV267" s="1">
        <v>5.402833875</v>
      </c>
      <c r="BW267" s="1">
        <v>7.293862082</v>
      </c>
      <c r="BX267" s="1">
        <v>-1.257554585</v>
      </c>
      <c r="BY267" s="1">
        <v>-0.714519651</v>
      </c>
      <c r="BZ267" s="1" t="str">
        <f t="shared" si="1"/>
        <v>antiinflamatoria</v>
      </c>
      <c r="CA267" s="1">
        <v>35.7884131</v>
      </c>
      <c r="CB267" s="1" t="s">
        <v>148</v>
      </c>
      <c r="CC267" s="1">
        <v>0.028228382</v>
      </c>
      <c r="CD267" s="1">
        <v>0.235169608</v>
      </c>
      <c r="CE267" s="1">
        <v>0.112220134</v>
      </c>
      <c r="CF267" s="1">
        <v>0.122201339</v>
      </c>
      <c r="CG267" s="1">
        <v>0.275842563</v>
      </c>
      <c r="CH267" s="1">
        <v>903.149</v>
      </c>
      <c r="CI267" s="2" t="str">
        <f t="shared" si="2"/>
        <v>low</v>
      </c>
      <c r="CJ267" s="1">
        <v>500.37</v>
      </c>
      <c r="CK267" s="1">
        <v>375.358</v>
      </c>
      <c r="CL267" s="1">
        <v>125.012</v>
      </c>
      <c r="CM267" s="1">
        <v>367.022</v>
      </c>
      <c r="CN267" s="1">
        <v>105.329</v>
      </c>
      <c r="CO267" s="1">
        <v>1.607</v>
      </c>
      <c r="CP267" s="1">
        <v>0.0</v>
      </c>
      <c r="CQ267" s="1">
        <v>1.607</v>
      </c>
      <c r="CR267" s="1">
        <v>0.0</v>
      </c>
      <c r="CS267" s="1">
        <v>26.412</v>
      </c>
      <c r="CT267" s="1">
        <v>26.412</v>
      </c>
      <c r="CU267" s="1">
        <v>0.0</v>
      </c>
      <c r="CV267" s="1">
        <v>1.607</v>
      </c>
      <c r="CW267" s="1">
        <v>1.606</v>
      </c>
      <c r="CX267" s="1">
        <v>0.0</v>
      </c>
      <c r="CY267" s="1">
        <v>219.65</v>
      </c>
      <c r="CZ267" s="1">
        <v>1.026</v>
      </c>
      <c r="DA267" s="1">
        <v>36.928</v>
      </c>
      <c r="DB267" s="1">
        <v>37.954</v>
      </c>
      <c r="DC267" s="1">
        <v>15.658</v>
      </c>
      <c r="DD267" s="1">
        <v>2.061</v>
      </c>
      <c r="DE267" s="1">
        <v>17.718</v>
      </c>
      <c r="DF267" s="1">
        <v>56.403</v>
      </c>
      <c r="DG267" s="1">
        <v>24.387</v>
      </c>
      <c r="DH267" s="1">
        <v>80.79</v>
      </c>
      <c r="DI267" s="1">
        <v>2.714</v>
      </c>
      <c r="DJ267" s="1">
        <v>1.965</v>
      </c>
      <c r="DK267" s="1">
        <v>4.68</v>
      </c>
      <c r="DL267" s="1">
        <v>67.389</v>
      </c>
      <c r="DM267" s="1">
        <v>33.26</v>
      </c>
      <c r="DN267" s="1">
        <v>100.649</v>
      </c>
      <c r="DO267" s="1">
        <v>0.0</v>
      </c>
      <c r="DP267" s="1">
        <v>26.412</v>
      </c>
      <c r="DQ267" s="1">
        <v>26.412</v>
      </c>
      <c r="DR267" s="1" t="s">
        <v>157</v>
      </c>
      <c r="DS267" s="1" t="s">
        <v>157</v>
      </c>
      <c r="DT267" s="1" t="s">
        <v>149</v>
      </c>
      <c r="DU267" s="1" t="s">
        <v>158</v>
      </c>
      <c r="DV267" s="1">
        <v>513.24</v>
      </c>
      <c r="DW267" s="1" t="str">
        <f t="shared" si="3"/>
        <v>high</v>
      </c>
      <c r="DX267" s="1">
        <v>284.35</v>
      </c>
      <c r="DY267" s="1">
        <v>208.571</v>
      </c>
      <c r="DZ267" s="1">
        <v>59.856</v>
      </c>
      <c r="EA267" s="1" t="s">
        <v>157</v>
      </c>
      <c r="EB267" s="1" t="s">
        <v>157</v>
      </c>
      <c r="EC267" s="1" t="s">
        <v>149</v>
      </c>
      <c r="ED267" s="1" t="s">
        <v>157</v>
      </c>
      <c r="EE267" s="1" t="s">
        <v>693</v>
      </c>
      <c r="EF267" s="1" t="s">
        <v>151</v>
      </c>
      <c r="EG267" s="1" t="s">
        <v>151</v>
      </c>
    </row>
    <row r="268" ht="14.25" customHeight="1">
      <c r="A268" s="1" t="s">
        <v>694</v>
      </c>
      <c r="B268" s="1" t="s">
        <v>136</v>
      </c>
      <c r="C268" s="1">
        <v>38.0</v>
      </c>
      <c r="D268" s="1" t="s">
        <v>137</v>
      </c>
      <c r="E268" s="1">
        <v>35.2</v>
      </c>
      <c r="F268" s="1">
        <v>58.0</v>
      </c>
      <c r="G268" s="1" t="s">
        <v>154</v>
      </c>
      <c r="H268" s="1">
        <v>8.0</v>
      </c>
      <c r="I268" s="1">
        <v>60.0</v>
      </c>
      <c r="J268" s="1">
        <v>126.0</v>
      </c>
      <c r="K268" s="1">
        <v>2.172413793</v>
      </c>
      <c r="L268" s="1">
        <v>285.02</v>
      </c>
      <c r="M268" s="1">
        <v>4.9</v>
      </c>
      <c r="N268" s="1">
        <v>74.0</v>
      </c>
      <c r="O268" s="1">
        <v>5.1</v>
      </c>
      <c r="P268" s="1">
        <v>0.56</v>
      </c>
      <c r="Q268" s="1">
        <v>9.27</v>
      </c>
      <c r="R268" s="1">
        <v>0.060409924</v>
      </c>
      <c r="S268" s="1">
        <v>41.0</v>
      </c>
      <c r="T268" s="1">
        <v>3.87</v>
      </c>
      <c r="U268" s="1">
        <v>4.107</v>
      </c>
      <c r="V268" s="1">
        <v>89.4</v>
      </c>
      <c r="W268" s="1">
        <v>127.5123558</v>
      </c>
      <c r="X268" s="1">
        <v>208.5</v>
      </c>
      <c r="Y268" s="1">
        <v>141.5620523</v>
      </c>
      <c r="Z268" s="1">
        <v>0.706404</v>
      </c>
      <c r="AA268" s="1">
        <v>0.40635986</v>
      </c>
      <c r="AB268" s="1">
        <v>66.9</v>
      </c>
      <c r="AC268" s="1">
        <v>21.54836432</v>
      </c>
      <c r="AD268" s="1" t="s">
        <v>154</v>
      </c>
      <c r="AE268" s="1">
        <v>22.1483086</v>
      </c>
      <c r="AF268" s="1">
        <v>79.8</v>
      </c>
      <c r="AG268" s="1" t="s">
        <v>154</v>
      </c>
      <c r="AH268" s="1" t="s">
        <v>154</v>
      </c>
      <c r="AI268" s="1" t="s">
        <v>142</v>
      </c>
      <c r="AJ268" s="1" t="s">
        <v>142</v>
      </c>
      <c r="AK268" s="1" t="s">
        <v>143</v>
      </c>
      <c r="AL268" s="1">
        <v>106.0</v>
      </c>
      <c r="AM268" s="1">
        <v>67.0</v>
      </c>
      <c r="AN268" s="1">
        <v>2194.92</v>
      </c>
      <c r="AO268" s="1">
        <v>17.4592</v>
      </c>
      <c r="AP268" s="1">
        <v>844.939</v>
      </c>
      <c r="AQ268" s="1">
        <v>1292.93</v>
      </c>
      <c r="AR268" s="1">
        <v>13.5568</v>
      </c>
      <c r="AS268" s="1">
        <v>1832.15</v>
      </c>
      <c r="AT268" s="1">
        <v>2819.76</v>
      </c>
      <c r="AU268" s="1">
        <v>263.696</v>
      </c>
      <c r="AV268" s="1">
        <v>10.6383</v>
      </c>
      <c r="AW268" s="1">
        <v>1.60973</v>
      </c>
      <c r="AX268" s="1">
        <v>3.48434</v>
      </c>
      <c r="AY268" s="1">
        <v>821.574</v>
      </c>
      <c r="AZ268" s="1">
        <v>1.47339</v>
      </c>
      <c r="BA268" s="1">
        <v>2.11953</v>
      </c>
      <c r="BB268" s="1">
        <v>13.1065</v>
      </c>
      <c r="BC268" s="1">
        <v>5.16772</v>
      </c>
      <c r="BD268" s="1">
        <v>1.93459</v>
      </c>
      <c r="BE268" s="1">
        <v>397.636</v>
      </c>
      <c r="BF268" s="1">
        <v>7.27667</v>
      </c>
      <c r="BG268" s="1">
        <v>162.902</v>
      </c>
      <c r="BH268" s="1">
        <v>0.70951636</v>
      </c>
      <c r="BI268" s="1">
        <v>0.0</v>
      </c>
      <c r="BJ268" s="1">
        <v>0.104063876</v>
      </c>
      <c r="BK268" s="1">
        <v>0.0</v>
      </c>
      <c r="BL268" s="1" t="s">
        <v>156</v>
      </c>
      <c r="BM268" s="1" t="s">
        <v>146</v>
      </c>
      <c r="BN268" s="1" t="s">
        <v>146</v>
      </c>
      <c r="BO268" s="1" t="s">
        <v>146</v>
      </c>
      <c r="BP268" s="1" t="s">
        <v>146</v>
      </c>
      <c r="BQ268" s="1" t="s">
        <v>145</v>
      </c>
      <c r="BR268" s="1" t="s">
        <v>146</v>
      </c>
      <c r="BS268" s="1">
        <v>22.20169354</v>
      </c>
      <c r="BT268" s="1">
        <v>8.467815864</v>
      </c>
      <c r="BU268" s="1">
        <v>7.409371275</v>
      </c>
      <c r="BV268" s="1">
        <v>4.460123507</v>
      </c>
      <c r="BW268" s="1">
        <v>6.419576095</v>
      </c>
      <c r="BX268" s="1">
        <v>-0.017534655</v>
      </c>
      <c r="BY268" s="1">
        <v>-0.007988453</v>
      </c>
      <c r="BZ268" s="1" t="str">
        <f t="shared" si="1"/>
        <v>antiinflamatoria</v>
      </c>
      <c r="CA268" s="1">
        <v>19.839599</v>
      </c>
      <c r="CB268" s="1" t="s">
        <v>154</v>
      </c>
      <c r="CC268" s="1">
        <v>0.150326188</v>
      </c>
      <c r="CD268" s="1">
        <v>0.104380242</v>
      </c>
      <c r="CE268" s="1">
        <v>0.074128611</v>
      </c>
      <c r="CF268" s="1">
        <v>0.010400746</v>
      </c>
      <c r="CG268" s="1">
        <v>0.293457596</v>
      </c>
      <c r="CH268" s="1">
        <v>851.474</v>
      </c>
      <c r="CI268" s="2" t="str">
        <f t="shared" si="2"/>
        <v>low</v>
      </c>
      <c r="CJ268" s="1">
        <v>370.958</v>
      </c>
      <c r="CK268" s="1">
        <v>305.297</v>
      </c>
      <c r="CL268" s="1">
        <v>65.661</v>
      </c>
      <c r="CM268" s="1">
        <v>263.495</v>
      </c>
      <c r="CN268" s="1">
        <v>44.345</v>
      </c>
      <c r="CO268" s="1">
        <v>1.215</v>
      </c>
      <c r="CP268" s="1">
        <v>0.0</v>
      </c>
      <c r="CQ268" s="1">
        <v>1.215</v>
      </c>
      <c r="CR268" s="1">
        <v>0.0</v>
      </c>
      <c r="CS268" s="1">
        <v>61.903</v>
      </c>
      <c r="CT268" s="1">
        <v>61.903</v>
      </c>
      <c r="CU268" s="1">
        <v>0.0</v>
      </c>
      <c r="CV268" s="1">
        <v>1.063</v>
      </c>
      <c r="CW268" s="1">
        <v>0.0</v>
      </c>
      <c r="CX268" s="1">
        <v>0.0</v>
      </c>
      <c r="CY268" s="1">
        <v>40.434</v>
      </c>
      <c r="CZ268" s="1">
        <v>1.339</v>
      </c>
      <c r="DA268" s="1">
        <v>0.0</v>
      </c>
      <c r="DB268" s="1">
        <v>1.339</v>
      </c>
      <c r="DC268" s="1">
        <v>0.0</v>
      </c>
      <c r="DD268" s="1">
        <v>0.0</v>
      </c>
      <c r="DE268" s="1">
        <v>0.0</v>
      </c>
      <c r="DF268" s="1">
        <v>220.268</v>
      </c>
      <c r="DG268" s="1">
        <v>1.454</v>
      </c>
      <c r="DH268" s="1">
        <v>221.722</v>
      </c>
      <c r="DI268" s="1">
        <v>3.24</v>
      </c>
      <c r="DJ268" s="1">
        <v>0.192</v>
      </c>
      <c r="DK268" s="1">
        <v>3.432</v>
      </c>
      <c r="DL268" s="1">
        <v>38.801</v>
      </c>
      <c r="DM268" s="1">
        <v>2.112</v>
      </c>
      <c r="DN268" s="1">
        <v>40.913</v>
      </c>
      <c r="DO268" s="1">
        <v>0.0</v>
      </c>
      <c r="DP268" s="1">
        <v>61.903</v>
      </c>
      <c r="DQ268" s="1">
        <v>61.903</v>
      </c>
      <c r="DR268" s="1" t="s">
        <v>157</v>
      </c>
      <c r="DS268" s="1" t="s">
        <v>157</v>
      </c>
      <c r="DT268" s="1" t="s">
        <v>149</v>
      </c>
      <c r="DU268" s="1" t="s">
        <v>158</v>
      </c>
      <c r="DV268" s="1">
        <v>387.929</v>
      </c>
      <c r="DW268" s="1" t="str">
        <f t="shared" si="3"/>
        <v>low</v>
      </c>
      <c r="DX268" s="1">
        <v>169.008</v>
      </c>
      <c r="DY268" s="1">
        <v>120.048</v>
      </c>
      <c r="DZ268" s="1">
        <v>20.204</v>
      </c>
      <c r="EA268" s="1" t="s">
        <v>158</v>
      </c>
      <c r="EB268" s="1" t="s">
        <v>158</v>
      </c>
      <c r="EC268" s="1" t="s">
        <v>157</v>
      </c>
      <c r="ED268" s="1" t="s">
        <v>158</v>
      </c>
      <c r="EE268" s="1" t="s">
        <v>695</v>
      </c>
      <c r="EF268" s="1" t="s">
        <v>151</v>
      </c>
      <c r="EG268" s="1" t="s">
        <v>151</v>
      </c>
    </row>
    <row r="269" ht="14.25" customHeight="1">
      <c r="A269" s="1" t="s">
        <v>696</v>
      </c>
      <c r="B269" s="1" t="s">
        <v>153</v>
      </c>
      <c r="C269" s="1">
        <v>27.0</v>
      </c>
      <c r="D269" s="1" t="s">
        <v>137</v>
      </c>
      <c r="E269" s="1">
        <v>76.1</v>
      </c>
      <c r="F269" s="1">
        <v>31.0</v>
      </c>
      <c r="G269" s="1" t="s">
        <v>154</v>
      </c>
      <c r="H269" s="1">
        <v>34.0</v>
      </c>
      <c r="I269" s="1">
        <v>83.0</v>
      </c>
      <c r="J269" s="1">
        <v>149.0</v>
      </c>
      <c r="K269" s="1">
        <v>4.806451613</v>
      </c>
      <c r="L269" s="1">
        <v>76.31</v>
      </c>
      <c r="M269" s="1">
        <v>6.9</v>
      </c>
      <c r="N269" s="1">
        <v>95.0</v>
      </c>
      <c r="O269" s="1">
        <v>5.3</v>
      </c>
      <c r="P269" s="1">
        <v>11.7</v>
      </c>
      <c r="Q269" s="1">
        <v>7.63</v>
      </c>
      <c r="R269" s="1">
        <v>1.533420708</v>
      </c>
      <c r="S269" s="1">
        <v>171.0</v>
      </c>
      <c r="T269" s="1">
        <v>17.86</v>
      </c>
      <c r="U269" s="1">
        <v>5.2725</v>
      </c>
      <c r="V269" s="1">
        <v>151.9</v>
      </c>
      <c r="W269" s="1">
        <v>201.5232722</v>
      </c>
      <c r="X269" s="1">
        <v>43.3</v>
      </c>
      <c r="Y269" s="1">
        <v>23.89375879</v>
      </c>
      <c r="Z269" s="1">
        <v>4.185193333</v>
      </c>
      <c r="AA269" s="1">
        <v>0.309259028</v>
      </c>
      <c r="AB269" s="1">
        <v>96.4</v>
      </c>
      <c r="AC269" s="1">
        <v>35.19500552</v>
      </c>
      <c r="AD269" s="1" t="s">
        <v>155</v>
      </c>
      <c r="AE269" s="1">
        <v>45.45870959</v>
      </c>
      <c r="AF269" s="1">
        <v>107.8</v>
      </c>
      <c r="AG269" s="1" t="s">
        <v>140</v>
      </c>
      <c r="AH269" s="1" t="s">
        <v>141</v>
      </c>
      <c r="AI269" s="1" t="s">
        <v>142</v>
      </c>
      <c r="AJ269" s="1" t="s">
        <v>142</v>
      </c>
      <c r="AK269" s="1" t="s">
        <v>173</v>
      </c>
      <c r="AL269" s="1">
        <v>120.0</v>
      </c>
      <c r="AM269" s="1">
        <v>81.0</v>
      </c>
      <c r="AN269" s="1">
        <v>1940.03</v>
      </c>
      <c r="AO269" s="1">
        <v>19.075</v>
      </c>
      <c r="AP269" s="1">
        <v>313.979</v>
      </c>
      <c r="AQ269" s="1">
        <v>837.938</v>
      </c>
      <c r="AR269" s="1">
        <v>13.2622</v>
      </c>
      <c r="AS269" s="1">
        <v>803.225</v>
      </c>
      <c r="AT269" s="1">
        <v>3512.51</v>
      </c>
      <c r="AU269" s="1">
        <v>255.985</v>
      </c>
      <c r="AV269" s="1">
        <v>10.0892</v>
      </c>
      <c r="AW269" s="1">
        <v>2.18019</v>
      </c>
      <c r="AX269" s="1">
        <v>2.86986</v>
      </c>
      <c r="AY269" s="1">
        <v>873.708</v>
      </c>
      <c r="AZ269" s="1">
        <v>1.16891</v>
      </c>
      <c r="BA269" s="1">
        <v>1.16676</v>
      </c>
      <c r="BB269" s="1">
        <v>18.1977</v>
      </c>
      <c r="BC269" s="1">
        <v>5.00744</v>
      </c>
      <c r="BD269" s="1">
        <v>0.989438</v>
      </c>
      <c r="BE269" s="1">
        <v>341.717</v>
      </c>
      <c r="BF269" s="1">
        <v>6.89834</v>
      </c>
      <c r="BG269" s="1">
        <v>187.074</v>
      </c>
      <c r="BH269" s="1" t="s">
        <v>147</v>
      </c>
      <c r="BI269" s="1" t="s">
        <v>147</v>
      </c>
      <c r="BJ269" s="1" t="s">
        <v>147</v>
      </c>
      <c r="BK269" s="1" t="s">
        <v>147</v>
      </c>
      <c r="BL269" s="1" t="s">
        <v>144</v>
      </c>
      <c r="BM269" s="1" t="s">
        <v>146</v>
      </c>
      <c r="BN269" s="1" t="s">
        <v>145</v>
      </c>
      <c r="BO269" s="1" t="s">
        <v>145</v>
      </c>
      <c r="BP269" s="1" t="s">
        <v>146</v>
      </c>
      <c r="BQ269" s="1" t="s">
        <v>145</v>
      </c>
      <c r="BR269" s="1" t="s">
        <v>145</v>
      </c>
      <c r="BS269" s="1">
        <v>23.12838714</v>
      </c>
      <c r="BT269" s="1">
        <v>7.540169145</v>
      </c>
      <c r="BU269" s="1">
        <v>6.172041261</v>
      </c>
      <c r="BV269" s="1">
        <v>3.130047394</v>
      </c>
      <c r="BW269" s="1">
        <v>9.137163456</v>
      </c>
      <c r="BX269" s="1">
        <v>-0.44220524</v>
      </c>
      <c r="BY269" s="1">
        <v>-0.227940845</v>
      </c>
      <c r="BZ269" s="1" t="str">
        <f t="shared" si="1"/>
        <v>antiinflamatoria</v>
      </c>
      <c r="CA269" s="1">
        <v>45.29499072</v>
      </c>
      <c r="CB269" s="1" t="s">
        <v>148</v>
      </c>
      <c r="CC269" s="1" t="s">
        <v>147</v>
      </c>
      <c r="CD269" s="1" t="s">
        <v>147</v>
      </c>
      <c r="CE269" s="1" t="s">
        <v>147</v>
      </c>
      <c r="CF269" s="1" t="s">
        <v>147</v>
      </c>
      <c r="CG269" s="1" t="s">
        <v>147</v>
      </c>
      <c r="CH269" s="1">
        <v>862.28</v>
      </c>
      <c r="CI269" s="2" t="str">
        <f t="shared" si="2"/>
        <v>low</v>
      </c>
      <c r="CJ269" s="1">
        <v>539.567</v>
      </c>
      <c r="CK269" s="1">
        <v>479.927</v>
      </c>
      <c r="CL269" s="1">
        <v>59.641</v>
      </c>
      <c r="CM269" s="1">
        <v>267.729</v>
      </c>
      <c r="CN269" s="1">
        <v>247.954</v>
      </c>
      <c r="CO269" s="1">
        <v>3.361</v>
      </c>
      <c r="CP269" s="1">
        <v>0.0</v>
      </c>
      <c r="CQ269" s="1">
        <v>3.361</v>
      </c>
      <c r="CR269" s="1">
        <v>0.0</v>
      </c>
      <c r="CS269" s="1">
        <v>20.523</v>
      </c>
      <c r="CT269" s="1">
        <v>20.523</v>
      </c>
      <c r="CU269" s="1">
        <v>0.0</v>
      </c>
      <c r="CV269" s="1">
        <v>0.0</v>
      </c>
      <c r="CW269" s="1">
        <v>131.447</v>
      </c>
      <c r="CX269" s="1">
        <v>0.0</v>
      </c>
      <c r="CY269" s="1">
        <v>17.753</v>
      </c>
      <c r="CZ269" s="1">
        <v>56.941</v>
      </c>
      <c r="DA269" s="1">
        <v>14.827</v>
      </c>
      <c r="DB269" s="1">
        <v>71.769</v>
      </c>
      <c r="DC269" s="1">
        <v>8.623</v>
      </c>
      <c r="DD269" s="1">
        <v>0.084</v>
      </c>
      <c r="DE269" s="1">
        <v>8.707</v>
      </c>
      <c r="DF269" s="1">
        <v>34.856</v>
      </c>
      <c r="DG269" s="1">
        <v>3.194</v>
      </c>
      <c r="DH269" s="1">
        <v>38.05</v>
      </c>
      <c r="DI269" s="1">
        <v>0.658</v>
      </c>
      <c r="DJ269" s="1">
        <v>1.598</v>
      </c>
      <c r="DK269" s="1">
        <v>2.255</v>
      </c>
      <c r="DL269" s="1">
        <v>226.283</v>
      </c>
      <c r="DM269" s="1">
        <v>19.415</v>
      </c>
      <c r="DN269" s="1">
        <v>245.699</v>
      </c>
      <c r="DO269" s="1">
        <v>0.0</v>
      </c>
      <c r="DP269" s="1">
        <v>20.523</v>
      </c>
      <c r="DQ269" s="1">
        <v>20.523</v>
      </c>
      <c r="DR269" s="1" t="s">
        <v>157</v>
      </c>
      <c r="DS269" s="1" t="s">
        <v>157</v>
      </c>
      <c r="DT269" s="1" t="s">
        <v>149</v>
      </c>
      <c r="DU269" s="1" t="s">
        <v>157</v>
      </c>
      <c r="DV269" s="1">
        <v>444.467</v>
      </c>
      <c r="DW269" s="1" t="str">
        <f t="shared" si="3"/>
        <v>low</v>
      </c>
      <c r="DX269" s="1">
        <v>278.123</v>
      </c>
      <c r="DY269" s="1">
        <v>138.003</v>
      </c>
      <c r="DZ269" s="1">
        <v>127.809</v>
      </c>
      <c r="EA269" s="1" t="s">
        <v>157</v>
      </c>
      <c r="EB269" s="1" t="s">
        <v>157</v>
      </c>
      <c r="EC269" s="1" t="s">
        <v>149</v>
      </c>
      <c r="ED269" s="1" t="s">
        <v>157</v>
      </c>
      <c r="EE269" s="1" t="s">
        <v>697</v>
      </c>
      <c r="EF269" s="1" t="s">
        <v>151</v>
      </c>
      <c r="EG269" s="1" t="s">
        <v>151</v>
      </c>
    </row>
    <row r="270" ht="14.25" customHeight="1">
      <c r="A270" s="1" t="s">
        <v>698</v>
      </c>
      <c r="B270" s="1" t="s">
        <v>136</v>
      </c>
      <c r="C270" s="1">
        <v>40.0</v>
      </c>
      <c r="D270" s="1" t="s">
        <v>137</v>
      </c>
      <c r="E270" s="1">
        <v>142.0</v>
      </c>
      <c r="F270" s="1">
        <v>40.0</v>
      </c>
      <c r="G270" s="1" t="s">
        <v>154</v>
      </c>
      <c r="H270" s="1">
        <v>30.0</v>
      </c>
      <c r="I270" s="1">
        <v>184.0</v>
      </c>
      <c r="J270" s="1">
        <v>254.0</v>
      </c>
      <c r="K270" s="1">
        <v>6.35</v>
      </c>
      <c r="L270" s="1">
        <v>247.7</v>
      </c>
      <c r="M270" s="1">
        <v>3.1</v>
      </c>
      <c r="N270" s="1">
        <v>105.0</v>
      </c>
      <c r="O270" s="1">
        <v>5.3</v>
      </c>
      <c r="P270" s="1">
        <v>2.8</v>
      </c>
      <c r="Q270" s="1">
        <v>1.67</v>
      </c>
      <c r="R270" s="1">
        <v>1.676646707</v>
      </c>
      <c r="S270" s="1">
        <v>152.0</v>
      </c>
      <c r="T270" s="1">
        <v>13.63</v>
      </c>
      <c r="U270" s="1">
        <v>5.8275</v>
      </c>
      <c r="V270" s="1">
        <v>103.9</v>
      </c>
      <c r="W270" s="1">
        <v>117.1213749</v>
      </c>
      <c r="X270" s="1">
        <v>55.0</v>
      </c>
      <c r="Y270" s="1">
        <v>28.3272477</v>
      </c>
      <c r="Z270" s="1">
        <v>3.53017</v>
      </c>
      <c r="AA270" s="1">
        <v>0.316494211</v>
      </c>
      <c r="AB270" s="1">
        <v>72.2</v>
      </c>
      <c r="AC270" s="1">
        <v>26.77878645</v>
      </c>
      <c r="AD270" s="1" t="s">
        <v>139</v>
      </c>
      <c r="AE270" s="1">
        <v>34.3444227</v>
      </c>
      <c r="AF270" s="1">
        <v>97.4</v>
      </c>
      <c r="AG270" s="1" t="s">
        <v>140</v>
      </c>
      <c r="AH270" s="1" t="s">
        <v>141</v>
      </c>
      <c r="AI270" s="1" t="s">
        <v>142</v>
      </c>
      <c r="AJ270" s="1" t="s">
        <v>167</v>
      </c>
      <c r="AK270" s="1" t="s">
        <v>143</v>
      </c>
      <c r="AL270" s="1">
        <v>138.0</v>
      </c>
      <c r="AM270" s="1">
        <v>84.0</v>
      </c>
      <c r="AN270" s="1">
        <v>1890.92</v>
      </c>
      <c r="AO270" s="1">
        <v>22.7835</v>
      </c>
      <c r="AP270" s="1">
        <v>370.545</v>
      </c>
      <c r="AQ270" s="1">
        <v>857.082</v>
      </c>
      <c r="AR270" s="1">
        <v>12.6654</v>
      </c>
      <c r="AS270" s="1">
        <v>557.303</v>
      </c>
      <c r="AT270" s="1">
        <v>3119.91</v>
      </c>
      <c r="AU270" s="1">
        <v>263.901</v>
      </c>
      <c r="AV270" s="1">
        <v>10.2277</v>
      </c>
      <c r="AW270" s="1">
        <v>2.46756</v>
      </c>
      <c r="AX270" s="1">
        <v>3.51046</v>
      </c>
      <c r="AY270" s="1">
        <v>600.345</v>
      </c>
      <c r="AZ270" s="1">
        <v>1.02306</v>
      </c>
      <c r="BA270" s="1">
        <v>1.12775</v>
      </c>
      <c r="BB270" s="1">
        <v>14.9803</v>
      </c>
      <c r="BC270" s="1">
        <v>5.19602</v>
      </c>
      <c r="BD270" s="1">
        <v>0.814068</v>
      </c>
      <c r="BE270" s="1">
        <v>393.804</v>
      </c>
      <c r="BF270" s="1">
        <v>6.77161</v>
      </c>
      <c r="BG270" s="1">
        <v>154.929</v>
      </c>
      <c r="BH270" s="1">
        <v>4.076780477</v>
      </c>
      <c r="BI270" s="1">
        <v>1.055261242</v>
      </c>
      <c r="BJ270" s="1">
        <v>0.57255812</v>
      </c>
      <c r="BK270" s="1">
        <v>0.030918407</v>
      </c>
      <c r="BL270" s="1" t="s">
        <v>144</v>
      </c>
      <c r="BM270" s="1" t="s">
        <v>145</v>
      </c>
      <c r="BN270" s="1" t="s">
        <v>145</v>
      </c>
      <c r="BO270" s="1" t="s">
        <v>146</v>
      </c>
      <c r="BP270" s="1" t="s">
        <v>145</v>
      </c>
      <c r="BQ270" s="1" t="s">
        <v>145</v>
      </c>
      <c r="BR270" s="1" t="s">
        <v>145</v>
      </c>
      <c r="BS270" s="1">
        <v>17.27514657</v>
      </c>
      <c r="BT270" s="1">
        <v>9.037211709</v>
      </c>
      <c r="BU270" s="1">
        <v>7.617531768</v>
      </c>
      <c r="BV270" s="1">
        <v>2.985736172</v>
      </c>
      <c r="BW270" s="1">
        <v>4.082716448</v>
      </c>
      <c r="BX270" s="1">
        <v>-0.043646214</v>
      </c>
      <c r="BY270" s="1">
        <v>-0.023081023</v>
      </c>
      <c r="BZ270" s="1" t="str">
        <f t="shared" si="1"/>
        <v>antiinflamatoria</v>
      </c>
      <c r="CA270" s="1">
        <v>30.28336756</v>
      </c>
      <c r="CB270" s="1" t="s">
        <v>148</v>
      </c>
      <c r="CC270" s="1">
        <v>0.053393622</v>
      </c>
      <c r="CD270" s="1">
        <v>0.337755231</v>
      </c>
      <c r="CE270" s="1">
        <v>0.533920469</v>
      </c>
      <c r="CF270" s="1">
        <v>0.014116461</v>
      </c>
      <c r="CG270" s="1">
        <v>0.023380388</v>
      </c>
      <c r="CH270" s="1">
        <v>679.689</v>
      </c>
      <c r="CI270" s="2" t="str">
        <f t="shared" si="2"/>
        <v>low</v>
      </c>
      <c r="CJ270" s="1">
        <v>781.696</v>
      </c>
      <c r="CK270" s="1">
        <v>750.715</v>
      </c>
      <c r="CL270" s="1">
        <v>30.981</v>
      </c>
      <c r="CM270" s="1">
        <v>560.982</v>
      </c>
      <c r="CN270" s="1">
        <v>212.237</v>
      </c>
      <c r="CO270" s="1">
        <v>0.0</v>
      </c>
      <c r="CP270" s="1">
        <v>0.0</v>
      </c>
      <c r="CQ270" s="1">
        <v>0.0</v>
      </c>
      <c r="CR270" s="1">
        <v>0.0</v>
      </c>
      <c r="CS270" s="1">
        <v>8.477</v>
      </c>
      <c r="CT270" s="1">
        <v>8.477</v>
      </c>
      <c r="CU270" s="1">
        <v>0.0</v>
      </c>
      <c r="CV270" s="1">
        <v>0.0</v>
      </c>
      <c r="CW270" s="1">
        <v>268.708</v>
      </c>
      <c r="CX270" s="1">
        <v>0.0</v>
      </c>
      <c r="CY270" s="1">
        <v>51.106</v>
      </c>
      <c r="CZ270" s="1">
        <v>0.538</v>
      </c>
      <c r="DA270" s="1">
        <v>3.855</v>
      </c>
      <c r="DB270" s="1">
        <v>4.393</v>
      </c>
      <c r="DC270" s="1">
        <v>0.0</v>
      </c>
      <c r="DD270" s="1">
        <v>0.204</v>
      </c>
      <c r="DE270" s="1">
        <v>0.204</v>
      </c>
      <c r="DF270" s="1">
        <v>231.143</v>
      </c>
      <c r="DG270" s="1">
        <v>5.396</v>
      </c>
      <c r="DH270" s="1">
        <v>236.538</v>
      </c>
      <c r="DI270" s="1">
        <v>0.531</v>
      </c>
      <c r="DJ270" s="1">
        <v>1.725</v>
      </c>
      <c r="DK270" s="1">
        <v>2.256</v>
      </c>
      <c r="DL270" s="1">
        <v>198.658</v>
      </c>
      <c r="DM270" s="1">
        <v>11.324</v>
      </c>
      <c r="DN270" s="1">
        <v>209.982</v>
      </c>
      <c r="DO270" s="1">
        <v>0.0</v>
      </c>
      <c r="DP270" s="1">
        <v>8.477</v>
      </c>
      <c r="DQ270" s="1">
        <v>8.477</v>
      </c>
      <c r="DR270" s="1" t="s">
        <v>158</v>
      </c>
      <c r="DS270" s="1" t="s">
        <v>149</v>
      </c>
      <c r="DT270" s="1" t="s">
        <v>149</v>
      </c>
      <c r="DU270" s="1" t="s">
        <v>157</v>
      </c>
      <c r="DV270" s="1">
        <v>359.449</v>
      </c>
      <c r="DW270" s="1" t="str">
        <f t="shared" si="3"/>
        <v>low</v>
      </c>
      <c r="DX270" s="1">
        <v>413.395</v>
      </c>
      <c r="DY270" s="1">
        <v>296.672</v>
      </c>
      <c r="DZ270" s="1">
        <v>112.24</v>
      </c>
      <c r="EA270" s="1" t="s">
        <v>158</v>
      </c>
      <c r="EB270" s="1" t="s">
        <v>149</v>
      </c>
      <c r="EC270" s="1" t="s">
        <v>149</v>
      </c>
      <c r="ED270" s="1" t="s">
        <v>157</v>
      </c>
      <c r="EE270" s="1" t="s">
        <v>699</v>
      </c>
      <c r="EF270" s="1" t="s">
        <v>151</v>
      </c>
      <c r="EG270" s="1" t="s">
        <v>151</v>
      </c>
    </row>
    <row r="271" ht="14.25" customHeight="1">
      <c r="A271" s="1" t="s">
        <v>700</v>
      </c>
      <c r="B271" s="1" t="s">
        <v>153</v>
      </c>
      <c r="C271" s="1">
        <v>34.0</v>
      </c>
      <c r="D271" s="1" t="s">
        <v>137</v>
      </c>
      <c r="E271" s="1">
        <v>56.4</v>
      </c>
      <c r="F271" s="1">
        <v>45.0</v>
      </c>
      <c r="G271" s="1" t="s">
        <v>154</v>
      </c>
      <c r="H271" s="1">
        <v>14.0</v>
      </c>
      <c r="I271" s="1">
        <v>73.0</v>
      </c>
      <c r="J271" s="1">
        <v>132.0</v>
      </c>
      <c r="K271" s="1">
        <v>2.933333333</v>
      </c>
      <c r="L271" s="1">
        <v>53.03</v>
      </c>
      <c r="M271" s="1">
        <v>0.7</v>
      </c>
      <c r="N271" s="1">
        <v>81.0</v>
      </c>
      <c r="O271" s="1">
        <v>5.5</v>
      </c>
      <c r="P271" s="1">
        <v>3.38</v>
      </c>
      <c r="Q271" s="1">
        <v>7.07</v>
      </c>
      <c r="R271" s="1">
        <v>0.478076379</v>
      </c>
      <c r="S271" s="1">
        <v>69.0</v>
      </c>
      <c r="T271" s="1">
        <v>7.63</v>
      </c>
      <c r="U271" s="1">
        <v>4.4955</v>
      </c>
      <c r="V271" s="1">
        <v>117.0</v>
      </c>
      <c r="W271" s="1">
        <v>153.2898041</v>
      </c>
      <c r="X271" s="1">
        <v>103.8</v>
      </c>
      <c r="Y271" s="1">
        <v>65.59639587</v>
      </c>
      <c r="Z271" s="1">
        <v>1.524474</v>
      </c>
      <c r="AA271" s="1">
        <v>0.357789453</v>
      </c>
      <c r="AB271" s="1">
        <v>58.9</v>
      </c>
      <c r="AC271" s="1">
        <v>24.4845259</v>
      </c>
      <c r="AD271" s="1" t="s">
        <v>154</v>
      </c>
      <c r="AE271" s="1">
        <v>35.39842497</v>
      </c>
      <c r="AF271" s="1">
        <v>78.7</v>
      </c>
      <c r="AG271" s="1" t="s">
        <v>154</v>
      </c>
      <c r="AH271" s="1" t="s">
        <v>154</v>
      </c>
      <c r="AI271" s="1" t="s">
        <v>142</v>
      </c>
      <c r="AJ271" s="1" t="s">
        <v>167</v>
      </c>
      <c r="AK271" s="1" t="s">
        <v>143</v>
      </c>
      <c r="AL271" s="1">
        <v>105.0</v>
      </c>
      <c r="AM271" s="1">
        <v>74.0</v>
      </c>
      <c r="AN271" s="1">
        <v>2430.69</v>
      </c>
      <c r="AO271" s="1">
        <v>25.1236</v>
      </c>
      <c r="AP271" s="1">
        <v>481.373</v>
      </c>
      <c r="AQ271" s="1">
        <v>1037.59</v>
      </c>
      <c r="AR271" s="1">
        <v>13.8146</v>
      </c>
      <c r="AS271" s="1">
        <v>1124.56</v>
      </c>
      <c r="AT271" s="1">
        <v>3532.03</v>
      </c>
      <c r="AU271" s="1">
        <v>321.633</v>
      </c>
      <c r="AV271" s="1">
        <v>10.7451</v>
      </c>
      <c r="AW271" s="1">
        <v>2.26057</v>
      </c>
      <c r="AX271" s="1">
        <v>3.51905</v>
      </c>
      <c r="AY271" s="1">
        <v>681.28</v>
      </c>
      <c r="AZ271" s="1">
        <v>0.926443</v>
      </c>
      <c r="BA271" s="1">
        <v>1.56298</v>
      </c>
      <c r="BB271" s="1">
        <v>17.4587</v>
      </c>
      <c r="BC271" s="1">
        <v>5.43752</v>
      </c>
      <c r="BD271" s="1">
        <v>1.37515</v>
      </c>
      <c r="BE271" s="1">
        <v>384.64</v>
      </c>
      <c r="BF271" s="1">
        <v>6.961</v>
      </c>
      <c r="BG271" s="1">
        <v>167.614</v>
      </c>
      <c r="BH271" s="1">
        <v>2.753915551</v>
      </c>
      <c r="BI271" s="1">
        <v>0.197386845</v>
      </c>
      <c r="BJ271" s="1">
        <v>0.074716401</v>
      </c>
      <c r="BK271" s="1">
        <v>0.017053825</v>
      </c>
      <c r="BL271" s="1" t="s">
        <v>156</v>
      </c>
      <c r="BM271" s="1" t="s">
        <v>146</v>
      </c>
      <c r="BN271" s="1" t="s">
        <v>146</v>
      </c>
      <c r="BO271" s="1" t="s">
        <v>145</v>
      </c>
      <c r="BP271" s="1" t="s">
        <v>146</v>
      </c>
      <c r="BQ271" s="1" t="s">
        <v>146</v>
      </c>
      <c r="BR271" s="1" t="s">
        <v>146</v>
      </c>
      <c r="BS271" s="1">
        <v>81.77134488</v>
      </c>
      <c r="BT271" s="1">
        <v>146.106397</v>
      </c>
      <c r="BU271" s="1">
        <v>22.88199896</v>
      </c>
      <c r="BV271" s="1">
        <v>33.27241768</v>
      </c>
      <c r="BW271" s="1">
        <v>16.59233052</v>
      </c>
      <c r="BX271" s="1">
        <v>-0.169189702</v>
      </c>
      <c r="BY271" s="1">
        <v>-0.069596751</v>
      </c>
      <c r="BZ271" s="1" t="str">
        <f t="shared" si="1"/>
        <v>antiinflamatoria</v>
      </c>
      <c r="CA271" s="1">
        <v>36.58449809</v>
      </c>
      <c r="CB271" s="1" t="s">
        <v>148</v>
      </c>
      <c r="CC271" s="1">
        <v>0.019780979</v>
      </c>
      <c r="CD271" s="1">
        <v>0.103936464</v>
      </c>
      <c r="CE271" s="1">
        <v>0.455246152</v>
      </c>
      <c r="CF271" s="1">
        <v>0.043113654</v>
      </c>
      <c r="CG271" s="1">
        <v>0.122311563</v>
      </c>
      <c r="CH271" s="1">
        <v>783.255</v>
      </c>
      <c r="CI271" s="2" t="str">
        <f t="shared" si="2"/>
        <v>low</v>
      </c>
      <c r="CJ271" s="1">
        <v>644.621</v>
      </c>
      <c r="CK271" s="1">
        <v>479.401</v>
      </c>
      <c r="CL271" s="1">
        <v>165.219</v>
      </c>
      <c r="CM271" s="1">
        <v>202.955</v>
      </c>
      <c r="CN271" s="1">
        <v>437.417</v>
      </c>
      <c r="CO271" s="1">
        <v>3.235</v>
      </c>
      <c r="CP271" s="1">
        <v>0.0</v>
      </c>
      <c r="CQ271" s="1">
        <v>3.235</v>
      </c>
      <c r="CR271" s="1">
        <v>0.0</v>
      </c>
      <c r="CS271" s="1">
        <v>1.013</v>
      </c>
      <c r="CT271" s="1">
        <v>1.013</v>
      </c>
      <c r="CU271" s="1">
        <v>0.0</v>
      </c>
      <c r="CV271" s="1">
        <v>0.329</v>
      </c>
      <c r="CW271" s="1">
        <v>0.0</v>
      </c>
      <c r="CX271" s="1">
        <v>0.0</v>
      </c>
      <c r="CY271" s="1">
        <v>65.05</v>
      </c>
      <c r="CZ271" s="1">
        <v>0.006</v>
      </c>
      <c r="DA271" s="1">
        <v>0.044</v>
      </c>
      <c r="DB271" s="1">
        <v>0.05</v>
      </c>
      <c r="DC271" s="1">
        <v>0.0</v>
      </c>
      <c r="DD271" s="1">
        <v>0.005</v>
      </c>
      <c r="DE271" s="1">
        <v>0.005</v>
      </c>
      <c r="DF271" s="1">
        <v>137.357</v>
      </c>
      <c r="DG271" s="1">
        <v>0.476</v>
      </c>
      <c r="DH271" s="1">
        <v>137.833</v>
      </c>
      <c r="DI271" s="1">
        <v>0.16</v>
      </c>
      <c r="DJ271" s="1">
        <v>0.726</v>
      </c>
      <c r="DK271" s="1">
        <v>0.886</v>
      </c>
      <c r="DL271" s="1">
        <v>273.556</v>
      </c>
      <c r="DM271" s="1">
        <v>162.937</v>
      </c>
      <c r="DN271" s="1">
        <v>436.493</v>
      </c>
      <c r="DO271" s="1">
        <v>0.0</v>
      </c>
      <c r="DP271" s="1">
        <v>1.013</v>
      </c>
      <c r="DQ271" s="1">
        <v>1.013</v>
      </c>
      <c r="DR271" s="1" t="s">
        <v>157</v>
      </c>
      <c r="DS271" s="1" t="s">
        <v>157</v>
      </c>
      <c r="DT271" s="1" t="s">
        <v>157</v>
      </c>
      <c r="DU271" s="1" t="s">
        <v>157</v>
      </c>
      <c r="DV271" s="1">
        <v>322.236</v>
      </c>
      <c r="DW271" s="1" t="str">
        <f t="shared" si="3"/>
        <v>low</v>
      </c>
      <c r="DX271" s="1">
        <v>265.201</v>
      </c>
      <c r="DY271" s="1">
        <v>83.497</v>
      </c>
      <c r="DZ271" s="1">
        <v>179.956</v>
      </c>
      <c r="EA271" s="1" t="s">
        <v>158</v>
      </c>
      <c r="EB271" s="1" t="s">
        <v>157</v>
      </c>
      <c r="EC271" s="1" t="s">
        <v>157</v>
      </c>
      <c r="ED271" s="1" t="s">
        <v>157</v>
      </c>
      <c r="EE271" s="1" t="s">
        <v>701</v>
      </c>
      <c r="EF271" s="1" t="s">
        <v>175</v>
      </c>
      <c r="EG271" s="1" t="s">
        <v>175</v>
      </c>
    </row>
    <row r="272" ht="14.25" customHeight="1">
      <c r="A272" s="1" t="s">
        <v>702</v>
      </c>
      <c r="B272" s="1" t="s">
        <v>153</v>
      </c>
      <c r="C272" s="1">
        <v>44.0</v>
      </c>
      <c r="D272" s="1" t="s">
        <v>161</v>
      </c>
      <c r="E272" s="1">
        <v>89.8</v>
      </c>
      <c r="F272" s="1">
        <v>43.0</v>
      </c>
      <c r="G272" s="1" t="s">
        <v>154</v>
      </c>
      <c r="H272" s="1">
        <v>25.0</v>
      </c>
      <c r="I272" s="1">
        <v>117.0</v>
      </c>
      <c r="J272" s="1">
        <v>185.0</v>
      </c>
      <c r="K272" s="1">
        <v>4.302325581</v>
      </c>
      <c r="L272" s="1">
        <v>66.9</v>
      </c>
      <c r="M272" s="1">
        <v>6.5</v>
      </c>
      <c r="N272" s="1">
        <v>85.0</v>
      </c>
      <c r="O272" s="1">
        <v>5.1</v>
      </c>
      <c r="P272" s="1">
        <v>10.16</v>
      </c>
      <c r="Q272" s="1">
        <v>8.59</v>
      </c>
      <c r="R272" s="1">
        <v>1.182770664</v>
      </c>
      <c r="S272" s="1">
        <v>124.0</v>
      </c>
      <c r="T272" s="1">
        <v>7.62</v>
      </c>
      <c r="U272" s="1">
        <v>4.7175</v>
      </c>
      <c r="V272" s="1">
        <v>106.1</v>
      </c>
      <c r="W272" s="1">
        <v>125.174538</v>
      </c>
      <c r="X272" s="1">
        <v>102.6</v>
      </c>
      <c r="Y272" s="1">
        <v>62.59154013</v>
      </c>
      <c r="Z272" s="1">
        <v>1.59766</v>
      </c>
      <c r="AA272" s="1">
        <v>0.355201404</v>
      </c>
      <c r="AB272" s="1">
        <v>70.6</v>
      </c>
      <c r="AC272" s="1">
        <v>30.3574308</v>
      </c>
      <c r="AD272" s="1" t="s">
        <v>155</v>
      </c>
      <c r="AE272" s="1">
        <v>40.65550741</v>
      </c>
      <c r="AF272" s="1">
        <v>90.9</v>
      </c>
      <c r="AG272" s="1" t="s">
        <v>140</v>
      </c>
      <c r="AH272" s="1" t="s">
        <v>141</v>
      </c>
      <c r="AI272" s="1" t="s">
        <v>142</v>
      </c>
      <c r="AJ272" s="1" t="s">
        <v>167</v>
      </c>
      <c r="AK272" s="1" t="s">
        <v>143</v>
      </c>
      <c r="AL272" s="1">
        <v>111.0</v>
      </c>
      <c r="AM272" s="1">
        <v>67.0</v>
      </c>
      <c r="AN272" s="1">
        <v>1604.4</v>
      </c>
      <c r="AO272" s="1">
        <v>17.1561</v>
      </c>
      <c r="AP272" s="1">
        <v>562.274</v>
      </c>
      <c r="AQ272" s="1">
        <v>1035.16</v>
      </c>
      <c r="AR272" s="1">
        <v>12.9392</v>
      </c>
      <c r="AS272" s="1">
        <v>963.088</v>
      </c>
      <c r="AT272" s="1">
        <v>2911.25</v>
      </c>
      <c r="AU272" s="1">
        <v>212.09</v>
      </c>
      <c r="AV272" s="1">
        <v>10.5114</v>
      </c>
      <c r="AW272" s="1">
        <v>1.27618</v>
      </c>
      <c r="AX272" s="1">
        <v>3.09946</v>
      </c>
      <c r="AY272" s="1">
        <v>676.04</v>
      </c>
      <c r="AZ272" s="1">
        <v>0.87749</v>
      </c>
      <c r="BA272" s="1">
        <v>1.60493</v>
      </c>
      <c r="BB272" s="1">
        <v>10.6811</v>
      </c>
      <c r="BC272" s="1">
        <v>4.85302</v>
      </c>
      <c r="BD272" s="1">
        <v>0.533854</v>
      </c>
      <c r="BE272" s="1">
        <v>356.221</v>
      </c>
      <c r="BF272" s="1">
        <v>7.25062</v>
      </c>
      <c r="BG272" s="1">
        <v>103.514</v>
      </c>
      <c r="BH272" s="1">
        <v>3.698726104</v>
      </c>
      <c r="BI272" s="1">
        <v>1.835716019</v>
      </c>
      <c r="BJ272" s="1">
        <v>0.835149913</v>
      </c>
      <c r="BK272" s="1">
        <v>0.040253602</v>
      </c>
      <c r="BL272" s="1" t="s">
        <v>144</v>
      </c>
      <c r="BM272" s="1" t="s">
        <v>146</v>
      </c>
      <c r="BN272" s="1" t="s">
        <v>146</v>
      </c>
      <c r="BO272" s="1" t="s">
        <v>145</v>
      </c>
      <c r="BP272" s="1" t="s">
        <v>146</v>
      </c>
      <c r="BQ272" s="1" t="s">
        <v>145</v>
      </c>
      <c r="BR272" s="1" t="s">
        <v>146</v>
      </c>
      <c r="BS272" s="1">
        <v>49.61862661</v>
      </c>
      <c r="BT272" s="1">
        <v>51.06313377</v>
      </c>
      <c r="BU272" s="1">
        <v>11.52467356</v>
      </c>
      <c r="BV272" s="1">
        <v>13.00610227</v>
      </c>
      <c r="BW272" s="1">
        <v>6.913489801</v>
      </c>
      <c r="BX272" s="1">
        <v>1.00280256</v>
      </c>
      <c r="BY272" s="1">
        <v>0.625188629</v>
      </c>
      <c r="BZ272" s="1" t="str">
        <f t="shared" si="1"/>
        <v>proinflamatoria</v>
      </c>
      <c r="CA272" s="1">
        <v>42.44664466</v>
      </c>
      <c r="CB272" s="1" t="s">
        <v>148</v>
      </c>
      <c r="CC272" s="1">
        <v>0.103673965</v>
      </c>
      <c r="CD272" s="1">
        <v>0.218599238</v>
      </c>
      <c r="CE272" s="1">
        <v>0.407847239</v>
      </c>
      <c r="CF272" s="1">
        <v>0.031746567</v>
      </c>
      <c r="CG272" s="1">
        <v>0.090314092</v>
      </c>
      <c r="CH272" s="1">
        <v>1705.256</v>
      </c>
      <c r="CI272" s="2" t="str">
        <f t="shared" si="2"/>
        <v>High</v>
      </c>
      <c r="CJ272" s="1">
        <v>744.887</v>
      </c>
      <c r="CK272" s="1">
        <v>706.375</v>
      </c>
      <c r="CL272" s="1">
        <v>38.512</v>
      </c>
      <c r="CM272" s="1">
        <v>662.216</v>
      </c>
      <c r="CN272" s="1">
        <v>73.741</v>
      </c>
      <c r="CO272" s="1">
        <v>4.359</v>
      </c>
      <c r="CP272" s="1">
        <v>0.0</v>
      </c>
      <c r="CQ272" s="1">
        <v>4.359</v>
      </c>
      <c r="CR272" s="1">
        <v>0.0</v>
      </c>
      <c r="CS272" s="1">
        <v>4.483</v>
      </c>
      <c r="CT272" s="1">
        <v>4.483</v>
      </c>
      <c r="CU272" s="1">
        <v>0.087</v>
      </c>
      <c r="CV272" s="1">
        <v>4.301</v>
      </c>
      <c r="CW272" s="1">
        <v>108.594</v>
      </c>
      <c r="CX272" s="1">
        <v>0.0</v>
      </c>
      <c r="CY272" s="1">
        <v>537.805</v>
      </c>
      <c r="CZ272" s="1">
        <v>0.113</v>
      </c>
      <c r="DA272" s="1">
        <v>0.212</v>
      </c>
      <c r="DB272" s="1">
        <v>0.325</v>
      </c>
      <c r="DC272" s="1">
        <v>0.776</v>
      </c>
      <c r="DD272" s="1">
        <v>0.023</v>
      </c>
      <c r="DE272" s="1">
        <v>0.799</v>
      </c>
      <c r="DF272" s="1">
        <v>9.873</v>
      </c>
      <c r="DG272" s="1">
        <v>4.822</v>
      </c>
      <c r="DH272" s="1">
        <v>14.695</v>
      </c>
      <c r="DI272" s="1">
        <v>23.354</v>
      </c>
      <c r="DJ272" s="1">
        <v>23.768</v>
      </c>
      <c r="DK272" s="1">
        <v>47.123</v>
      </c>
      <c r="DL272" s="1">
        <v>21.415</v>
      </c>
      <c r="DM272" s="1">
        <v>5.204</v>
      </c>
      <c r="DN272" s="1">
        <v>26.619</v>
      </c>
      <c r="DO272" s="1">
        <v>0.0</v>
      </c>
      <c r="DP272" s="1">
        <v>4.483</v>
      </c>
      <c r="DQ272" s="1">
        <v>4.483</v>
      </c>
      <c r="DR272" s="1" t="s">
        <v>149</v>
      </c>
      <c r="DS272" s="1" t="s">
        <v>157</v>
      </c>
      <c r="DT272" s="1" t="s">
        <v>149</v>
      </c>
      <c r="DU272" s="1" t="s">
        <v>158</v>
      </c>
      <c r="DV272" s="1">
        <v>1062.862</v>
      </c>
      <c r="DW272" s="1" t="str">
        <f t="shared" si="3"/>
        <v>high</v>
      </c>
      <c r="DX272" s="1">
        <v>464.277</v>
      </c>
      <c r="DY272" s="1">
        <v>412.75</v>
      </c>
      <c r="DZ272" s="1">
        <v>45.962</v>
      </c>
      <c r="EA272" s="1" t="s">
        <v>149</v>
      </c>
      <c r="EB272" s="1" t="s">
        <v>149</v>
      </c>
      <c r="EC272" s="1" t="s">
        <v>149</v>
      </c>
      <c r="ED272" s="1" t="s">
        <v>158</v>
      </c>
      <c r="EE272" s="1" t="s">
        <v>703</v>
      </c>
      <c r="EF272" s="1" t="s">
        <v>165</v>
      </c>
      <c r="EG272" s="1" t="s">
        <v>151</v>
      </c>
    </row>
    <row r="273" ht="14.25" customHeight="1">
      <c r="A273" s="1" t="s">
        <v>704</v>
      </c>
      <c r="B273" s="1" t="s">
        <v>136</v>
      </c>
      <c r="C273" s="1">
        <v>22.0</v>
      </c>
      <c r="D273" s="1" t="s">
        <v>137</v>
      </c>
      <c r="E273" s="1">
        <v>63.6</v>
      </c>
      <c r="F273" s="1">
        <v>32.0</v>
      </c>
      <c r="G273" s="1" t="s">
        <v>138</v>
      </c>
      <c r="H273" s="1">
        <v>19.0</v>
      </c>
      <c r="I273" s="1">
        <v>80.0</v>
      </c>
      <c r="J273" s="1">
        <v>131.0</v>
      </c>
      <c r="K273" s="1">
        <v>4.09375</v>
      </c>
      <c r="L273" s="1" t="s">
        <v>147</v>
      </c>
      <c r="M273" s="1">
        <v>1.1</v>
      </c>
      <c r="N273" s="1">
        <v>89.0</v>
      </c>
      <c r="O273" s="1">
        <v>5.0</v>
      </c>
      <c r="P273" s="1">
        <v>0.53</v>
      </c>
      <c r="Q273" s="1">
        <v>5.64</v>
      </c>
      <c r="R273" s="1">
        <v>0.093971631</v>
      </c>
      <c r="S273" s="1">
        <v>94.0</v>
      </c>
      <c r="T273" s="1">
        <v>5.1</v>
      </c>
      <c r="U273" s="1">
        <v>4.9395</v>
      </c>
      <c r="V273" s="1">
        <v>73.9</v>
      </c>
      <c r="W273" s="1">
        <v>70.85793678</v>
      </c>
      <c r="X273" s="1">
        <v>150.7</v>
      </c>
      <c r="Y273" s="1">
        <v>89.31601793</v>
      </c>
      <c r="Z273" s="1">
        <v>1.11962</v>
      </c>
      <c r="AA273" s="1">
        <v>0.37581404</v>
      </c>
      <c r="AB273" s="1">
        <v>58.0</v>
      </c>
      <c r="AC273" s="1">
        <v>21.38162927</v>
      </c>
      <c r="AD273" s="1" t="s">
        <v>154</v>
      </c>
      <c r="AE273" s="1">
        <v>23.70027766</v>
      </c>
      <c r="AF273" s="1">
        <v>82.0</v>
      </c>
      <c r="AG273" s="1" t="s">
        <v>154</v>
      </c>
      <c r="AH273" s="1" t="s">
        <v>154</v>
      </c>
      <c r="AI273" s="1" t="s">
        <v>142</v>
      </c>
      <c r="AJ273" s="1" t="s">
        <v>167</v>
      </c>
      <c r="AK273" s="1" t="s">
        <v>143</v>
      </c>
      <c r="AL273" s="1">
        <v>106.0</v>
      </c>
      <c r="AM273" s="1">
        <v>72.0</v>
      </c>
      <c r="AN273" s="1">
        <v>1950.62</v>
      </c>
      <c r="AO273" s="1">
        <v>10.9765</v>
      </c>
      <c r="AP273" s="1">
        <v>1007.37</v>
      </c>
      <c r="AQ273" s="1">
        <v>1240.07</v>
      </c>
      <c r="AR273" s="1">
        <v>11.2553</v>
      </c>
      <c r="AS273" s="1">
        <v>1269.46</v>
      </c>
      <c r="AT273" s="1">
        <v>2488.67</v>
      </c>
      <c r="AU273" s="1">
        <v>169.012</v>
      </c>
      <c r="AV273" s="1">
        <v>10.3347</v>
      </c>
      <c r="AW273" s="1">
        <v>0.790096</v>
      </c>
      <c r="AX273" s="1">
        <v>2.33299</v>
      </c>
      <c r="AY273" s="1">
        <v>821.13</v>
      </c>
      <c r="AZ273" s="1">
        <v>0.914317</v>
      </c>
      <c r="BA273" s="1">
        <v>1.45994</v>
      </c>
      <c r="BB273" s="1">
        <v>13.7005</v>
      </c>
      <c r="BC273" s="1">
        <v>4.02286</v>
      </c>
      <c r="BD273" s="1">
        <v>1.98279</v>
      </c>
      <c r="BE273" s="1">
        <v>269.025</v>
      </c>
      <c r="BF273" s="1">
        <v>7.14754</v>
      </c>
      <c r="BG273" s="1">
        <v>115.367</v>
      </c>
      <c r="BH273" s="1" t="s">
        <v>147</v>
      </c>
      <c r="BI273" s="1" t="s">
        <v>147</v>
      </c>
      <c r="BJ273" s="1" t="s">
        <v>147</v>
      </c>
      <c r="BK273" s="1" t="s">
        <v>147</v>
      </c>
      <c r="BL273" s="1" t="s">
        <v>156</v>
      </c>
      <c r="BM273" s="1" t="s">
        <v>146</v>
      </c>
      <c r="BN273" s="1" t="s">
        <v>146</v>
      </c>
      <c r="BO273" s="1" t="s">
        <v>145</v>
      </c>
      <c r="BP273" s="1" t="s">
        <v>146</v>
      </c>
      <c r="BQ273" s="1" t="s">
        <v>146</v>
      </c>
      <c r="BR273" s="1" t="s">
        <v>146</v>
      </c>
      <c r="BS273" s="1">
        <v>38.51447123</v>
      </c>
      <c r="BT273" s="1">
        <v>54.61070334</v>
      </c>
      <c r="BU273" s="1">
        <v>8.530966014</v>
      </c>
      <c r="BV273" s="1">
        <v>7.939640387</v>
      </c>
      <c r="BW273" s="1">
        <v>0.0</v>
      </c>
      <c r="BX273" s="1">
        <v>1.443108872</v>
      </c>
      <c r="BY273" s="1">
        <v>0.73967651</v>
      </c>
      <c r="BZ273" s="1" t="str">
        <f t="shared" si="1"/>
        <v>proinflamatoria</v>
      </c>
      <c r="CA273" s="1">
        <v>23.82926829</v>
      </c>
      <c r="CB273" s="1" t="s">
        <v>148</v>
      </c>
      <c r="CC273" s="1" t="s">
        <v>147</v>
      </c>
      <c r="CD273" s="1" t="s">
        <v>147</v>
      </c>
      <c r="CE273" s="1" t="s">
        <v>147</v>
      </c>
      <c r="CF273" s="1" t="s">
        <v>147</v>
      </c>
      <c r="CG273" s="1" t="s">
        <v>147</v>
      </c>
      <c r="CH273" s="1">
        <v>351.2</v>
      </c>
      <c r="CI273" s="2" t="str">
        <f t="shared" si="2"/>
        <v>low</v>
      </c>
      <c r="CJ273" s="1">
        <v>253.128</v>
      </c>
      <c r="CK273" s="1">
        <v>139.21</v>
      </c>
      <c r="CL273" s="1">
        <v>113.918</v>
      </c>
      <c r="CM273" s="1">
        <v>79.782</v>
      </c>
      <c r="CN273" s="1">
        <v>169.933</v>
      </c>
      <c r="CO273" s="1">
        <v>0.198</v>
      </c>
      <c r="CP273" s="1">
        <v>0.0</v>
      </c>
      <c r="CQ273" s="1">
        <v>0.198</v>
      </c>
      <c r="CR273" s="1">
        <v>0.0</v>
      </c>
      <c r="CS273" s="1">
        <v>3.214</v>
      </c>
      <c r="CT273" s="1">
        <v>3.214</v>
      </c>
      <c r="CU273" s="1">
        <v>0.0</v>
      </c>
      <c r="CV273" s="1">
        <v>0.198</v>
      </c>
      <c r="CW273" s="1">
        <v>61.658</v>
      </c>
      <c r="CX273" s="1">
        <v>0.0</v>
      </c>
      <c r="CY273" s="1">
        <v>0.836</v>
      </c>
      <c r="CZ273" s="1">
        <v>0.0</v>
      </c>
      <c r="DA273" s="1">
        <v>3.701</v>
      </c>
      <c r="DB273" s="1">
        <v>3.701</v>
      </c>
      <c r="DC273" s="1">
        <v>1.933</v>
      </c>
      <c r="DD273" s="1">
        <v>0.204</v>
      </c>
      <c r="DE273" s="1">
        <v>2.136</v>
      </c>
      <c r="DF273" s="1">
        <v>11.29</v>
      </c>
      <c r="DG273" s="1">
        <v>0.161</v>
      </c>
      <c r="DH273" s="1">
        <v>11.451</v>
      </c>
      <c r="DI273" s="1">
        <v>0.525</v>
      </c>
      <c r="DJ273" s="1">
        <v>3.099</v>
      </c>
      <c r="DK273" s="1">
        <v>3.625</v>
      </c>
      <c r="DL273" s="1">
        <v>62.712</v>
      </c>
      <c r="DM273" s="1">
        <v>103.48</v>
      </c>
      <c r="DN273" s="1">
        <v>166.192</v>
      </c>
      <c r="DO273" s="1">
        <v>0.0</v>
      </c>
      <c r="DP273" s="1">
        <v>3.214</v>
      </c>
      <c r="DQ273" s="1">
        <v>3.214</v>
      </c>
      <c r="DR273" s="1" t="s">
        <v>158</v>
      </c>
      <c r="DS273" s="1" t="s">
        <v>158</v>
      </c>
      <c r="DT273" s="1" t="s">
        <v>157</v>
      </c>
      <c r="DU273" s="1" t="s">
        <v>157</v>
      </c>
      <c r="DV273" s="1">
        <v>180.046</v>
      </c>
      <c r="DW273" s="1" t="str">
        <f t="shared" si="3"/>
        <v>low</v>
      </c>
      <c r="DX273" s="1">
        <v>129.768</v>
      </c>
      <c r="DY273" s="1">
        <v>40.901</v>
      </c>
      <c r="DZ273" s="1">
        <v>87.117</v>
      </c>
      <c r="EA273" s="1" t="s">
        <v>158</v>
      </c>
      <c r="EB273" s="1" t="s">
        <v>158</v>
      </c>
      <c r="EC273" s="1" t="s">
        <v>157</v>
      </c>
      <c r="ED273" s="1" t="s">
        <v>157</v>
      </c>
      <c r="EE273" s="1" t="s">
        <v>705</v>
      </c>
      <c r="EF273" s="1" t="s">
        <v>151</v>
      </c>
      <c r="EG273" s="1" t="s">
        <v>151</v>
      </c>
    </row>
    <row r="274" ht="14.25" customHeight="1">
      <c r="A274" s="1" t="s">
        <v>706</v>
      </c>
      <c r="B274" s="1" t="s">
        <v>153</v>
      </c>
      <c r="C274" s="1">
        <v>48.0</v>
      </c>
      <c r="D274" s="1" t="s">
        <v>161</v>
      </c>
      <c r="E274" s="1">
        <v>136.0</v>
      </c>
      <c r="F274" s="1">
        <v>55.0</v>
      </c>
      <c r="G274" s="1" t="s">
        <v>154</v>
      </c>
      <c r="H274" s="1">
        <v>30.0</v>
      </c>
      <c r="I274" s="1">
        <v>175.0</v>
      </c>
      <c r="J274" s="1">
        <v>260.0</v>
      </c>
      <c r="K274" s="1">
        <v>4.727272727</v>
      </c>
      <c r="L274" s="1">
        <v>45.72</v>
      </c>
      <c r="M274" s="1">
        <v>4.5</v>
      </c>
      <c r="N274" s="1">
        <v>88.0</v>
      </c>
      <c r="O274" s="1">
        <v>5.5</v>
      </c>
      <c r="P274" s="1">
        <v>8.29</v>
      </c>
      <c r="Q274" s="1">
        <v>12.0</v>
      </c>
      <c r="R274" s="1">
        <v>0.690833333</v>
      </c>
      <c r="S274" s="1">
        <v>151.0</v>
      </c>
      <c r="T274" s="1">
        <v>7.16</v>
      </c>
      <c r="U274" s="1">
        <v>4.884</v>
      </c>
      <c r="V274" s="1">
        <v>95.0</v>
      </c>
      <c r="W274" s="1">
        <v>103.4682081</v>
      </c>
      <c r="X274" s="1">
        <v>108.1</v>
      </c>
      <c r="Y274" s="1">
        <v>64.34189396</v>
      </c>
      <c r="Z274" s="1">
        <v>1.554197333</v>
      </c>
      <c r="AA274" s="1">
        <v>0.356719127</v>
      </c>
      <c r="AB274" s="1">
        <v>68.8</v>
      </c>
      <c r="AC274" s="1">
        <v>28.78521377</v>
      </c>
      <c r="AD274" s="1" t="s">
        <v>139</v>
      </c>
      <c r="AE274" s="1">
        <v>43.16395223</v>
      </c>
      <c r="AF274" s="1">
        <v>90.0</v>
      </c>
      <c r="AG274" s="1" t="s">
        <v>140</v>
      </c>
      <c r="AH274" s="1" t="s">
        <v>141</v>
      </c>
      <c r="AI274" s="1" t="s">
        <v>142</v>
      </c>
      <c r="AJ274" s="1" t="s">
        <v>142</v>
      </c>
      <c r="AK274" s="1" t="s">
        <v>173</v>
      </c>
      <c r="AL274" s="1">
        <v>119.0</v>
      </c>
      <c r="AM274" s="1">
        <v>81.0</v>
      </c>
      <c r="AN274" s="1">
        <v>2352.92</v>
      </c>
      <c r="AO274" s="1">
        <v>19.2104</v>
      </c>
      <c r="AP274" s="1">
        <v>959.231</v>
      </c>
      <c r="AQ274" s="1">
        <v>1389.22</v>
      </c>
      <c r="AR274" s="1">
        <v>15.2236</v>
      </c>
      <c r="AS274" s="1">
        <v>1768.84</v>
      </c>
      <c r="AT274" s="1">
        <v>2719.79</v>
      </c>
      <c r="AU274" s="1">
        <v>252.48</v>
      </c>
      <c r="AV274" s="1">
        <v>10.4413</v>
      </c>
      <c r="AW274" s="1">
        <v>1.43476</v>
      </c>
      <c r="AX274" s="1">
        <v>3.381</v>
      </c>
      <c r="AY274" s="1">
        <v>743.623</v>
      </c>
      <c r="AZ274" s="1">
        <v>1.48956</v>
      </c>
      <c r="BA274" s="1">
        <v>1.95964</v>
      </c>
      <c r="BB274" s="1">
        <v>19.0751</v>
      </c>
      <c r="BC274" s="1">
        <v>4.9932</v>
      </c>
      <c r="BD274" s="1">
        <v>1.53327</v>
      </c>
      <c r="BE274" s="1">
        <v>448.115</v>
      </c>
      <c r="BF274" s="1">
        <v>7.74686</v>
      </c>
      <c r="BG274" s="1">
        <v>185.279</v>
      </c>
      <c r="BH274" s="1">
        <v>2.997314654</v>
      </c>
      <c r="BI274" s="1">
        <v>0.610319685</v>
      </c>
      <c r="BJ274" s="1">
        <v>0.462141926</v>
      </c>
      <c r="BK274" s="1">
        <v>0.027766416</v>
      </c>
      <c r="BL274" s="1" t="s">
        <v>144</v>
      </c>
      <c r="BM274" s="1" t="s">
        <v>146</v>
      </c>
      <c r="BN274" s="1" t="s">
        <v>145</v>
      </c>
      <c r="BO274" s="1" t="s">
        <v>146</v>
      </c>
      <c r="BP274" s="1" t="s">
        <v>146</v>
      </c>
      <c r="BQ274" s="1" t="s">
        <v>145</v>
      </c>
      <c r="BR274" s="1" t="s">
        <v>146</v>
      </c>
      <c r="BS274" s="1" t="s">
        <v>147</v>
      </c>
      <c r="BT274" s="1" t="s">
        <v>147</v>
      </c>
      <c r="BU274" s="1" t="s">
        <v>147</v>
      </c>
      <c r="BV274" s="1" t="s">
        <v>147</v>
      </c>
      <c r="BW274" s="1" t="s">
        <v>147</v>
      </c>
      <c r="BX274" s="1">
        <v>-0.111005337</v>
      </c>
      <c r="BY274" s="1">
        <v>-0.047176089</v>
      </c>
      <c r="BZ274" s="1" t="str">
        <f t="shared" si="1"/>
        <v>antiinflamatoria</v>
      </c>
      <c r="CA274" s="1">
        <v>41.64444444</v>
      </c>
      <c r="CB274" s="1" t="s">
        <v>148</v>
      </c>
      <c r="CC274" s="1">
        <v>0.028401895</v>
      </c>
      <c r="CD274" s="1">
        <v>0.662005309</v>
      </c>
      <c r="CE274" s="1">
        <v>0.033346635</v>
      </c>
      <c r="CF274" s="1">
        <v>0.075472353</v>
      </c>
      <c r="CG274" s="1">
        <v>0.011121328</v>
      </c>
      <c r="CH274" s="1">
        <v>1428.251</v>
      </c>
      <c r="CI274" s="2" t="str">
        <f t="shared" si="2"/>
        <v>High</v>
      </c>
      <c r="CJ274" s="1">
        <v>613.842</v>
      </c>
      <c r="CK274" s="1">
        <v>372.541</v>
      </c>
      <c r="CL274" s="1">
        <v>241.301</v>
      </c>
      <c r="CM274" s="1">
        <v>275.376</v>
      </c>
      <c r="CN274" s="1">
        <v>272.588</v>
      </c>
      <c r="CO274" s="1">
        <v>19.105</v>
      </c>
      <c r="CP274" s="1">
        <v>0.0</v>
      </c>
      <c r="CQ274" s="1">
        <v>19.105</v>
      </c>
      <c r="CR274" s="1">
        <v>0.0</v>
      </c>
      <c r="CS274" s="1">
        <v>46.773</v>
      </c>
      <c r="CT274" s="1">
        <v>46.773</v>
      </c>
      <c r="CU274" s="1">
        <v>0.0</v>
      </c>
      <c r="CV274" s="1">
        <v>0.112</v>
      </c>
      <c r="CW274" s="1">
        <v>199.389</v>
      </c>
      <c r="CX274" s="1">
        <v>0.0</v>
      </c>
      <c r="CY274" s="1">
        <v>34.098</v>
      </c>
      <c r="CZ274" s="1">
        <v>1.233</v>
      </c>
      <c r="DA274" s="1">
        <v>1.155</v>
      </c>
      <c r="DB274" s="1">
        <v>2.388</v>
      </c>
      <c r="DC274" s="1">
        <v>1.528</v>
      </c>
      <c r="DD274" s="1">
        <v>0.268</v>
      </c>
      <c r="DE274" s="1">
        <v>1.795</v>
      </c>
      <c r="DF274" s="1">
        <v>25.15</v>
      </c>
      <c r="DG274" s="1">
        <v>12.555</v>
      </c>
      <c r="DH274" s="1">
        <v>37.705</v>
      </c>
      <c r="DI274" s="1">
        <v>59.904</v>
      </c>
      <c r="DJ274" s="1">
        <v>46.549</v>
      </c>
      <c r="DK274" s="1">
        <v>106.453</v>
      </c>
      <c r="DL274" s="1">
        <v>30.512</v>
      </c>
      <c r="DM274" s="1">
        <v>130.565</v>
      </c>
      <c r="DN274" s="1">
        <v>161.077</v>
      </c>
      <c r="DO274" s="1">
        <v>0.0</v>
      </c>
      <c r="DP274" s="1">
        <v>46.773</v>
      </c>
      <c r="DQ274" s="1">
        <v>46.773</v>
      </c>
      <c r="DR274" s="1" t="s">
        <v>149</v>
      </c>
      <c r="DS274" s="1" t="s">
        <v>157</v>
      </c>
      <c r="DT274" s="1" t="s">
        <v>149</v>
      </c>
      <c r="DU274" s="1" t="s">
        <v>157</v>
      </c>
      <c r="DV274" s="1">
        <v>607.012</v>
      </c>
      <c r="DW274" s="1" t="str">
        <f t="shared" si="3"/>
        <v>high</v>
      </c>
      <c r="DX274" s="1">
        <v>260.885</v>
      </c>
      <c r="DY274" s="1">
        <v>117.036</v>
      </c>
      <c r="DZ274" s="1">
        <v>115.851</v>
      </c>
      <c r="EA274" s="1" t="s">
        <v>157</v>
      </c>
      <c r="EB274" s="1" t="s">
        <v>157</v>
      </c>
      <c r="EC274" s="1" t="s">
        <v>157</v>
      </c>
      <c r="ED274" s="1" t="s">
        <v>157</v>
      </c>
      <c r="EE274" s="1" t="s">
        <v>707</v>
      </c>
      <c r="EF274" s="1" t="s">
        <v>151</v>
      </c>
      <c r="EG274" s="1" t="s">
        <v>151</v>
      </c>
    </row>
    <row r="275" ht="14.25" customHeight="1">
      <c r="A275" s="1" t="s">
        <v>708</v>
      </c>
      <c r="B275" s="1" t="s">
        <v>136</v>
      </c>
      <c r="C275" s="1">
        <v>57.0</v>
      </c>
      <c r="D275" s="1" t="s">
        <v>161</v>
      </c>
      <c r="E275" s="1">
        <v>89.8</v>
      </c>
      <c r="F275" s="1">
        <v>30.0</v>
      </c>
      <c r="G275" s="1" t="s">
        <v>138</v>
      </c>
      <c r="H275" s="1">
        <v>39.0</v>
      </c>
      <c r="I275" s="1">
        <v>93.0</v>
      </c>
      <c r="J275" s="1">
        <v>162.0</v>
      </c>
      <c r="K275" s="1">
        <v>5.4</v>
      </c>
      <c r="L275" s="1">
        <v>91.8</v>
      </c>
      <c r="M275" s="1">
        <v>5.1</v>
      </c>
      <c r="N275" s="1">
        <v>93.0</v>
      </c>
      <c r="O275" s="1">
        <v>5.5</v>
      </c>
      <c r="P275" s="1">
        <v>4.66</v>
      </c>
      <c r="Q275" s="1">
        <v>2.6</v>
      </c>
      <c r="R275" s="1">
        <v>1.792307692</v>
      </c>
      <c r="S275" s="1">
        <v>195.0</v>
      </c>
      <c r="T275" s="1">
        <v>19.02</v>
      </c>
      <c r="U275" s="1">
        <v>5.1615</v>
      </c>
      <c r="V275" s="1">
        <v>165.3</v>
      </c>
      <c r="W275" s="1">
        <v>228.9497442</v>
      </c>
      <c r="X275" s="1">
        <v>41.0</v>
      </c>
      <c r="Y275" s="1">
        <v>22.9190216</v>
      </c>
      <c r="Z275" s="1">
        <v>4.363188</v>
      </c>
      <c r="AA275" s="1">
        <v>0.307538656</v>
      </c>
      <c r="AB275" s="1">
        <v>84.1</v>
      </c>
      <c r="AC275" s="1">
        <v>33.56094384</v>
      </c>
      <c r="AD275" s="1" t="s">
        <v>155</v>
      </c>
      <c r="AE275" s="1">
        <v>40.05030005</v>
      </c>
      <c r="AF275" s="1">
        <v>107.0</v>
      </c>
      <c r="AG275" s="1" t="s">
        <v>140</v>
      </c>
      <c r="AH275" s="1" t="s">
        <v>141</v>
      </c>
      <c r="AI275" s="1" t="s">
        <v>142</v>
      </c>
      <c r="AJ275" s="1" t="s">
        <v>167</v>
      </c>
      <c r="AK275" s="1" t="s">
        <v>143</v>
      </c>
      <c r="AL275" s="1">
        <v>152.0</v>
      </c>
      <c r="AM275" s="1">
        <v>100.0</v>
      </c>
      <c r="AN275" s="1">
        <v>1688.63</v>
      </c>
      <c r="AO275" s="1">
        <v>19.1123</v>
      </c>
      <c r="AP275" s="1">
        <v>618.684</v>
      </c>
      <c r="AQ275" s="1">
        <v>848.744</v>
      </c>
      <c r="AR275" s="1">
        <v>12.3985</v>
      </c>
      <c r="AS275" s="1">
        <v>1225.28</v>
      </c>
      <c r="AT275" s="1">
        <v>3667.48</v>
      </c>
      <c r="AU275" s="1">
        <v>243.219</v>
      </c>
      <c r="AV275" s="1">
        <v>10.0147</v>
      </c>
      <c r="AW275" s="1">
        <v>1.42345</v>
      </c>
      <c r="AX275" s="1">
        <v>3.58158</v>
      </c>
      <c r="AY275" s="1">
        <v>625.956</v>
      </c>
      <c r="AZ275" s="1">
        <v>1.07896</v>
      </c>
      <c r="BA275" s="1">
        <v>1.40425</v>
      </c>
      <c r="BB275" s="1">
        <v>11.8631</v>
      </c>
      <c r="BC275" s="1">
        <v>3.75205</v>
      </c>
      <c r="BD275" s="1">
        <v>2.77116</v>
      </c>
      <c r="BE275" s="1">
        <v>333.156</v>
      </c>
      <c r="BF275" s="1">
        <v>7.09128</v>
      </c>
      <c r="BG275" s="1">
        <v>207.009</v>
      </c>
      <c r="BH275" s="1">
        <v>5.451853175</v>
      </c>
      <c r="BI275" s="1">
        <v>1.037158387</v>
      </c>
      <c r="BJ275" s="1">
        <v>0.280725421</v>
      </c>
      <c r="BK275" s="1">
        <v>0.0</v>
      </c>
      <c r="BL275" s="1" t="s">
        <v>144</v>
      </c>
      <c r="BM275" s="1" t="s">
        <v>145</v>
      </c>
      <c r="BN275" s="1" t="s">
        <v>145</v>
      </c>
      <c r="BO275" s="1" t="s">
        <v>145</v>
      </c>
      <c r="BP275" s="1" t="s">
        <v>146</v>
      </c>
      <c r="BQ275" s="1" t="s">
        <v>145</v>
      </c>
      <c r="BR275" s="1" t="s">
        <v>145</v>
      </c>
      <c r="BS275" s="1">
        <v>40.41210423</v>
      </c>
      <c r="BT275" s="1">
        <v>26.7694006</v>
      </c>
      <c r="BU275" s="1">
        <v>7.166458968</v>
      </c>
      <c r="BV275" s="1">
        <v>7.262686218</v>
      </c>
      <c r="BW275" s="1">
        <v>1.529561519</v>
      </c>
      <c r="BX275" s="1">
        <v>-0.416123726</v>
      </c>
      <c r="BY275" s="1">
        <v>-0.24637284</v>
      </c>
      <c r="BZ275" s="1" t="str">
        <f t="shared" si="1"/>
        <v>antiinflamatoria</v>
      </c>
      <c r="CA275" s="1">
        <v>34.41121495</v>
      </c>
      <c r="CB275" s="1" t="s">
        <v>148</v>
      </c>
      <c r="CC275" s="1">
        <v>0.022539469</v>
      </c>
      <c r="CD275" s="1">
        <v>0.159590191</v>
      </c>
      <c r="CE275" s="1">
        <v>0.013940208</v>
      </c>
      <c r="CF275" s="1">
        <v>0.699160228</v>
      </c>
      <c r="CG275" s="1">
        <v>0.00349345</v>
      </c>
      <c r="CH275" s="1">
        <v>3050.435</v>
      </c>
      <c r="CI275" s="2" t="str">
        <f t="shared" si="2"/>
        <v>High</v>
      </c>
      <c r="CJ275" s="1">
        <v>1839.974</v>
      </c>
      <c r="CK275" s="1">
        <v>1805.424</v>
      </c>
      <c r="CL275" s="1">
        <v>34.55</v>
      </c>
      <c r="CM275" s="1">
        <v>1732.073</v>
      </c>
      <c r="CN275" s="1">
        <v>105.12</v>
      </c>
      <c r="CO275" s="1">
        <v>0.865</v>
      </c>
      <c r="CP275" s="1">
        <v>0.0</v>
      </c>
      <c r="CQ275" s="1">
        <v>0.865</v>
      </c>
      <c r="CR275" s="1">
        <v>0.0</v>
      </c>
      <c r="CS275" s="1">
        <v>1.916</v>
      </c>
      <c r="CT275" s="1">
        <v>1.916</v>
      </c>
      <c r="CU275" s="1">
        <v>0.0</v>
      </c>
      <c r="CV275" s="1">
        <v>0.75</v>
      </c>
      <c r="CW275" s="1">
        <v>3.212</v>
      </c>
      <c r="CX275" s="1">
        <v>0.0</v>
      </c>
      <c r="CY275" s="1">
        <v>1455.454</v>
      </c>
      <c r="CZ275" s="1">
        <v>0.0</v>
      </c>
      <c r="DA275" s="1">
        <v>0.0</v>
      </c>
      <c r="DB275" s="1">
        <v>0.0</v>
      </c>
      <c r="DC275" s="1">
        <v>7.247</v>
      </c>
      <c r="DD275" s="1">
        <v>0.59</v>
      </c>
      <c r="DE275" s="1">
        <v>7.837</v>
      </c>
      <c r="DF275" s="1">
        <v>238.442</v>
      </c>
      <c r="DG275" s="1">
        <v>8.521</v>
      </c>
      <c r="DH275" s="1">
        <v>246.962</v>
      </c>
      <c r="DI275" s="1">
        <v>6.636</v>
      </c>
      <c r="DJ275" s="1">
        <v>14.87</v>
      </c>
      <c r="DK275" s="1">
        <v>21.507</v>
      </c>
      <c r="DL275" s="1">
        <v>74.96</v>
      </c>
      <c r="DM275" s="1">
        <v>8.654</v>
      </c>
      <c r="DN275" s="1">
        <v>83.614</v>
      </c>
      <c r="DO275" s="1">
        <v>0.0</v>
      </c>
      <c r="DP275" s="1">
        <v>1.916</v>
      </c>
      <c r="DQ275" s="1">
        <v>1.916</v>
      </c>
      <c r="DR275" s="1" t="s">
        <v>149</v>
      </c>
      <c r="DS275" s="1" t="s">
        <v>149</v>
      </c>
      <c r="DT275" s="1" t="s">
        <v>149</v>
      </c>
      <c r="DU275" s="1" t="s">
        <v>158</v>
      </c>
      <c r="DV275" s="1">
        <v>1806.455</v>
      </c>
      <c r="DW275" s="1" t="str">
        <f t="shared" si="3"/>
        <v>high</v>
      </c>
      <c r="DX275" s="1">
        <v>1089.626</v>
      </c>
      <c r="DY275" s="1">
        <v>1025.727</v>
      </c>
      <c r="DZ275" s="1">
        <v>62.252</v>
      </c>
      <c r="EA275" s="1" t="s">
        <v>149</v>
      </c>
      <c r="EB275" s="1" t="s">
        <v>149</v>
      </c>
      <c r="EC275" s="1" t="s">
        <v>149</v>
      </c>
      <c r="ED275" s="1" t="s">
        <v>157</v>
      </c>
      <c r="EE275" s="1" t="s">
        <v>709</v>
      </c>
      <c r="EF275" s="1" t="s">
        <v>151</v>
      </c>
      <c r="EG275" s="1" t="s">
        <v>151</v>
      </c>
    </row>
    <row r="276" ht="14.25" customHeight="1">
      <c r="A276" s="1" t="s">
        <v>710</v>
      </c>
      <c r="B276" s="1" t="s">
        <v>136</v>
      </c>
      <c r="C276" s="1">
        <v>59.0</v>
      </c>
      <c r="D276" s="1" t="s">
        <v>161</v>
      </c>
      <c r="E276" s="1">
        <v>128.0</v>
      </c>
      <c r="F276" s="1">
        <v>80.0</v>
      </c>
      <c r="G276" s="1" t="s">
        <v>154</v>
      </c>
      <c r="H276" s="1">
        <v>15.0</v>
      </c>
      <c r="I276" s="1">
        <v>197.0</v>
      </c>
      <c r="J276" s="1">
        <v>292.0</v>
      </c>
      <c r="K276" s="1">
        <v>3.65</v>
      </c>
      <c r="L276" s="1">
        <v>61.81</v>
      </c>
      <c r="M276" s="1">
        <v>1.4</v>
      </c>
      <c r="N276" s="1">
        <v>131.0</v>
      </c>
      <c r="O276" s="1">
        <v>5.0</v>
      </c>
      <c r="P276" s="1">
        <v>2.4</v>
      </c>
      <c r="Q276" s="1">
        <v>12.09</v>
      </c>
      <c r="R276" s="1">
        <v>0.198511166</v>
      </c>
      <c r="S276" s="1">
        <v>73.0</v>
      </c>
      <c r="T276" s="1">
        <v>10.57</v>
      </c>
      <c r="U276" s="1">
        <v>7.2705</v>
      </c>
      <c r="V276" s="1">
        <v>56.8</v>
      </c>
      <c r="W276" s="1">
        <v>56.06683464</v>
      </c>
      <c r="X276" s="1">
        <v>67.1</v>
      </c>
      <c r="Y276" s="1">
        <v>29.27812442</v>
      </c>
      <c r="Z276" s="1">
        <v>3.415519333</v>
      </c>
      <c r="AA276" s="1">
        <v>0.317937064</v>
      </c>
      <c r="AB276" s="1">
        <v>66.2</v>
      </c>
      <c r="AC276" s="1">
        <v>23.23341794</v>
      </c>
      <c r="AD276" s="1" t="s">
        <v>154</v>
      </c>
      <c r="AE276" s="1">
        <v>28.11482387</v>
      </c>
      <c r="AF276" s="1">
        <v>94.4</v>
      </c>
      <c r="AG276" s="1" t="s">
        <v>140</v>
      </c>
      <c r="AH276" s="1" t="s">
        <v>141</v>
      </c>
      <c r="AI276" s="1" t="s">
        <v>142</v>
      </c>
      <c r="AJ276" s="1" t="s">
        <v>167</v>
      </c>
      <c r="AK276" s="1" t="s">
        <v>143</v>
      </c>
      <c r="AL276" s="1">
        <v>120.0</v>
      </c>
      <c r="AM276" s="1">
        <v>81.0</v>
      </c>
      <c r="AN276" s="1">
        <v>3934.19</v>
      </c>
      <c r="AO276" s="1">
        <v>23.9988</v>
      </c>
      <c r="AP276" s="1">
        <v>950.789</v>
      </c>
      <c r="AQ276" s="1">
        <v>1876.0</v>
      </c>
      <c r="AR276" s="1">
        <v>17.8642</v>
      </c>
      <c r="AS276" s="1">
        <v>2934.64</v>
      </c>
      <c r="AT276" s="1">
        <v>5571.65</v>
      </c>
      <c r="AU276" s="1">
        <v>384.711</v>
      </c>
      <c r="AV276" s="1">
        <v>11.0812</v>
      </c>
      <c r="AW276" s="1">
        <v>3.3763</v>
      </c>
      <c r="AX276" s="1">
        <v>5.42083</v>
      </c>
      <c r="AY276" s="1">
        <v>894.017</v>
      </c>
      <c r="AZ276" s="1">
        <v>1.84316</v>
      </c>
      <c r="BA276" s="1">
        <v>2.31259</v>
      </c>
      <c r="BB276" s="1">
        <v>30.9112</v>
      </c>
      <c r="BC276" s="1">
        <v>6.87998</v>
      </c>
      <c r="BD276" s="1">
        <v>3.7314</v>
      </c>
      <c r="BE276" s="1">
        <v>501.464</v>
      </c>
      <c r="BF276" s="1">
        <v>7.5938</v>
      </c>
      <c r="BG276" s="1">
        <v>249.416</v>
      </c>
      <c r="BH276" s="1">
        <v>3.794285924</v>
      </c>
      <c r="BI276" s="1">
        <v>2.354251867</v>
      </c>
      <c r="BJ276" s="1">
        <v>0.708319872</v>
      </c>
      <c r="BK276" s="1">
        <v>0.0</v>
      </c>
      <c r="BL276" s="1" t="s">
        <v>144</v>
      </c>
      <c r="BM276" s="1" t="s">
        <v>146</v>
      </c>
      <c r="BN276" s="1" t="s">
        <v>146</v>
      </c>
      <c r="BO276" s="1" t="s">
        <v>146</v>
      </c>
      <c r="BP276" s="1" t="s">
        <v>145</v>
      </c>
      <c r="BQ276" s="1" t="s">
        <v>146</v>
      </c>
      <c r="BR276" s="1" t="s">
        <v>145</v>
      </c>
      <c r="BS276" s="1">
        <v>30.60544159</v>
      </c>
      <c r="BT276" s="1">
        <v>16.79054479</v>
      </c>
      <c r="BU276" s="1">
        <v>7.546534302</v>
      </c>
      <c r="BV276" s="1">
        <v>5.863727812</v>
      </c>
      <c r="BW276" s="1">
        <v>1.859562912</v>
      </c>
      <c r="BX276" s="1">
        <v>-1.155228493</v>
      </c>
      <c r="BY276" s="1">
        <v>-0.293652388</v>
      </c>
      <c r="BZ276" s="1" t="str">
        <f t="shared" si="1"/>
        <v>antiinflamatoria</v>
      </c>
      <c r="CA276" s="1">
        <v>28.23728814</v>
      </c>
      <c r="CB276" s="1" t="s">
        <v>148</v>
      </c>
      <c r="CC276" s="1">
        <v>0.008163265</v>
      </c>
      <c r="CD276" s="1">
        <v>0.101113173</v>
      </c>
      <c r="CE276" s="1">
        <v>0.697588126</v>
      </c>
      <c r="CF276" s="1">
        <v>0.020779221</v>
      </c>
      <c r="CG276" s="1">
        <v>0.0</v>
      </c>
      <c r="CH276" s="1">
        <v>1493.385</v>
      </c>
      <c r="CI276" s="2" t="str">
        <f t="shared" si="2"/>
        <v>High</v>
      </c>
      <c r="CJ276" s="1">
        <v>1067.333</v>
      </c>
      <c r="CK276" s="1">
        <v>631.135</v>
      </c>
      <c r="CL276" s="1">
        <v>436.199</v>
      </c>
      <c r="CM276" s="1">
        <v>39.729</v>
      </c>
      <c r="CN276" s="1">
        <v>974.58</v>
      </c>
      <c r="CO276" s="1">
        <v>36.652</v>
      </c>
      <c r="CP276" s="1">
        <v>0.0</v>
      </c>
      <c r="CQ276" s="1">
        <v>36.652</v>
      </c>
      <c r="CR276" s="1">
        <v>0.0</v>
      </c>
      <c r="CS276" s="1">
        <v>16.373</v>
      </c>
      <c r="CT276" s="1">
        <v>16.373</v>
      </c>
      <c r="CU276" s="1">
        <v>0.0</v>
      </c>
      <c r="CV276" s="1">
        <v>31.924</v>
      </c>
      <c r="CW276" s="1">
        <v>0.0</v>
      </c>
      <c r="CX276" s="1">
        <v>0.0</v>
      </c>
      <c r="CY276" s="1">
        <v>0.0</v>
      </c>
      <c r="CZ276" s="1">
        <v>0.695</v>
      </c>
      <c r="DA276" s="1">
        <v>1.14</v>
      </c>
      <c r="DB276" s="1">
        <v>1.835</v>
      </c>
      <c r="DC276" s="1">
        <v>18.762</v>
      </c>
      <c r="DD276" s="1">
        <v>0.142</v>
      </c>
      <c r="DE276" s="1">
        <v>18.904</v>
      </c>
      <c r="DF276" s="1">
        <v>14.209</v>
      </c>
      <c r="DG276" s="1">
        <v>4.782</v>
      </c>
      <c r="DH276" s="1">
        <v>18.99</v>
      </c>
      <c r="DI276" s="1">
        <v>0.676</v>
      </c>
      <c r="DJ276" s="1">
        <v>3.389</v>
      </c>
      <c r="DK276" s="1">
        <v>4.065</v>
      </c>
      <c r="DL276" s="1">
        <v>560.025</v>
      </c>
      <c r="DM276" s="1">
        <v>410.258</v>
      </c>
      <c r="DN276" s="1">
        <v>970.283</v>
      </c>
      <c r="DO276" s="1">
        <v>0.0</v>
      </c>
      <c r="DP276" s="1">
        <v>16.373</v>
      </c>
      <c r="DQ276" s="1">
        <v>16.373</v>
      </c>
      <c r="DR276" s="1" t="s">
        <v>149</v>
      </c>
      <c r="DS276" s="1" t="s">
        <v>149</v>
      </c>
      <c r="DT276" s="1" t="s">
        <v>158</v>
      </c>
      <c r="DU276" s="1" t="s">
        <v>149</v>
      </c>
      <c r="DV276" s="1">
        <v>379.591</v>
      </c>
      <c r="DW276" s="1" t="str">
        <f t="shared" si="3"/>
        <v>low</v>
      </c>
      <c r="DX276" s="1">
        <v>271.297</v>
      </c>
      <c r="DY276" s="1">
        <v>10.098</v>
      </c>
      <c r="DZ276" s="1">
        <v>247.721</v>
      </c>
      <c r="EA276" s="1" t="s">
        <v>158</v>
      </c>
      <c r="EB276" s="1" t="s">
        <v>157</v>
      </c>
      <c r="EC276" s="1" t="s">
        <v>158</v>
      </c>
      <c r="ED276" s="1" t="s">
        <v>149</v>
      </c>
      <c r="EE276" s="1" t="s">
        <v>711</v>
      </c>
      <c r="EF276" s="1" t="s">
        <v>175</v>
      </c>
      <c r="EG276" s="1" t="s">
        <v>175</v>
      </c>
    </row>
    <row r="277" ht="14.25" customHeight="1">
      <c r="A277" s="1" t="s">
        <v>712</v>
      </c>
      <c r="B277" s="1" t="s">
        <v>136</v>
      </c>
      <c r="C277" s="1">
        <v>38.0</v>
      </c>
      <c r="D277" s="1" t="s">
        <v>137</v>
      </c>
      <c r="E277" s="1">
        <v>125.0</v>
      </c>
      <c r="F277" s="1">
        <v>31.0</v>
      </c>
      <c r="G277" s="1" t="s">
        <v>138</v>
      </c>
      <c r="H277" s="1">
        <v>23.0</v>
      </c>
      <c r="I277" s="1">
        <v>153.0</v>
      </c>
      <c r="J277" s="1">
        <v>208.0</v>
      </c>
      <c r="K277" s="1">
        <v>6.709677419</v>
      </c>
      <c r="L277" s="1">
        <v>205.52</v>
      </c>
      <c r="M277" s="1">
        <v>4.9</v>
      </c>
      <c r="N277" s="1">
        <v>97.0</v>
      </c>
      <c r="O277" s="1">
        <v>5.4</v>
      </c>
      <c r="P277" s="1">
        <v>5.33</v>
      </c>
      <c r="Q277" s="1">
        <v>2.26</v>
      </c>
      <c r="R277" s="1">
        <v>2.35840708</v>
      </c>
      <c r="S277" s="1">
        <v>117.0</v>
      </c>
      <c r="T277" s="1">
        <v>23.99</v>
      </c>
      <c r="U277" s="1">
        <v>5.3835</v>
      </c>
      <c r="V277" s="1">
        <v>178.8</v>
      </c>
      <c r="W277" s="1">
        <v>254.7385187</v>
      </c>
      <c r="X277" s="1">
        <v>32.5</v>
      </c>
      <c r="Y277" s="1">
        <v>17.42158053</v>
      </c>
      <c r="Z277" s="1">
        <v>5.740007333</v>
      </c>
      <c r="AA277" s="1">
        <v>0.296671441</v>
      </c>
      <c r="AB277" s="1">
        <v>86.6</v>
      </c>
      <c r="AC277" s="1">
        <v>29.51230742</v>
      </c>
      <c r="AD277" s="1" t="s">
        <v>139</v>
      </c>
      <c r="AE277" s="1">
        <v>26.83794532</v>
      </c>
      <c r="AF277" s="1">
        <v>101.8</v>
      </c>
      <c r="AG277" s="1" t="s">
        <v>140</v>
      </c>
      <c r="AH277" s="1" t="s">
        <v>141</v>
      </c>
      <c r="AI277" s="1" t="s">
        <v>142</v>
      </c>
      <c r="AJ277" s="1" t="s">
        <v>142</v>
      </c>
      <c r="AK277" s="1" t="s">
        <v>173</v>
      </c>
      <c r="AL277" s="1">
        <v>127.0</v>
      </c>
      <c r="AM277" s="1">
        <v>83.0</v>
      </c>
      <c r="AN277" s="1">
        <v>1725.94</v>
      </c>
      <c r="AO277" s="1">
        <v>11.6503</v>
      </c>
      <c r="AP277" s="1">
        <v>527.664</v>
      </c>
      <c r="AQ277" s="1">
        <v>982.35</v>
      </c>
      <c r="AR277" s="1">
        <v>11.4501</v>
      </c>
      <c r="AS277" s="1">
        <v>1225.05</v>
      </c>
      <c r="AT277" s="1">
        <v>2202.22</v>
      </c>
      <c r="AU277" s="1">
        <v>175.8</v>
      </c>
      <c r="AV277" s="1">
        <v>10.0628</v>
      </c>
      <c r="AW277" s="1">
        <v>0.875743</v>
      </c>
      <c r="AX277" s="1">
        <v>2.55763</v>
      </c>
      <c r="AY277" s="1">
        <v>695.011</v>
      </c>
      <c r="AZ277" s="1">
        <v>0.87749</v>
      </c>
      <c r="BA277" s="1">
        <v>1.40425</v>
      </c>
      <c r="BB277" s="1">
        <v>13.6516</v>
      </c>
      <c r="BC277" s="1">
        <v>4.163</v>
      </c>
      <c r="BD277" s="1">
        <v>1.61284</v>
      </c>
      <c r="BE277" s="1">
        <v>205.037</v>
      </c>
      <c r="BF277" s="1">
        <v>7.75162</v>
      </c>
      <c r="BG277" s="1">
        <v>104.336</v>
      </c>
      <c r="BH277" s="1">
        <v>1.859726987</v>
      </c>
      <c r="BI277" s="1">
        <v>0.229860623</v>
      </c>
      <c r="BJ277" s="1">
        <v>0.095843391</v>
      </c>
      <c r="BK277" s="1">
        <v>0.0</v>
      </c>
      <c r="BL277" s="1" t="s">
        <v>144</v>
      </c>
      <c r="BM277" s="1" t="s">
        <v>146</v>
      </c>
      <c r="BN277" s="1" t="s">
        <v>146</v>
      </c>
      <c r="BO277" s="1" t="s">
        <v>145</v>
      </c>
      <c r="BP277" s="1" t="s">
        <v>146</v>
      </c>
      <c r="BQ277" s="1" t="s">
        <v>145</v>
      </c>
      <c r="BR277" s="1" t="s">
        <v>145</v>
      </c>
      <c r="BS277" s="1">
        <v>22.7882063</v>
      </c>
      <c r="BT277" s="1">
        <v>12.7232216</v>
      </c>
      <c r="BU277" s="1">
        <v>4.001900501</v>
      </c>
      <c r="BV277" s="1">
        <v>2.449413749</v>
      </c>
      <c r="BW277" s="1">
        <v>0.0</v>
      </c>
      <c r="BX277" s="1">
        <v>1.555705035</v>
      </c>
      <c r="BY277" s="1">
        <v>0.901335478</v>
      </c>
      <c r="BZ277" s="1" t="str">
        <f t="shared" si="1"/>
        <v>proinflamatoria</v>
      </c>
      <c r="CA277" s="1">
        <v>30.34577603</v>
      </c>
      <c r="CB277" s="1" t="s">
        <v>148</v>
      </c>
      <c r="CC277" s="1">
        <v>0.052997777</v>
      </c>
      <c r="CD277" s="1">
        <v>0.477908712</v>
      </c>
      <c r="CE277" s="1">
        <v>0.042340367</v>
      </c>
      <c r="CF277" s="1">
        <v>0.1952742</v>
      </c>
      <c r="CG277" s="1">
        <v>0.155552511</v>
      </c>
      <c r="CH277" s="1">
        <v>270.464</v>
      </c>
      <c r="CI277" s="2" t="str">
        <f t="shared" si="2"/>
        <v>low</v>
      </c>
      <c r="CJ277" s="1">
        <v>107.304</v>
      </c>
      <c r="CK277" s="1">
        <v>19.431</v>
      </c>
      <c r="CL277" s="1">
        <v>87.873</v>
      </c>
      <c r="CM277" s="1">
        <v>34.843</v>
      </c>
      <c r="CN277" s="1">
        <v>67.065</v>
      </c>
      <c r="CO277" s="1">
        <v>1.031</v>
      </c>
      <c r="CP277" s="1">
        <v>0.0</v>
      </c>
      <c r="CQ277" s="1">
        <v>1.031</v>
      </c>
      <c r="CR277" s="1">
        <v>0.0</v>
      </c>
      <c r="CS277" s="1">
        <v>4.365</v>
      </c>
      <c r="CT277" s="1">
        <v>4.365</v>
      </c>
      <c r="CU277" s="1">
        <v>0.0</v>
      </c>
      <c r="CV277" s="1">
        <v>0.814</v>
      </c>
      <c r="CW277" s="1">
        <v>0.0</v>
      </c>
      <c r="CX277" s="1">
        <v>0.0</v>
      </c>
      <c r="CY277" s="1">
        <v>0.0</v>
      </c>
      <c r="CZ277" s="1">
        <v>0.0</v>
      </c>
      <c r="DA277" s="1">
        <v>25.38</v>
      </c>
      <c r="DB277" s="1">
        <v>25.38</v>
      </c>
      <c r="DC277" s="1">
        <v>7.934</v>
      </c>
      <c r="DD277" s="1">
        <v>1.043</v>
      </c>
      <c r="DE277" s="1">
        <v>8.976</v>
      </c>
      <c r="DF277" s="1">
        <v>0.0</v>
      </c>
      <c r="DG277" s="1">
        <v>0.487</v>
      </c>
      <c r="DH277" s="1">
        <v>0.487</v>
      </c>
      <c r="DI277" s="1">
        <v>0.233</v>
      </c>
      <c r="DJ277" s="1">
        <v>4.057</v>
      </c>
      <c r="DK277" s="1">
        <v>4.29</v>
      </c>
      <c r="DL277" s="1">
        <v>10.209</v>
      </c>
      <c r="DM277" s="1">
        <v>52.517</v>
      </c>
      <c r="DN277" s="1">
        <v>62.726</v>
      </c>
      <c r="DO277" s="1">
        <v>0.0</v>
      </c>
      <c r="DP277" s="1">
        <v>4.365</v>
      </c>
      <c r="DQ277" s="1">
        <v>4.365</v>
      </c>
      <c r="DR277" s="1" t="s">
        <v>158</v>
      </c>
      <c r="DS277" s="1" t="s">
        <v>158</v>
      </c>
      <c r="DT277" s="1" t="s">
        <v>158</v>
      </c>
      <c r="DU277" s="1" t="s">
        <v>158</v>
      </c>
      <c r="DV277" s="1">
        <v>156.706</v>
      </c>
      <c r="DW277" s="1" t="str">
        <f t="shared" si="3"/>
        <v>low</v>
      </c>
      <c r="DX277" s="1">
        <v>62.171</v>
      </c>
      <c r="DY277" s="1">
        <v>20.188</v>
      </c>
      <c r="DZ277" s="1">
        <v>38.857</v>
      </c>
      <c r="EA277" s="1" t="s">
        <v>158</v>
      </c>
      <c r="EB277" s="1" t="s">
        <v>158</v>
      </c>
      <c r="EC277" s="1" t="s">
        <v>158</v>
      </c>
      <c r="ED277" s="1" t="s">
        <v>158</v>
      </c>
      <c r="EE277" s="1" t="s">
        <v>713</v>
      </c>
      <c r="EF277" s="1" t="s">
        <v>151</v>
      </c>
      <c r="EG277" s="1" t="s">
        <v>151</v>
      </c>
    </row>
    <row r="278" ht="14.25" customHeight="1">
      <c r="A278" s="1" t="s">
        <v>714</v>
      </c>
      <c r="B278" s="1" t="s">
        <v>136</v>
      </c>
      <c r="C278" s="1">
        <v>28.0</v>
      </c>
      <c r="D278" s="1" t="s">
        <v>137</v>
      </c>
      <c r="E278" s="1">
        <v>99.5</v>
      </c>
      <c r="F278" s="1">
        <v>34.0</v>
      </c>
      <c r="G278" s="1" t="s">
        <v>138</v>
      </c>
      <c r="H278" s="1">
        <v>30.0</v>
      </c>
      <c r="I278" s="1">
        <v>114.0</v>
      </c>
      <c r="J278" s="1">
        <v>178.0</v>
      </c>
      <c r="K278" s="1">
        <v>5.235294118</v>
      </c>
      <c r="L278" s="1">
        <v>155.9</v>
      </c>
      <c r="M278" s="1">
        <v>0.9</v>
      </c>
      <c r="N278" s="1">
        <v>88.0</v>
      </c>
      <c r="O278" s="1">
        <v>5.4</v>
      </c>
      <c r="P278" s="1">
        <v>2.55</v>
      </c>
      <c r="Q278" s="1">
        <v>3.13</v>
      </c>
      <c r="R278" s="1">
        <v>0.814696486</v>
      </c>
      <c r="S278" s="1">
        <v>149.0</v>
      </c>
      <c r="T278" s="1">
        <v>13.09</v>
      </c>
      <c r="U278" s="1">
        <v>4.884</v>
      </c>
      <c r="V278" s="1">
        <v>142.7</v>
      </c>
      <c r="W278" s="1">
        <v>189.1618497</v>
      </c>
      <c r="X278" s="1">
        <v>59.8</v>
      </c>
      <c r="Y278" s="1">
        <v>35.19388546</v>
      </c>
      <c r="Z278" s="1">
        <v>2.841402667</v>
      </c>
      <c r="AA278" s="1">
        <v>0.326226743</v>
      </c>
      <c r="AB278" s="1">
        <v>76.0</v>
      </c>
      <c r="AC278" s="1">
        <v>26.83152521</v>
      </c>
      <c r="AD278" s="1" t="s">
        <v>139</v>
      </c>
      <c r="AE278" s="1">
        <v>24.03232673</v>
      </c>
      <c r="AF278" s="1">
        <v>86.6</v>
      </c>
      <c r="AG278" s="1" t="s">
        <v>154</v>
      </c>
      <c r="AH278" s="1" t="s">
        <v>154</v>
      </c>
      <c r="AI278" s="1" t="s">
        <v>142</v>
      </c>
      <c r="AJ278" s="1" t="s">
        <v>142</v>
      </c>
      <c r="AK278" s="1" t="s">
        <v>143</v>
      </c>
      <c r="AL278" s="1">
        <v>114.0</v>
      </c>
      <c r="AM278" s="1">
        <v>73.0</v>
      </c>
      <c r="AN278" s="1">
        <v>2424.5</v>
      </c>
      <c r="AO278" s="1">
        <v>18.8023</v>
      </c>
      <c r="AP278" s="1">
        <v>673.552</v>
      </c>
      <c r="AQ278" s="1">
        <v>1320.72</v>
      </c>
      <c r="AR278" s="1">
        <v>17.2289</v>
      </c>
      <c r="AS278" s="1">
        <v>1649.56</v>
      </c>
      <c r="AT278" s="1">
        <v>3805.22</v>
      </c>
      <c r="AU278" s="1">
        <v>309.808</v>
      </c>
      <c r="AV278" s="1">
        <v>11.2665</v>
      </c>
      <c r="AW278" s="1">
        <v>4.48555</v>
      </c>
      <c r="AX278" s="1">
        <v>3.68869</v>
      </c>
      <c r="AY278" s="1">
        <v>1328.75</v>
      </c>
      <c r="AZ278" s="1">
        <v>2.00441</v>
      </c>
      <c r="BA278" s="1">
        <v>3.28614</v>
      </c>
      <c r="BB278" s="1">
        <v>24.7884</v>
      </c>
      <c r="BC278" s="1">
        <v>7.79088</v>
      </c>
      <c r="BD278" s="1">
        <v>3.23388</v>
      </c>
      <c r="BE278" s="1">
        <v>428.179</v>
      </c>
      <c r="BF278" s="1">
        <v>8.34913</v>
      </c>
      <c r="BG278" s="1">
        <v>153.133</v>
      </c>
      <c r="BH278" s="1">
        <v>1.215557609</v>
      </c>
      <c r="BI278" s="1">
        <v>0.247897785</v>
      </c>
      <c r="BJ278" s="1">
        <v>0.219638979</v>
      </c>
      <c r="BK278" s="1">
        <v>0.029554827</v>
      </c>
      <c r="BL278" s="1" t="s">
        <v>156</v>
      </c>
      <c r="BM278" s="1" t="s">
        <v>146</v>
      </c>
      <c r="BN278" s="1" t="s">
        <v>146</v>
      </c>
      <c r="BO278" s="1" t="s">
        <v>145</v>
      </c>
      <c r="BP278" s="1" t="s">
        <v>146</v>
      </c>
      <c r="BQ278" s="1" t="s">
        <v>146</v>
      </c>
      <c r="BR278" s="1" t="s">
        <v>146</v>
      </c>
      <c r="BS278" s="1">
        <v>28.29255812</v>
      </c>
      <c r="BT278" s="1">
        <v>14.56036112</v>
      </c>
      <c r="BU278" s="1">
        <v>6.812314496</v>
      </c>
      <c r="BV278" s="1">
        <v>4.579266096</v>
      </c>
      <c r="BW278" s="1">
        <v>1.076695646</v>
      </c>
      <c r="BX278" s="1">
        <v>-0.707760609</v>
      </c>
      <c r="BY278" s="1">
        <v>-0.291860045</v>
      </c>
      <c r="BZ278" s="1" t="str">
        <f t="shared" si="1"/>
        <v>antiinflamatoria</v>
      </c>
      <c r="CA278" s="1">
        <v>25.13163972</v>
      </c>
      <c r="CB278" s="1" t="s">
        <v>148</v>
      </c>
      <c r="CC278" s="1">
        <v>0.145997286</v>
      </c>
      <c r="CD278" s="1">
        <v>0.219032112</v>
      </c>
      <c r="CE278" s="1">
        <v>0.356436002</v>
      </c>
      <c r="CF278" s="1">
        <v>0.107914971</v>
      </c>
      <c r="CG278" s="1">
        <v>0.055576662</v>
      </c>
      <c r="CH278" s="1">
        <v>950.491</v>
      </c>
      <c r="CI278" s="2" t="str">
        <f t="shared" si="2"/>
        <v>low</v>
      </c>
      <c r="CJ278" s="1">
        <v>530.767</v>
      </c>
      <c r="CK278" s="1">
        <v>443.642</v>
      </c>
      <c r="CL278" s="1">
        <v>87.125</v>
      </c>
      <c r="CM278" s="1">
        <v>372.801</v>
      </c>
      <c r="CN278" s="1">
        <v>131.853</v>
      </c>
      <c r="CO278" s="1">
        <v>1.634</v>
      </c>
      <c r="CP278" s="1">
        <v>0.0</v>
      </c>
      <c r="CQ278" s="1">
        <v>1.634</v>
      </c>
      <c r="CR278" s="1">
        <v>0.0</v>
      </c>
      <c r="CS278" s="1">
        <v>24.479</v>
      </c>
      <c r="CT278" s="1">
        <v>24.479</v>
      </c>
      <c r="CU278" s="1">
        <v>0.0</v>
      </c>
      <c r="CV278" s="1">
        <v>1.596</v>
      </c>
      <c r="CW278" s="1">
        <v>0.0</v>
      </c>
      <c r="CX278" s="1">
        <v>0.0</v>
      </c>
      <c r="CY278" s="1">
        <v>329.714</v>
      </c>
      <c r="CZ278" s="1">
        <v>0.0</v>
      </c>
      <c r="DA278" s="1">
        <v>5.64</v>
      </c>
      <c r="DB278" s="1">
        <v>5.64</v>
      </c>
      <c r="DC278" s="1">
        <v>0.001</v>
      </c>
      <c r="DD278" s="1">
        <v>0.544</v>
      </c>
      <c r="DE278" s="1">
        <v>0.545</v>
      </c>
      <c r="DF278" s="1">
        <v>28.652</v>
      </c>
      <c r="DG278" s="1">
        <v>8.25</v>
      </c>
      <c r="DH278" s="1">
        <v>36.902</v>
      </c>
      <c r="DI278" s="1">
        <v>0.7</v>
      </c>
      <c r="DJ278" s="1">
        <v>12.639</v>
      </c>
      <c r="DK278" s="1">
        <v>13.338</v>
      </c>
      <c r="DL278" s="1">
        <v>82.932</v>
      </c>
      <c r="DM278" s="1">
        <v>35.565</v>
      </c>
      <c r="DN278" s="1">
        <v>118.497</v>
      </c>
      <c r="DO278" s="1">
        <v>0.0</v>
      </c>
      <c r="DP278" s="1">
        <v>24.479</v>
      </c>
      <c r="DQ278" s="1">
        <v>24.479</v>
      </c>
      <c r="DR278" s="1" t="s">
        <v>157</v>
      </c>
      <c r="DS278" s="1" t="s">
        <v>157</v>
      </c>
      <c r="DT278" s="1" t="s">
        <v>149</v>
      </c>
      <c r="DU278" s="1" t="s">
        <v>157</v>
      </c>
      <c r="DV278" s="1">
        <v>392.036</v>
      </c>
      <c r="DW278" s="1" t="str">
        <f t="shared" si="3"/>
        <v>low</v>
      </c>
      <c r="DX278" s="1">
        <v>218.918</v>
      </c>
      <c r="DY278" s="1">
        <v>153.764</v>
      </c>
      <c r="DZ278" s="1">
        <v>54.383</v>
      </c>
      <c r="EA278" s="1" t="s">
        <v>157</v>
      </c>
      <c r="EB278" s="1" t="s">
        <v>157</v>
      </c>
      <c r="EC278" s="1" t="s">
        <v>149</v>
      </c>
      <c r="ED278" s="1" t="s">
        <v>158</v>
      </c>
      <c r="EE278" s="1" t="s">
        <v>715</v>
      </c>
      <c r="EF278" s="1" t="s">
        <v>175</v>
      </c>
      <c r="EG278" s="1" t="s">
        <v>175</v>
      </c>
    </row>
    <row r="279" ht="14.25" customHeight="1">
      <c r="A279" s="1" t="s">
        <v>716</v>
      </c>
      <c r="B279" s="1" t="s">
        <v>153</v>
      </c>
      <c r="C279" s="1">
        <v>29.0</v>
      </c>
      <c r="D279" s="1" t="s">
        <v>137</v>
      </c>
      <c r="E279" s="1">
        <v>65.2</v>
      </c>
      <c r="F279" s="1">
        <v>35.0</v>
      </c>
      <c r="G279" s="1" t="s">
        <v>154</v>
      </c>
      <c r="H279" s="1">
        <v>16.0</v>
      </c>
      <c r="I279" s="1">
        <v>89.0</v>
      </c>
      <c r="J279" s="1">
        <v>134.0</v>
      </c>
      <c r="K279" s="1">
        <v>3.828571429</v>
      </c>
      <c r="L279" s="1">
        <v>234.5</v>
      </c>
      <c r="M279" s="1">
        <v>3.2</v>
      </c>
      <c r="N279" s="1">
        <v>78.0</v>
      </c>
      <c r="O279" s="1">
        <v>5.4</v>
      </c>
      <c r="P279" s="1">
        <v>13.46</v>
      </c>
      <c r="Q279" s="1">
        <v>5.02</v>
      </c>
      <c r="R279" s="1">
        <v>2.6812749</v>
      </c>
      <c r="S279" s="1">
        <v>79.0</v>
      </c>
      <c r="T279" s="1">
        <v>17.47</v>
      </c>
      <c r="U279" s="1">
        <v>4.329</v>
      </c>
      <c r="V279" s="1">
        <v>219.9</v>
      </c>
      <c r="W279" s="1">
        <v>421.4716526</v>
      </c>
      <c r="X279" s="1">
        <v>46.7</v>
      </c>
      <c r="Y279" s="1">
        <v>29.75103147</v>
      </c>
      <c r="Z279" s="1">
        <v>3.361228</v>
      </c>
      <c r="AA279" s="1">
        <v>0.318642044</v>
      </c>
      <c r="AB279" s="1">
        <v>84.0</v>
      </c>
      <c r="AC279" s="1">
        <v>31.49973619</v>
      </c>
      <c r="AD279" s="1" t="s">
        <v>155</v>
      </c>
      <c r="AE279" s="1">
        <v>38.79510028</v>
      </c>
      <c r="AF279" s="1">
        <v>94.0</v>
      </c>
      <c r="AG279" s="1" t="s">
        <v>140</v>
      </c>
      <c r="AH279" s="1" t="s">
        <v>141</v>
      </c>
      <c r="AI279" s="1" t="s">
        <v>142</v>
      </c>
      <c r="AJ279" s="1" t="s">
        <v>167</v>
      </c>
      <c r="AK279" s="1" t="s">
        <v>143</v>
      </c>
      <c r="AL279" s="1">
        <v>110.0</v>
      </c>
      <c r="AM279" s="1">
        <v>79.0</v>
      </c>
      <c r="AN279" s="1">
        <v>1525.8</v>
      </c>
      <c r="AO279" s="1">
        <v>23.2102</v>
      </c>
      <c r="AP279" s="1">
        <v>571.125</v>
      </c>
      <c r="AQ279" s="1">
        <v>947.727</v>
      </c>
      <c r="AR279" s="1">
        <v>13.5391</v>
      </c>
      <c r="AS279" s="1">
        <v>1197.05</v>
      </c>
      <c r="AT279" s="1">
        <v>2621.6</v>
      </c>
      <c r="AU279" s="1">
        <v>240.374</v>
      </c>
      <c r="AV279" s="1">
        <v>10.8271</v>
      </c>
      <c r="AW279" s="1">
        <v>1.39028</v>
      </c>
      <c r="AX279" s="1">
        <v>3.13879</v>
      </c>
      <c r="AY279" s="1">
        <v>585.953</v>
      </c>
      <c r="AZ279" s="1">
        <v>0.826579</v>
      </c>
      <c r="BA279" s="1">
        <v>1.25184</v>
      </c>
      <c r="BB279" s="1">
        <v>10.8379</v>
      </c>
      <c r="BC279" s="1">
        <v>4.20586</v>
      </c>
      <c r="BD279" s="1">
        <v>1.4891</v>
      </c>
      <c r="BE279" s="1">
        <v>355.085</v>
      </c>
      <c r="BF279" s="1">
        <v>7.23433</v>
      </c>
      <c r="BG279" s="1">
        <v>120.181</v>
      </c>
      <c r="BH279" s="1">
        <v>0.364033462</v>
      </c>
      <c r="BI279" s="1">
        <v>0.0</v>
      </c>
      <c r="BJ279" s="1">
        <v>0.0</v>
      </c>
      <c r="BK279" s="1">
        <v>0.0</v>
      </c>
      <c r="BL279" s="1" t="s">
        <v>144</v>
      </c>
      <c r="BM279" s="1" t="s">
        <v>146</v>
      </c>
      <c r="BN279" s="1" t="s">
        <v>146</v>
      </c>
      <c r="BO279" s="1" t="s">
        <v>145</v>
      </c>
      <c r="BP279" s="1" t="s">
        <v>146</v>
      </c>
      <c r="BQ279" s="1" t="s">
        <v>145</v>
      </c>
      <c r="BR279" s="1" t="s">
        <v>145</v>
      </c>
      <c r="BS279" s="1">
        <v>20.72232487</v>
      </c>
      <c r="BT279" s="1">
        <v>10.97883492</v>
      </c>
      <c r="BU279" s="1">
        <v>8.686812585</v>
      </c>
      <c r="BV279" s="1">
        <v>14.64327796</v>
      </c>
      <c r="BW279" s="1">
        <v>0.0</v>
      </c>
      <c r="BX279" s="1">
        <v>0.149117904</v>
      </c>
      <c r="BY279" s="1">
        <v>0.097718155</v>
      </c>
      <c r="BZ279" s="1" t="str">
        <f t="shared" si="1"/>
        <v>proinflamatoria</v>
      </c>
      <c r="CA279" s="1">
        <v>41.25531915</v>
      </c>
      <c r="CB279" s="1" t="s">
        <v>148</v>
      </c>
      <c r="CC279" s="1">
        <v>0.020154068</v>
      </c>
      <c r="CD279" s="1">
        <v>0.078825186</v>
      </c>
      <c r="CE279" s="1">
        <v>0.05799294</v>
      </c>
      <c r="CF279" s="1">
        <v>0.373884918</v>
      </c>
      <c r="CG279" s="1">
        <v>0.047524649</v>
      </c>
      <c r="CH279" s="1">
        <v>1692.903</v>
      </c>
      <c r="CI279" s="2" t="str">
        <f t="shared" si="2"/>
        <v>High</v>
      </c>
      <c r="CJ279" s="1">
        <v>1363.73</v>
      </c>
      <c r="CK279" s="1">
        <v>982.942</v>
      </c>
      <c r="CL279" s="1">
        <v>380.788</v>
      </c>
      <c r="CM279" s="1">
        <v>562.36</v>
      </c>
      <c r="CN279" s="1">
        <v>787.786</v>
      </c>
      <c r="CO279" s="1">
        <v>8.377</v>
      </c>
      <c r="CP279" s="1">
        <v>0.0</v>
      </c>
      <c r="CQ279" s="1">
        <v>8.377</v>
      </c>
      <c r="CR279" s="1">
        <v>0.0</v>
      </c>
      <c r="CS279" s="1">
        <v>5.207</v>
      </c>
      <c r="CT279" s="1">
        <v>5.207</v>
      </c>
      <c r="CU279" s="1">
        <v>0.0</v>
      </c>
      <c r="CV279" s="1">
        <v>4.657</v>
      </c>
      <c r="CW279" s="1">
        <v>121.659</v>
      </c>
      <c r="CX279" s="1">
        <v>0.0</v>
      </c>
      <c r="CY279" s="1">
        <v>387.337</v>
      </c>
      <c r="CZ279" s="1">
        <v>0.062</v>
      </c>
      <c r="DA279" s="1">
        <v>0.0</v>
      </c>
      <c r="DB279" s="1">
        <v>0.062</v>
      </c>
      <c r="DC279" s="1">
        <v>0.0</v>
      </c>
      <c r="DD279" s="1">
        <v>0.419</v>
      </c>
      <c r="DE279" s="1">
        <v>0.419</v>
      </c>
      <c r="DF279" s="1">
        <v>30.446</v>
      </c>
      <c r="DG279" s="1">
        <v>10.687</v>
      </c>
      <c r="DH279" s="1">
        <v>41.133</v>
      </c>
      <c r="DI279" s="1">
        <v>38.077</v>
      </c>
      <c r="DJ279" s="1">
        <v>28.997</v>
      </c>
      <c r="DK279" s="1">
        <v>67.075</v>
      </c>
      <c r="DL279" s="1">
        <v>385.137</v>
      </c>
      <c r="DM279" s="1">
        <v>335.381</v>
      </c>
      <c r="DN279" s="1">
        <v>720.518</v>
      </c>
      <c r="DO279" s="1">
        <v>0.0</v>
      </c>
      <c r="DP279" s="1">
        <v>5.207</v>
      </c>
      <c r="DQ279" s="1">
        <v>5.207</v>
      </c>
      <c r="DR279" s="1" t="s">
        <v>149</v>
      </c>
      <c r="DS279" s="1" t="s">
        <v>149</v>
      </c>
      <c r="DT279" s="1" t="s">
        <v>149</v>
      </c>
      <c r="DU279" s="1" t="s">
        <v>149</v>
      </c>
      <c r="DV279" s="1">
        <v>1109.518</v>
      </c>
      <c r="DW279" s="1" t="str">
        <f t="shared" si="3"/>
        <v>high</v>
      </c>
      <c r="DX279" s="1">
        <v>893.78</v>
      </c>
      <c r="DY279" s="1">
        <v>368.567</v>
      </c>
      <c r="DZ279" s="1">
        <v>516.31</v>
      </c>
      <c r="EA279" s="1" t="s">
        <v>149</v>
      </c>
      <c r="EB279" s="1" t="s">
        <v>149</v>
      </c>
      <c r="EC279" s="1" t="s">
        <v>149</v>
      </c>
      <c r="ED279" s="1" t="s">
        <v>149</v>
      </c>
      <c r="EE279" s="1" t="s">
        <v>717</v>
      </c>
      <c r="EF279" s="1" t="s">
        <v>165</v>
      </c>
      <c r="EG279" s="1" t="s">
        <v>165</v>
      </c>
    </row>
    <row r="280" ht="14.25" customHeight="1">
      <c r="A280" s="1" t="s">
        <v>718</v>
      </c>
      <c r="B280" s="1" t="s">
        <v>136</v>
      </c>
      <c r="C280" s="1">
        <v>22.0</v>
      </c>
      <c r="D280" s="1" t="s">
        <v>137</v>
      </c>
      <c r="E280" s="1">
        <v>73.9</v>
      </c>
      <c r="F280" s="1">
        <v>43.0</v>
      </c>
      <c r="G280" s="1" t="s">
        <v>154</v>
      </c>
      <c r="H280" s="1">
        <v>21.0</v>
      </c>
      <c r="I280" s="1">
        <v>111.0</v>
      </c>
      <c r="J280" s="1">
        <v>162.0</v>
      </c>
      <c r="K280" s="1">
        <v>3.76744186</v>
      </c>
      <c r="L280" s="1">
        <v>90.9</v>
      </c>
      <c r="M280" s="1">
        <v>0.7</v>
      </c>
      <c r="N280" s="1">
        <v>77.0</v>
      </c>
      <c r="O280" s="1">
        <v>5.2</v>
      </c>
      <c r="P280" s="1">
        <v>1.13</v>
      </c>
      <c r="Q280" s="1">
        <v>5.02</v>
      </c>
      <c r="R280" s="1">
        <v>0.225099602</v>
      </c>
      <c r="S280" s="1">
        <v>105.0</v>
      </c>
      <c r="T280" s="1">
        <v>12.12</v>
      </c>
      <c r="U280" s="1">
        <v>4.2735</v>
      </c>
      <c r="V280" s="1">
        <v>176.6</v>
      </c>
      <c r="W280" s="1">
        <v>313.3807369</v>
      </c>
      <c r="X280" s="1">
        <v>66.8</v>
      </c>
      <c r="Y280" s="1">
        <v>43.4406375</v>
      </c>
      <c r="Z280" s="1">
        <v>2.301992</v>
      </c>
      <c r="AA280" s="1">
        <v>0.336256112</v>
      </c>
      <c r="AB280" s="1">
        <v>65.8</v>
      </c>
      <c r="AC280" s="1">
        <v>22.03628687</v>
      </c>
      <c r="AD280" s="1" t="s">
        <v>154</v>
      </c>
      <c r="AE280" s="1">
        <v>31.90904846</v>
      </c>
      <c r="AF280" s="1">
        <v>80.7</v>
      </c>
      <c r="AG280" s="1" t="s">
        <v>140</v>
      </c>
      <c r="AH280" s="1" t="s">
        <v>154</v>
      </c>
      <c r="AI280" s="1" t="s">
        <v>142</v>
      </c>
      <c r="AJ280" s="1" t="s">
        <v>142</v>
      </c>
      <c r="AK280" s="1" t="s">
        <v>143</v>
      </c>
      <c r="AL280" s="1">
        <v>126.0</v>
      </c>
      <c r="AM280" s="1">
        <v>75.0</v>
      </c>
      <c r="AN280" s="1">
        <v>2138.09</v>
      </c>
      <c r="AO280" s="1">
        <v>18.3715</v>
      </c>
      <c r="AP280" s="1">
        <v>663.735</v>
      </c>
      <c r="AQ280" s="1">
        <v>1126.63</v>
      </c>
      <c r="AR280" s="1">
        <v>13.7331</v>
      </c>
      <c r="AS280" s="1">
        <v>1433.18</v>
      </c>
      <c r="AT280" s="1">
        <v>2974.73</v>
      </c>
      <c r="AU280" s="1">
        <v>251.029</v>
      </c>
      <c r="AV280" s="1">
        <v>10.1552</v>
      </c>
      <c r="AW280" s="1">
        <v>1.68545</v>
      </c>
      <c r="AX280" s="1">
        <v>3.32936</v>
      </c>
      <c r="AY280" s="1">
        <v>667.197</v>
      </c>
      <c r="AZ280" s="1">
        <v>1.48342</v>
      </c>
      <c r="BA280" s="1">
        <v>1.51432</v>
      </c>
      <c r="BB280" s="1">
        <v>17.1962</v>
      </c>
      <c r="BC280" s="1">
        <v>5.26148</v>
      </c>
      <c r="BD280" s="1">
        <v>1.09754</v>
      </c>
      <c r="BE280" s="1">
        <v>431.612</v>
      </c>
      <c r="BF280" s="1">
        <v>6.65291</v>
      </c>
      <c r="BG280" s="1">
        <v>139.702</v>
      </c>
      <c r="BH280" s="1">
        <v>5.004044305</v>
      </c>
      <c r="BI280" s="1">
        <v>0.908976925</v>
      </c>
      <c r="BJ280" s="1">
        <v>0.268289968</v>
      </c>
      <c r="BK280" s="1">
        <v>0.038426573</v>
      </c>
      <c r="BL280" s="1" t="s">
        <v>156</v>
      </c>
      <c r="BM280" s="1" t="s">
        <v>146</v>
      </c>
      <c r="BN280" s="1" t="s">
        <v>146</v>
      </c>
      <c r="BO280" s="1" t="s">
        <v>146</v>
      </c>
      <c r="BP280" s="1" t="s">
        <v>146</v>
      </c>
      <c r="BQ280" s="1" t="s">
        <v>146</v>
      </c>
      <c r="BR280" s="1" t="s">
        <v>146</v>
      </c>
      <c r="BS280" s="1">
        <v>19.86516558</v>
      </c>
      <c r="BT280" s="1">
        <v>10.0885131</v>
      </c>
      <c r="BU280" s="1">
        <v>13.7795868</v>
      </c>
      <c r="BV280" s="1">
        <v>12.78940742</v>
      </c>
      <c r="BW280" s="1">
        <v>0.0</v>
      </c>
      <c r="BX280" s="1">
        <v>0.399934498</v>
      </c>
      <c r="BY280" s="1">
        <v>0.187060102</v>
      </c>
      <c r="BZ280" s="1" t="str">
        <f t="shared" si="1"/>
        <v>proinflamatoria</v>
      </c>
      <c r="CA280" s="1">
        <v>21.17472119</v>
      </c>
      <c r="CB280" s="1" t="s">
        <v>148</v>
      </c>
      <c r="CC280" s="1">
        <v>0.028289972</v>
      </c>
      <c r="CD280" s="1">
        <v>0.047991917</v>
      </c>
      <c r="CE280" s="1">
        <v>0.009637243</v>
      </c>
      <c r="CF280" s="1">
        <v>0.017117765</v>
      </c>
      <c r="CG280" s="1">
        <v>0.135465444</v>
      </c>
      <c r="CH280" s="1">
        <v>970.693</v>
      </c>
      <c r="CI280" s="2" t="str">
        <f t="shared" si="2"/>
        <v>low</v>
      </c>
      <c r="CJ280" s="1">
        <v>577.767</v>
      </c>
      <c r="CK280" s="1">
        <v>485.366</v>
      </c>
      <c r="CL280" s="1">
        <v>92.401</v>
      </c>
      <c r="CM280" s="1">
        <v>346.594</v>
      </c>
      <c r="CN280" s="1">
        <v>217.238</v>
      </c>
      <c r="CO280" s="1">
        <v>6.453</v>
      </c>
      <c r="CP280" s="1">
        <v>0.0</v>
      </c>
      <c r="CQ280" s="1">
        <v>6.453</v>
      </c>
      <c r="CR280" s="1">
        <v>0.0</v>
      </c>
      <c r="CS280" s="1">
        <v>7.483</v>
      </c>
      <c r="CT280" s="1">
        <v>7.483</v>
      </c>
      <c r="CU280" s="1">
        <v>0.0</v>
      </c>
      <c r="CV280" s="1">
        <v>0.105</v>
      </c>
      <c r="CW280" s="1">
        <v>0.0</v>
      </c>
      <c r="CX280" s="1">
        <v>0.0</v>
      </c>
      <c r="CY280" s="1">
        <v>17.867</v>
      </c>
      <c r="CZ280" s="1">
        <v>91.776</v>
      </c>
      <c r="DA280" s="1">
        <v>23.898</v>
      </c>
      <c r="DB280" s="1">
        <v>115.674</v>
      </c>
      <c r="DC280" s="1">
        <v>13.898</v>
      </c>
      <c r="DD280" s="1">
        <v>0.005</v>
      </c>
      <c r="DE280" s="1">
        <v>13.903</v>
      </c>
      <c r="DF280" s="1">
        <v>197.601</v>
      </c>
      <c r="DG280" s="1">
        <v>1.549</v>
      </c>
      <c r="DH280" s="1">
        <v>199.15</v>
      </c>
      <c r="DI280" s="1">
        <v>0.165</v>
      </c>
      <c r="DJ280" s="1">
        <v>0.363</v>
      </c>
      <c r="DK280" s="1">
        <v>0.527</v>
      </c>
      <c r="DL280" s="1">
        <v>157.607</v>
      </c>
      <c r="DM280" s="1">
        <v>59.104</v>
      </c>
      <c r="DN280" s="1">
        <v>216.711</v>
      </c>
      <c r="DO280" s="1">
        <v>0.0</v>
      </c>
      <c r="DP280" s="1">
        <v>7.483</v>
      </c>
      <c r="DQ280" s="1">
        <v>7.483</v>
      </c>
      <c r="DR280" s="1" t="s">
        <v>157</v>
      </c>
      <c r="DS280" s="1" t="s">
        <v>157</v>
      </c>
      <c r="DT280" s="1" t="s">
        <v>149</v>
      </c>
      <c r="DU280" s="1" t="s">
        <v>157</v>
      </c>
      <c r="DV280" s="1">
        <v>454.0</v>
      </c>
      <c r="DW280" s="1" t="str">
        <f t="shared" si="3"/>
        <v>low</v>
      </c>
      <c r="DX280" s="1">
        <v>270.226</v>
      </c>
      <c r="DY280" s="1">
        <v>162.104</v>
      </c>
      <c r="DZ280" s="1">
        <v>101.604</v>
      </c>
      <c r="EA280" s="1" t="s">
        <v>157</v>
      </c>
      <c r="EB280" s="1" t="s">
        <v>157</v>
      </c>
      <c r="EC280" s="1" t="s">
        <v>149</v>
      </c>
      <c r="ED280" s="1" t="s">
        <v>157</v>
      </c>
      <c r="EE280" s="1" t="s">
        <v>719</v>
      </c>
      <c r="EF280" s="1" t="s">
        <v>151</v>
      </c>
      <c r="EG280" s="1" t="s">
        <v>151</v>
      </c>
    </row>
    <row r="281" ht="14.25" customHeight="1">
      <c r="A281" s="1" t="s">
        <v>720</v>
      </c>
      <c r="B281" s="1" t="s">
        <v>136</v>
      </c>
      <c r="C281" s="1">
        <v>32.0</v>
      </c>
      <c r="D281" s="1" t="s">
        <v>137</v>
      </c>
      <c r="E281" s="1">
        <v>73.8</v>
      </c>
      <c r="F281" s="1">
        <v>31.0</v>
      </c>
      <c r="G281" s="1" t="s">
        <v>138</v>
      </c>
      <c r="H281" s="1">
        <v>65.0</v>
      </c>
      <c r="I281" s="1">
        <v>80.0</v>
      </c>
      <c r="J281" s="1">
        <v>141.0</v>
      </c>
      <c r="K281" s="1">
        <v>4.548387097</v>
      </c>
      <c r="L281" s="1">
        <v>193.0</v>
      </c>
      <c r="M281" s="1">
        <v>0.7</v>
      </c>
      <c r="N281" s="1">
        <v>82.0</v>
      </c>
      <c r="O281" s="1">
        <v>5.3</v>
      </c>
      <c r="P281" s="1">
        <v>0.37</v>
      </c>
      <c r="Q281" s="1">
        <v>3.41</v>
      </c>
      <c r="R281" s="1">
        <v>0.108504399</v>
      </c>
      <c r="S281" s="1">
        <v>334.0</v>
      </c>
      <c r="T281" s="1">
        <v>19.58</v>
      </c>
      <c r="U281" s="1">
        <v>4.551</v>
      </c>
      <c r="V281" s="1">
        <v>215.3</v>
      </c>
      <c r="W281" s="1">
        <v>372.5975262</v>
      </c>
      <c r="X281" s="1">
        <v>41.2</v>
      </c>
      <c r="Y281" s="1">
        <v>25.25009376</v>
      </c>
      <c r="Z281" s="1">
        <v>3.960381333</v>
      </c>
      <c r="AA281" s="1">
        <v>0.311569494</v>
      </c>
      <c r="AB281" s="1">
        <v>71.6</v>
      </c>
      <c r="AC281" s="1">
        <v>25.21814932</v>
      </c>
      <c r="AD281" s="1" t="s">
        <v>139</v>
      </c>
      <c r="AE281" s="1">
        <v>30.39740996</v>
      </c>
      <c r="AF281" s="1">
        <v>89.2</v>
      </c>
      <c r="AG281" s="1" t="s">
        <v>140</v>
      </c>
      <c r="AH281" s="1" t="s">
        <v>141</v>
      </c>
      <c r="AI281" s="1" t="s">
        <v>167</v>
      </c>
      <c r="AJ281" s="1" t="s">
        <v>167</v>
      </c>
      <c r="AK281" s="1" t="s">
        <v>173</v>
      </c>
      <c r="AL281" s="1">
        <v>139.0</v>
      </c>
      <c r="AM281" s="1">
        <v>92.0</v>
      </c>
      <c r="AN281" s="1">
        <v>2775.41</v>
      </c>
      <c r="AO281" s="1">
        <v>25.5366</v>
      </c>
      <c r="AP281" s="1">
        <v>481.652</v>
      </c>
      <c r="AQ281" s="1">
        <v>1236.73</v>
      </c>
      <c r="AR281" s="1">
        <v>17.7424</v>
      </c>
      <c r="AS281" s="1">
        <v>1777.6</v>
      </c>
      <c r="AT281" s="1">
        <v>3309.86</v>
      </c>
      <c r="AU281" s="1">
        <v>290.873</v>
      </c>
      <c r="AV281" s="1">
        <v>11.3217</v>
      </c>
      <c r="AW281" s="1">
        <v>2.64679</v>
      </c>
      <c r="AX281" s="1">
        <v>3.36894</v>
      </c>
      <c r="AY281" s="1">
        <v>586.257</v>
      </c>
      <c r="AZ281" s="1">
        <v>1.5672</v>
      </c>
      <c r="BA281" s="1">
        <v>2.04704</v>
      </c>
      <c r="BB281" s="1">
        <v>21.0732</v>
      </c>
      <c r="BC281" s="1">
        <v>5.79164</v>
      </c>
      <c r="BD281" s="1">
        <v>0.933151</v>
      </c>
      <c r="BE281" s="1">
        <v>473.61</v>
      </c>
      <c r="BF281" s="1">
        <v>7.37413</v>
      </c>
      <c r="BG281" s="1">
        <v>124.138</v>
      </c>
      <c r="BH281" s="1">
        <v>1.669138953</v>
      </c>
      <c r="BI281" s="1">
        <v>0.820226796</v>
      </c>
      <c r="BJ281" s="1">
        <v>0.199788716</v>
      </c>
      <c r="BK281" s="1">
        <v>0.008276759</v>
      </c>
      <c r="BL281" s="1" t="s">
        <v>144</v>
      </c>
      <c r="BM281" s="1" t="s">
        <v>145</v>
      </c>
      <c r="BN281" s="1" t="s">
        <v>145</v>
      </c>
      <c r="BO281" s="1" t="s">
        <v>145</v>
      </c>
      <c r="BP281" s="1" t="s">
        <v>146</v>
      </c>
      <c r="BQ281" s="1" t="s">
        <v>146</v>
      </c>
      <c r="BR281" s="1" t="s">
        <v>145</v>
      </c>
      <c r="BS281" s="1">
        <v>16.2222038</v>
      </c>
      <c r="BT281" s="1">
        <v>7.195531714</v>
      </c>
      <c r="BU281" s="1">
        <v>10.07194408</v>
      </c>
      <c r="BV281" s="1">
        <v>6.711725198</v>
      </c>
      <c r="BW281" s="1">
        <v>0.0</v>
      </c>
      <c r="BX281" s="1">
        <v>0.323489083</v>
      </c>
      <c r="BY281" s="1">
        <v>0.116572643</v>
      </c>
      <c r="BZ281" s="1" t="str">
        <f t="shared" si="1"/>
        <v>proinflamatoria</v>
      </c>
      <c r="CA281" s="1">
        <v>26.21973094</v>
      </c>
      <c r="CB281" s="1" t="s">
        <v>148</v>
      </c>
      <c r="CC281" s="1">
        <v>0.046225615</v>
      </c>
      <c r="CD281" s="1">
        <v>0.079607415</v>
      </c>
      <c r="CE281" s="1">
        <v>0.442021083</v>
      </c>
      <c r="CF281" s="1">
        <v>0.245001818</v>
      </c>
      <c r="CG281" s="1">
        <v>0.087119835</v>
      </c>
      <c r="CH281" s="1">
        <v>1807.319</v>
      </c>
      <c r="CI281" s="2" t="str">
        <f t="shared" si="2"/>
        <v>High</v>
      </c>
      <c r="CJ281" s="1">
        <v>193.463</v>
      </c>
      <c r="CK281" s="1">
        <v>55.318</v>
      </c>
      <c r="CL281" s="1">
        <v>138.145</v>
      </c>
      <c r="CM281" s="1">
        <v>17.781</v>
      </c>
      <c r="CN281" s="1">
        <v>170.948</v>
      </c>
      <c r="CO281" s="1">
        <v>0.0</v>
      </c>
      <c r="CP281" s="1">
        <v>0.0</v>
      </c>
      <c r="CQ281" s="1">
        <v>0.0</v>
      </c>
      <c r="CR281" s="1">
        <v>0.0</v>
      </c>
      <c r="CS281" s="1">
        <v>4.703</v>
      </c>
      <c r="CT281" s="1">
        <v>4.703</v>
      </c>
      <c r="CU281" s="1">
        <v>0.031</v>
      </c>
      <c r="CV281" s="1">
        <v>0.0</v>
      </c>
      <c r="CW281" s="1">
        <v>0.184</v>
      </c>
      <c r="CX281" s="1">
        <v>0.0</v>
      </c>
      <c r="CY281" s="1">
        <v>1.905</v>
      </c>
      <c r="CZ281" s="1">
        <v>0.03</v>
      </c>
      <c r="DA281" s="1">
        <v>0.212</v>
      </c>
      <c r="DB281" s="1">
        <v>0.242</v>
      </c>
      <c r="DC281" s="1">
        <v>0.341</v>
      </c>
      <c r="DD281" s="1">
        <v>0.024</v>
      </c>
      <c r="DE281" s="1">
        <v>0.365</v>
      </c>
      <c r="DF281" s="1">
        <v>11.921</v>
      </c>
      <c r="DG281" s="1">
        <v>3.165</v>
      </c>
      <c r="DH281" s="1">
        <v>15.086</v>
      </c>
      <c r="DI281" s="1">
        <v>0.651</v>
      </c>
      <c r="DJ281" s="1">
        <v>5.263</v>
      </c>
      <c r="DK281" s="1">
        <v>5.913</v>
      </c>
      <c r="DL281" s="1">
        <v>40.184</v>
      </c>
      <c r="DM281" s="1">
        <v>124.706</v>
      </c>
      <c r="DN281" s="1">
        <v>164.89</v>
      </c>
      <c r="DO281" s="1">
        <v>0.0</v>
      </c>
      <c r="DP281" s="1">
        <v>4.703</v>
      </c>
      <c r="DQ281" s="1">
        <v>4.703</v>
      </c>
      <c r="DR281" s="1" t="s">
        <v>149</v>
      </c>
      <c r="DS281" s="1" t="s">
        <v>158</v>
      </c>
      <c r="DT281" s="1" t="s">
        <v>158</v>
      </c>
      <c r="DU281" s="1" t="s">
        <v>157</v>
      </c>
      <c r="DV281" s="1">
        <v>651.19</v>
      </c>
      <c r="DW281" s="1" t="str">
        <f t="shared" si="3"/>
        <v>high</v>
      </c>
      <c r="DX281" s="1">
        <v>69.706</v>
      </c>
      <c r="DY281" s="1">
        <v>6.407</v>
      </c>
      <c r="DZ281" s="1">
        <v>61.594</v>
      </c>
      <c r="EA281" s="1" t="s">
        <v>157</v>
      </c>
      <c r="EB281" s="1" t="s">
        <v>158</v>
      </c>
      <c r="EC281" s="1" t="s">
        <v>158</v>
      </c>
      <c r="ED281" s="1" t="s">
        <v>157</v>
      </c>
      <c r="EE281" s="1" t="s">
        <v>721</v>
      </c>
      <c r="EF281" s="1" t="s">
        <v>175</v>
      </c>
      <c r="EG281" s="1" t="s">
        <v>175</v>
      </c>
    </row>
    <row r="282" ht="14.25" customHeight="1">
      <c r="A282" s="1" t="s">
        <v>722</v>
      </c>
      <c r="B282" s="1" t="s">
        <v>153</v>
      </c>
      <c r="C282" s="1">
        <v>55.0</v>
      </c>
      <c r="D282" s="1" t="s">
        <v>161</v>
      </c>
      <c r="E282" s="1">
        <v>108.0</v>
      </c>
      <c r="F282" s="1">
        <v>46.0</v>
      </c>
      <c r="G282" s="1" t="s">
        <v>154</v>
      </c>
      <c r="H282" s="1">
        <v>25.0</v>
      </c>
      <c r="I282" s="1">
        <v>155.0</v>
      </c>
      <c r="J282" s="1">
        <v>213.0</v>
      </c>
      <c r="K282" s="1">
        <v>4.630434783</v>
      </c>
      <c r="L282" s="1">
        <v>80.0</v>
      </c>
      <c r="M282" s="1">
        <v>1.5</v>
      </c>
      <c r="N282" s="1">
        <v>86.0</v>
      </c>
      <c r="O282" s="1">
        <v>6.0</v>
      </c>
      <c r="P282" s="1">
        <v>6.84</v>
      </c>
      <c r="Q282" s="1">
        <v>6.73</v>
      </c>
      <c r="R282" s="1">
        <v>1.016344725</v>
      </c>
      <c r="S282" s="1">
        <v>127.0</v>
      </c>
      <c r="T282" s="1">
        <v>8.71</v>
      </c>
      <c r="U282" s="1">
        <v>4.773</v>
      </c>
      <c r="V282" s="1">
        <v>113.5</v>
      </c>
      <c r="W282" s="1">
        <v>136.8421053</v>
      </c>
      <c r="X282" s="1">
        <v>89.6</v>
      </c>
      <c r="Y282" s="1">
        <v>54.12188683</v>
      </c>
      <c r="Z282" s="1">
        <v>1.847681333</v>
      </c>
      <c r="AA282" s="1">
        <v>0.34740957</v>
      </c>
      <c r="AB282" s="1">
        <v>61.0</v>
      </c>
      <c r="AC282" s="1">
        <v>25.29221841</v>
      </c>
      <c r="AD282" s="1" t="s">
        <v>139</v>
      </c>
      <c r="AE282" s="1">
        <v>44.27023945</v>
      </c>
      <c r="AF282" s="1">
        <v>87.4</v>
      </c>
      <c r="AG282" s="1" t="s">
        <v>140</v>
      </c>
      <c r="AH282" s="1" t="s">
        <v>141</v>
      </c>
      <c r="AI282" s="1" t="s">
        <v>142</v>
      </c>
      <c r="AJ282" s="1" t="s">
        <v>142</v>
      </c>
      <c r="AK282" s="1" t="s">
        <v>143</v>
      </c>
      <c r="AL282" s="1">
        <v>104.0</v>
      </c>
      <c r="AM282" s="1">
        <v>81.0</v>
      </c>
      <c r="AN282" s="1">
        <v>1694.81</v>
      </c>
      <c r="AO282" s="1">
        <v>17.5186</v>
      </c>
      <c r="AP282" s="1">
        <v>845.162</v>
      </c>
      <c r="AQ282" s="1">
        <v>1048.35</v>
      </c>
      <c r="AR282" s="1">
        <v>12.9458</v>
      </c>
      <c r="AS282" s="1">
        <v>1182.15</v>
      </c>
      <c r="AT282" s="1">
        <v>2606.73</v>
      </c>
      <c r="AU282" s="1">
        <v>242.332</v>
      </c>
      <c r="AV282" s="1">
        <v>10.8877</v>
      </c>
      <c r="AW282" s="1">
        <v>2.17462</v>
      </c>
      <c r="AX282" s="1">
        <v>3.45822</v>
      </c>
      <c r="AY282" s="1">
        <v>927.866</v>
      </c>
      <c r="AZ282" s="1">
        <v>0.97616</v>
      </c>
      <c r="BA282" s="1">
        <v>1.98348</v>
      </c>
      <c r="BB282" s="1">
        <v>14.805</v>
      </c>
      <c r="BC282" s="1">
        <v>4.53622</v>
      </c>
      <c r="BD282" s="1">
        <v>1.13692</v>
      </c>
      <c r="BE282" s="1">
        <v>312.927</v>
      </c>
      <c r="BF282" s="1">
        <v>7.36449</v>
      </c>
      <c r="BG282" s="1">
        <v>169.031</v>
      </c>
      <c r="BH282" s="1">
        <v>0.0</v>
      </c>
      <c r="BI282" s="1">
        <v>0.0</v>
      </c>
      <c r="BJ282" s="1">
        <v>0.0</v>
      </c>
      <c r="BK282" s="1">
        <v>0.0</v>
      </c>
      <c r="BL282" s="1" t="s">
        <v>156</v>
      </c>
      <c r="BM282" s="1" t="s">
        <v>146</v>
      </c>
      <c r="BN282" s="1" t="s">
        <v>146</v>
      </c>
      <c r="BO282" s="1" t="s">
        <v>145</v>
      </c>
      <c r="BP282" s="1" t="s">
        <v>146</v>
      </c>
      <c r="BQ282" s="1" t="s">
        <v>146</v>
      </c>
      <c r="BR282" s="1" t="s">
        <v>146</v>
      </c>
      <c r="BS282" s="1">
        <v>16.00234378</v>
      </c>
      <c r="BT282" s="1">
        <v>6.160329731</v>
      </c>
      <c r="BU282" s="1">
        <v>7.919996221</v>
      </c>
      <c r="BV282" s="1">
        <v>5.806178687</v>
      </c>
      <c r="BW282" s="1">
        <v>0.0</v>
      </c>
      <c r="BX282" s="1">
        <v>-0.115742358</v>
      </c>
      <c r="BY282" s="1">
        <v>-0.068284577</v>
      </c>
      <c r="BZ282" s="1" t="str">
        <f t="shared" si="1"/>
        <v>antiinflamatoria</v>
      </c>
      <c r="CA282" s="1">
        <v>40.46224256</v>
      </c>
      <c r="CB282" s="1" t="s">
        <v>148</v>
      </c>
      <c r="CC282" s="1">
        <v>0.01778353</v>
      </c>
      <c r="CD282" s="1">
        <v>0.041750551</v>
      </c>
      <c r="CE282" s="1">
        <v>0.050953887</v>
      </c>
      <c r="CF282" s="1">
        <v>0.183731186</v>
      </c>
      <c r="CG282" s="1">
        <v>0.417313776</v>
      </c>
      <c r="CH282" s="1">
        <v>1071.414</v>
      </c>
      <c r="CI282" s="2" t="str">
        <f t="shared" si="2"/>
        <v>High</v>
      </c>
      <c r="CJ282" s="1">
        <v>465.795</v>
      </c>
      <c r="CK282" s="1">
        <v>303.136</v>
      </c>
      <c r="CL282" s="1">
        <v>162.659</v>
      </c>
      <c r="CM282" s="1">
        <v>143.235</v>
      </c>
      <c r="CN282" s="1">
        <v>304.47</v>
      </c>
      <c r="CO282" s="1">
        <v>1.598</v>
      </c>
      <c r="CP282" s="1">
        <v>0.0</v>
      </c>
      <c r="CQ282" s="1">
        <v>1.598</v>
      </c>
      <c r="CR282" s="1">
        <v>0.0</v>
      </c>
      <c r="CS282" s="1">
        <v>16.493</v>
      </c>
      <c r="CT282" s="1">
        <v>16.493</v>
      </c>
      <c r="CU282" s="1">
        <v>0.0</v>
      </c>
      <c r="CV282" s="1">
        <v>0.158</v>
      </c>
      <c r="CW282" s="1">
        <v>95.707</v>
      </c>
      <c r="CX282" s="1">
        <v>0.0</v>
      </c>
      <c r="CY282" s="1">
        <v>25.774</v>
      </c>
      <c r="CZ282" s="1">
        <v>0.024</v>
      </c>
      <c r="DA282" s="1">
        <v>4.23</v>
      </c>
      <c r="DB282" s="1">
        <v>4.254</v>
      </c>
      <c r="DC282" s="1">
        <v>0.0</v>
      </c>
      <c r="DD282" s="1">
        <v>1.323</v>
      </c>
      <c r="DE282" s="1">
        <v>1.323</v>
      </c>
      <c r="DF282" s="1">
        <v>10.473</v>
      </c>
      <c r="DG282" s="1">
        <v>5.625</v>
      </c>
      <c r="DH282" s="1">
        <v>16.098</v>
      </c>
      <c r="DI282" s="1">
        <v>28.013</v>
      </c>
      <c r="DJ282" s="1">
        <v>25.955</v>
      </c>
      <c r="DK282" s="1">
        <v>53.967</v>
      </c>
      <c r="DL282" s="1">
        <v>141.491</v>
      </c>
      <c r="DM282" s="1">
        <v>108.973</v>
      </c>
      <c r="DN282" s="1">
        <v>250.464</v>
      </c>
      <c r="DO282" s="1">
        <v>0.0</v>
      </c>
      <c r="DP282" s="1">
        <v>16.493</v>
      </c>
      <c r="DQ282" s="1">
        <v>16.493</v>
      </c>
      <c r="DR282" s="1" t="s">
        <v>157</v>
      </c>
      <c r="DS282" s="1" t="s">
        <v>157</v>
      </c>
      <c r="DT282" s="1" t="s">
        <v>157</v>
      </c>
      <c r="DU282" s="1" t="s">
        <v>157</v>
      </c>
      <c r="DV282" s="1">
        <v>632.173</v>
      </c>
      <c r="DW282" s="1" t="str">
        <f t="shared" si="3"/>
        <v>high</v>
      </c>
      <c r="DX282" s="1">
        <v>274.836</v>
      </c>
      <c r="DY282" s="1">
        <v>84.514</v>
      </c>
      <c r="DZ282" s="1">
        <v>179.648</v>
      </c>
      <c r="EA282" s="1" t="s">
        <v>157</v>
      </c>
      <c r="EB282" s="1" t="s">
        <v>157</v>
      </c>
      <c r="EC282" s="1" t="s">
        <v>157</v>
      </c>
      <c r="ED282" s="1" t="s">
        <v>157</v>
      </c>
      <c r="EE282" s="1" t="s">
        <v>723</v>
      </c>
      <c r="EF282" s="1" t="s">
        <v>151</v>
      </c>
      <c r="EG282" s="1" t="s">
        <v>151</v>
      </c>
    </row>
    <row r="283" ht="14.25" customHeight="1">
      <c r="A283" s="1" t="s">
        <v>724</v>
      </c>
      <c r="B283" s="1" t="s">
        <v>136</v>
      </c>
      <c r="C283" s="1">
        <v>53.0</v>
      </c>
      <c r="D283" s="1" t="s">
        <v>161</v>
      </c>
      <c r="E283" s="1">
        <v>46.7</v>
      </c>
      <c r="F283" s="1">
        <v>32.0</v>
      </c>
      <c r="G283" s="1" t="s">
        <v>138</v>
      </c>
      <c r="H283" s="1">
        <v>24.0</v>
      </c>
      <c r="I283" s="1">
        <v>53.0</v>
      </c>
      <c r="J283" s="1">
        <v>99.0</v>
      </c>
      <c r="K283" s="1">
        <v>3.09375</v>
      </c>
      <c r="L283" s="1">
        <v>111.2</v>
      </c>
      <c r="M283" s="1">
        <v>1.9</v>
      </c>
      <c r="N283" s="1">
        <v>94.0</v>
      </c>
      <c r="O283" s="1">
        <v>5.7</v>
      </c>
      <c r="P283" s="1">
        <v>4.62</v>
      </c>
      <c r="Q283" s="1">
        <v>5.18</v>
      </c>
      <c r="R283" s="1">
        <v>0.891891892</v>
      </c>
      <c r="S283" s="1">
        <v>121.0</v>
      </c>
      <c r="T283" s="1">
        <v>20.81</v>
      </c>
      <c r="U283" s="1">
        <v>5.217</v>
      </c>
      <c r="V283" s="1">
        <v>172.2</v>
      </c>
      <c r="W283" s="1">
        <v>242.3995341</v>
      </c>
      <c r="X283" s="1">
        <v>37.5</v>
      </c>
      <c r="Y283" s="1">
        <v>20.72476435</v>
      </c>
      <c r="Z283" s="1">
        <v>4.825145333</v>
      </c>
      <c r="AA283" s="1">
        <v>0.303459724</v>
      </c>
      <c r="AB283" s="1">
        <v>98.2</v>
      </c>
      <c r="AC283" s="1">
        <v>35.67949639</v>
      </c>
      <c r="AD283" s="1" t="s">
        <v>155</v>
      </c>
      <c r="AE283" s="1">
        <v>43.25717924</v>
      </c>
      <c r="AF283" s="1">
        <v>117.7</v>
      </c>
      <c r="AG283" s="1" t="s">
        <v>140</v>
      </c>
      <c r="AH283" s="1" t="s">
        <v>141</v>
      </c>
      <c r="AI283" s="1" t="s">
        <v>142</v>
      </c>
      <c r="AJ283" s="1" t="s">
        <v>167</v>
      </c>
      <c r="AK283" s="1" t="s">
        <v>143</v>
      </c>
      <c r="AL283" s="1">
        <v>144.0</v>
      </c>
      <c r="AM283" s="1">
        <v>87.0</v>
      </c>
      <c r="AN283" s="1">
        <v>1823.61</v>
      </c>
      <c r="AO283" s="1">
        <v>16.0832</v>
      </c>
      <c r="AP283" s="1">
        <v>318.833</v>
      </c>
      <c r="AQ283" s="1">
        <v>728.105</v>
      </c>
      <c r="AR283" s="1">
        <v>10.9598</v>
      </c>
      <c r="AS283" s="1">
        <v>1162.67</v>
      </c>
      <c r="AT283" s="1">
        <v>2869.0</v>
      </c>
      <c r="AU283" s="1">
        <v>213.198</v>
      </c>
      <c r="AV283" s="1">
        <v>9.78963</v>
      </c>
      <c r="AW283" s="1">
        <v>0.944573</v>
      </c>
      <c r="AX283" s="1">
        <v>2.98578</v>
      </c>
      <c r="AY283" s="1">
        <v>705.432</v>
      </c>
      <c r="AZ283" s="1">
        <v>0.749979</v>
      </c>
      <c r="BA283" s="1">
        <v>1.33184</v>
      </c>
      <c r="BB283" s="1">
        <v>14.1259</v>
      </c>
      <c r="BC283" s="1">
        <v>4.17518</v>
      </c>
      <c r="BD283" s="1">
        <v>1.50891</v>
      </c>
      <c r="BE283" s="1">
        <v>281.276</v>
      </c>
      <c r="BF283" s="1">
        <v>6.76185</v>
      </c>
      <c r="BG283" s="1">
        <v>152.328</v>
      </c>
      <c r="BH283" s="1">
        <v>3.874914132</v>
      </c>
      <c r="BI283" s="1">
        <v>0.998054244</v>
      </c>
      <c r="BJ283" s="1">
        <v>0.336949479</v>
      </c>
      <c r="BK283" s="1">
        <v>0.048856648</v>
      </c>
      <c r="BL283" s="1" t="s">
        <v>144</v>
      </c>
      <c r="BM283" s="1" t="s">
        <v>145</v>
      </c>
      <c r="BN283" s="1" t="s">
        <v>146</v>
      </c>
      <c r="BO283" s="1" t="s">
        <v>145</v>
      </c>
      <c r="BP283" s="1" t="s">
        <v>146</v>
      </c>
      <c r="BQ283" s="1" t="s">
        <v>146</v>
      </c>
      <c r="BR283" s="1" t="s">
        <v>145</v>
      </c>
      <c r="BS283" s="1">
        <v>13.19907306</v>
      </c>
      <c r="BT283" s="1">
        <v>4.465052473</v>
      </c>
      <c r="BU283" s="1">
        <v>6.461777341</v>
      </c>
      <c r="BV283" s="1">
        <v>4.379147536</v>
      </c>
      <c r="BW283" s="1">
        <v>0.0</v>
      </c>
      <c r="BX283" s="1">
        <v>0.648432314</v>
      </c>
      <c r="BY283" s="1">
        <v>0.355500172</v>
      </c>
      <c r="BZ283" s="1" t="str">
        <f t="shared" si="1"/>
        <v>proinflamatoria</v>
      </c>
      <c r="CA283" s="1">
        <v>35.80968564</v>
      </c>
      <c r="CB283" s="1" t="s">
        <v>148</v>
      </c>
      <c r="CC283" s="1">
        <v>0.132346439</v>
      </c>
      <c r="CD283" s="1">
        <v>0.254310673</v>
      </c>
      <c r="CE283" s="1">
        <v>0.011373165</v>
      </c>
      <c r="CF283" s="1">
        <v>0.035796503</v>
      </c>
      <c r="CG283" s="1">
        <v>0.113320019</v>
      </c>
      <c r="CH283" s="1">
        <v>841.814</v>
      </c>
      <c r="CI283" s="2" t="str">
        <f t="shared" si="2"/>
        <v>low</v>
      </c>
      <c r="CJ283" s="1">
        <v>81.865</v>
      </c>
      <c r="CK283" s="1">
        <v>2.799</v>
      </c>
      <c r="CL283" s="1">
        <v>79.066</v>
      </c>
      <c r="CM283" s="1">
        <v>54.63</v>
      </c>
      <c r="CN283" s="1">
        <v>22.321</v>
      </c>
      <c r="CO283" s="1">
        <v>1.594</v>
      </c>
      <c r="CP283" s="1">
        <v>0.0</v>
      </c>
      <c r="CQ283" s="1">
        <v>1.594</v>
      </c>
      <c r="CR283" s="1">
        <v>0.0</v>
      </c>
      <c r="CS283" s="1">
        <v>3.32</v>
      </c>
      <c r="CT283" s="1">
        <v>3.32</v>
      </c>
      <c r="CU283" s="1">
        <v>0.0</v>
      </c>
      <c r="CV283" s="1">
        <v>1.594</v>
      </c>
      <c r="CW283" s="1">
        <v>0.0</v>
      </c>
      <c r="CX283" s="1">
        <v>0.0</v>
      </c>
      <c r="CY283" s="1">
        <v>0.317</v>
      </c>
      <c r="CZ283" s="1">
        <v>0.0</v>
      </c>
      <c r="DA283" s="1">
        <v>50.76</v>
      </c>
      <c r="DB283" s="1">
        <v>50.76</v>
      </c>
      <c r="DC283" s="1">
        <v>0.0</v>
      </c>
      <c r="DD283" s="1">
        <v>1.829</v>
      </c>
      <c r="DE283" s="1">
        <v>1.829</v>
      </c>
      <c r="DF283" s="1">
        <v>0.727</v>
      </c>
      <c r="DG283" s="1">
        <v>0.997</v>
      </c>
      <c r="DH283" s="1">
        <v>1.724</v>
      </c>
      <c r="DI283" s="1">
        <v>0.081</v>
      </c>
      <c r="DJ283" s="1">
        <v>0.349</v>
      </c>
      <c r="DK283" s="1">
        <v>0.43</v>
      </c>
      <c r="DL283" s="1">
        <v>0.068</v>
      </c>
      <c r="DM283" s="1">
        <v>21.799</v>
      </c>
      <c r="DN283" s="1">
        <v>21.867</v>
      </c>
      <c r="DO283" s="1">
        <v>0.0</v>
      </c>
      <c r="DP283" s="1">
        <v>3.32</v>
      </c>
      <c r="DQ283" s="1">
        <v>3.32</v>
      </c>
      <c r="DR283" s="1" t="s">
        <v>157</v>
      </c>
      <c r="DS283" s="1" t="s">
        <v>158</v>
      </c>
      <c r="DT283" s="1" t="s">
        <v>158</v>
      </c>
      <c r="DU283" s="1" t="s">
        <v>158</v>
      </c>
      <c r="DV283" s="1">
        <v>461.62</v>
      </c>
      <c r="DW283" s="1" t="str">
        <f t="shared" si="3"/>
        <v>low</v>
      </c>
      <c r="DX283" s="1">
        <v>44.892</v>
      </c>
      <c r="DY283" s="1">
        <v>29.957</v>
      </c>
      <c r="DZ283" s="1">
        <v>12.24</v>
      </c>
      <c r="EA283" s="1" t="s">
        <v>157</v>
      </c>
      <c r="EB283" s="1" t="s">
        <v>158</v>
      </c>
      <c r="EC283" s="1" t="s">
        <v>158</v>
      </c>
      <c r="ED283" s="1" t="s">
        <v>158</v>
      </c>
      <c r="EE283" s="1" t="s">
        <v>725</v>
      </c>
      <c r="EF283" s="1" t="s">
        <v>151</v>
      </c>
      <c r="EG283" s="1" t="s">
        <v>151</v>
      </c>
    </row>
    <row r="284" ht="14.25" customHeight="1">
      <c r="A284" s="1" t="s">
        <v>726</v>
      </c>
      <c r="B284" s="1" t="s">
        <v>153</v>
      </c>
      <c r="C284" s="1">
        <v>47.0</v>
      </c>
      <c r="D284" s="1" t="s">
        <v>161</v>
      </c>
      <c r="E284" s="1">
        <v>131.0</v>
      </c>
      <c r="F284" s="1">
        <v>56.0</v>
      </c>
      <c r="G284" s="1" t="s">
        <v>154</v>
      </c>
      <c r="H284" s="1">
        <v>24.0</v>
      </c>
      <c r="I284" s="1">
        <v>171.0</v>
      </c>
      <c r="J284" s="1">
        <v>235.0</v>
      </c>
      <c r="K284" s="1">
        <v>4.196428571</v>
      </c>
      <c r="L284" s="1">
        <v>72.4</v>
      </c>
      <c r="M284" s="1">
        <v>6.0</v>
      </c>
      <c r="N284" s="1">
        <v>107.0</v>
      </c>
      <c r="O284" s="1">
        <v>6.7</v>
      </c>
      <c r="P284" s="1">
        <v>10.72</v>
      </c>
      <c r="Q284" s="1">
        <v>6.08</v>
      </c>
      <c r="R284" s="1">
        <v>1.763157895</v>
      </c>
      <c r="S284" s="1">
        <v>121.0</v>
      </c>
      <c r="T284" s="1">
        <v>21.8</v>
      </c>
      <c r="U284" s="1">
        <v>5.9385</v>
      </c>
      <c r="V284" s="1">
        <v>138.9</v>
      </c>
      <c r="W284" s="1">
        <v>178.7984417</v>
      </c>
      <c r="X284" s="1">
        <v>34.7</v>
      </c>
      <c r="Y284" s="1">
        <v>17.37997965</v>
      </c>
      <c r="Z284" s="1">
        <v>5.753746667</v>
      </c>
      <c r="AA284" s="1">
        <v>0.296580085</v>
      </c>
      <c r="AB284" s="1">
        <v>83.4</v>
      </c>
      <c r="AC284" s="1">
        <v>31.70037143</v>
      </c>
      <c r="AD284" s="1" t="s">
        <v>155</v>
      </c>
      <c r="AE284" s="1">
        <v>39.40271864</v>
      </c>
      <c r="AF284" s="1">
        <v>101.7</v>
      </c>
      <c r="AG284" s="1" t="s">
        <v>140</v>
      </c>
      <c r="AH284" s="1" t="s">
        <v>141</v>
      </c>
      <c r="AI284" s="1" t="s">
        <v>142</v>
      </c>
      <c r="AJ284" s="1" t="s">
        <v>142</v>
      </c>
      <c r="AK284" s="1" t="s">
        <v>173</v>
      </c>
      <c r="AL284" s="1">
        <v>132.0</v>
      </c>
      <c r="AM284" s="1">
        <v>77.0</v>
      </c>
      <c r="AN284" s="1">
        <v>1347.25</v>
      </c>
      <c r="AO284" s="1">
        <v>14.7368</v>
      </c>
      <c r="AP284" s="1">
        <v>606.444</v>
      </c>
      <c r="AQ284" s="1">
        <v>923.661</v>
      </c>
      <c r="AR284" s="1">
        <v>11.7279</v>
      </c>
      <c r="AS284" s="1">
        <v>950.861</v>
      </c>
      <c r="AT284" s="1">
        <v>2237.27</v>
      </c>
      <c r="AU284" s="1">
        <v>211.816</v>
      </c>
      <c r="AV284" s="1">
        <v>9.62643</v>
      </c>
      <c r="AW284" s="1">
        <v>1.0504</v>
      </c>
      <c r="AX284" s="1">
        <v>3.65462</v>
      </c>
      <c r="AY284" s="1">
        <v>787.292</v>
      </c>
      <c r="AZ284" s="1">
        <v>0.938523</v>
      </c>
      <c r="BA284" s="1">
        <v>1.62961</v>
      </c>
      <c r="BB284" s="1">
        <v>13.7005</v>
      </c>
      <c r="BC284" s="1">
        <v>4.64941</v>
      </c>
      <c r="BD284" s="1">
        <v>1.03997</v>
      </c>
      <c r="BE284" s="1">
        <v>318.44</v>
      </c>
      <c r="BF284" s="1">
        <v>7.06794</v>
      </c>
      <c r="BG284" s="1">
        <v>145.435</v>
      </c>
      <c r="BH284" s="1">
        <v>0.535315075</v>
      </c>
      <c r="BI284" s="1">
        <v>0.0</v>
      </c>
      <c r="BJ284" s="1">
        <v>0.0</v>
      </c>
      <c r="BK284" s="1">
        <v>0.0</v>
      </c>
      <c r="BL284" s="1" t="s">
        <v>144</v>
      </c>
      <c r="BM284" s="1" t="s">
        <v>145</v>
      </c>
      <c r="BN284" s="1" t="s">
        <v>146</v>
      </c>
      <c r="BO284" s="1" t="s">
        <v>145</v>
      </c>
      <c r="BP284" s="1" t="s">
        <v>145</v>
      </c>
      <c r="BQ284" s="1" t="s">
        <v>145</v>
      </c>
      <c r="BR284" s="1" t="s">
        <v>145</v>
      </c>
      <c r="BS284" s="1">
        <v>14.16089852</v>
      </c>
      <c r="BT284" s="1">
        <v>4.068146257</v>
      </c>
      <c r="BU284" s="1">
        <v>2.975540259</v>
      </c>
      <c r="BV284" s="1">
        <v>3.291462388</v>
      </c>
      <c r="BW284" s="1">
        <v>0.0</v>
      </c>
      <c r="BX284" s="1">
        <v>0.620052402</v>
      </c>
      <c r="BY284" s="1">
        <v>0.460321011</v>
      </c>
      <c r="BZ284" s="1" t="str">
        <f t="shared" si="1"/>
        <v>proinflamatoria</v>
      </c>
      <c r="CA284" s="1">
        <v>44.10226155</v>
      </c>
      <c r="CB284" s="1" t="s">
        <v>148</v>
      </c>
      <c r="CC284" s="1">
        <v>0.245318618</v>
      </c>
      <c r="CD284" s="1">
        <v>0.278204946</v>
      </c>
      <c r="CE284" s="1">
        <v>0.038262563</v>
      </c>
      <c r="CF284" s="1">
        <v>0.079000223</v>
      </c>
      <c r="CG284" s="1">
        <v>0.133066888</v>
      </c>
      <c r="CH284" s="1">
        <v>732.362</v>
      </c>
      <c r="CI284" s="2" t="str">
        <f t="shared" si="2"/>
        <v>low</v>
      </c>
      <c r="CJ284" s="1">
        <v>430.904</v>
      </c>
      <c r="CK284" s="1">
        <v>345.868</v>
      </c>
      <c r="CL284" s="1">
        <v>85.036</v>
      </c>
      <c r="CM284" s="1">
        <v>83.114</v>
      </c>
      <c r="CN284" s="1">
        <v>315.831</v>
      </c>
      <c r="CO284" s="1">
        <v>5.825</v>
      </c>
      <c r="CP284" s="1">
        <v>0.0</v>
      </c>
      <c r="CQ284" s="1">
        <v>5.825</v>
      </c>
      <c r="CR284" s="1">
        <v>0.052</v>
      </c>
      <c r="CS284" s="1">
        <v>25.873</v>
      </c>
      <c r="CT284" s="1">
        <v>25.926</v>
      </c>
      <c r="CU284" s="1">
        <v>0.209</v>
      </c>
      <c r="CV284" s="1">
        <v>4.341</v>
      </c>
      <c r="CW284" s="1">
        <v>0.0</v>
      </c>
      <c r="CX284" s="1">
        <v>0.0</v>
      </c>
      <c r="CY284" s="1">
        <v>68.007</v>
      </c>
      <c r="CZ284" s="1">
        <v>0.249</v>
      </c>
      <c r="DA284" s="1">
        <v>8.46</v>
      </c>
      <c r="DB284" s="1">
        <v>8.709</v>
      </c>
      <c r="DC284" s="1">
        <v>0.002</v>
      </c>
      <c r="DD284" s="1">
        <v>0.436</v>
      </c>
      <c r="DE284" s="1">
        <v>0.439</v>
      </c>
      <c r="DF284" s="1">
        <v>3.492</v>
      </c>
      <c r="DG284" s="1">
        <v>2.466</v>
      </c>
      <c r="DH284" s="1">
        <v>5.959</v>
      </c>
      <c r="DI284" s="1">
        <v>0.081</v>
      </c>
      <c r="DJ284" s="1">
        <v>2.347</v>
      </c>
      <c r="DK284" s="1">
        <v>2.427</v>
      </c>
      <c r="DL284" s="1">
        <v>267.95</v>
      </c>
      <c r="DM284" s="1">
        <v>45.453</v>
      </c>
      <c r="DN284" s="1">
        <v>313.403</v>
      </c>
      <c r="DO284" s="1">
        <v>0.052</v>
      </c>
      <c r="DP284" s="1">
        <v>25.873</v>
      </c>
      <c r="DQ284" s="1">
        <v>25.926</v>
      </c>
      <c r="DR284" s="1" t="s">
        <v>157</v>
      </c>
      <c r="DS284" s="1" t="s">
        <v>157</v>
      </c>
      <c r="DT284" s="1" t="s">
        <v>157</v>
      </c>
      <c r="DU284" s="1" t="s">
        <v>157</v>
      </c>
      <c r="DV284" s="1">
        <v>543.598</v>
      </c>
      <c r="DW284" s="1" t="str">
        <f t="shared" si="3"/>
        <v>high</v>
      </c>
      <c r="DX284" s="1">
        <v>319.84</v>
      </c>
      <c r="DY284" s="1">
        <v>61.691</v>
      </c>
      <c r="DZ284" s="1">
        <v>234.426</v>
      </c>
      <c r="EA284" s="1" t="s">
        <v>157</v>
      </c>
      <c r="EB284" s="1" t="s">
        <v>157</v>
      </c>
      <c r="EC284" s="1" t="s">
        <v>157</v>
      </c>
      <c r="ED284" s="1" t="s">
        <v>157</v>
      </c>
      <c r="EE284" s="1" t="s">
        <v>727</v>
      </c>
      <c r="EF284" s="1" t="s">
        <v>165</v>
      </c>
      <c r="EG284" s="1" t="s">
        <v>165</v>
      </c>
    </row>
    <row r="285" ht="14.25" customHeight="1">
      <c r="A285" s="1" t="s">
        <v>728</v>
      </c>
      <c r="B285" s="1" t="s">
        <v>153</v>
      </c>
      <c r="C285" s="1">
        <v>57.0</v>
      </c>
      <c r="D285" s="1" t="s">
        <v>161</v>
      </c>
      <c r="E285" s="1">
        <v>116.0</v>
      </c>
      <c r="F285" s="1">
        <v>42.0</v>
      </c>
      <c r="G285" s="1" t="s">
        <v>154</v>
      </c>
      <c r="H285" s="1">
        <v>54.0</v>
      </c>
      <c r="I285" s="1">
        <v>146.0</v>
      </c>
      <c r="J285" s="1">
        <v>215.0</v>
      </c>
      <c r="K285" s="1">
        <v>5.119047619</v>
      </c>
      <c r="L285" s="1">
        <v>129.2</v>
      </c>
      <c r="M285" s="1">
        <v>2.8</v>
      </c>
      <c r="N285" s="1">
        <v>86.0</v>
      </c>
      <c r="O285" s="1">
        <v>5.9</v>
      </c>
      <c r="P285" s="1">
        <v>5.85</v>
      </c>
      <c r="Q285" s="1">
        <v>6.7</v>
      </c>
      <c r="R285" s="1">
        <v>0.873134328</v>
      </c>
      <c r="S285" s="1">
        <v>269.0</v>
      </c>
      <c r="T285" s="1">
        <v>14.49</v>
      </c>
      <c r="U285" s="1">
        <v>4.773</v>
      </c>
      <c r="V285" s="1">
        <v>160.0</v>
      </c>
      <c r="W285" s="1">
        <v>227.6512176</v>
      </c>
      <c r="X285" s="1">
        <v>54.5</v>
      </c>
      <c r="Y285" s="1">
        <v>32.53289401</v>
      </c>
      <c r="Z285" s="1">
        <v>3.073812</v>
      </c>
      <c r="AA285" s="1">
        <v>0.322632981</v>
      </c>
      <c r="AB285" s="1">
        <v>54.6</v>
      </c>
      <c r="AC285" s="1">
        <v>27.2696625</v>
      </c>
      <c r="AD285" s="1" t="s">
        <v>139</v>
      </c>
      <c r="AE285" s="1">
        <v>40.20385235</v>
      </c>
      <c r="AF285" s="1">
        <v>88.0</v>
      </c>
      <c r="AG285" s="1" t="s">
        <v>140</v>
      </c>
      <c r="AH285" s="1" t="s">
        <v>141</v>
      </c>
      <c r="AI285" s="1" t="s">
        <v>142</v>
      </c>
      <c r="AJ285" s="1" t="s">
        <v>142</v>
      </c>
      <c r="AK285" s="1" t="s">
        <v>143</v>
      </c>
      <c r="AL285" s="1">
        <v>124.0</v>
      </c>
      <c r="AM285" s="1">
        <v>85.0</v>
      </c>
      <c r="AN285" s="1">
        <v>820.941</v>
      </c>
      <c r="AO285" s="1">
        <v>6.89489</v>
      </c>
      <c r="AP285" s="1">
        <v>585.988</v>
      </c>
      <c r="AQ285" s="1">
        <v>698.405</v>
      </c>
      <c r="AR285" s="1">
        <v>7.83637</v>
      </c>
      <c r="AS285" s="1">
        <v>824.507</v>
      </c>
      <c r="AT285" s="1">
        <v>1570.66</v>
      </c>
      <c r="AU285" s="1">
        <v>131.244</v>
      </c>
      <c r="AV285" s="1">
        <v>9.00016</v>
      </c>
      <c r="AW285" s="1">
        <v>0.662533</v>
      </c>
      <c r="AX285" s="1">
        <v>1.77289</v>
      </c>
      <c r="AY285" s="1">
        <v>648.239</v>
      </c>
      <c r="AZ285" s="1">
        <v>0.526691</v>
      </c>
      <c r="BA285" s="1">
        <v>1.30364</v>
      </c>
      <c r="BB285" s="1">
        <v>6.16063</v>
      </c>
      <c r="BC285" s="1">
        <v>3.27063</v>
      </c>
      <c r="BD285" s="1">
        <v>0.896325</v>
      </c>
      <c r="BE285" s="1">
        <v>175.413</v>
      </c>
      <c r="BF285" s="1">
        <v>6.89571</v>
      </c>
      <c r="BG285" s="1">
        <v>86.1201</v>
      </c>
      <c r="BH285" s="1">
        <v>1.19118558</v>
      </c>
      <c r="BI285" s="1">
        <v>0.35175474</v>
      </c>
      <c r="BJ285" s="1">
        <v>0.175146595</v>
      </c>
      <c r="BK285" s="1">
        <v>0.0</v>
      </c>
      <c r="BL285" s="1" t="s">
        <v>144</v>
      </c>
      <c r="BM285" s="1" t="s">
        <v>145</v>
      </c>
      <c r="BN285" s="1" t="s">
        <v>145</v>
      </c>
      <c r="BO285" s="1" t="s">
        <v>145</v>
      </c>
      <c r="BP285" s="1" t="s">
        <v>146</v>
      </c>
      <c r="BQ285" s="1" t="s">
        <v>146</v>
      </c>
      <c r="BR285" s="1" t="s">
        <v>145</v>
      </c>
      <c r="BS285" s="1">
        <v>12.27188682</v>
      </c>
      <c r="BT285" s="1">
        <v>3.746244279</v>
      </c>
      <c r="BU285" s="1">
        <v>4.442333053</v>
      </c>
      <c r="BV285" s="1">
        <v>2.758949171</v>
      </c>
      <c r="BW285" s="1">
        <v>0.0</v>
      </c>
      <c r="BX285" s="1">
        <v>1.816926847</v>
      </c>
      <c r="BY285" s="1">
        <v>2.213065587</v>
      </c>
      <c r="BZ285" s="1" t="str">
        <f t="shared" si="1"/>
        <v>proinflamatoria</v>
      </c>
      <c r="CA285" s="1">
        <v>43.84090909</v>
      </c>
      <c r="CB285" s="1" t="s">
        <v>148</v>
      </c>
      <c r="CC285" s="1">
        <v>0.208242587</v>
      </c>
      <c r="CD285" s="1">
        <v>0.244220137</v>
      </c>
      <c r="CE285" s="1">
        <v>0.053484671</v>
      </c>
      <c r="CF285" s="1">
        <v>0.39072709</v>
      </c>
      <c r="CG285" s="1">
        <v>0.043516502</v>
      </c>
      <c r="CH285" s="1">
        <v>550.639</v>
      </c>
      <c r="CI285" s="2" t="str">
        <f t="shared" si="2"/>
        <v>low</v>
      </c>
      <c r="CJ285" s="1">
        <v>413.773</v>
      </c>
      <c r="CK285" s="1">
        <v>367.151</v>
      </c>
      <c r="CL285" s="1">
        <v>46.621</v>
      </c>
      <c r="CM285" s="1">
        <v>361.499</v>
      </c>
      <c r="CN285" s="1">
        <v>46.08</v>
      </c>
      <c r="CO285" s="1">
        <v>0.036</v>
      </c>
      <c r="CP285" s="1">
        <v>0.0</v>
      </c>
      <c r="CQ285" s="1">
        <v>0.036</v>
      </c>
      <c r="CR285" s="1">
        <v>0.0</v>
      </c>
      <c r="CS285" s="1">
        <v>6.053</v>
      </c>
      <c r="CT285" s="1">
        <v>6.053</v>
      </c>
      <c r="CU285" s="1">
        <v>0.105</v>
      </c>
      <c r="CV285" s="1">
        <v>0.002</v>
      </c>
      <c r="CW285" s="1">
        <v>21.901</v>
      </c>
      <c r="CX285" s="1">
        <v>0.0</v>
      </c>
      <c r="CY285" s="1">
        <v>337.526</v>
      </c>
      <c r="CZ285" s="1">
        <v>0.0</v>
      </c>
      <c r="DA285" s="1">
        <v>0.0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0.696</v>
      </c>
      <c r="DG285" s="1">
        <v>1.376</v>
      </c>
      <c r="DH285" s="1">
        <v>2.072</v>
      </c>
      <c r="DI285" s="1">
        <v>1.744</v>
      </c>
      <c r="DJ285" s="1">
        <v>17.562</v>
      </c>
      <c r="DK285" s="1">
        <v>19.306</v>
      </c>
      <c r="DL285" s="1">
        <v>5.132</v>
      </c>
      <c r="DM285" s="1">
        <v>21.619</v>
      </c>
      <c r="DN285" s="1">
        <v>26.75</v>
      </c>
      <c r="DO285" s="1">
        <v>0.0</v>
      </c>
      <c r="DP285" s="1">
        <v>6.053</v>
      </c>
      <c r="DQ285" s="1">
        <v>6.053</v>
      </c>
      <c r="DR285" s="1" t="s">
        <v>158</v>
      </c>
      <c r="DS285" s="1" t="s">
        <v>157</v>
      </c>
      <c r="DT285" s="1" t="s">
        <v>149</v>
      </c>
      <c r="DU285" s="1" t="s">
        <v>158</v>
      </c>
      <c r="DV285" s="1">
        <v>670.741</v>
      </c>
      <c r="DW285" s="1" t="str">
        <f t="shared" si="3"/>
        <v>high</v>
      </c>
      <c r="DX285" s="1">
        <v>504.023</v>
      </c>
      <c r="DY285" s="1">
        <v>440.347</v>
      </c>
      <c r="DZ285" s="1">
        <v>56.131</v>
      </c>
      <c r="EA285" s="1" t="s">
        <v>149</v>
      </c>
      <c r="EB285" s="1" t="s">
        <v>149</v>
      </c>
      <c r="EC285" s="1" t="s">
        <v>149</v>
      </c>
      <c r="ED285" s="1" t="s">
        <v>158</v>
      </c>
      <c r="EE285" s="1" t="s">
        <v>729</v>
      </c>
      <c r="EF285" s="1" t="s">
        <v>165</v>
      </c>
      <c r="EG285" s="1" t="s">
        <v>165</v>
      </c>
    </row>
    <row r="286" ht="14.25" customHeight="1">
      <c r="A286" s="1" t="s">
        <v>730</v>
      </c>
      <c r="B286" s="1" t="s">
        <v>136</v>
      </c>
      <c r="C286" s="1">
        <v>33.0</v>
      </c>
      <c r="D286" s="1" t="s">
        <v>137</v>
      </c>
      <c r="E286" s="1">
        <v>76.8</v>
      </c>
      <c r="F286" s="1">
        <v>35.0</v>
      </c>
      <c r="G286" s="1" t="s">
        <v>138</v>
      </c>
      <c r="H286" s="1">
        <v>33.0</v>
      </c>
      <c r="I286" s="1">
        <v>110.0</v>
      </c>
      <c r="J286" s="1">
        <v>162.0</v>
      </c>
      <c r="K286" s="1">
        <v>4.628571429</v>
      </c>
      <c r="L286" s="1">
        <v>229.9</v>
      </c>
      <c r="M286" s="1">
        <v>2.2</v>
      </c>
      <c r="N286" s="1">
        <v>83.0</v>
      </c>
      <c r="O286" s="1">
        <v>5.5</v>
      </c>
      <c r="P286" s="1">
        <v>2.94</v>
      </c>
      <c r="Q286" s="1">
        <v>3.32</v>
      </c>
      <c r="R286" s="1">
        <v>0.885542169</v>
      </c>
      <c r="S286" s="1">
        <v>166.0</v>
      </c>
      <c r="T286" s="1">
        <v>14.05</v>
      </c>
      <c r="U286" s="1">
        <v>4.6065</v>
      </c>
      <c r="V286" s="1">
        <v>168.0</v>
      </c>
      <c r="W286" s="1">
        <v>253.9539087</v>
      </c>
      <c r="X286" s="1">
        <v>56.7</v>
      </c>
      <c r="Y286" s="1">
        <v>34.76443043</v>
      </c>
      <c r="Z286" s="1">
        <v>2.876503333</v>
      </c>
      <c r="AA286" s="1">
        <v>0.325660266</v>
      </c>
      <c r="AB286" s="1">
        <v>78.0</v>
      </c>
      <c r="AC286" s="1">
        <v>24.18142767</v>
      </c>
      <c r="AD286" s="1" t="s">
        <v>154</v>
      </c>
      <c r="AE286" s="1">
        <v>32.90531504</v>
      </c>
      <c r="AF286" s="1">
        <v>83.8</v>
      </c>
      <c r="AG286" s="1" t="s">
        <v>140</v>
      </c>
      <c r="AH286" s="1" t="s">
        <v>154</v>
      </c>
      <c r="AI286" s="1" t="s">
        <v>142</v>
      </c>
      <c r="AJ286" s="1" t="s">
        <v>142</v>
      </c>
      <c r="AK286" s="1" t="s">
        <v>143</v>
      </c>
      <c r="AL286" s="1">
        <v>122.0</v>
      </c>
      <c r="AM286" s="1">
        <v>75.0</v>
      </c>
      <c r="AN286" s="1">
        <v>2290.27</v>
      </c>
      <c r="AO286" s="1">
        <v>17.0088</v>
      </c>
      <c r="AP286" s="1">
        <v>633.644</v>
      </c>
      <c r="AQ286" s="1">
        <v>1082.21</v>
      </c>
      <c r="AR286" s="1">
        <v>13.6616</v>
      </c>
      <c r="AS286" s="1">
        <v>1515.91</v>
      </c>
      <c r="AT286" s="1">
        <v>2740.78</v>
      </c>
      <c r="AU286" s="1">
        <v>230.943</v>
      </c>
      <c r="AV286" s="1">
        <v>9.91537</v>
      </c>
      <c r="AW286" s="1">
        <v>1.3165</v>
      </c>
      <c r="AX286" s="1">
        <v>3.88111</v>
      </c>
      <c r="AY286" s="1">
        <v>627.778</v>
      </c>
      <c r="AZ286" s="1">
        <v>0.908231</v>
      </c>
      <c r="BA286" s="1">
        <v>1.3206</v>
      </c>
      <c r="BB286" s="1">
        <v>18.5222</v>
      </c>
      <c r="BC286" s="1">
        <v>4.5753</v>
      </c>
      <c r="BD286" s="1">
        <v>2.45367</v>
      </c>
      <c r="BE286" s="1">
        <v>357.52</v>
      </c>
      <c r="BF286" s="1">
        <v>6.65084</v>
      </c>
      <c r="BG286" s="1">
        <v>124.118</v>
      </c>
      <c r="BH286" s="1">
        <v>1.982883349</v>
      </c>
      <c r="BI286" s="1">
        <v>0.279843442</v>
      </c>
      <c r="BJ286" s="1">
        <v>0.103251543</v>
      </c>
      <c r="BK286" s="1">
        <v>0.0</v>
      </c>
      <c r="BL286" s="1" t="s">
        <v>144</v>
      </c>
      <c r="BM286" s="1" t="s">
        <v>146</v>
      </c>
      <c r="BN286" s="1" t="s">
        <v>145</v>
      </c>
      <c r="BO286" s="1" t="s">
        <v>145</v>
      </c>
      <c r="BP286" s="1" t="s">
        <v>146</v>
      </c>
      <c r="BQ286" s="1" t="s">
        <v>146</v>
      </c>
      <c r="BR286" s="1" t="s">
        <v>146</v>
      </c>
      <c r="BS286" s="1">
        <v>4.337757995</v>
      </c>
      <c r="BT286" s="1">
        <v>1.522560692</v>
      </c>
      <c r="BU286" s="1">
        <v>0.0</v>
      </c>
      <c r="BV286" s="1">
        <v>0.677689407</v>
      </c>
      <c r="BW286" s="1">
        <v>0.868433601</v>
      </c>
      <c r="BX286" s="1">
        <v>0.205174672</v>
      </c>
      <c r="BY286" s="1">
        <v>0.089595927</v>
      </c>
      <c r="BZ286" s="1" t="str">
        <f t="shared" si="1"/>
        <v>proinflamatoria</v>
      </c>
      <c r="CA286" s="1">
        <v>21.13603819</v>
      </c>
      <c r="CB286" s="1" t="s">
        <v>148</v>
      </c>
      <c r="CC286" s="1">
        <v>0.003955832</v>
      </c>
      <c r="CD286" s="1">
        <v>0.052664167</v>
      </c>
      <c r="CE286" s="1">
        <v>0.019882357</v>
      </c>
      <c r="CF286" s="1">
        <v>0.907089539</v>
      </c>
      <c r="CG286" s="1">
        <v>0.004231021</v>
      </c>
      <c r="CH286" s="1">
        <v>1192.604</v>
      </c>
      <c r="CI286" s="2" t="str">
        <f t="shared" si="2"/>
        <v>High</v>
      </c>
      <c r="CJ286" s="1">
        <v>1064.65</v>
      </c>
      <c r="CK286" s="1">
        <v>801.135</v>
      </c>
      <c r="CL286" s="1">
        <v>263.515</v>
      </c>
      <c r="CM286" s="1">
        <v>288.395</v>
      </c>
      <c r="CN286" s="1">
        <v>759.759</v>
      </c>
      <c r="CO286" s="1">
        <v>15.148</v>
      </c>
      <c r="CP286" s="1">
        <v>0.0</v>
      </c>
      <c r="CQ286" s="1">
        <v>15.148</v>
      </c>
      <c r="CR286" s="1">
        <v>0.0</v>
      </c>
      <c r="CS286" s="1">
        <v>1.339</v>
      </c>
      <c r="CT286" s="1">
        <v>1.339</v>
      </c>
      <c r="CU286" s="1">
        <v>0.01</v>
      </c>
      <c r="CV286" s="1">
        <v>9.568</v>
      </c>
      <c r="CW286" s="1">
        <v>0.0</v>
      </c>
      <c r="CX286" s="1">
        <v>0.0</v>
      </c>
      <c r="CY286" s="1">
        <v>41.895</v>
      </c>
      <c r="CZ286" s="1">
        <v>0.049</v>
      </c>
      <c r="DA286" s="1">
        <v>15.156</v>
      </c>
      <c r="DB286" s="1">
        <v>15.206</v>
      </c>
      <c r="DC286" s="1">
        <v>0.0</v>
      </c>
      <c r="DD286" s="1">
        <v>0.567</v>
      </c>
      <c r="DE286" s="1">
        <v>0.567</v>
      </c>
      <c r="DF286" s="1">
        <v>230.126</v>
      </c>
      <c r="DG286" s="1">
        <v>0.601</v>
      </c>
      <c r="DH286" s="1">
        <v>230.727</v>
      </c>
      <c r="DI286" s="1">
        <v>0.056</v>
      </c>
      <c r="DJ286" s="1">
        <v>0.418</v>
      </c>
      <c r="DK286" s="1">
        <v>0.474</v>
      </c>
      <c r="DL286" s="1">
        <v>513.85</v>
      </c>
      <c r="DM286" s="1">
        <v>245.435</v>
      </c>
      <c r="DN286" s="1">
        <v>759.285</v>
      </c>
      <c r="DO286" s="1">
        <v>0.0</v>
      </c>
      <c r="DP286" s="1">
        <v>1.339</v>
      </c>
      <c r="DQ286" s="1">
        <v>1.339</v>
      </c>
      <c r="DR286" s="1" t="s">
        <v>157</v>
      </c>
      <c r="DS286" s="1" t="s">
        <v>149</v>
      </c>
      <c r="DT286" s="1" t="s">
        <v>149</v>
      </c>
      <c r="DU286" s="1" t="s">
        <v>149</v>
      </c>
      <c r="DV286" s="1">
        <v>520.726</v>
      </c>
      <c r="DW286" s="1" t="str">
        <f t="shared" si="3"/>
        <v>high</v>
      </c>
      <c r="DX286" s="1">
        <v>464.858</v>
      </c>
      <c r="DY286" s="1">
        <v>125.922</v>
      </c>
      <c r="DZ286" s="1">
        <v>331.733</v>
      </c>
      <c r="EA286" s="1" t="s">
        <v>157</v>
      </c>
      <c r="EB286" s="1" t="s">
        <v>149</v>
      </c>
      <c r="EC286" s="1" t="s">
        <v>157</v>
      </c>
      <c r="ED286" s="1" t="s">
        <v>149</v>
      </c>
      <c r="EE286" s="1" t="s">
        <v>731</v>
      </c>
      <c r="EF286" s="1" t="s">
        <v>151</v>
      </c>
      <c r="EG286" s="1" t="s">
        <v>151</v>
      </c>
    </row>
    <row r="287" ht="14.25" customHeight="1">
      <c r="A287" s="1" t="s">
        <v>732</v>
      </c>
      <c r="B287" s="1" t="s">
        <v>136</v>
      </c>
      <c r="C287" s="1">
        <v>26.0</v>
      </c>
      <c r="D287" s="1" t="s">
        <v>137</v>
      </c>
      <c r="E287" s="1">
        <v>118.0</v>
      </c>
      <c r="F287" s="1">
        <v>41.0</v>
      </c>
      <c r="G287" s="1" t="s">
        <v>154</v>
      </c>
      <c r="H287" s="1">
        <v>32.0</v>
      </c>
      <c r="I287" s="1">
        <v>165.0</v>
      </c>
      <c r="J287" s="1">
        <v>223.0</v>
      </c>
      <c r="K287" s="1">
        <v>5.43902439</v>
      </c>
      <c r="L287" s="1">
        <v>172.6</v>
      </c>
      <c r="M287" s="1">
        <v>0.9</v>
      </c>
      <c r="N287" s="1">
        <v>86.0</v>
      </c>
      <c r="O287" s="1">
        <v>5.4</v>
      </c>
      <c r="P287" s="1">
        <v>0.57</v>
      </c>
      <c r="Q287" s="1">
        <v>3.19</v>
      </c>
      <c r="R287" s="1">
        <v>0.178683386</v>
      </c>
      <c r="S287" s="1">
        <v>159.0</v>
      </c>
      <c r="T287" s="1">
        <v>10.93</v>
      </c>
      <c r="U287" s="1">
        <v>4.773</v>
      </c>
      <c r="V287" s="1">
        <v>132.2</v>
      </c>
      <c r="W287" s="1">
        <v>171.7203456</v>
      </c>
      <c r="X287" s="1">
        <v>71.7</v>
      </c>
      <c r="Y287" s="1">
        <v>43.12915227</v>
      </c>
      <c r="Z287" s="1">
        <v>2.318617333</v>
      </c>
      <c r="AA287" s="1">
        <v>0.335903115</v>
      </c>
      <c r="AB287" s="1">
        <v>66.4</v>
      </c>
      <c r="AC287" s="1">
        <v>25.77614736</v>
      </c>
      <c r="AD287" s="1" t="s">
        <v>139</v>
      </c>
      <c r="AE287" s="1">
        <v>32.90531504</v>
      </c>
      <c r="AF287" s="1">
        <v>80.9</v>
      </c>
      <c r="AG287" s="1" t="s">
        <v>140</v>
      </c>
      <c r="AH287" s="1" t="s">
        <v>154</v>
      </c>
      <c r="AI287" s="1" t="s">
        <v>142</v>
      </c>
      <c r="AJ287" s="1" t="s">
        <v>167</v>
      </c>
      <c r="AK287" s="1" t="s">
        <v>170</v>
      </c>
      <c r="AL287" s="1">
        <v>107.0</v>
      </c>
      <c r="AM287" s="1">
        <v>67.0</v>
      </c>
      <c r="AN287" s="1">
        <v>1811.22</v>
      </c>
      <c r="AO287" s="1">
        <v>18.2563</v>
      </c>
      <c r="AP287" s="1">
        <v>384.268</v>
      </c>
      <c r="AQ287" s="1">
        <v>1276.4</v>
      </c>
      <c r="AR287" s="1">
        <v>15.6617</v>
      </c>
      <c r="AS287" s="1">
        <v>1155.51</v>
      </c>
      <c r="AT287" s="1">
        <v>3304.95</v>
      </c>
      <c r="AU287" s="1">
        <v>216.744</v>
      </c>
      <c r="AV287" s="1">
        <v>11.1306</v>
      </c>
      <c r="AW287" s="1">
        <v>4.56737</v>
      </c>
      <c r="AX287" s="1">
        <v>2.91852</v>
      </c>
      <c r="AY287" s="1">
        <v>1414.13</v>
      </c>
      <c r="AZ287" s="1">
        <v>1.33912</v>
      </c>
      <c r="BA287" s="1">
        <v>3.05096</v>
      </c>
      <c r="BB287" s="1">
        <v>22.2002</v>
      </c>
      <c r="BC287" s="1">
        <v>7.49579</v>
      </c>
      <c r="BD287" s="1">
        <v>1.4841</v>
      </c>
      <c r="BE287" s="1">
        <v>471.225</v>
      </c>
      <c r="BF287" s="1">
        <v>8.14586</v>
      </c>
      <c r="BG287" s="1">
        <v>241.966</v>
      </c>
      <c r="BH287" s="1">
        <v>1.290300536</v>
      </c>
      <c r="BI287" s="1">
        <v>0.601390214</v>
      </c>
      <c r="BJ287" s="1">
        <v>0.574722765</v>
      </c>
      <c r="BK287" s="1">
        <v>0.0</v>
      </c>
      <c r="BL287" s="1" t="s">
        <v>156</v>
      </c>
      <c r="BM287" s="1" t="s">
        <v>146</v>
      </c>
      <c r="BN287" s="1" t="s">
        <v>145</v>
      </c>
      <c r="BO287" s="1" t="s">
        <v>146</v>
      </c>
      <c r="BP287" s="1" t="s">
        <v>146</v>
      </c>
      <c r="BQ287" s="1" t="s">
        <v>146</v>
      </c>
      <c r="BR287" s="1" t="s">
        <v>146</v>
      </c>
      <c r="BS287" s="1">
        <v>287.1320199</v>
      </c>
      <c r="BT287" s="1">
        <v>174.3335928</v>
      </c>
      <c r="BU287" s="1">
        <v>4.656414997</v>
      </c>
      <c r="BV287" s="1">
        <v>5.658277702</v>
      </c>
      <c r="BW287" s="1">
        <v>4.841914023</v>
      </c>
      <c r="BX287" s="1">
        <v>-1.354842757</v>
      </c>
      <c r="BY287" s="1">
        <v>-0.748118585</v>
      </c>
      <c r="BZ287" s="1" t="str">
        <f t="shared" si="1"/>
        <v>antiinflamatoria</v>
      </c>
      <c r="CA287" s="1">
        <v>24.32138443</v>
      </c>
      <c r="CB287" s="1" t="s">
        <v>148</v>
      </c>
      <c r="CC287" s="1">
        <v>0.010260039</v>
      </c>
      <c r="CD287" s="1">
        <v>0.292676455</v>
      </c>
      <c r="CE287" s="1">
        <v>0.032283743</v>
      </c>
      <c r="CF287" s="1">
        <v>0.5318415</v>
      </c>
      <c r="CG287" s="1">
        <v>0.061471785</v>
      </c>
      <c r="CH287" s="1">
        <v>277.683</v>
      </c>
      <c r="CI287" s="2" t="str">
        <f t="shared" si="2"/>
        <v>low</v>
      </c>
      <c r="CJ287" s="1">
        <v>59.99</v>
      </c>
      <c r="CK287" s="1">
        <v>30.485</v>
      </c>
      <c r="CL287" s="1">
        <v>29.505</v>
      </c>
      <c r="CM287" s="1">
        <v>4.579</v>
      </c>
      <c r="CN287" s="1">
        <v>32.186</v>
      </c>
      <c r="CO287" s="1">
        <v>16.229</v>
      </c>
      <c r="CP287" s="1">
        <v>0.0</v>
      </c>
      <c r="CQ287" s="1">
        <v>16.229</v>
      </c>
      <c r="CR287" s="1">
        <v>0.0</v>
      </c>
      <c r="CS287" s="1">
        <v>6.996</v>
      </c>
      <c r="CT287" s="1">
        <v>6.996</v>
      </c>
      <c r="CU287" s="1">
        <v>0.0</v>
      </c>
      <c r="CV287" s="1">
        <v>16.229</v>
      </c>
      <c r="CW287" s="1">
        <v>0.0</v>
      </c>
      <c r="CX287" s="1">
        <v>0.0</v>
      </c>
      <c r="CY287" s="1">
        <v>0.0</v>
      </c>
      <c r="CZ287" s="1">
        <v>0.273</v>
      </c>
      <c r="DA287" s="1">
        <v>0.169</v>
      </c>
      <c r="DB287" s="1">
        <v>0.442</v>
      </c>
      <c r="DC287" s="1">
        <v>0.0</v>
      </c>
      <c r="DD287" s="1">
        <v>0.208</v>
      </c>
      <c r="DE287" s="1">
        <v>0.208</v>
      </c>
      <c r="DF287" s="1">
        <v>2.831</v>
      </c>
      <c r="DG287" s="1">
        <v>1.098</v>
      </c>
      <c r="DH287" s="1">
        <v>3.929</v>
      </c>
      <c r="DI287" s="1">
        <v>0.135</v>
      </c>
      <c r="DJ287" s="1">
        <v>4.65</v>
      </c>
      <c r="DK287" s="1">
        <v>4.785</v>
      </c>
      <c r="DL287" s="1">
        <v>11.018</v>
      </c>
      <c r="DM287" s="1">
        <v>16.383</v>
      </c>
      <c r="DN287" s="1">
        <v>27.401</v>
      </c>
      <c r="DO287" s="1">
        <v>0.0</v>
      </c>
      <c r="DP287" s="1">
        <v>6.996</v>
      </c>
      <c r="DQ287" s="1">
        <v>6.996</v>
      </c>
      <c r="DR287" s="1" t="s">
        <v>158</v>
      </c>
      <c r="DS287" s="1" t="s">
        <v>158</v>
      </c>
      <c r="DT287" s="1" t="s">
        <v>158</v>
      </c>
      <c r="DU287" s="1" t="s">
        <v>158</v>
      </c>
      <c r="DV287" s="1">
        <v>153.313</v>
      </c>
      <c r="DW287" s="1" t="str">
        <f t="shared" si="3"/>
        <v>low</v>
      </c>
      <c r="DX287" s="1">
        <v>33.121</v>
      </c>
      <c r="DY287" s="1">
        <v>2.528</v>
      </c>
      <c r="DZ287" s="1">
        <v>17.77</v>
      </c>
      <c r="EA287" s="1" t="s">
        <v>158</v>
      </c>
      <c r="EB287" s="1" t="s">
        <v>158</v>
      </c>
      <c r="EC287" s="1" t="s">
        <v>158</v>
      </c>
      <c r="ED287" s="1" t="s">
        <v>158</v>
      </c>
      <c r="EE287" s="1" t="s">
        <v>733</v>
      </c>
      <c r="EF287" s="1" t="s">
        <v>151</v>
      </c>
      <c r="EG287" s="1" t="s">
        <v>151</v>
      </c>
    </row>
    <row r="288" ht="14.25" customHeight="1">
      <c r="A288" s="1" t="s">
        <v>734</v>
      </c>
      <c r="B288" s="1" t="s">
        <v>136</v>
      </c>
      <c r="C288" s="1">
        <v>34.0</v>
      </c>
      <c r="D288" s="1" t="s">
        <v>137</v>
      </c>
      <c r="E288" s="1">
        <v>64.2</v>
      </c>
      <c r="F288" s="1">
        <v>54.0</v>
      </c>
      <c r="G288" s="1" t="s">
        <v>154</v>
      </c>
      <c r="H288" s="1">
        <v>23.0</v>
      </c>
      <c r="I288" s="1">
        <v>90.0</v>
      </c>
      <c r="J288" s="1">
        <v>181.0</v>
      </c>
      <c r="K288" s="1">
        <v>3.351851852</v>
      </c>
      <c r="L288" s="1">
        <v>52.5</v>
      </c>
      <c r="M288" s="1">
        <v>1.1</v>
      </c>
      <c r="N288" s="1">
        <v>87.0</v>
      </c>
      <c r="O288" s="1">
        <v>5.5</v>
      </c>
      <c r="P288" s="1">
        <v>0.8</v>
      </c>
      <c r="Q288" s="1">
        <v>6.67</v>
      </c>
      <c r="R288" s="1">
        <v>0.11994003</v>
      </c>
      <c r="S288" s="1">
        <v>113.0</v>
      </c>
      <c r="T288" s="1">
        <v>4.01</v>
      </c>
      <c r="U288" s="1">
        <v>4.8285</v>
      </c>
      <c r="V288" s="1">
        <v>65.9</v>
      </c>
      <c r="W288" s="1">
        <v>60.36883703</v>
      </c>
      <c r="X288" s="1">
        <v>192.3</v>
      </c>
      <c r="Y288" s="1">
        <v>116.2052929</v>
      </c>
      <c r="Z288" s="1">
        <v>0.860546</v>
      </c>
      <c r="AA288" s="1">
        <v>0.392681374</v>
      </c>
      <c r="AB288" s="1">
        <v>47.0</v>
      </c>
      <c r="AC288" s="1">
        <v>18.59103675</v>
      </c>
      <c r="AD288" s="1" t="s">
        <v>154</v>
      </c>
      <c r="AE288" s="1">
        <v>20.54093112</v>
      </c>
      <c r="AF288" s="1">
        <v>75.0</v>
      </c>
      <c r="AG288" s="1" t="s">
        <v>154</v>
      </c>
      <c r="AH288" s="1" t="s">
        <v>154</v>
      </c>
      <c r="AI288" s="1" t="s">
        <v>167</v>
      </c>
      <c r="AJ288" s="1" t="s">
        <v>167</v>
      </c>
      <c r="AK288" s="1" t="s">
        <v>143</v>
      </c>
      <c r="AL288" s="1">
        <v>100.0</v>
      </c>
      <c r="AM288" s="1">
        <v>64.0</v>
      </c>
      <c r="AN288" s="1">
        <v>2234.92</v>
      </c>
      <c r="AO288" s="1">
        <v>18.9174</v>
      </c>
      <c r="AP288" s="1">
        <v>323.967</v>
      </c>
      <c r="AQ288" s="1">
        <v>908.779</v>
      </c>
      <c r="AR288" s="1">
        <v>16.0575</v>
      </c>
      <c r="AS288" s="1">
        <v>1568.16</v>
      </c>
      <c r="AT288" s="1">
        <v>3335.94</v>
      </c>
      <c r="AU288" s="1">
        <v>248.219</v>
      </c>
      <c r="AV288" s="1">
        <v>10.3826</v>
      </c>
      <c r="AW288" s="1">
        <v>2.09447</v>
      </c>
      <c r="AX288" s="1">
        <v>3.63918</v>
      </c>
      <c r="AY288" s="1">
        <v>1040.92</v>
      </c>
      <c r="AZ288" s="1">
        <v>1.30141</v>
      </c>
      <c r="BA288" s="1">
        <v>1.72743</v>
      </c>
      <c r="BB288" s="1">
        <v>20.9949</v>
      </c>
      <c r="BC288" s="1">
        <v>5.18186</v>
      </c>
      <c r="BD288" s="1">
        <v>2.19427</v>
      </c>
      <c r="BE288" s="1">
        <v>419.749</v>
      </c>
      <c r="BF288" s="1">
        <v>7.453</v>
      </c>
      <c r="BG288" s="1">
        <v>219.893</v>
      </c>
      <c r="BH288" s="1">
        <v>2.319550548</v>
      </c>
      <c r="BI288" s="1">
        <v>0.481304861</v>
      </c>
      <c r="BJ288" s="1">
        <v>0.18942989</v>
      </c>
      <c r="BK288" s="1">
        <v>0.031158995</v>
      </c>
      <c r="BL288" s="1" t="s">
        <v>156</v>
      </c>
      <c r="BM288" s="1" t="s">
        <v>146</v>
      </c>
      <c r="BN288" s="1" t="s">
        <v>146</v>
      </c>
      <c r="BO288" s="1" t="s">
        <v>146</v>
      </c>
      <c r="BP288" s="1" t="s">
        <v>146</v>
      </c>
      <c r="BQ288" s="1" t="s">
        <v>146</v>
      </c>
      <c r="BR288" s="1" t="s">
        <v>146</v>
      </c>
      <c r="BS288" s="1">
        <v>62.53856029</v>
      </c>
      <c r="BT288" s="1">
        <v>18.43502654</v>
      </c>
      <c r="BU288" s="1">
        <v>2.39902628</v>
      </c>
      <c r="BV288" s="1">
        <v>1.347183421</v>
      </c>
      <c r="BW288" s="1">
        <v>0.0</v>
      </c>
      <c r="BX288" s="1">
        <v>-1.06739738</v>
      </c>
      <c r="BY288" s="1">
        <v>-0.47758272</v>
      </c>
      <c r="BZ288" s="1" t="str">
        <f t="shared" si="1"/>
        <v>antiinflamatoria</v>
      </c>
      <c r="CA288" s="1">
        <v>21.6</v>
      </c>
      <c r="CB288" s="1" t="s">
        <v>148</v>
      </c>
      <c r="CC288" s="1">
        <v>0.178358927</v>
      </c>
      <c r="CD288" s="1">
        <v>0.095539245</v>
      </c>
      <c r="CE288" s="1">
        <v>0.011615064</v>
      </c>
      <c r="CF288" s="1">
        <v>0.030231232</v>
      </c>
      <c r="CG288" s="1">
        <v>0.358802152</v>
      </c>
      <c r="CH288" s="1">
        <v>766.373</v>
      </c>
      <c r="CI288" s="2" t="str">
        <f t="shared" si="2"/>
        <v>low</v>
      </c>
      <c r="CJ288" s="1">
        <v>166.837</v>
      </c>
      <c r="CK288" s="1">
        <v>72.509</v>
      </c>
      <c r="CL288" s="1">
        <v>94.329</v>
      </c>
      <c r="CM288" s="1">
        <v>8.709</v>
      </c>
      <c r="CN288" s="1">
        <v>137.517</v>
      </c>
      <c r="CO288" s="1">
        <v>12.035</v>
      </c>
      <c r="CP288" s="1">
        <v>0.0</v>
      </c>
      <c r="CQ288" s="1">
        <v>12.035</v>
      </c>
      <c r="CR288" s="1">
        <v>0.0</v>
      </c>
      <c r="CS288" s="1">
        <v>8.576</v>
      </c>
      <c r="CT288" s="1">
        <v>8.576</v>
      </c>
      <c r="CU288" s="1">
        <v>0.0</v>
      </c>
      <c r="CV288" s="1">
        <v>12.035</v>
      </c>
      <c r="CW288" s="1">
        <v>0.0</v>
      </c>
      <c r="CX288" s="1">
        <v>0.0</v>
      </c>
      <c r="CY288" s="1">
        <v>0.005</v>
      </c>
      <c r="CZ288" s="1">
        <v>1.071</v>
      </c>
      <c r="DA288" s="1">
        <v>0.0</v>
      </c>
      <c r="DB288" s="1">
        <v>1.071</v>
      </c>
      <c r="DC288" s="1">
        <v>4.783</v>
      </c>
      <c r="DD288" s="1">
        <v>0.131</v>
      </c>
      <c r="DE288" s="1">
        <v>4.914</v>
      </c>
      <c r="DF288" s="1">
        <v>2.412</v>
      </c>
      <c r="DG288" s="1">
        <v>0.307</v>
      </c>
      <c r="DH288" s="1">
        <v>2.719</v>
      </c>
      <c r="DI288" s="1">
        <v>0.268</v>
      </c>
      <c r="DJ288" s="1">
        <v>4.254</v>
      </c>
      <c r="DK288" s="1">
        <v>4.522</v>
      </c>
      <c r="DL288" s="1">
        <v>51.892</v>
      </c>
      <c r="DM288" s="1">
        <v>81.018</v>
      </c>
      <c r="DN288" s="1">
        <v>132.911</v>
      </c>
      <c r="DO288" s="1">
        <v>0.0</v>
      </c>
      <c r="DP288" s="1">
        <v>8.576</v>
      </c>
      <c r="DQ288" s="1">
        <v>8.576</v>
      </c>
      <c r="DR288" s="1" t="s">
        <v>157</v>
      </c>
      <c r="DS288" s="1" t="s">
        <v>158</v>
      </c>
      <c r="DT288" s="1" t="s">
        <v>158</v>
      </c>
      <c r="DU288" s="1" t="s">
        <v>157</v>
      </c>
      <c r="DV288" s="1">
        <v>342.908</v>
      </c>
      <c r="DW288" s="1" t="str">
        <f t="shared" si="3"/>
        <v>low</v>
      </c>
      <c r="DX288" s="1">
        <v>74.65</v>
      </c>
      <c r="DY288" s="1">
        <v>3.897</v>
      </c>
      <c r="DZ288" s="1">
        <v>61.531</v>
      </c>
      <c r="EA288" s="1" t="s">
        <v>158</v>
      </c>
      <c r="EB288" s="1" t="s">
        <v>158</v>
      </c>
      <c r="EC288" s="1" t="s">
        <v>158</v>
      </c>
      <c r="ED288" s="1" t="s">
        <v>157</v>
      </c>
      <c r="EE288" s="1" t="s">
        <v>735</v>
      </c>
      <c r="EF288" s="1" t="s">
        <v>151</v>
      </c>
      <c r="EG288" s="1" t="s">
        <v>151</v>
      </c>
    </row>
    <row r="289" ht="14.25" customHeight="1">
      <c r="A289" s="1" t="s">
        <v>736</v>
      </c>
      <c r="B289" s="1" t="s">
        <v>153</v>
      </c>
      <c r="C289" s="1">
        <v>32.0</v>
      </c>
      <c r="D289" s="1" t="s">
        <v>137</v>
      </c>
      <c r="E289" s="1">
        <v>98.0</v>
      </c>
      <c r="F289" s="1">
        <v>44.0</v>
      </c>
      <c r="G289" s="1" t="s">
        <v>154</v>
      </c>
      <c r="H289" s="1">
        <v>18.0</v>
      </c>
      <c r="I289" s="1">
        <v>135.0</v>
      </c>
      <c r="J289" s="1">
        <v>184.0</v>
      </c>
      <c r="K289" s="1">
        <v>4.181818182</v>
      </c>
      <c r="L289" s="1">
        <v>182.0</v>
      </c>
      <c r="M289" s="1">
        <v>0.6</v>
      </c>
      <c r="N289" s="1">
        <v>69.0</v>
      </c>
      <c r="O289" s="1">
        <v>5.2</v>
      </c>
      <c r="P289" s="1">
        <v>4.32</v>
      </c>
      <c r="Q289" s="1">
        <v>4.62</v>
      </c>
      <c r="R289" s="1">
        <v>0.935064935</v>
      </c>
      <c r="S289" s="1">
        <v>91.0</v>
      </c>
      <c r="T289" s="1">
        <v>6.64</v>
      </c>
      <c r="U289" s="1">
        <v>3.8295</v>
      </c>
      <c r="V289" s="1">
        <v>147.4</v>
      </c>
      <c r="W289" s="1">
        <v>403.0349014</v>
      </c>
      <c r="X289" s="1">
        <v>124.8</v>
      </c>
      <c r="Y289" s="1">
        <v>88.48555208</v>
      </c>
      <c r="Z289" s="1">
        <v>1.130128</v>
      </c>
      <c r="AA289" s="1">
        <v>0.375241919</v>
      </c>
      <c r="AB289" s="1">
        <v>69.0</v>
      </c>
      <c r="AC289" s="1">
        <v>24.15881797</v>
      </c>
      <c r="AD289" s="1" t="s">
        <v>154</v>
      </c>
      <c r="AE289" s="1">
        <v>30.8445613</v>
      </c>
      <c r="AF289" s="1">
        <v>77.5</v>
      </c>
      <c r="AG289" s="1" t="s">
        <v>154</v>
      </c>
      <c r="AH289" s="1" t="s">
        <v>154</v>
      </c>
      <c r="AI289" s="1" t="s">
        <v>142</v>
      </c>
      <c r="AJ289" s="1" t="s">
        <v>167</v>
      </c>
      <c r="AK289" s="1" t="s">
        <v>143</v>
      </c>
      <c r="AL289" s="1">
        <v>99.0</v>
      </c>
      <c r="AM289" s="1">
        <v>66.0</v>
      </c>
      <c r="AN289" s="1">
        <v>1228.04</v>
      </c>
      <c r="AO289" s="1">
        <v>11.3877</v>
      </c>
      <c r="AP289" s="1">
        <v>264.663</v>
      </c>
      <c r="AQ289" s="1">
        <v>586.273</v>
      </c>
      <c r="AR289" s="1">
        <v>9.85689</v>
      </c>
      <c r="AS289" s="1">
        <v>1089.25</v>
      </c>
      <c r="AT289" s="1">
        <v>1453.65</v>
      </c>
      <c r="AU289" s="1">
        <v>126.885</v>
      </c>
      <c r="AV289" s="1">
        <v>8.9933</v>
      </c>
      <c r="AW289" s="1">
        <v>0.691676</v>
      </c>
      <c r="AX289" s="1">
        <v>2.13032</v>
      </c>
      <c r="AY289" s="1">
        <v>743.941</v>
      </c>
      <c r="AZ289" s="1">
        <v>0.668354</v>
      </c>
      <c r="BA289" s="1">
        <v>1.07951</v>
      </c>
      <c r="BB289" s="1">
        <v>10.8018</v>
      </c>
      <c r="BC289" s="1">
        <v>3.20675</v>
      </c>
      <c r="BD289" s="1">
        <v>1.58996</v>
      </c>
      <c r="BE289" s="1">
        <v>242.132</v>
      </c>
      <c r="BF289" s="1">
        <v>6.60887</v>
      </c>
      <c r="BG289" s="1">
        <v>130.036</v>
      </c>
      <c r="BH289" s="1">
        <v>0.0</v>
      </c>
      <c r="BI289" s="1">
        <v>0.0</v>
      </c>
      <c r="BJ289" s="1">
        <v>0.0</v>
      </c>
      <c r="BK289" s="1">
        <v>0.0</v>
      </c>
      <c r="BL289" s="1" t="s">
        <v>156</v>
      </c>
      <c r="BM289" s="1" t="s">
        <v>146</v>
      </c>
      <c r="BN289" s="1" t="s">
        <v>146</v>
      </c>
      <c r="BO289" s="1" t="s">
        <v>145</v>
      </c>
      <c r="BP289" s="1" t="s">
        <v>146</v>
      </c>
      <c r="BQ289" s="1" t="s">
        <v>146</v>
      </c>
      <c r="BR289" s="1" t="s">
        <v>146</v>
      </c>
      <c r="BS289" s="1">
        <v>52.91967885</v>
      </c>
      <c r="BT289" s="1">
        <v>11.52508517</v>
      </c>
      <c r="BU289" s="1">
        <v>2.568251838</v>
      </c>
      <c r="BV289" s="1">
        <v>1.265688337</v>
      </c>
      <c r="BW289" s="1">
        <v>0.650741588</v>
      </c>
      <c r="BX289" s="1">
        <v>1.072031986</v>
      </c>
      <c r="BY289" s="1">
        <v>0.872990217</v>
      </c>
      <c r="BZ289" s="1" t="str">
        <f t="shared" si="1"/>
        <v>proinflamatoria</v>
      </c>
      <c r="CA289" s="1">
        <v>32.38709677</v>
      </c>
      <c r="CB289" s="1" t="s">
        <v>148</v>
      </c>
      <c r="CC289" s="1">
        <v>0.264541066</v>
      </c>
      <c r="CD289" s="1">
        <v>0.126962158</v>
      </c>
      <c r="CE289" s="1">
        <v>0.045302636</v>
      </c>
      <c r="CF289" s="1">
        <v>0.097221753</v>
      </c>
      <c r="CG289" s="1">
        <v>0.169361645</v>
      </c>
      <c r="CH289" s="1">
        <v>406.545</v>
      </c>
      <c r="CI289" s="2" t="str">
        <f t="shared" si="2"/>
        <v>low</v>
      </c>
      <c r="CJ289" s="1">
        <v>383.224</v>
      </c>
      <c r="CK289" s="1">
        <v>369.938</v>
      </c>
      <c r="CL289" s="1">
        <v>13.286</v>
      </c>
      <c r="CM289" s="1">
        <v>248.596</v>
      </c>
      <c r="CN289" s="1">
        <v>133.644</v>
      </c>
      <c r="CO289" s="1">
        <v>0.884</v>
      </c>
      <c r="CP289" s="1">
        <v>0.0</v>
      </c>
      <c r="CQ289" s="1">
        <v>0.884</v>
      </c>
      <c r="CR289" s="1">
        <v>0.0</v>
      </c>
      <c r="CS289" s="1">
        <v>0.1</v>
      </c>
      <c r="CT289" s="1">
        <v>0.1</v>
      </c>
      <c r="CU289" s="1">
        <v>0.0</v>
      </c>
      <c r="CV289" s="1">
        <v>0.876</v>
      </c>
      <c r="CW289" s="1">
        <v>131.447</v>
      </c>
      <c r="CX289" s="1">
        <v>0.0</v>
      </c>
      <c r="CY289" s="1">
        <v>74.923</v>
      </c>
      <c r="CZ289" s="1">
        <v>0.249</v>
      </c>
      <c r="DA289" s="1">
        <v>8.46</v>
      </c>
      <c r="DB289" s="1">
        <v>8.709</v>
      </c>
      <c r="DC289" s="1">
        <v>8.525</v>
      </c>
      <c r="DD289" s="1">
        <v>0.305</v>
      </c>
      <c r="DE289" s="1">
        <v>8.83</v>
      </c>
      <c r="DF289" s="1">
        <v>24.6</v>
      </c>
      <c r="DG289" s="1">
        <v>0.088</v>
      </c>
      <c r="DH289" s="1">
        <v>24.688</v>
      </c>
      <c r="DI289" s="1">
        <v>0.673</v>
      </c>
      <c r="DJ289" s="1">
        <v>1.325</v>
      </c>
      <c r="DK289" s="1">
        <v>1.999</v>
      </c>
      <c r="DL289" s="1">
        <v>128.637</v>
      </c>
      <c r="DM289" s="1">
        <v>3.008</v>
      </c>
      <c r="DN289" s="1">
        <v>131.645</v>
      </c>
      <c r="DO289" s="1">
        <v>0.0</v>
      </c>
      <c r="DP289" s="1">
        <v>0.1</v>
      </c>
      <c r="DQ289" s="1">
        <v>0.1</v>
      </c>
      <c r="DR289" s="1" t="s">
        <v>158</v>
      </c>
      <c r="DS289" s="1" t="s">
        <v>157</v>
      </c>
      <c r="DT289" s="1" t="s">
        <v>149</v>
      </c>
      <c r="DU289" s="1" t="s">
        <v>157</v>
      </c>
      <c r="DV289" s="1">
        <v>331.052</v>
      </c>
      <c r="DW289" s="1" t="str">
        <f t="shared" si="3"/>
        <v>low</v>
      </c>
      <c r="DX289" s="1">
        <v>312.062</v>
      </c>
      <c r="DY289" s="1">
        <v>202.433</v>
      </c>
      <c r="DZ289" s="1">
        <v>108.827</v>
      </c>
      <c r="EA289" s="1" t="s">
        <v>158</v>
      </c>
      <c r="EB289" s="1" t="s">
        <v>157</v>
      </c>
      <c r="EC289" s="1" t="s">
        <v>149</v>
      </c>
      <c r="ED289" s="1" t="s">
        <v>157</v>
      </c>
      <c r="EE289" s="1" t="s">
        <v>737</v>
      </c>
      <c r="EF289" s="1" t="s">
        <v>165</v>
      </c>
      <c r="EG289" s="1" t="s">
        <v>165</v>
      </c>
    </row>
    <row r="290" ht="14.25" customHeight="1">
      <c r="A290" s="1" t="s">
        <v>738</v>
      </c>
      <c r="B290" s="1" t="s">
        <v>153</v>
      </c>
      <c r="C290" s="1">
        <v>28.0</v>
      </c>
      <c r="D290" s="1" t="s">
        <v>137</v>
      </c>
      <c r="E290" s="1">
        <v>150.0</v>
      </c>
      <c r="F290" s="1">
        <v>47.0</v>
      </c>
      <c r="G290" s="1" t="s">
        <v>154</v>
      </c>
      <c r="H290" s="1">
        <v>31.0</v>
      </c>
      <c r="I290" s="1">
        <v>213.0</v>
      </c>
      <c r="J290" s="1">
        <v>276.0</v>
      </c>
      <c r="K290" s="1">
        <v>5.872340426</v>
      </c>
      <c r="L290" s="1">
        <v>224.7</v>
      </c>
      <c r="M290" s="1">
        <v>8.2</v>
      </c>
      <c r="N290" s="1">
        <v>88.0</v>
      </c>
      <c r="O290" s="1">
        <v>5.2</v>
      </c>
      <c r="P290" s="1">
        <v>5.12</v>
      </c>
      <c r="Q290" s="1">
        <v>4.28</v>
      </c>
      <c r="R290" s="1">
        <v>1.196261682</v>
      </c>
      <c r="S290" s="1">
        <v>157.0</v>
      </c>
      <c r="T290" s="1">
        <v>20.04</v>
      </c>
      <c r="U290" s="1">
        <v>4.884</v>
      </c>
      <c r="V290" s="1">
        <v>190.6</v>
      </c>
      <c r="W290" s="1">
        <v>289.5953757</v>
      </c>
      <c r="X290" s="1">
        <v>39.5</v>
      </c>
      <c r="Y290" s="1">
        <v>22.98842119</v>
      </c>
      <c r="Z290" s="1">
        <v>4.350016</v>
      </c>
      <c r="AA290" s="1">
        <v>0.307662897</v>
      </c>
      <c r="AB290" s="1">
        <v>71.0</v>
      </c>
      <c r="AC290" s="1">
        <v>30.09372287</v>
      </c>
      <c r="AD290" s="1" t="s">
        <v>155</v>
      </c>
      <c r="AE290" s="1">
        <v>36.04380071</v>
      </c>
      <c r="AF290" s="1">
        <v>87.2</v>
      </c>
      <c r="AG290" s="1" t="s">
        <v>140</v>
      </c>
      <c r="AH290" s="1" t="s">
        <v>141</v>
      </c>
      <c r="AI290" s="1" t="s">
        <v>167</v>
      </c>
      <c r="AJ290" s="1" t="s">
        <v>167</v>
      </c>
      <c r="AK290" s="1" t="s">
        <v>143</v>
      </c>
      <c r="AL290" s="1">
        <v>123.0</v>
      </c>
      <c r="AM290" s="1">
        <v>79.0</v>
      </c>
      <c r="AN290" s="1">
        <v>1705.86</v>
      </c>
      <c r="AO290" s="1">
        <v>16.8077</v>
      </c>
      <c r="AP290" s="1">
        <v>512.038</v>
      </c>
      <c r="AQ290" s="1">
        <v>784.191</v>
      </c>
      <c r="AR290" s="1">
        <v>14.1829</v>
      </c>
      <c r="AS290" s="1">
        <v>1469.81</v>
      </c>
      <c r="AT290" s="1">
        <v>2543.97</v>
      </c>
      <c r="AU290" s="1">
        <v>192.289</v>
      </c>
      <c r="AV290" s="1">
        <v>9.75172</v>
      </c>
      <c r="AW290" s="1">
        <v>1.87621</v>
      </c>
      <c r="AX290" s="1">
        <v>2.57842</v>
      </c>
      <c r="AY290" s="1">
        <v>792.864</v>
      </c>
      <c r="AZ290" s="1">
        <v>1.13674</v>
      </c>
      <c r="BA290" s="1">
        <v>1.61105</v>
      </c>
      <c r="BB290" s="1">
        <v>23.7981</v>
      </c>
      <c r="BC290" s="1">
        <v>6.7202</v>
      </c>
      <c r="BD290" s="1">
        <v>2.10776</v>
      </c>
      <c r="BE290" s="1">
        <v>322.35</v>
      </c>
      <c r="BF290" s="1">
        <v>7.54972</v>
      </c>
      <c r="BG290" s="1">
        <v>216.92</v>
      </c>
      <c r="BH290" s="1">
        <v>1.019882792</v>
      </c>
      <c r="BI290" s="1">
        <v>0.245145346</v>
      </c>
      <c r="BJ290" s="1">
        <v>0.171296323</v>
      </c>
      <c r="BK290" s="1">
        <v>0.0</v>
      </c>
      <c r="BL290" s="1" t="s">
        <v>144</v>
      </c>
      <c r="BM290" s="1" t="s">
        <v>146</v>
      </c>
      <c r="BN290" s="1" t="s">
        <v>145</v>
      </c>
      <c r="BO290" s="1" t="s">
        <v>145</v>
      </c>
      <c r="BP290" s="1" t="s">
        <v>146</v>
      </c>
      <c r="BQ290" s="1" t="s">
        <v>145</v>
      </c>
      <c r="BR290" s="1" t="s">
        <v>145</v>
      </c>
      <c r="BS290" s="1">
        <v>32.41731481</v>
      </c>
      <c r="BT290" s="1">
        <v>5.026262821</v>
      </c>
      <c r="BU290" s="1">
        <v>1.285926748</v>
      </c>
      <c r="BV290" s="1">
        <v>0.419818702</v>
      </c>
      <c r="BW290" s="1">
        <v>0.199582435</v>
      </c>
      <c r="BX290" s="1">
        <v>-0.323534393</v>
      </c>
      <c r="BY290" s="1">
        <v>-0.189645014</v>
      </c>
      <c r="BZ290" s="1" t="str">
        <f t="shared" si="1"/>
        <v>antiinflamatoria</v>
      </c>
      <c r="CA290" s="1">
        <v>40.7706422</v>
      </c>
      <c r="CB290" s="1" t="s">
        <v>148</v>
      </c>
      <c r="CC290" s="1">
        <v>0.101419954</v>
      </c>
      <c r="CD290" s="1">
        <v>0.11487703</v>
      </c>
      <c r="CE290" s="1">
        <v>0.667081206</v>
      </c>
      <c r="CF290" s="1">
        <v>0.012194896</v>
      </c>
      <c r="CG290" s="1">
        <v>0.037735499</v>
      </c>
      <c r="CH290" s="1">
        <v>792.532</v>
      </c>
      <c r="CI290" s="2" t="str">
        <f t="shared" si="2"/>
        <v>low</v>
      </c>
      <c r="CJ290" s="1">
        <v>416.532</v>
      </c>
      <c r="CK290" s="1">
        <v>320.33</v>
      </c>
      <c r="CL290" s="1">
        <v>96.202</v>
      </c>
      <c r="CM290" s="1">
        <v>276.562</v>
      </c>
      <c r="CN290" s="1">
        <v>95.946</v>
      </c>
      <c r="CO290" s="1">
        <v>16.45</v>
      </c>
      <c r="CP290" s="1">
        <v>0.0</v>
      </c>
      <c r="CQ290" s="1">
        <v>16.45</v>
      </c>
      <c r="CR290" s="1">
        <v>0.0</v>
      </c>
      <c r="CS290" s="1">
        <v>27.375</v>
      </c>
      <c r="CT290" s="1">
        <v>27.375</v>
      </c>
      <c r="CU290" s="1">
        <v>0.2</v>
      </c>
      <c r="CV290" s="1">
        <v>16.411</v>
      </c>
      <c r="CW290" s="1">
        <v>42.481</v>
      </c>
      <c r="CX290" s="1">
        <v>0.0</v>
      </c>
      <c r="CY290" s="1">
        <v>210.441</v>
      </c>
      <c r="CZ290" s="1">
        <v>0.0</v>
      </c>
      <c r="DA290" s="1">
        <v>0.0</v>
      </c>
      <c r="DB290" s="1">
        <v>0.0</v>
      </c>
      <c r="DC290" s="1">
        <v>1.208</v>
      </c>
      <c r="DD290" s="1">
        <v>3.739</v>
      </c>
      <c r="DE290" s="1">
        <v>4.947</v>
      </c>
      <c r="DF290" s="1">
        <v>8.371</v>
      </c>
      <c r="DG290" s="1">
        <v>5.285</v>
      </c>
      <c r="DH290" s="1">
        <v>13.656</v>
      </c>
      <c r="DI290" s="1">
        <v>5.584</v>
      </c>
      <c r="DJ290" s="1">
        <v>26.485</v>
      </c>
      <c r="DK290" s="1">
        <v>32.068</v>
      </c>
      <c r="DL290" s="1">
        <v>30.542</v>
      </c>
      <c r="DM290" s="1">
        <v>33.301</v>
      </c>
      <c r="DN290" s="1">
        <v>63.843</v>
      </c>
      <c r="DO290" s="1">
        <v>0.0</v>
      </c>
      <c r="DP290" s="1">
        <v>27.375</v>
      </c>
      <c r="DQ290" s="1">
        <v>27.375</v>
      </c>
      <c r="DR290" s="1" t="s">
        <v>157</v>
      </c>
      <c r="DS290" s="1" t="s">
        <v>157</v>
      </c>
      <c r="DT290" s="1" t="s">
        <v>149</v>
      </c>
      <c r="DU290" s="1" t="s">
        <v>158</v>
      </c>
      <c r="DV290" s="1">
        <v>464.594</v>
      </c>
      <c r="DW290" s="1" t="str">
        <f t="shared" si="3"/>
        <v>low</v>
      </c>
      <c r="DX290" s="1">
        <v>244.177</v>
      </c>
      <c r="DY290" s="1">
        <v>162.125</v>
      </c>
      <c r="DZ290" s="1">
        <v>56.245</v>
      </c>
      <c r="EA290" s="1" t="s">
        <v>157</v>
      </c>
      <c r="EB290" s="1" t="s">
        <v>157</v>
      </c>
      <c r="EC290" s="1" t="s">
        <v>149</v>
      </c>
      <c r="ED290" s="1" t="s">
        <v>158</v>
      </c>
      <c r="EE290" s="1" t="s">
        <v>739</v>
      </c>
      <c r="EF290" s="1" t="s">
        <v>151</v>
      </c>
      <c r="EG290" s="1" t="s">
        <v>151</v>
      </c>
    </row>
    <row r="291" ht="14.25" customHeight="1">
      <c r="A291" s="1" t="s">
        <v>740</v>
      </c>
      <c r="B291" s="1" t="s">
        <v>153</v>
      </c>
      <c r="C291" s="1">
        <v>56.0</v>
      </c>
      <c r="D291" s="1" t="s">
        <v>161</v>
      </c>
      <c r="E291" s="1">
        <v>127.0</v>
      </c>
      <c r="F291" s="1">
        <v>39.0</v>
      </c>
      <c r="G291" s="1" t="s">
        <v>154</v>
      </c>
      <c r="H291" s="1">
        <v>25.0</v>
      </c>
      <c r="I291" s="1">
        <v>191.0</v>
      </c>
      <c r="J291" s="1">
        <v>240.0</v>
      </c>
      <c r="K291" s="1">
        <v>6.153846154</v>
      </c>
      <c r="L291" s="1">
        <v>114.9</v>
      </c>
      <c r="M291" s="1">
        <v>1.2</v>
      </c>
      <c r="N291" s="1">
        <v>84.0</v>
      </c>
      <c r="O291" s="1">
        <v>5.6</v>
      </c>
      <c r="P291" s="1">
        <v>5.44</v>
      </c>
      <c r="Q291" s="1">
        <v>4.84</v>
      </c>
      <c r="R291" s="1">
        <v>1.123966942</v>
      </c>
      <c r="S291" s="1">
        <v>124.0</v>
      </c>
      <c r="T291" s="1">
        <v>15.44</v>
      </c>
      <c r="U291" s="1">
        <v>4.662</v>
      </c>
      <c r="V291" s="1">
        <v>174.9</v>
      </c>
      <c r="W291" s="1">
        <v>265.7487091</v>
      </c>
      <c r="X291" s="1">
        <v>51.5</v>
      </c>
      <c r="Y291" s="1">
        <v>31.25812711</v>
      </c>
      <c r="Z291" s="1">
        <v>3.199168</v>
      </c>
      <c r="AA291" s="1">
        <v>0.320836034</v>
      </c>
      <c r="AB291" s="1">
        <v>63.8</v>
      </c>
      <c r="AC291" s="1">
        <v>27.50558411</v>
      </c>
      <c r="AD291" s="1" t="s">
        <v>139</v>
      </c>
      <c r="AE291" s="1">
        <v>42.99253489</v>
      </c>
      <c r="AF291" s="1">
        <v>88.6</v>
      </c>
      <c r="AG291" s="1" t="s">
        <v>140</v>
      </c>
      <c r="AH291" s="1" t="s">
        <v>141</v>
      </c>
      <c r="AI291" s="1" t="s">
        <v>142</v>
      </c>
      <c r="AJ291" s="1" t="s">
        <v>142</v>
      </c>
      <c r="AK291" s="1" t="s">
        <v>143</v>
      </c>
      <c r="AL291" s="1">
        <v>120.0</v>
      </c>
      <c r="AM291" s="1">
        <v>70.0</v>
      </c>
      <c r="AN291" s="1">
        <v>1560.81</v>
      </c>
      <c r="AO291" s="1">
        <v>11.2819</v>
      </c>
      <c r="AP291" s="1">
        <v>852.002</v>
      </c>
      <c r="AQ291" s="1">
        <v>1100.58</v>
      </c>
      <c r="AR291" s="1">
        <v>14.386</v>
      </c>
      <c r="AS291" s="1">
        <v>1159.07</v>
      </c>
      <c r="AT291" s="1">
        <v>2335.02</v>
      </c>
      <c r="AU291" s="1">
        <v>188.083</v>
      </c>
      <c r="AV291" s="1">
        <v>9.95356</v>
      </c>
      <c r="AW291" s="1">
        <v>0.841559</v>
      </c>
      <c r="AX291" s="1">
        <v>2.38506</v>
      </c>
      <c r="AY291" s="1">
        <v>850.73</v>
      </c>
      <c r="AZ291" s="1">
        <v>0.926443</v>
      </c>
      <c r="BA291" s="1">
        <v>1.87399</v>
      </c>
      <c r="BB291" s="1">
        <v>11.068</v>
      </c>
      <c r="BC291" s="1">
        <v>4.69337</v>
      </c>
      <c r="BD291" s="1">
        <v>0.905982</v>
      </c>
      <c r="BE291" s="1">
        <v>330.811</v>
      </c>
      <c r="BF291" s="1">
        <v>7.4311</v>
      </c>
      <c r="BG291" s="1">
        <v>91.8402</v>
      </c>
      <c r="BH291" s="1">
        <v>1.372847984</v>
      </c>
      <c r="BI291" s="1">
        <v>0.206237049</v>
      </c>
      <c r="BJ291" s="1">
        <v>0.112482506</v>
      </c>
      <c r="BK291" s="1">
        <v>0.009408804</v>
      </c>
      <c r="BL291" s="1" t="s">
        <v>144</v>
      </c>
      <c r="BM291" s="1" t="s">
        <v>146</v>
      </c>
      <c r="BN291" s="1" t="s">
        <v>146</v>
      </c>
      <c r="BO291" s="1" t="s">
        <v>145</v>
      </c>
      <c r="BP291" s="1" t="s">
        <v>146</v>
      </c>
      <c r="BQ291" s="1" t="s">
        <v>146</v>
      </c>
      <c r="BR291" s="1" t="s">
        <v>145</v>
      </c>
      <c r="BS291" s="1">
        <v>24.37313039</v>
      </c>
      <c r="BT291" s="1">
        <v>10.88198901</v>
      </c>
      <c r="BU291" s="1">
        <v>0.812457094</v>
      </c>
      <c r="BV291" s="1">
        <v>0.485620681</v>
      </c>
      <c r="BW291" s="1">
        <v>0.076203882</v>
      </c>
      <c r="BX291" s="1">
        <v>1.490899563</v>
      </c>
      <c r="BY291" s="1">
        <v>0.955092609</v>
      </c>
      <c r="BZ291" s="1" t="str">
        <f t="shared" si="1"/>
        <v>proinflamatoria</v>
      </c>
      <c r="CA291" s="1">
        <v>41.62076749</v>
      </c>
      <c r="CB291" s="1" t="s">
        <v>148</v>
      </c>
      <c r="CC291" s="3">
        <v>7.92E-5</v>
      </c>
      <c r="CD291" s="1">
        <v>0.344966922</v>
      </c>
      <c r="CE291" s="1">
        <v>0.437032048</v>
      </c>
      <c r="CF291" s="1">
        <v>0.119478667</v>
      </c>
      <c r="CG291" s="1">
        <v>0.02075823</v>
      </c>
      <c r="CH291" s="1">
        <v>723.137</v>
      </c>
      <c r="CI291" s="2" t="str">
        <f t="shared" si="2"/>
        <v>low</v>
      </c>
      <c r="CJ291" s="1">
        <v>6.792</v>
      </c>
      <c r="CK291" s="1">
        <v>6.485</v>
      </c>
      <c r="CL291" s="1">
        <v>0.308</v>
      </c>
      <c r="CM291" s="1">
        <v>1.077</v>
      </c>
      <c r="CN291" s="1">
        <v>0.49</v>
      </c>
      <c r="CO291" s="1">
        <v>5.109</v>
      </c>
      <c r="CP291" s="1">
        <v>0.0</v>
      </c>
      <c r="CQ291" s="1">
        <v>5.109</v>
      </c>
      <c r="CR291" s="1">
        <v>0.017</v>
      </c>
      <c r="CS291" s="1">
        <v>0.098</v>
      </c>
      <c r="CT291" s="1">
        <v>0.115</v>
      </c>
      <c r="CU291" s="1">
        <v>0.0</v>
      </c>
      <c r="CV291" s="1">
        <v>1.945</v>
      </c>
      <c r="CW291" s="1">
        <v>0.0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0.001</v>
      </c>
      <c r="DD291" s="1">
        <v>0.0</v>
      </c>
      <c r="DE291" s="1">
        <v>0.001</v>
      </c>
      <c r="DF291" s="1">
        <v>0.867</v>
      </c>
      <c r="DG291" s="1">
        <v>0.21</v>
      </c>
      <c r="DH291" s="1">
        <v>1.076</v>
      </c>
      <c r="DI291" s="1">
        <v>0.154</v>
      </c>
      <c r="DJ291" s="1">
        <v>0.0</v>
      </c>
      <c r="DK291" s="1">
        <v>0.154</v>
      </c>
      <c r="DL291" s="1">
        <v>0.336</v>
      </c>
      <c r="DM291" s="1">
        <v>0.0</v>
      </c>
      <c r="DN291" s="1">
        <v>0.336</v>
      </c>
      <c r="DO291" s="1">
        <v>0.017</v>
      </c>
      <c r="DP291" s="1">
        <v>0.098</v>
      </c>
      <c r="DQ291" s="1">
        <v>0.115</v>
      </c>
      <c r="DR291" s="1" t="s">
        <v>158</v>
      </c>
      <c r="DS291" s="1" t="s">
        <v>158</v>
      </c>
      <c r="DT291" s="1" t="s">
        <v>158</v>
      </c>
      <c r="DU291" s="1" t="s">
        <v>158</v>
      </c>
      <c r="DV291" s="1">
        <v>463.309</v>
      </c>
      <c r="DW291" s="1" t="str">
        <f t="shared" si="3"/>
        <v>low</v>
      </c>
      <c r="DX291" s="1">
        <v>4.352</v>
      </c>
      <c r="DY291" s="1">
        <v>0.69</v>
      </c>
      <c r="DZ291" s="1">
        <v>0.314</v>
      </c>
      <c r="EA291" s="1" t="s">
        <v>157</v>
      </c>
      <c r="EB291" s="1" t="s">
        <v>158</v>
      </c>
      <c r="EC291" s="1" t="s">
        <v>158</v>
      </c>
      <c r="ED291" s="1" t="s">
        <v>158</v>
      </c>
      <c r="EE291" s="1" t="s">
        <v>741</v>
      </c>
      <c r="EF291" s="1" t="s">
        <v>165</v>
      </c>
      <c r="EG291" s="1" t="s">
        <v>165</v>
      </c>
    </row>
    <row r="292" ht="14.25" customHeight="1">
      <c r="A292" s="1" t="s">
        <v>742</v>
      </c>
      <c r="B292" s="1" t="s">
        <v>136</v>
      </c>
      <c r="C292" s="1">
        <v>47.0</v>
      </c>
      <c r="D292" s="1" t="s">
        <v>161</v>
      </c>
      <c r="E292" s="1">
        <v>103.0</v>
      </c>
      <c r="F292" s="1">
        <v>52.0</v>
      </c>
      <c r="G292" s="1" t="s">
        <v>154</v>
      </c>
      <c r="H292" s="1">
        <v>15.0</v>
      </c>
      <c r="I292" s="1">
        <v>147.0</v>
      </c>
      <c r="J292" s="1">
        <v>203.0</v>
      </c>
      <c r="K292" s="1">
        <v>3.903846154</v>
      </c>
      <c r="L292" s="1">
        <v>103.4</v>
      </c>
      <c r="M292" s="1">
        <v>0.8</v>
      </c>
      <c r="N292" s="1">
        <v>82.0</v>
      </c>
      <c r="O292" s="1">
        <v>5.6</v>
      </c>
      <c r="P292" s="1">
        <v>0.67</v>
      </c>
      <c r="Q292" s="1">
        <v>8.9</v>
      </c>
      <c r="R292" s="1">
        <v>0.075280899</v>
      </c>
      <c r="S292" s="1">
        <v>74.0</v>
      </c>
      <c r="T292" s="1">
        <v>5.11</v>
      </c>
      <c r="U292" s="1">
        <v>4.551</v>
      </c>
      <c r="V292" s="1">
        <v>87.3</v>
      </c>
      <c r="W292" s="1">
        <v>97.24072312</v>
      </c>
      <c r="X292" s="1">
        <v>153.7</v>
      </c>
      <c r="Y292" s="1">
        <v>96.75084847</v>
      </c>
      <c r="Z292" s="1">
        <v>1.033582667</v>
      </c>
      <c r="AA292" s="1">
        <v>0.380783379</v>
      </c>
      <c r="AB292" s="1">
        <v>66.8</v>
      </c>
      <c r="AC292" s="1">
        <v>22.8179405</v>
      </c>
      <c r="AD292" s="1" t="s">
        <v>154</v>
      </c>
      <c r="AE292" s="1">
        <v>32.53117309</v>
      </c>
      <c r="AF292" s="1">
        <v>84.9</v>
      </c>
      <c r="AG292" s="1" t="s">
        <v>140</v>
      </c>
      <c r="AH292" s="1" t="s">
        <v>154</v>
      </c>
      <c r="AI292" s="1" t="s">
        <v>142</v>
      </c>
      <c r="AJ292" s="1" t="s">
        <v>167</v>
      </c>
      <c r="AK292" s="1" t="s">
        <v>170</v>
      </c>
      <c r="AL292" s="1">
        <v>136.0</v>
      </c>
      <c r="AM292" s="1">
        <v>77.0</v>
      </c>
      <c r="AN292" s="1">
        <v>2237.41</v>
      </c>
      <c r="AO292" s="1">
        <v>26.2586</v>
      </c>
      <c r="AP292" s="1">
        <v>893.157</v>
      </c>
      <c r="AQ292" s="1">
        <v>1330.86</v>
      </c>
      <c r="AR292" s="1">
        <v>18.3968</v>
      </c>
      <c r="AS292" s="1">
        <v>1565.24</v>
      </c>
      <c r="AT292" s="1">
        <v>4098.69</v>
      </c>
      <c r="AU292" s="1">
        <v>355.542</v>
      </c>
      <c r="AV292" s="1">
        <v>11.101</v>
      </c>
      <c r="AW292" s="1">
        <v>3.19674</v>
      </c>
      <c r="AX292" s="1">
        <v>4.05075</v>
      </c>
      <c r="AY292" s="1">
        <v>1298.4</v>
      </c>
      <c r="AZ292" s="1">
        <v>1.28939</v>
      </c>
      <c r="BA292" s="1">
        <v>1.88579</v>
      </c>
      <c r="BB292" s="1">
        <v>16.8924</v>
      </c>
      <c r="BC292" s="1">
        <v>5.08206</v>
      </c>
      <c r="BD292" s="1">
        <v>1.92365</v>
      </c>
      <c r="BE292" s="1">
        <v>358.116</v>
      </c>
      <c r="BF292" s="1">
        <v>7.41633</v>
      </c>
      <c r="BG292" s="1">
        <v>235.189</v>
      </c>
      <c r="BH292" s="1">
        <v>0.0</v>
      </c>
      <c r="BI292" s="1">
        <v>0.0</v>
      </c>
      <c r="BJ292" s="1">
        <v>0.206572674</v>
      </c>
      <c r="BK292" s="1">
        <v>0.032119303</v>
      </c>
      <c r="BL292" s="1" t="s">
        <v>156</v>
      </c>
      <c r="BM292" s="1" t="s">
        <v>145</v>
      </c>
      <c r="BN292" s="1" t="s">
        <v>146</v>
      </c>
      <c r="BO292" s="1" t="s">
        <v>146</v>
      </c>
      <c r="BP292" s="1" t="s">
        <v>146</v>
      </c>
      <c r="BQ292" s="1" t="s">
        <v>146</v>
      </c>
      <c r="BR292" s="1" t="s">
        <v>146</v>
      </c>
      <c r="BS292" s="1">
        <v>30.04725055</v>
      </c>
      <c r="BT292" s="1">
        <v>4.649587323</v>
      </c>
      <c r="BU292" s="1">
        <v>1.898491874</v>
      </c>
      <c r="BV292" s="1">
        <v>0.989834185</v>
      </c>
      <c r="BW292" s="1">
        <v>0.187143022</v>
      </c>
      <c r="BX292" s="1">
        <v>-1.228137312</v>
      </c>
      <c r="BY292" s="1">
        <v>-0.549010868</v>
      </c>
      <c r="BZ292" s="1" t="str">
        <f t="shared" si="1"/>
        <v>antiinflamatoria</v>
      </c>
      <c r="CA292" s="1">
        <v>23.69375736</v>
      </c>
      <c r="CB292" s="1" t="s">
        <v>148</v>
      </c>
      <c r="CC292" s="1">
        <v>0.095061252</v>
      </c>
      <c r="CD292" s="1">
        <v>0.680042442</v>
      </c>
      <c r="CE292" s="1">
        <v>0.004581846</v>
      </c>
      <c r="CF292" s="1">
        <v>0.080833414</v>
      </c>
      <c r="CG292" s="1">
        <v>0.055560914</v>
      </c>
      <c r="CH292" s="1">
        <v>2323.294</v>
      </c>
      <c r="CI292" s="2" t="str">
        <f t="shared" si="2"/>
        <v>High</v>
      </c>
      <c r="CJ292" s="1">
        <v>2398.065</v>
      </c>
      <c r="CK292" s="1">
        <v>1745.728</v>
      </c>
      <c r="CL292" s="1">
        <v>652.336</v>
      </c>
      <c r="CM292" s="1">
        <v>176.823</v>
      </c>
      <c r="CN292" s="1">
        <v>2169.908</v>
      </c>
      <c r="CO292" s="1">
        <v>47.974</v>
      </c>
      <c r="CP292" s="1">
        <v>0.0</v>
      </c>
      <c r="CQ292" s="1">
        <v>47.974</v>
      </c>
      <c r="CR292" s="1">
        <v>0.0</v>
      </c>
      <c r="CS292" s="1">
        <v>3.359</v>
      </c>
      <c r="CT292" s="1">
        <v>3.359</v>
      </c>
      <c r="CU292" s="1">
        <v>0.0</v>
      </c>
      <c r="CV292" s="1">
        <v>33.442</v>
      </c>
      <c r="CW292" s="1">
        <v>131.447</v>
      </c>
      <c r="CX292" s="1">
        <v>0.0</v>
      </c>
      <c r="CY292" s="1">
        <v>7.936</v>
      </c>
      <c r="CZ292" s="1">
        <v>0.187</v>
      </c>
      <c r="DA292" s="1">
        <v>0.0</v>
      </c>
      <c r="DB292" s="1">
        <v>0.187</v>
      </c>
      <c r="DC292" s="1">
        <v>7.934</v>
      </c>
      <c r="DD292" s="1">
        <v>0.084</v>
      </c>
      <c r="DE292" s="1">
        <v>8.018</v>
      </c>
      <c r="DF292" s="1">
        <v>28.167</v>
      </c>
      <c r="DG292" s="1">
        <v>1.038</v>
      </c>
      <c r="DH292" s="1">
        <v>29.205</v>
      </c>
      <c r="DI292" s="1">
        <v>2.12</v>
      </c>
      <c r="DJ292" s="1">
        <v>3.61</v>
      </c>
      <c r="DK292" s="1">
        <v>5.73</v>
      </c>
      <c r="DL292" s="1">
        <v>1519.935</v>
      </c>
      <c r="DM292" s="1">
        <v>644.214</v>
      </c>
      <c r="DN292" s="1">
        <v>2164.149</v>
      </c>
      <c r="DO292" s="1">
        <v>0.0</v>
      </c>
      <c r="DP292" s="1">
        <v>3.359</v>
      </c>
      <c r="DQ292" s="1">
        <v>3.359</v>
      </c>
      <c r="DR292" s="1" t="s">
        <v>149</v>
      </c>
      <c r="DS292" s="1" t="s">
        <v>149</v>
      </c>
      <c r="DT292" s="1" t="s">
        <v>157</v>
      </c>
      <c r="DU292" s="1" t="s">
        <v>149</v>
      </c>
      <c r="DV292" s="1">
        <v>1038.385</v>
      </c>
      <c r="DW292" s="1" t="str">
        <f t="shared" si="3"/>
        <v>high</v>
      </c>
      <c r="DX292" s="1">
        <v>1071.804</v>
      </c>
      <c r="DY292" s="1">
        <v>79.03</v>
      </c>
      <c r="DZ292" s="1">
        <v>969.831</v>
      </c>
      <c r="EA292" s="1" t="s">
        <v>149</v>
      </c>
      <c r="EB292" s="1" t="s">
        <v>149</v>
      </c>
      <c r="EC292" s="1" t="s">
        <v>157</v>
      </c>
      <c r="ED292" s="1" t="s">
        <v>149</v>
      </c>
      <c r="EE292" s="1" t="s">
        <v>743</v>
      </c>
      <c r="EF292" s="1" t="s">
        <v>151</v>
      </c>
      <c r="EG292" s="1" t="s">
        <v>151</v>
      </c>
    </row>
    <row r="293" ht="14.25" customHeight="1">
      <c r="A293" s="1" t="s">
        <v>744</v>
      </c>
      <c r="B293" s="1" t="s">
        <v>153</v>
      </c>
      <c r="C293" s="1">
        <v>49.0</v>
      </c>
      <c r="D293" s="1" t="s">
        <v>161</v>
      </c>
      <c r="E293" s="1">
        <v>123.0</v>
      </c>
      <c r="F293" s="1">
        <v>45.0</v>
      </c>
      <c r="G293" s="1" t="s">
        <v>154</v>
      </c>
      <c r="H293" s="1">
        <v>24.0</v>
      </c>
      <c r="I293" s="1">
        <v>164.0</v>
      </c>
      <c r="J293" s="1">
        <v>221.0</v>
      </c>
      <c r="K293" s="1">
        <v>4.911111111</v>
      </c>
      <c r="L293" s="1">
        <v>26.4</v>
      </c>
      <c r="M293" s="1">
        <v>1.9</v>
      </c>
      <c r="N293" s="1">
        <v>78.0</v>
      </c>
      <c r="O293" s="1">
        <v>4.9</v>
      </c>
      <c r="P293" s="1">
        <v>3.2</v>
      </c>
      <c r="Q293" s="1">
        <v>7.22</v>
      </c>
      <c r="R293" s="1">
        <v>0.443213296</v>
      </c>
      <c r="S293" s="1">
        <v>122.0</v>
      </c>
      <c r="T293" s="1">
        <v>1.95</v>
      </c>
      <c r="U293" s="1">
        <v>4.329</v>
      </c>
      <c r="V293" s="1">
        <v>51.0</v>
      </c>
      <c r="W293" s="1">
        <v>47.04463209</v>
      </c>
      <c r="X293" s="1">
        <v>406.0</v>
      </c>
      <c r="Y293" s="1">
        <v>266.5387281</v>
      </c>
      <c r="Z293" s="1">
        <v>0.37518</v>
      </c>
      <c r="AA293" s="1">
        <v>0.457444089</v>
      </c>
      <c r="AB293" s="1">
        <v>64.4</v>
      </c>
      <c r="AC293" s="1">
        <v>24.06131001</v>
      </c>
      <c r="AD293" s="1" t="s">
        <v>154</v>
      </c>
      <c r="AE293" s="1">
        <v>37.57925739</v>
      </c>
      <c r="AF293" s="1">
        <v>85.5</v>
      </c>
      <c r="AG293" s="1" t="s">
        <v>140</v>
      </c>
      <c r="AH293" s="1" t="s">
        <v>154</v>
      </c>
      <c r="AI293" s="1" t="s">
        <v>142</v>
      </c>
      <c r="AJ293" s="1" t="s">
        <v>167</v>
      </c>
      <c r="AK293" s="1" t="s">
        <v>170</v>
      </c>
      <c r="AL293" s="1">
        <v>137.0</v>
      </c>
      <c r="AM293" s="1">
        <v>85.0</v>
      </c>
      <c r="AN293" s="1">
        <v>1746.09</v>
      </c>
      <c r="AO293" s="1">
        <v>32.1937</v>
      </c>
      <c r="AP293" s="1">
        <v>507.194</v>
      </c>
      <c r="AQ293" s="1">
        <v>782.036</v>
      </c>
      <c r="AR293" s="1">
        <v>15.1447</v>
      </c>
      <c r="AS293" s="1">
        <v>1480.08</v>
      </c>
      <c r="AT293" s="1">
        <v>2648.83</v>
      </c>
      <c r="AU293" s="1">
        <v>220.732</v>
      </c>
      <c r="AV293" s="1">
        <v>9.79018</v>
      </c>
      <c r="AW293" s="1">
        <v>1.24219</v>
      </c>
      <c r="AX293" s="1">
        <v>3.46325</v>
      </c>
      <c r="AY293" s="1">
        <v>965.808</v>
      </c>
      <c r="AZ293" s="1">
        <v>1.14067</v>
      </c>
      <c r="BA293" s="1">
        <v>1.09864</v>
      </c>
      <c r="BB293" s="1">
        <v>20.3783</v>
      </c>
      <c r="BC293" s="1">
        <v>3.59952</v>
      </c>
      <c r="BD293" s="1">
        <v>1.85144</v>
      </c>
      <c r="BE293" s="1">
        <v>327.654</v>
      </c>
      <c r="BF293" s="1">
        <v>6.90849</v>
      </c>
      <c r="BG293" s="1">
        <v>199.449</v>
      </c>
      <c r="BH293" s="1">
        <v>0.635722336</v>
      </c>
      <c r="BI293" s="1">
        <v>0.19751174</v>
      </c>
      <c r="BJ293" s="1">
        <v>0.351873936</v>
      </c>
      <c r="BK293" s="1">
        <v>0.010961837</v>
      </c>
      <c r="BL293" s="1" t="s">
        <v>144</v>
      </c>
      <c r="BM293" s="1" t="s">
        <v>145</v>
      </c>
      <c r="BN293" s="1" t="s">
        <v>146</v>
      </c>
      <c r="BO293" s="1" t="s">
        <v>145</v>
      </c>
      <c r="BP293" s="1" t="s">
        <v>146</v>
      </c>
      <c r="BQ293" s="1" t="s">
        <v>146</v>
      </c>
      <c r="BR293" s="1" t="s">
        <v>146</v>
      </c>
      <c r="BS293" s="1">
        <v>19.95748577</v>
      </c>
      <c r="BT293" s="1">
        <v>4.642389354</v>
      </c>
      <c r="BU293" s="1">
        <v>0.819638607</v>
      </c>
      <c r="BV293" s="1">
        <v>0.682048503</v>
      </c>
      <c r="BW293" s="1">
        <v>0.147646857</v>
      </c>
      <c r="BX293" s="1">
        <v>-1.630759825</v>
      </c>
      <c r="BY293" s="1">
        <v>-0.933997609</v>
      </c>
      <c r="BZ293" s="1" t="str">
        <f t="shared" si="1"/>
        <v>antiinflamatoria</v>
      </c>
      <c r="CA293" s="1">
        <v>37.73099415</v>
      </c>
      <c r="CB293" s="1" t="s">
        <v>148</v>
      </c>
      <c r="CC293" s="1">
        <v>0.007504628</v>
      </c>
      <c r="CD293" s="1">
        <v>0.316979635</v>
      </c>
      <c r="CE293" s="1">
        <v>0.077294367</v>
      </c>
      <c r="CF293" s="1">
        <v>0.461650357</v>
      </c>
      <c r="CG293" s="1">
        <v>0.056532663</v>
      </c>
      <c r="CH293" s="1">
        <v>920.87</v>
      </c>
      <c r="CI293" s="2" t="str">
        <f t="shared" si="2"/>
        <v>low</v>
      </c>
      <c r="CJ293" s="1">
        <v>665.855</v>
      </c>
      <c r="CK293" s="1">
        <v>619.753</v>
      </c>
      <c r="CL293" s="1">
        <v>46.101</v>
      </c>
      <c r="CM293" s="1">
        <v>441.384</v>
      </c>
      <c r="CN293" s="1">
        <v>208.824</v>
      </c>
      <c r="CO293" s="1">
        <v>10.187</v>
      </c>
      <c r="CP293" s="1">
        <v>0.0</v>
      </c>
      <c r="CQ293" s="1">
        <v>10.187</v>
      </c>
      <c r="CR293" s="1">
        <v>0.0</v>
      </c>
      <c r="CS293" s="1">
        <v>5.461</v>
      </c>
      <c r="CT293" s="1">
        <v>5.461</v>
      </c>
      <c r="CU293" s="1">
        <v>0.0</v>
      </c>
      <c r="CV293" s="1">
        <v>9.943</v>
      </c>
      <c r="CW293" s="1">
        <v>124.415</v>
      </c>
      <c r="CX293" s="1">
        <v>0.0</v>
      </c>
      <c r="CY293" s="1">
        <v>152.84</v>
      </c>
      <c r="CZ293" s="1">
        <v>0.105</v>
      </c>
      <c r="DA293" s="1">
        <v>9.206</v>
      </c>
      <c r="DB293" s="1">
        <v>9.311</v>
      </c>
      <c r="DC293" s="1">
        <v>0.0</v>
      </c>
      <c r="DD293" s="1">
        <v>0.641</v>
      </c>
      <c r="DE293" s="1">
        <v>0.641</v>
      </c>
      <c r="DF293" s="1">
        <v>41.21</v>
      </c>
      <c r="DG293" s="1">
        <v>6.563</v>
      </c>
      <c r="DH293" s="1">
        <v>47.773</v>
      </c>
      <c r="DI293" s="1">
        <v>3.272</v>
      </c>
      <c r="DJ293" s="1">
        <v>2.501</v>
      </c>
      <c r="DK293" s="1">
        <v>5.773</v>
      </c>
      <c r="DL293" s="1">
        <v>181.325</v>
      </c>
      <c r="DM293" s="1">
        <v>21.718</v>
      </c>
      <c r="DN293" s="1">
        <v>203.043</v>
      </c>
      <c r="DO293" s="1">
        <v>0.0</v>
      </c>
      <c r="DP293" s="1">
        <v>5.461</v>
      </c>
      <c r="DQ293" s="1">
        <v>5.461</v>
      </c>
      <c r="DR293" s="1" t="s">
        <v>157</v>
      </c>
      <c r="DS293" s="1" t="s">
        <v>157</v>
      </c>
      <c r="DT293" s="1" t="s">
        <v>149</v>
      </c>
      <c r="DU293" s="1" t="s">
        <v>157</v>
      </c>
      <c r="DV293" s="1">
        <v>527.39</v>
      </c>
      <c r="DW293" s="1" t="str">
        <f t="shared" si="3"/>
        <v>high</v>
      </c>
      <c r="DX293" s="1">
        <v>381.34</v>
      </c>
      <c r="DY293" s="1">
        <v>252.784</v>
      </c>
      <c r="DZ293" s="1">
        <v>119.595</v>
      </c>
      <c r="EA293" s="1" t="s">
        <v>157</v>
      </c>
      <c r="EB293" s="1" t="s">
        <v>157</v>
      </c>
      <c r="EC293" s="1" t="s">
        <v>149</v>
      </c>
      <c r="ED293" s="1" t="s">
        <v>157</v>
      </c>
      <c r="EE293" s="1" t="s">
        <v>745</v>
      </c>
      <c r="EF293" s="1" t="s">
        <v>151</v>
      </c>
      <c r="EG293" s="1" t="s">
        <v>151</v>
      </c>
    </row>
    <row r="294" ht="14.25" customHeight="1">
      <c r="A294" s="1" t="s">
        <v>746</v>
      </c>
      <c r="B294" s="1" t="s">
        <v>136</v>
      </c>
      <c r="C294" s="1">
        <v>30.0</v>
      </c>
      <c r="D294" s="1" t="s">
        <v>137</v>
      </c>
      <c r="E294" s="1">
        <v>76.2</v>
      </c>
      <c r="F294" s="1">
        <v>54.0</v>
      </c>
      <c r="G294" s="1" t="s">
        <v>154</v>
      </c>
      <c r="H294" s="1">
        <v>14.0</v>
      </c>
      <c r="I294" s="1">
        <v>112.0</v>
      </c>
      <c r="J294" s="1">
        <v>170.0</v>
      </c>
      <c r="K294" s="1">
        <v>3.148148148</v>
      </c>
      <c r="L294" s="1">
        <v>190.8</v>
      </c>
      <c r="M294" s="1">
        <v>1.0</v>
      </c>
      <c r="N294" s="1">
        <v>83.0</v>
      </c>
      <c r="O294" s="1">
        <v>5.0</v>
      </c>
      <c r="P294" s="1">
        <v>0.61</v>
      </c>
      <c r="Q294" s="1">
        <v>7.19</v>
      </c>
      <c r="R294" s="1">
        <v>0.084840056</v>
      </c>
      <c r="S294" s="1">
        <v>71.0</v>
      </c>
      <c r="T294" s="1">
        <v>8.16</v>
      </c>
      <c r="U294" s="1">
        <v>4.6065</v>
      </c>
      <c r="V294" s="1">
        <v>116.6</v>
      </c>
      <c r="W294" s="1">
        <v>147.4920922</v>
      </c>
      <c r="X294" s="1">
        <v>96.5</v>
      </c>
      <c r="Y294" s="1">
        <v>59.85787347</v>
      </c>
      <c r="Z294" s="1">
        <v>1.670624</v>
      </c>
      <c r="AA294" s="1">
        <v>0.352771197</v>
      </c>
      <c r="AB294" s="1">
        <v>67.8</v>
      </c>
      <c r="AC294" s="1">
        <v>24.16573847</v>
      </c>
      <c r="AD294" s="1" t="s">
        <v>154</v>
      </c>
      <c r="AE294" s="1">
        <v>31.06338372</v>
      </c>
      <c r="AF294" s="1">
        <v>83.1</v>
      </c>
      <c r="AG294" s="1" t="s">
        <v>140</v>
      </c>
      <c r="AH294" s="1" t="s">
        <v>154</v>
      </c>
      <c r="AI294" s="1" t="s">
        <v>142</v>
      </c>
      <c r="AJ294" s="1" t="s">
        <v>142</v>
      </c>
      <c r="AK294" s="1" t="s">
        <v>143</v>
      </c>
      <c r="AL294" s="1">
        <v>138.0</v>
      </c>
      <c r="AM294" s="1">
        <v>87.0</v>
      </c>
      <c r="AN294" s="1">
        <v>1844.24</v>
      </c>
      <c r="AO294" s="1">
        <v>22.6129</v>
      </c>
      <c r="AP294" s="1">
        <v>633.104</v>
      </c>
      <c r="AQ294" s="1">
        <v>988.71</v>
      </c>
      <c r="AR294" s="1">
        <v>13.5213</v>
      </c>
      <c r="AS294" s="1">
        <v>1104.4</v>
      </c>
      <c r="AT294" s="1">
        <v>2939.13</v>
      </c>
      <c r="AU294" s="1">
        <v>248.562</v>
      </c>
      <c r="AV294" s="1">
        <v>10.0817</v>
      </c>
      <c r="AW294" s="1">
        <v>2.85582</v>
      </c>
      <c r="AX294" s="1">
        <v>4.15026</v>
      </c>
      <c r="AY294" s="1">
        <v>684.301</v>
      </c>
      <c r="AZ294" s="1">
        <v>2.03951</v>
      </c>
      <c r="BA294" s="1">
        <v>1.34305</v>
      </c>
      <c r="BB294" s="1">
        <v>14.6223</v>
      </c>
      <c r="BC294" s="1">
        <v>4.9932</v>
      </c>
      <c r="BD294" s="1">
        <v>1.37515</v>
      </c>
      <c r="BE294" s="1">
        <v>392.026</v>
      </c>
      <c r="BF294" s="1">
        <v>6.60887</v>
      </c>
      <c r="BG294" s="1">
        <v>186.173</v>
      </c>
      <c r="BH294" s="1">
        <v>5.166991402</v>
      </c>
      <c r="BI294" s="1">
        <v>1.219831381</v>
      </c>
      <c r="BJ294" s="1">
        <v>0.748915695</v>
      </c>
      <c r="BK294" s="1">
        <v>0.0</v>
      </c>
      <c r="BL294" s="1" t="s">
        <v>156</v>
      </c>
      <c r="BM294" s="1" t="s">
        <v>145</v>
      </c>
      <c r="BN294" s="1" t="s">
        <v>146</v>
      </c>
      <c r="BO294" s="1" t="s">
        <v>146</v>
      </c>
      <c r="BP294" s="1" t="s">
        <v>146</v>
      </c>
      <c r="BQ294" s="1" t="s">
        <v>146</v>
      </c>
      <c r="BR294" s="1" t="s">
        <v>146</v>
      </c>
      <c r="BS294" s="1">
        <v>31.54880685</v>
      </c>
      <c r="BT294" s="1">
        <v>6.241980733</v>
      </c>
      <c r="BU294" s="1">
        <v>7.171034412</v>
      </c>
      <c r="BV294" s="1">
        <v>7.178777753</v>
      </c>
      <c r="BW294" s="1">
        <v>0.132283975</v>
      </c>
      <c r="BX294" s="1">
        <v>-0.435611354</v>
      </c>
      <c r="BY294" s="1">
        <v>-0.236231754</v>
      </c>
      <c r="BZ294" s="1" t="str">
        <f t="shared" si="1"/>
        <v>antiinflamatoria</v>
      </c>
      <c r="CA294" s="1">
        <v>23.68712395</v>
      </c>
      <c r="CB294" s="1" t="s">
        <v>148</v>
      </c>
      <c r="CC294" s="1">
        <v>0.054552608</v>
      </c>
      <c r="CD294" s="1">
        <v>0.514913064</v>
      </c>
      <c r="CE294" s="1">
        <v>0.111692871</v>
      </c>
      <c r="CF294" s="1">
        <v>0.091218619</v>
      </c>
      <c r="CG294" s="1">
        <v>0.063314317</v>
      </c>
      <c r="CH294" s="1">
        <v>1639.156</v>
      </c>
      <c r="CI294" s="2" t="str">
        <f t="shared" si="2"/>
        <v>High</v>
      </c>
      <c r="CJ294" s="1">
        <v>585.604</v>
      </c>
      <c r="CK294" s="1">
        <v>530.942</v>
      </c>
      <c r="CL294" s="1">
        <v>54.662</v>
      </c>
      <c r="CM294" s="1">
        <v>513.31</v>
      </c>
      <c r="CN294" s="1">
        <v>65.95</v>
      </c>
      <c r="CO294" s="1">
        <v>1.107</v>
      </c>
      <c r="CP294" s="1">
        <v>0.0</v>
      </c>
      <c r="CQ294" s="1">
        <v>1.107</v>
      </c>
      <c r="CR294" s="1">
        <v>0.0</v>
      </c>
      <c r="CS294" s="1">
        <v>5.216</v>
      </c>
      <c r="CT294" s="1">
        <v>5.216</v>
      </c>
      <c r="CU294" s="1">
        <v>0.021</v>
      </c>
      <c r="CV294" s="1">
        <v>0.0</v>
      </c>
      <c r="CW294" s="1">
        <v>59.817</v>
      </c>
      <c r="CX294" s="1">
        <v>0.0</v>
      </c>
      <c r="CY294" s="1">
        <v>44.284</v>
      </c>
      <c r="CZ294" s="1">
        <v>19.006</v>
      </c>
      <c r="DA294" s="1">
        <v>25.153</v>
      </c>
      <c r="DB294" s="1">
        <v>44.159</v>
      </c>
      <c r="DC294" s="1">
        <v>3.057</v>
      </c>
      <c r="DD294" s="1">
        <v>0.732</v>
      </c>
      <c r="DE294" s="1">
        <v>3.789</v>
      </c>
      <c r="DF294" s="1">
        <v>358.519</v>
      </c>
      <c r="DG294" s="1">
        <v>2.742</v>
      </c>
      <c r="DH294" s="1">
        <v>361.261</v>
      </c>
      <c r="DI294" s="1">
        <v>17.639</v>
      </c>
      <c r="DJ294" s="1">
        <v>13.078</v>
      </c>
      <c r="DK294" s="1">
        <v>30.717</v>
      </c>
      <c r="DL294" s="1">
        <v>27.493</v>
      </c>
      <c r="DM294" s="1">
        <v>7.741</v>
      </c>
      <c r="DN294" s="1">
        <v>35.233</v>
      </c>
      <c r="DO294" s="1">
        <v>0.0</v>
      </c>
      <c r="DP294" s="1">
        <v>5.216</v>
      </c>
      <c r="DQ294" s="1">
        <v>5.216</v>
      </c>
      <c r="DR294" s="1" t="s">
        <v>149</v>
      </c>
      <c r="DS294" s="1" t="s">
        <v>157</v>
      </c>
      <c r="DT294" s="1" t="s">
        <v>149</v>
      </c>
      <c r="DU294" s="1" t="s">
        <v>158</v>
      </c>
      <c r="DV294" s="1">
        <v>888.798</v>
      </c>
      <c r="DW294" s="1" t="str">
        <f t="shared" si="3"/>
        <v>high</v>
      </c>
      <c r="DX294" s="1">
        <v>317.531</v>
      </c>
      <c r="DY294" s="1">
        <v>278.332</v>
      </c>
      <c r="DZ294" s="1">
        <v>35.76</v>
      </c>
      <c r="EA294" s="1" t="s">
        <v>149</v>
      </c>
      <c r="EB294" s="1" t="s">
        <v>157</v>
      </c>
      <c r="EC294" s="1" t="s">
        <v>149</v>
      </c>
      <c r="ED294" s="1" t="s">
        <v>158</v>
      </c>
      <c r="EE294" s="1" t="s">
        <v>747</v>
      </c>
      <c r="EF294" s="1" t="s">
        <v>151</v>
      </c>
      <c r="EG294" s="1" t="s">
        <v>151</v>
      </c>
    </row>
    <row r="295" ht="14.25" customHeight="1">
      <c r="A295" s="1" t="s">
        <v>748</v>
      </c>
      <c r="B295" s="1" t="s">
        <v>153</v>
      </c>
      <c r="C295" s="1">
        <v>44.0</v>
      </c>
      <c r="D295" s="1" t="s">
        <v>161</v>
      </c>
      <c r="E295" s="1">
        <v>118.0</v>
      </c>
      <c r="F295" s="1">
        <v>33.0</v>
      </c>
      <c r="G295" s="1" t="s">
        <v>154</v>
      </c>
      <c r="H295" s="1">
        <v>42.0</v>
      </c>
      <c r="I295" s="1">
        <v>155.0</v>
      </c>
      <c r="J295" s="1">
        <v>235.0</v>
      </c>
      <c r="K295" s="1">
        <v>7.121212121</v>
      </c>
      <c r="L295" s="1">
        <v>55.0</v>
      </c>
      <c r="M295" s="1">
        <v>1.0</v>
      </c>
      <c r="N295" s="1">
        <v>91.0</v>
      </c>
      <c r="O295" s="1">
        <v>5.4</v>
      </c>
      <c r="P295" s="1">
        <v>5.46</v>
      </c>
      <c r="Q295" s="1">
        <v>3.6</v>
      </c>
      <c r="R295" s="1">
        <v>1.516666667</v>
      </c>
      <c r="S295" s="1">
        <v>208.0</v>
      </c>
      <c r="T295" s="1">
        <v>18.43</v>
      </c>
      <c r="U295" s="1">
        <v>5.0505</v>
      </c>
      <c r="V295" s="1">
        <v>168.7</v>
      </c>
      <c r="W295" s="1">
        <v>237.7297646</v>
      </c>
      <c r="X295" s="1">
        <v>42.5</v>
      </c>
      <c r="Y295" s="1">
        <v>24.17256893</v>
      </c>
      <c r="Z295" s="1">
        <v>4.136920667</v>
      </c>
      <c r="AA295" s="1">
        <v>0.309741652</v>
      </c>
      <c r="AB295" s="1">
        <v>65.6</v>
      </c>
      <c r="AC295" s="1">
        <v>25.59299875</v>
      </c>
      <c r="AD295" s="1" t="s">
        <v>139</v>
      </c>
      <c r="AE295" s="1">
        <v>36.32074665</v>
      </c>
      <c r="AF295" s="1">
        <v>83.6</v>
      </c>
      <c r="AG295" s="1" t="s">
        <v>140</v>
      </c>
      <c r="AH295" s="1" t="s">
        <v>154</v>
      </c>
      <c r="AI295" s="1" t="s">
        <v>142</v>
      </c>
      <c r="AJ295" s="1" t="s">
        <v>142</v>
      </c>
      <c r="AK295" s="1" t="s">
        <v>143</v>
      </c>
      <c r="AL295" s="1">
        <v>136.0</v>
      </c>
      <c r="AM295" s="1">
        <v>87.0</v>
      </c>
      <c r="AN295" s="1">
        <v>1924.54</v>
      </c>
      <c r="AO295" s="1">
        <v>15.5155</v>
      </c>
      <c r="AP295" s="1">
        <v>929.297</v>
      </c>
      <c r="AQ295" s="1">
        <v>1161.97</v>
      </c>
      <c r="AR295" s="1">
        <v>13.8146</v>
      </c>
      <c r="AS295" s="1">
        <v>1402.34</v>
      </c>
      <c r="AT295" s="1">
        <v>3202.93</v>
      </c>
      <c r="AU295" s="1">
        <v>237.599</v>
      </c>
      <c r="AV295" s="1">
        <v>9.89303</v>
      </c>
      <c r="AW295" s="1">
        <v>1.21758</v>
      </c>
      <c r="AX295" s="1">
        <v>3.65845</v>
      </c>
      <c r="AY295" s="1">
        <v>671.238</v>
      </c>
      <c r="AZ295" s="1">
        <v>0.883688</v>
      </c>
      <c r="BA295" s="1">
        <v>1.62961</v>
      </c>
      <c r="BB295" s="1">
        <v>10.6671</v>
      </c>
      <c r="BC295" s="1">
        <v>4.00623</v>
      </c>
      <c r="BD295" s="1">
        <v>2.50877</v>
      </c>
      <c r="BE295" s="1">
        <v>347.764</v>
      </c>
      <c r="BF295" s="1">
        <v>6.90613</v>
      </c>
      <c r="BG295" s="1">
        <v>138.866</v>
      </c>
      <c r="BH295" s="1">
        <v>0.0</v>
      </c>
      <c r="BI295" s="1">
        <v>0.0</v>
      </c>
      <c r="BJ295" s="1">
        <v>0.0</v>
      </c>
      <c r="BK295" s="1">
        <v>0.0</v>
      </c>
      <c r="BL295" s="1" t="s">
        <v>144</v>
      </c>
      <c r="BM295" s="1" t="s">
        <v>145</v>
      </c>
      <c r="BN295" s="1" t="s">
        <v>145</v>
      </c>
      <c r="BO295" s="1" t="s">
        <v>145</v>
      </c>
      <c r="BP295" s="1" t="s">
        <v>146</v>
      </c>
      <c r="BQ295" s="1" t="s">
        <v>146</v>
      </c>
      <c r="BR295" s="1" t="s">
        <v>145</v>
      </c>
      <c r="BS295" s="1">
        <v>29.83046024</v>
      </c>
      <c r="BT295" s="1">
        <v>5.748892445</v>
      </c>
      <c r="BU295" s="1">
        <v>2.857317521</v>
      </c>
      <c r="BV295" s="1">
        <v>2.65773517</v>
      </c>
      <c r="BW295" s="1">
        <v>0.234071135</v>
      </c>
      <c r="BX295" s="1">
        <v>0.484406449</v>
      </c>
      <c r="BY295" s="1">
        <v>0.251639714</v>
      </c>
      <c r="BZ295" s="1" t="str">
        <f t="shared" si="1"/>
        <v>proinflamatoria</v>
      </c>
      <c r="CA295" s="1">
        <v>37.69856459</v>
      </c>
      <c r="CB295" s="1" t="s">
        <v>148</v>
      </c>
      <c r="CC295" s="1">
        <v>0.269472041</v>
      </c>
      <c r="CD295" s="1">
        <v>0.367967641</v>
      </c>
      <c r="CE295" s="1">
        <v>0.010828839</v>
      </c>
      <c r="CF295" s="1">
        <v>0.044237865</v>
      </c>
      <c r="CG295" s="1">
        <v>0.134132841</v>
      </c>
      <c r="CH295" s="1">
        <v>1399.168</v>
      </c>
      <c r="CI295" s="2" t="str">
        <f t="shared" si="2"/>
        <v>High</v>
      </c>
      <c r="CJ295" s="1">
        <v>1374.256</v>
      </c>
      <c r="CK295" s="1">
        <v>912.815</v>
      </c>
      <c r="CL295" s="1">
        <v>461.442</v>
      </c>
      <c r="CM295" s="1">
        <v>15.192</v>
      </c>
      <c r="CN295" s="1">
        <v>1323.165</v>
      </c>
      <c r="CO295" s="1">
        <v>16.764</v>
      </c>
      <c r="CP295" s="1">
        <v>0.0</v>
      </c>
      <c r="CQ295" s="1">
        <v>16.764</v>
      </c>
      <c r="CR295" s="1">
        <v>0.0</v>
      </c>
      <c r="CS295" s="1">
        <v>19.136</v>
      </c>
      <c r="CT295" s="1">
        <v>19.136</v>
      </c>
      <c r="CU295" s="1">
        <v>0.0</v>
      </c>
      <c r="CV295" s="1">
        <v>6.999</v>
      </c>
      <c r="CW295" s="1">
        <v>0.0</v>
      </c>
      <c r="CX295" s="1">
        <v>0.0</v>
      </c>
      <c r="CY295" s="1">
        <v>0.0</v>
      </c>
      <c r="CZ295" s="1">
        <v>0.498</v>
      </c>
      <c r="DA295" s="1">
        <v>12.69</v>
      </c>
      <c r="DB295" s="1">
        <v>13.188</v>
      </c>
      <c r="DC295" s="1">
        <v>0.0</v>
      </c>
      <c r="DD295" s="1">
        <v>0.524</v>
      </c>
      <c r="DE295" s="1">
        <v>0.524</v>
      </c>
      <c r="DF295" s="1">
        <v>1.064</v>
      </c>
      <c r="DG295" s="1">
        <v>0.415</v>
      </c>
      <c r="DH295" s="1">
        <v>1.479</v>
      </c>
      <c r="DI295" s="1">
        <v>0.134</v>
      </c>
      <c r="DJ295" s="1">
        <v>1.507</v>
      </c>
      <c r="DK295" s="1">
        <v>1.641</v>
      </c>
      <c r="DL295" s="1">
        <v>894.354</v>
      </c>
      <c r="DM295" s="1">
        <v>427.169</v>
      </c>
      <c r="DN295" s="1">
        <v>1321.524</v>
      </c>
      <c r="DO295" s="1">
        <v>0.0</v>
      </c>
      <c r="DP295" s="1">
        <v>19.136</v>
      </c>
      <c r="DQ295" s="1">
        <v>19.136</v>
      </c>
      <c r="DR295" s="1" t="s">
        <v>149</v>
      </c>
      <c r="DS295" s="1" t="s">
        <v>149</v>
      </c>
      <c r="DT295" s="1" t="s">
        <v>158</v>
      </c>
      <c r="DU295" s="1" t="s">
        <v>149</v>
      </c>
      <c r="DV295" s="1">
        <v>727.014</v>
      </c>
      <c r="DW295" s="1" t="str">
        <f t="shared" si="3"/>
        <v>high</v>
      </c>
      <c r="DX295" s="1">
        <v>714.07</v>
      </c>
      <c r="DY295" s="1">
        <v>7.894</v>
      </c>
      <c r="DZ295" s="1">
        <v>687.523</v>
      </c>
      <c r="EA295" s="1" t="s">
        <v>149</v>
      </c>
      <c r="EB295" s="1" t="s">
        <v>149</v>
      </c>
      <c r="EC295" s="1" t="s">
        <v>158</v>
      </c>
      <c r="ED295" s="1" t="s">
        <v>149</v>
      </c>
      <c r="EE295" s="1" t="s">
        <v>749</v>
      </c>
      <c r="EF295" s="1" t="s">
        <v>151</v>
      </c>
      <c r="EG295" s="1" t="s">
        <v>151</v>
      </c>
    </row>
    <row r="296" ht="14.25" customHeight="1">
      <c r="A296" s="1" t="s">
        <v>750</v>
      </c>
      <c r="B296" s="1" t="s">
        <v>136</v>
      </c>
      <c r="C296" s="1">
        <v>39.0</v>
      </c>
      <c r="D296" s="1" t="s">
        <v>137</v>
      </c>
      <c r="E296" s="1">
        <v>98.7</v>
      </c>
      <c r="F296" s="1">
        <v>36.0</v>
      </c>
      <c r="G296" s="1" t="s">
        <v>138</v>
      </c>
      <c r="H296" s="1">
        <v>25.0</v>
      </c>
      <c r="I296" s="1">
        <v>135.0</v>
      </c>
      <c r="J296" s="1">
        <v>179.0</v>
      </c>
      <c r="K296" s="1">
        <v>4.972222222</v>
      </c>
      <c r="L296" s="1">
        <v>271.9</v>
      </c>
      <c r="M296" s="1">
        <v>0.5</v>
      </c>
      <c r="N296" s="1">
        <v>77.0</v>
      </c>
      <c r="O296" s="1">
        <v>5.3</v>
      </c>
      <c r="P296" s="1">
        <v>0.34</v>
      </c>
      <c r="Q296" s="1">
        <v>3.91</v>
      </c>
      <c r="R296" s="1">
        <v>0.086956522</v>
      </c>
      <c r="S296" s="1">
        <v>127.0</v>
      </c>
      <c r="T296" s="1">
        <v>6.22</v>
      </c>
      <c r="U296" s="1">
        <v>4.2735</v>
      </c>
      <c r="V296" s="1">
        <v>113.0</v>
      </c>
      <c r="W296" s="1">
        <v>160.8274079</v>
      </c>
      <c r="X296" s="1">
        <v>128.8</v>
      </c>
      <c r="Y296" s="1">
        <v>84.64638692</v>
      </c>
      <c r="Z296" s="1">
        <v>1.181385333</v>
      </c>
      <c r="AA296" s="1">
        <v>0.372548898</v>
      </c>
      <c r="AB296" s="1">
        <v>59.2</v>
      </c>
      <c r="AC296" s="1">
        <v>20.6054594</v>
      </c>
      <c r="AD296" s="1" t="s">
        <v>154</v>
      </c>
      <c r="AE296" s="1">
        <v>26.84009309</v>
      </c>
      <c r="AF296" s="1">
        <v>78.4</v>
      </c>
      <c r="AG296" s="1" t="s">
        <v>154</v>
      </c>
      <c r="AH296" s="1" t="s">
        <v>154</v>
      </c>
      <c r="AI296" s="1" t="s">
        <v>142</v>
      </c>
      <c r="AJ296" s="1" t="s">
        <v>142</v>
      </c>
      <c r="AK296" s="1" t="s">
        <v>143</v>
      </c>
      <c r="AL296" s="1">
        <v>104.0</v>
      </c>
      <c r="AM296" s="1">
        <v>71.0</v>
      </c>
      <c r="AN296" s="1">
        <v>2530.78</v>
      </c>
      <c r="AO296" s="1">
        <v>27.0513</v>
      </c>
      <c r="AP296" s="1">
        <v>794.42</v>
      </c>
      <c r="AQ296" s="1">
        <v>1133.25</v>
      </c>
      <c r="AR296" s="1">
        <v>16.0978</v>
      </c>
      <c r="AS296" s="1">
        <v>1814.4</v>
      </c>
      <c r="AT296" s="1">
        <v>4128.87</v>
      </c>
      <c r="AU296" s="1">
        <v>354.613</v>
      </c>
      <c r="AV296" s="1">
        <v>10.7187</v>
      </c>
      <c r="AW296" s="1">
        <v>3.57432</v>
      </c>
      <c r="AX296" s="1">
        <v>4.54132</v>
      </c>
      <c r="AY296" s="1">
        <v>1078.45</v>
      </c>
      <c r="AZ296" s="1">
        <v>1.24963</v>
      </c>
      <c r="BA296" s="1">
        <v>1.64523</v>
      </c>
      <c r="BB296" s="1">
        <v>16.7832</v>
      </c>
      <c r="BC296" s="1">
        <v>5.31035</v>
      </c>
      <c r="BD296" s="1">
        <v>1.9665</v>
      </c>
      <c r="BE296" s="1">
        <v>395.754</v>
      </c>
      <c r="BF296" s="1">
        <v>6.82102</v>
      </c>
      <c r="BG296" s="1">
        <v>271.692</v>
      </c>
      <c r="BH296" s="1">
        <v>5.265538801</v>
      </c>
      <c r="BI296" s="1">
        <v>2.192302807</v>
      </c>
      <c r="BJ296" s="1">
        <v>0.538490373</v>
      </c>
      <c r="BK296" s="1">
        <v>0.0</v>
      </c>
      <c r="BL296" s="1" t="s">
        <v>156</v>
      </c>
      <c r="BM296" s="1" t="s">
        <v>146</v>
      </c>
      <c r="BN296" s="1" t="s">
        <v>146</v>
      </c>
      <c r="BO296" s="1" t="s">
        <v>145</v>
      </c>
      <c r="BP296" s="1" t="s">
        <v>146</v>
      </c>
      <c r="BQ296" s="1" t="s">
        <v>146</v>
      </c>
      <c r="BR296" s="1" t="s">
        <v>146</v>
      </c>
      <c r="BS296" s="1" t="s">
        <v>147</v>
      </c>
      <c r="BT296" s="1" t="s">
        <v>147</v>
      </c>
      <c r="BU296" s="1" t="s">
        <v>147</v>
      </c>
      <c r="BV296" s="1" t="s">
        <v>147</v>
      </c>
      <c r="BW296" s="1" t="s">
        <v>147</v>
      </c>
      <c r="BX296" s="1">
        <v>-1.121211438</v>
      </c>
      <c r="BY296" s="1">
        <v>-0.442991481</v>
      </c>
      <c r="BZ296" s="1" t="str">
        <f t="shared" si="1"/>
        <v>antiinflamatoria</v>
      </c>
      <c r="CA296" s="1">
        <v>20.76020408</v>
      </c>
      <c r="CB296" s="1" t="s">
        <v>148</v>
      </c>
      <c r="CC296" s="1">
        <v>0.156166653</v>
      </c>
      <c r="CD296" s="1">
        <v>0.688561252</v>
      </c>
      <c r="CE296" s="1">
        <v>0.009790441</v>
      </c>
      <c r="CF296" s="1">
        <v>0.030613766</v>
      </c>
      <c r="CG296" s="1">
        <v>0.042193324</v>
      </c>
      <c r="CH296" s="1">
        <v>2140.425</v>
      </c>
      <c r="CI296" s="2" t="str">
        <f t="shared" si="2"/>
        <v>High</v>
      </c>
      <c r="CJ296" s="1">
        <v>1018.17</v>
      </c>
      <c r="CK296" s="1">
        <v>685.284</v>
      </c>
      <c r="CL296" s="1">
        <v>332.886</v>
      </c>
      <c r="CM296" s="1">
        <v>230.555</v>
      </c>
      <c r="CN296" s="1">
        <v>745.76</v>
      </c>
      <c r="CO296" s="1">
        <v>4.329</v>
      </c>
      <c r="CP296" s="1">
        <v>0.0</v>
      </c>
      <c r="CQ296" s="1">
        <v>4.329</v>
      </c>
      <c r="CR296" s="1">
        <v>0.0</v>
      </c>
      <c r="CS296" s="1">
        <v>37.245</v>
      </c>
      <c r="CT296" s="1">
        <v>37.245</v>
      </c>
      <c r="CU296" s="1">
        <v>0.281</v>
      </c>
      <c r="CV296" s="1">
        <v>0.439</v>
      </c>
      <c r="CW296" s="1">
        <v>77.054</v>
      </c>
      <c r="CX296" s="1">
        <v>0.0</v>
      </c>
      <c r="CY296" s="1">
        <v>118.771</v>
      </c>
      <c r="CZ296" s="1">
        <v>0.15</v>
      </c>
      <c r="DA296" s="1">
        <v>1.073</v>
      </c>
      <c r="DB296" s="1">
        <v>1.224</v>
      </c>
      <c r="DC296" s="1">
        <v>0.0</v>
      </c>
      <c r="DD296" s="1">
        <v>0.982</v>
      </c>
      <c r="DE296" s="1">
        <v>0.982</v>
      </c>
      <c r="DF296" s="1">
        <v>21.642</v>
      </c>
      <c r="DG296" s="1">
        <v>10.882</v>
      </c>
      <c r="DH296" s="1">
        <v>32.523</v>
      </c>
      <c r="DI296" s="1">
        <v>17.44</v>
      </c>
      <c r="DJ296" s="1">
        <v>42.243</v>
      </c>
      <c r="DK296" s="1">
        <v>59.683</v>
      </c>
      <c r="DL296" s="1">
        <v>445.595</v>
      </c>
      <c r="DM296" s="1">
        <v>240.44</v>
      </c>
      <c r="DN296" s="1">
        <v>686.034</v>
      </c>
      <c r="DO296" s="1">
        <v>0.0</v>
      </c>
      <c r="DP296" s="1">
        <v>37.245</v>
      </c>
      <c r="DQ296" s="1">
        <v>37.245</v>
      </c>
      <c r="DR296" s="1" t="s">
        <v>149</v>
      </c>
      <c r="DS296" s="1" t="s">
        <v>149</v>
      </c>
      <c r="DT296" s="1" t="s">
        <v>157</v>
      </c>
      <c r="DU296" s="1" t="s">
        <v>149</v>
      </c>
      <c r="DV296" s="1">
        <v>845.757</v>
      </c>
      <c r="DW296" s="1" t="str">
        <f t="shared" si="3"/>
        <v>high</v>
      </c>
      <c r="DX296" s="1">
        <v>402.315</v>
      </c>
      <c r="DY296" s="1">
        <v>91.1</v>
      </c>
      <c r="DZ296" s="1">
        <v>294.676</v>
      </c>
      <c r="EA296" s="1" t="s">
        <v>149</v>
      </c>
      <c r="EB296" s="1" t="s">
        <v>157</v>
      </c>
      <c r="EC296" s="1" t="s">
        <v>157</v>
      </c>
      <c r="ED296" s="1" t="s">
        <v>149</v>
      </c>
      <c r="EE296" s="1" t="s">
        <v>751</v>
      </c>
      <c r="EF296" s="1" t="s">
        <v>175</v>
      </c>
      <c r="EG296" s="1" t="s">
        <v>175</v>
      </c>
    </row>
    <row r="297" ht="14.25" customHeight="1">
      <c r="A297" s="1" t="s">
        <v>752</v>
      </c>
      <c r="B297" s="1" t="s">
        <v>136</v>
      </c>
      <c r="C297" s="1">
        <v>28.0</v>
      </c>
      <c r="D297" s="1" t="s">
        <v>137</v>
      </c>
      <c r="E297" s="1">
        <v>82.5</v>
      </c>
      <c r="F297" s="1">
        <v>31.0</v>
      </c>
      <c r="G297" s="1" t="s">
        <v>138</v>
      </c>
      <c r="H297" s="1">
        <v>19.0</v>
      </c>
      <c r="I297" s="1">
        <v>115.0</v>
      </c>
      <c r="J297" s="1">
        <v>158.0</v>
      </c>
      <c r="K297" s="1">
        <v>5.096774194</v>
      </c>
      <c r="L297" s="1">
        <v>131.0</v>
      </c>
      <c r="M297" s="1">
        <v>1.7</v>
      </c>
      <c r="N297" s="1">
        <v>85.0</v>
      </c>
      <c r="O297" s="1">
        <v>4.8</v>
      </c>
      <c r="P297" s="1">
        <v>0.72</v>
      </c>
      <c r="Q297" s="1">
        <v>5.12</v>
      </c>
      <c r="R297" s="1">
        <v>0.140625</v>
      </c>
      <c r="S297" s="1">
        <v>96.0</v>
      </c>
      <c r="T297" s="1">
        <v>8.67</v>
      </c>
      <c r="U297" s="1">
        <v>4.7175</v>
      </c>
      <c r="V297" s="1">
        <v>115.8</v>
      </c>
      <c r="W297" s="1">
        <v>142.4229979</v>
      </c>
      <c r="X297" s="1">
        <v>90.3</v>
      </c>
      <c r="Y297" s="1">
        <v>55.0112498</v>
      </c>
      <c r="Z297" s="1">
        <v>1.81781</v>
      </c>
      <c r="AA297" s="1">
        <v>0.348266015</v>
      </c>
      <c r="AB297" s="1">
        <v>84.0</v>
      </c>
      <c r="AC297" s="1">
        <v>28.55952877</v>
      </c>
      <c r="AD297" s="1" t="s">
        <v>139</v>
      </c>
      <c r="AE297" s="1">
        <v>34.55272204</v>
      </c>
      <c r="AF297" s="1">
        <v>99.3</v>
      </c>
      <c r="AG297" s="1" t="s">
        <v>140</v>
      </c>
      <c r="AH297" s="1" t="s">
        <v>141</v>
      </c>
      <c r="AI297" s="1" t="s">
        <v>142</v>
      </c>
      <c r="AJ297" s="1" t="s">
        <v>167</v>
      </c>
      <c r="AK297" s="1" t="s">
        <v>143</v>
      </c>
      <c r="AL297" s="1">
        <v>114.0</v>
      </c>
      <c r="AM297" s="1">
        <v>69.0</v>
      </c>
      <c r="AN297" s="1">
        <v>2685.85</v>
      </c>
      <c r="AO297" s="1">
        <v>27.2302</v>
      </c>
      <c r="AP297" s="1">
        <v>558.423</v>
      </c>
      <c r="AQ297" s="1">
        <v>1219.33</v>
      </c>
      <c r="AR297" s="1">
        <v>15.128</v>
      </c>
      <c r="AS297" s="1">
        <v>1472.21</v>
      </c>
      <c r="AT297" s="1">
        <v>4219.85</v>
      </c>
      <c r="AU297" s="1">
        <v>302.473</v>
      </c>
      <c r="AV297" s="1">
        <v>10.8937</v>
      </c>
      <c r="AW297" s="1">
        <v>2.91983</v>
      </c>
      <c r="AX297" s="1">
        <v>4.03886</v>
      </c>
      <c r="AY297" s="1">
        <v>823.901</v>
      </c>
      <c r="AZ297" s="1">
        <v>1.16216</v>
      </c>
      <c r="BA297" s="1">
        <v>1.67846</v>
      </c>
      <c r="BB297" s="1">
        <v>26.1227</v>
      </c>
      <c r="BC297" s="1">
        <v>6.47341</v>
      </c>
      <c r="BD297" s="1">
        <v>1.96457</v>
      </c>
      <c r="BE297" s="1">
        <v>395.478</v>
      </c>
      <c r="BF297" s="1">
        <v>7.12201</v>
      </c>
      <c r="BG297" s="1">
        <v>267.279</v>
      </c>
      <c r="BH297" s="1">
        <v>0.0</v>
      </c>
      <c r="BI297" s="1">
        <v>0.0</v>
      </c>
      <c r="BJ297" s="1">
        <v>0.0</v>
      </c>
      <c r="BK297" s="1">
        <v>0.0</v>
      </c>
      <c r="BL297" s="1" t="s">
        <v>156</v>
      </c>
      <c r="BM297" s="1" t="s">
        <v>146</v>
      </c>
      <c r="BN297" s="1" t="s">
        <v>146</v>
      </c>
      <c r="BO297" s="1" t="s">
        <v>145</v>
      </c>
      <c r="BP297" s="1" t="s">
        <v>146</v>
      </c>
      <c r="BQ297" s="1" t="s">
        <v>146</v>
      </c>
      <c r="BR297" s="1" t="s">
        <v>146</v>
      </c>
      <c r="BS297" s="1">
        <v>19.57348478</v>
      </c>
      <c r="BT297" s="1">
        <v>4.667828566</v>
      </c>
      <c r="BU297" s="1">
        <v>1.658689534</v>
      </c>
      <c r="BV297" s="1">
        <v>1.329291723</v>
      </c>
      <c r="BW297" s="1">
        <v>0.233671946</v>
      </c>
      <c r="BX297" s="1">
        <v>-0.838355543</v>
      </c>
      <c r="BY297" s="1">
        <v>-0.312120455</v>
      </c>
      <c r="BZ297" s="1" t="str">
        <f t="shared" si="1"/>
        <v>antiinflamatoria</v>
      </c>
      <c r="CA297" s="1">
        <v>29.45820745</v>
      </c>
      <c r="CB297" s="1" t="s">
        <v>148</v>
      </c>
      <c r="CC297" s="1">
        <v>0.291019028</v>
      </c>
      <c r="CD297" s="1">
        <v>0.181703276</v>
      </c>
      <c r="CE297" s="1">
        <v>0.006029447</v>
      </c>
      <c r="CF297" s="1">
        <v>0.28381102</v>
      </c>
      <c r="CG297" s="1">
        <v>0.072694975</v>
      </c>
      <c r="CH297" s="1">
        <v>848.47</v>
      </c>
      <c r="CI297" s="2" t="str">
        <f t="shared" si="2"/>
        <v>low</v>
      </c>
      <c r="CJ297" s="1">
        <v>97.505</v>
      </c>
      <c r="CK297" s="1">
        <v>47.97</v>
      </c>
      <c r="CL297" s="1">
        <v>49.535</v>
      </c>
      <c r="CM297" s="1">
        <v>23.396</v>
      </c>
      <c r="CN297" s="1">
        <v>48.09</v>
      </c>
      <c r="CO297" s="1">
        <v>8.761</v>
      </c>
      <c r="CP297" s="1">
        <v>0.0</v>
      </c>
      <c r="CQ297" s="1">
        <v>8.761</v>
      </c>
      <c r="CR297" s="1">
        <v>0.0</v>
      </c>
      <c r="CS297" s="1">
        <v>17.257</v>
      </c>
      <c r="CT297" s="1">
        <v>17.257</v>
      </c>
      <c r="CU297" s="1">
        <v>0.0</v>
      </c>
      <c r="CV297" s="1">
        <v>8.471</v>
      </c>
      <c r="CW297" s="1">
        <v>0.0</v>
      </c>
      <c r="CX297" s="1">
        <v>0.0</v>
      </c>
      <c r="CY297" s="1">
        <v>0.951</v>
      </c>
      <c r="CZ297" s="1">
        <v>0.0</v>
      </c>
      <c r="DA297" s="1">
        <v>16.92</v>
      </c>
      <c r="DB297" s="1">
        <v>16.92</v>
      </c>
      <c r="DC297" s="1">
        <v>0.0</v>
      </c>
      <c r="DD297" s="1">
        <v>1.478</v>
      </c>
      <c r="DE297" s="1">
        <v>1.478</v>
      </c>
      <c r="DF297" s="1">
        <v>2.183</v>
      </c>
      <c r="DG297" s="1">
        <v>1.864</v>
      </c>
      <c r="DH297" s="1">
        <v>4.047</v>
      </c>
      <c r="DI297" s="1">
        <v>0.108</v>
      </c>
      <c r="DJ297" s="1">
        <v>3.26</v>
      </c>
      <c r="DK297" s="1">
        <v>3.368</v>
      </c>
      <c r="DL297" s="1">
        <v>35.966</v>
      </c>
      <c r="DM297" s="1">
        <v>8.756</v>
      </c>
      <c r="DN297" s="1">
        <v>44.722</v>
      </c>
      <c r="DO297" s="1">
        <v>0.0</v>
      </c>
      <c r="DP297" s="1">
        <v>17.257</v>
      </c>
      <c r="DQ297" s="1">
        <v>17.257</v>
      </c>
      <c r="DR297" s="1" t="s">
        <v>157</v>
      </c>
      <c r="DS297" s="1" t="s">
        <v>158</v>
      </c>
      <c r="DT297" s="1" t="s">
        <v>158</v>
      </c>
      <c r="DU297" s="1" t="s">
        <v>158</v>
      </c>
      <c r="DV297" s="1">
        <v>315.904</v>
      </c>
      <c r="DW297" s="1" t="str">
        <f t="shared" si="3"/>
        <v>low</v>
      </c>
      <c r="DX297" s="1">
        <v>36.303</v>
      </c>
      <c r="DY297" s="1">
        <v>8.711</v>
      </c>
      <c r="DZ297" s="1">
        <v>17.905</v>
      </c>
      <c r="EA297" s="1" t="s">
        <v>158</v>
      </c>
      <c r="EB297" s="1" t="s">
        <v>158</v>
      </c>
      <c r="EC297" s="1" t="s">
        <v>158</v>
      </c>
      <c r="ED297" s="1" t="s">
        <v>158</v>
      </c>
      <c r="EE297" s="1" t="s">
        <v>753</v>
      </c>
      <c r="EF297" s="1" t="s">
        <v>175</v>
      </c>
      <c r="EG297" s="1" t="s">
        <v>175</v>
      </c>
    </row>
    <row r="298" ht="14.25" customHeight="1">
      <c r="A298" s="1" t="s">
        <v>754</v>
      </c>
      <c r="B298" s="1" t="s">
        <v>136</v>
      </c>
      <c r="C298" s="1">
        <v>29.0</v>
      </c>
      <c r="D298" s="1" t="s">
        <v>137</v>
      </c>
      <c r="E298" s="1">
        <v>95.5</v>
      </c>
      <c r="F298" s="1">
        <v>28.0</v>
      </c>
      <c r="G298" s="1" t="s">
        <v>138</v>
      </c>
      <c r="H298" s="1">
        <v>28.0</v>
      </c>
      <c r="I298" s="1">
        <v>121.0</v>
      </c>
      <c r="J298" s="1">
        <v>167.0</v>
      </c>
      <c r="K298" s="1">
        <v>5.964285714</v>
      </c>
      <c r="L298" s="1">
        <v>65.7</v>
      </c>
      <c r="M298" s="1">
        <v>1.9</v>
      </c>
      <c r="N298" s="1">
        <v>90.0</v>
      </c>
      <c r="O298" s="1">
        <v>5.8</v>
      </c>
      <c r="P298" s="1">
        <v>6.65</v>
      </c>
      <c r="Q298" s="1">
        <v>4.0</v>
      </c>
      <c r="R298" s="1">
        <v>1.6625</v>
      </c>
      <c r="S298" s="1">
        <v>138.0</v>
      </c>
      <c r="T298" s="1">
        <v>26.12</v>
      </c>
      <c r="U298" s="1">
        <v>4.995</v>
      </c>
      <c r="V298" s="1">
        <v>218.6</v>
      </c>
      <c r="W298" s="1">
        <v>349.4314381</v>
      </c>
      <c r="X298" s="1">
        <v>30.5</v>
      </c>
      <c r="Y298" s="1">
        <v>17.24542306</v>
      </c>
      <c r="Z298" s="1">
        <v>5.79864</v>
      </c>
      <c r="AA298" s="1">
        <v>0.296283481</v>
      </c>
      <c r="AB298" s="1">
        <v>95.3</v>
      </c>
      <c r="AC298" s="1">
        <v>31.47707755</v>
      </c>
      <c r="AD298" s="1" t="s">
        <v>155</v>
      </c>
      <c r="AE298" s="1">
        <v>38.52685193</v>
      </c>
      <c r="AF298" s="1">
        <v>112.5</v>
      </c>
      <c r="AG298" s="1" t="s">
        <v>140</v>
      </c>
      <c r="AH298" s="1" t="s">
        <v>141</v>
      </c>
      <c r="AI298" s="1" t="s">
        <v>142</v>
      </c>
      <c r="AJ298" s="1" t="s">
        <v>167</v>
      </c>
      <c r="AK298" s="1" t="s">
        <v>173</v>
      </c>
      <c r="AL298" s="1">
        <v>146.0</v>
      </c>
      <c r="AM298" s="1">
        <v>94.0</v>
      </c>
      <c r="AN298" s="1">
        <v>2066.96</v>
      </c>
      <c r="AO298" s="1">
        <v>18.6831</v>
      </c>
      <c r="AP298" s="1">
        <v>442.041</v>
      </c>
      <c r="AQ298" s="1">
        <v>922.769</v>
      </c>
      <c r="AR298" s="1">
        <v>12.0456</v>
      </c>
      <c r="AS298" s="1">
        <v>1135.45</v>
      </c>
      <c r="AT298" s="1">
        <v>3527.03</v>
      </c>
      <c r="AU298" s="1">
        <v>261.875</v>
      </c>
      <c r="AV298" s="1">
        <v>10.3363</v>
      </c>
      <c r="AW298" s="1">
        <v>1.5055</v>
      </c>
      <c r="AX298" s="1">
        <v>3.00615</v>
      </c>
      <c r="AY298" s="1">
        <v>753.903</v>
      </c>
      <c r="AZ298" s="1">
        <v>0.95659</v>
      </c>
      <c r="BA298" s="1">
        <v>2.03671</v>
      </c>
      <c r="BB298" s="1">
        <v>13.1898</v>
      </c>
      <c r="BC298" s="1">
        <v>6.14512</v>
      </c>
      <c r="BD298" s="1">
        <v>1.06055</v>
      </c>
      <c r="BE298" s="1">
        <v>337.807</v>
      </c>
      <c r="BF298" s="1">
        <v>7.24737</v>
      </c>
      <c r="BG298" s="1">
        <v>142.036</v>
      </c>
      <c r="BH298" s="1">
        <v>1.878776132</v>
      </c>
      <c r="BI298" s="1">
        <v>3.575685903</v>
      </c>
      <c r="BJ298" s="1">
        <v>0.894688136</v>
      </c>
      <c r="BK298" s="1">
        <v>0.0</v>
      </c>
      <c r="BL298" s="1" t="s">
        <v>144</v>
      </c>
      <c r="BM298" s="1" t="s">
        <v>145</v>
      </c>
      <c r="BN298" s="1" t="s">
        <v>146</v>
      </c>
      <c r="BO298" s="1" t="s">
        <v>145</v>
      </c>
      <c r="BP298" s="1" t="s">
        <v>146</v>
      </c>
      <c r="BQ298" s="1" t="s">
        <v>146</v>
      </c>
      <c r="BR298" s="1" t="s">
        <v>145</v>
      </c>
      <c r="BS298" s="1">
        <v>17.76399251</v>
      </c>
      <c r="BT298" s="1">
        <v>3.967107591</v>
      </c>
      <c r="BU298" s="1">
        <v>1.077662889</v>
      </c>
      <c r="BV298" s="1">
        <v>0.821598555</v>
      </c>
      <c r="BW298" s="1">
        <v>0.295575493</v>
      </c>
      <c r="BX298" s="1">
        <v>0.949443997</v>
      </c>
      <c r="BY298" s="1">
        <v>0.459334299</v>
      </c>
      <c r="BZ298" s="1" t="str">
        <f t="shared" si="1"/>
        <v>proinflamatoria</v>
      </c>
      <c r="CA298" s="1">
        <v>33.06666667</v>
      </c>
      <c r="CB298" s="1" t="s">
        <v>148</v>
      </c>
      <c r="CC298" s="1">
        <v>0.135765364</v>
      </c>
      <c r="CD298" s="1">
        <v>0.066328117</v>
      </c>
      <c r="CE298" s="1">
        <v>0.701627112</v>
      </c>
      <c r="CF298" s="1">
        <v>0.009741942</v>
      </c>
      <c r="CG298" s="1">
        <v>0.00984558</v>
      </c>
      <c r="CH298" s="1">
        <v>855.27</v>
      </c>
      <c r="CI298" s="2" t="str">
        <f t="shared" si="2"/>
        <v>low</v>
      </c>
      <c r="CJ298" s="1">
        <v>521.596</v>
      </c>
      <c r="CK298" s="1">
        <v>316.928</v>
      </c>
      <c r="CL298" s="1">
        <v>204.667</v>
      </c>
      <c r="CM298" s="1">
        <v>24.598</v>
      </c>
      <c r="CN298" s="1">
        <v>489.587</v>
      </c>
      <c r="CO298" s="1">
        <v>3.235</v>
      </c>
      <c r="CP298" s="1">
        <v>0.0</v>
      </c>
      <c r="CQ298" s="1">
        <v>3.235</v>
      </c>
      <c r="CR298" s="1">
        <v>0.0</v>
      </c>
      <c r="CS298" s="1">
        <v>4.175</v>
      </c>
      <c r="CT298" s="1">
        <v>4.175</v>
      </c>
      <c r="CU298" s="1">
        <v>0.0</v>
      </c>
      <c r="CV298" s="1">
        <v>0.329</v>
      </c>
      <c r="CW298" s="1">
        <v>0.0</v>
      </c>
      <c r="CX298" s="1">
        <v>0.0</v>
      </c>
      <c r="CY298" s="1">
        <v>5.638</v>
      </c>
      <c r="CZ298" s="1">
        <v>0.374</v>
      </c>
      <c r="DA298" s="1">
        <v>16.92</v>
      </c>
      <c r="DB298" s="1">
        <v>17.294</v>
      </c>
      <c r="DC298" s="1">
        <v>0.0</v>
      </c>
      <c r="DD298" s="1">
        <v>0.612</v>
      </c>
      <c r="DE298" s="1">
        <v>0.612</v>
      </c>
      <c r="DF298" s="1">
        <v>0.798</v>
      </c>
      <c r="DG298" s="1">
        <v>0.256</v>
      </c>
      <c r="DH298" s="1">
        <v>1.054</v>
      </c>
      <c r="DI298" s="1">
        <v>0.277</v>
      </c>
      <c r="DJ298" s="1">
        <v>0.977</v>
      </c>
      <c r="DK298" s="1">
        <v>1.254</v>
      </c>
      <c r="DL298" s="1">
        <v>306.575</v>
      </c>
      <c r="DM298" s="1">
        <v>181.695</v>
      </c>
      <c r="DN298" s="1">
        <v>488.271</v>
      </c>
      <c r="DO298" s="1">
        <v>0.0</v>
      </c>
      <c r="DP298" s="1">
        <v>4.175</v>
      </c>
      <c r="DQ298" s="1">
        <v>4.175</v>
      </c>
      <c r="DR298" s="1" t="s">
        <v>157</v>
      </c>
      <c r="DS298" s="1" t="s">
        <v>157</v>
      </c>
      <c r="DT298" s="1" t="s">
        <v>158</v>
      </c>
      <c r="DU298" s="1" t="s">
        <v>149</v>
      </c>
      <c r="DV298" s="1">
        <v>413.781</v>
      </c>
      <c r="DW298" s="1" t="str">
        <f t="shared" si="3"/>
        <v>low</v>
      </c>
      <c r="DX298" s="1">
        <v>252.349</v>
      </c>
      <c r="DY298" s="1">
        <v>11.9</v>
      </c>
      <c r="DZ298" s="1">
        <v>236.864</v>
      </c>
      <c r="EA298" s="1" t="s">
        <v>157</v>
      </c>
      <c r="EB298" s="1" t="s">
        <v>157</v>
      </c>
      <c r="EC298" s="1" t="s">
        <v>158</v>
      </c>
      <c r="ED298" s="1" t="s">
        <v>149</v>
      </c>
      <c r="EE298" s="1" t="s">
        <v>755</v>
      </c>
      <c r="EF298" s="1" t="s">
        <v>151</v>
      </c>
      <c r="EG298" s="1" t="s">
        <v>151</v>
      </c>
    </row>
    <row r="299" ht="14.25" customHeight="1">
      <c r="A299" s="1" t="s">
        <v>756</v>
      </c>
      <c r="B299" s="1" t="s">
        <v>136</v>
      </c>
      <c r="C299" s="1">
        <v>38.0</v>
      </c>
      <c r="D299" s="1" t="s">
        <v>137</v>
      </c>
      <c r="E299" s="1">
        <v>109.0</v>
      </c>
      <c r="F299" s="1">
        <v>38.0</v>
      </c>
      <c r="G299" s="1" t="s">
        <v>138</v>
      </c>
      <c r="H299" s="1">
        <v>39.0</v>
      </c>
      <c r="I299" s="1">
        <v>138.0</v>
      </c>
      <c r="J299" s="1">
        <v>223.0</v>
      </c>
      <c r="K299" s="1">
        <v>5.868421053</v>
      </c>
      <c r="L299" s="1">
        <v>185.5</v>
      </c>
      <c r="M299" s="1">
        <v>6.4</v>
      </c>
      <c r="N299" s="1">
        <v>114.0</v>
      </c>
      <c r="O299" s="1">
        <v>5.8</v>
      </c>
      <c r="P299" s="1">
        <v>15.39</v>
      </c>
      <c r="Q299" s="1">
        <v>2.7</v>
      </c>
      <c r="R299" s="1">
        <v>5.7</v>
      </c>
      <c r="S299" s="1">
        <v>193.0</v>
      </c>
      <c r="T299" s="1">
        <v>56.94</v>
      </c>
      <c r="U299" s="1">
        <v>6.327</v>
      </c>
      <c r="V299" s="1">
        <v>244.0</v>
      </c>
      <c r="W299" s="1">
        <v>402.829855</v>
      </c>
      <c r="X299" s="1">
        <v>13.9</v>
      </c>
      <c r="Y299" s="1">
        <v>6.245500117</v>
      </c>
      <c r="Z299" s="1">
        <v>16.011528</v>
      </c>
      <c r="AA299" s="1">
        <v>0.262037161</v>
      </c>
      <c r="AB299" s="1">
        <v>100.0</v>
      </c>
      <c r="AC299" s="1">
        <v>39.16033966</v>
      </c>
      <c r="AD299" s="1" t="s">
        <v>155</v>
      </c>
      <c r="AE299" s="1">
        <v>44.73718125</v>
      </c>
      <c r="AF299" s="1">
        <v>119.0</v>
      </c>
      <c r="AG299" s="1" t="s">
        <v>140</v>
      </c>
      <c r="AH299" s="1" t="s">
        <v>141</v>
      </c>
      <c r="AI299" s="1" t="s">
        <v>142</v>
      </c>
      <c r="AJ299" s="1" t="s">
        <v>167</v>
      </c>
      <c r="AK299" s="1" t="s">
        <v>173</v>
      </c>
      <c r="AL299" s="1">
        <v>117.0</v>
      </c>
      <c r="AM299" s="1">
        <v>80.0</v>
      </c>
      <c r="AN299" s="1">
        <v>2693.17</v>
      </c>
      <c r="AO299" s="1">
        <v>17.9778</v>
      </c>
      <c r="AP299" s="1">
        <v>1035.07</v>
      </c>
      <c r="AQ299" s="1">
        <v>1247.6</v>
      </c>
      <c r="AR299" s="1">
        <v>16.1752</v>
      </c>
      <c r="AS299" s="1">
        <v>2110.8</v>
      </c>
      <c r="AT299" s="1">
        <v>3840.95</v>
      </c>
      <c r="AU299" s="1">
        <v>250.784</v>
      </c>
      <c r="AV299" s="1">
        <v>10.6406</v>
      </c>
      <c r="AW299" s="1">
        <v>1.50817</v>
      </c>
      <c r="AX299" s="1">
        <v>4.40772</v>
      </c>
      <c r="AY299" s="1">
        <v>1278.29</v>
      </c>
      <c r="AZ299" s="1">
        <v>1.53564</v>
      </c>
      <c r="BA299" s="1">
        <v>2.1731</v>
      </c>
      <c r="BB299" s="1">
        <v>18.3992</v>
      </c>
      <c r="BC299" s="1">
        <v>5.42689</v>
      </c>
      <c r="BD299" s="1">
        <v>2.09929</v>
      </c>
      <c r="BE299" s="1">
        <v>431.367</v>
      </c>
      <c r="BF299" s="1">
        <v>7.76685</v>
      </c>
      <c r="BG299" s="1">
        <v>227.1</v>
      </c>
      <c r="BH299" s="1">
        <v>2.574639</v>
      </c>
      <c r="BI299" s="1">
        <v>0.771202599</v>
      </c>
      <c r="BJ299" s="1">
        <v>0.323872955</v>
      </c>
      <c r="BK299" s="1">
        <v>0.012225923</v>
      </c>
      <c r="BL299" s="1" t="s">
        <v>144</v>
      </c>
      <c r="BM299" s="1" t="s">
        <v>146</v>
      </c>
      <c r="BN299" s="1" t="s">
        <v>145</v>
      </c>
      <c r="BO299" s="1" t="s">
        <v>145</v>
      </c>
      <c r="BP299" s="1" t="s">
        <v>145</v>
      </c>
      <c r="BQ299" s="1" t="s">
        <v>145</v>
      </c>
      <c r="BR299" s="1" t="s">
        <v>145</v>
      </c>
      <c r="BS299" s="1">
        <v>23.2453888</v>
      </c>
      <c r="BT299" s="1">
        <v>3.308028102</v>
      </c>
      <c r="BU299" s="1">
        <v>1.596013725</v>
      </c>
      <c r="BV299" s="1">
        <v>1.069632718</v>
      </c>
      <c r="BW299" s="1">
        <v>0.279349661</v>
      </c>
      <c r="BX299" s="1">
        <v>-0.666810645</v>
      </c>
      <c r="BY299" s="1">
        <v>-0.247608854</v>
      </c>
      <c r="BZ299" s="1" t="str">
        <f t="shared" si="1"/>
        <v>antiinflamatoria</v>
      </c>
      <c r="CA299" s="1">
        <v>37.14285714</v>
      </c>
      <c r="CB299" s="1" t="s">
        <v>148</v>
      </c>
      <c r="CC299" s="1">
        <v>0.06220879</v>
      </c>
      <c r="CD299" s="1">
        <v>0.292742308</v>
      </c>
      <c r="CE299" s="1">
        <v>0.002896361</v>
      </c>
      <c r="CF299" s="1">
        <v>0.024514125</v>
      </c>
      <c r="CG299" s="1">
        <v>0.188935063</v>
      </c>
      <c r="CH299" s="1">
        <v>683.62</v>
      </c>
      <c r="CI299" s="2" t="str">
        <f t="shared" si="2"/>
        <v>low</v>
      </c>
      <c r="CJ299" s="1">
        <v>434.273</v>
      </c>
      <c r="CK299" s="1">
        <v>265.403</v>
      </c>
      <c r="CL299" s="1">
        <v>168.871</v>
      </c>
      <c r="CM299" s="1">
        <v>309.458</v>
      </c>
      <c r="CN299" s="1">
        <v>114.356</v>
      </c>
      <c r="CO299" s="1">
        <v>6.017</v>
      </c>
      <c r="CP299" s="1">
        <v>0.0</v>
      </c>
      <c r="CQ299" s="1">
        <v>6.017</v>
      </c>
      <c r="CR299" s="1">
        <v>0.0</v>
      </c>
      <c r="CS299" s="1">
        <v>4.443</v>
      </c>
      <c r="CT299" s="1">
        <v>4.443</v>
      </c>
      <c r="CU299" s="1">
        <v>0.0</v>
      </c>
      <c r="CV299" s="1">
        <v>6.017</v>
      </c>
      <c r="CW299" s="1">
        <v>0.0</v>
      </c>
      <c r="CX299" s="1">
        <v>0.0</v>
      </c>
      <c r="CY299" s="1">
        <v>21.863</v>
      </c>
      <c r="CZ299" s="1">
        <v>0.748</v>
      </c>
      <c r="DA299" s="1">
        <v>50.055</v>
      </c>
      <c r="DB299" s="1">
        <v>50.803</v>
      </c>
      <c r="DC299" s="1">
        <v>1.208</v>
      </c>
      <c r="DD299" s="1">
        <v>1.803</v>
      </c>
      <c r="DE299" s="1">
        <v>3.011</v>
      </c>
      <c r="DF299" s="1">
        <v>232.636</v>
      </c>
      <c r="DG299" s="1">
        <v>1.146</v>
      </c>
      <c r="DH299" s="1">
        <v>233.781</v>
      </c>
      <c r="DI299" s="1">
        <v>0.478</v>
      </c>
      <c r="DJ299" s="1">
        <v>1.546</v>
      </c>
      <c r="DK299" s="1">
        <v>2.024</v>
      </c>
      <c r="DL299" s="1">
        <v>2.391</v>
      </c>
      <c r="DM299" s="1">
        <v>109.814</v>
      </c>
      <c r="DN299" s="1">
        <v>112.204</v>
      </c>
      <c r="DO299" s="1">
        <v>0.0</v>
      </c>
      <c r="DP299" s="1">
        <v>4.443</v>
      </c>
      <c r="DQ299" s="1">
        <v>4.443</v>
      </c>
      <c r="DR299" s="1" t="s">
        <v>158</v>
      </c>
      <c r="DS299" s="1" t="s">
        <v>157</v>
      </c>
      <c r="DT299" s="1" t="s">
        <v>149</v>
      </c>
      <c r="DU299" s="1" t="s">
        <v>158</v>
      </c>
      <c r="DV299" s="1">
        <v>253.835</v>
      </c>
      <c r="DW299" s="1" t="str">
        <f t="shared" si="3"/>
        <v>low</v>
      </c>
      <c r="DX299" s="1">
        <v>161.25</v>
      </c>
      <c r="DY299" s="1">
        <v>114.905</v>
      </c>
      <c r="DZ299" s="1">
        <v>42.461</v>
      </c>
      <c r="EA299" s="1" t="s">
        <v>158</v>
      </c>
      <c r="EB299" s="1" t="s">
        <v>158</v>
      </c>
      <c r="EC299" s="1" t="s">
        <v>157</v>
      </c>
      <c r="ED299" s="1" t="s">
        <v>158</v>
      </c>
      <c r="EE299" s="1" t="s">
        <v>757</v>
      </c>
      <c r="EF299" s="1" t="s">
        <v>175</v>
      </c>
      <c r="EG299" s="1" t="s">
        <v>175</v>
      </c>
    </row>
    <row r="300" ht="14.25" customHeight="1">
      <c r="A300" s="1" t="s">
        <v>758</v>
      </c>
      <c r="B300" s="1" t="s">
        <v>136</v>
      </c>
      <c r="C300" s="1">
        <v>46.0</v>
      </c>
      <c r="D300" s="1" t="s">
        <v>161</v>
      </c>
      <c r="E300" s="1">
        <v>106.0</v>
      </c>
      <c r="F300" s="1">
        <v>30.0</v>
      </c>
      <c r="G300" s="1" t="s">
        <v>138</v>
      </c>
      <c r="H300" s="1">
        <v>52.0</v>
      </c>
      <c r="I300" s="1">
        <v>127.0</v>
      </c>
      <c r="J300" s="1">
        <v>186.0</v>
      </c>
      <c r="K300" s="1">
        <v>6.2</v>
      </c>
      <c r="L300" s="1">
        <v>175.6</v>
      </c>
      <c r="M300" s="1">
        <v>2.1</v>
      </c>
      <c r="N300" s="1">
        <v>72.0</v>
      </c>
      <c r="O300" s="1">
        <v>4.8</v>
      </c>
      <c r="P300" s="1">
        <v>0.4</v>
      </c>
      <c r="Q300" s="1">
        <v>3.47</v>
      </c>
      <c r="R300" s="1">
        <v>0.115273775</v>
      </c>
      <c r="S300" s="1">
        <v>259.0</v>
      </c>
      <c r="T300" s="1">
        <v>8.03</v>
      </c>
      <c r="U300" s="1">
        <v>3.996</v>
      </c>
      <c r="V300" s="1">
        <v>153.4</v>
      </c>
      <c r="W300" s="1">
        <v>323.7903226</v>
      </c>
      <c r="X300" s="1">
        <v>102.1</v>
      </c>
      <c r="Y300" s="1">
        <v>70.11993313</v>
      </c>
      <c r="Z300" s="1">
        <v>1.426128</v>
      </c>
      <c r="AA300" s="1">
        <v>0.361535731</v>
      </c>
      <c r="AB300" s="1">
        <v>61.0</v>
      </c>
      <c r="AC300" s="1">
        <v>23.01553284</v>
      </c>
      <c r="AD300" s="1" t="s">
        <v>154</v>
      </c>
      <c r="AE300" s="1">
        <v>29.0330011</v>
      </c>
      <c r="AF300" s="1">
        <v>82.5</v>
      </c>
      <c r="AG300" s="1" t="s">
        <v>140</v>
      </c>
      <c r="AH300" s="1" t="s">
        <v>154</v>
      </c>
      <c r="AI300" s="1" t="s">
        <v>142</v>
      </c>
      <c r="AJ300" s="1" t="s">
        <v>167</v>
      </c>
      <c r="AK300" s="1" t="s">
        <v>170</v>
      </c>
      <c r="AL300" s="1">
        <v>160.0</v>
      </c>
      <c r="AM300" s="1">
        <v>96.0</v>
      </c>
      <c r="AN300" s="1">
        <v>1799.46</v>
      </c>
      <c r="AO300" s="1">
        <v>13.7892</v>
      </c>
      <c r="AP300" s="1">
        <v>656.641</v>
      </c>
      <c r="AQ300" s="1">
        <v>1039.38</v>
      </c>
      <c r="AR300" s="1">
        <v>14.5485</v>
      </c>
      <c r="AS300" s="1">
        <v>1163.31</v>
      </c>
      <c r="AT300" s="1">
        <v>2855.4</v>
      </c>
      <c r="AU300" s="1">
        <v>228.164</v>
      </c>
      <c r="AV300" s="1">
        <v>11.0458</v>
      </c>
      <c r="AW300" s="1">
        <v>1.48132</v>
      </c>
      <c r="AX300" s="1">
        <v>2.95798</v>
      </c>
      <c r="AY300" s="1">
        <v>811.621</v>
      </c>
      <c r="AZ300" s="1">
        <v>1.04764</v>
      </c>
      <c r="BA300" s="1">
        <v>2.07705</v>
      </c>
      <c r="BB300" s="1">
        <v>15.7279</v>
      </c>
      <c r="BC300" s="1">
        <v>4.67155</v>
      </c>
      <c r="BD300" s="1">
        <v>1.64411</v>
      </c>
      <c r="BE300" s="1">
        <v>352.403</v>
      </c>
      <c r="BF300" s="1">
        <v>7.33889</v>
      </c>
      <c r="BG300" s="1">
        <v>97.0201</v>
      </c>
      <c r="BH300" s="1">
        <v>1.121954372</v>
      </c>
      <c r="BI300" s="1">
        <v>0.283648176</v>
      </c>
      <c r="BJ300" s="1">
        <v>0.157239152</v>
      </c>
      <c r="BK300" s="1">
        <v>0.0</v>
      </c>
      <c r="BL300" s="1" t="s">
        <v>144</v>
      </c>
      <c r="BM300" s="1" t="s">
        <v>145</v>
      </c>
      <c r="BN300" s="1" t="s">
        <v>145</v>
      </c>
      <c r="BO300" s="1" t="s">
        <v>145</v>
      </c>
      <c r="BP300" s="1" t="s">
        <v>146</v>
      </c>
      <c r="BQ300" s="1" t="s">
        <v>146</v>
      </c>
      <c r="BR300" s="1" t="s">
        <v>146</v>
      </c>
      <c r="BS300" s="1">
        <v>20.26539353</v>
      </c>
      <c r="BT300" s="1">
        <v>3.407431242</v>
      </c>
      <c r="BU300" s="1">
        <v>1.144010122</v>
      </c>
      <c r="BV300" s="1">
        <v>0.67308967</v>
      </c>
      <c r="BW300" s="1">
        <v>0.207167014</v>
      </c>
      <c r="BX300" s="1">
        <v>0.438449782</v>
      </c>
      <c r="BY300" s="1">
        <v>0.243718611</v>
      </c>
      <c r="BZ300" s="1" t="str">
        <f t="shared" si="1"/>
        <v>proinflamatoria</v>
      </c>
      <c r="CA300" s="1">
        <v>24.53333333</v>
      </c>
      <c r="CB300" s="1" t="s">
        <v>148</v>
      </c>
      <c r="CC300" s="1">
        <v>0.117472952</v>
      </c>
      <c r="CD300" s="1">
        <v>0.137205063</v>
      </c>
      <c r="CE300" s="1">
        <v>0.074547248</v>
      </c>
      <c r="CF300" s="1">
        <v>0.225681845</v>
      </c>
      <c r="CG300" s="1">
        <v>0.159328439</v>
      </c>
      <c r="CH300" s="1">
        <v>906.333</v>
      </c>
      <c r="CI300" s="2" t="str">
        <f t="shared" si="2"/>
        <v>low</v>
      </c>
      <c r="CJ300" s="1">
        <v>720.968</v>
      </c>
      <c r="CK300" s="1">
        <v>472.799</v>
      </c>
      <c r="CL300" s="1">
        <v>248.17</v>
      </c>
      <c r="CM300" s="1">
        <v>1.779</v>
      </c>
      <c r="CN300" s="1">
        <v>702.758</v>
      </c>
      <c r="CO300" s="1">
        <v>8.612</v>
      </c>
      <c r="CP300" s="1">
        <v>0.0</v>
      </c>
      <c r="CQ300" s="1">
        <v>8.612</v>
      </c>
      <c r="CR300" s="1">
        <v>0.0</v>
      </c>
      <c r="CS300" s="1">
        <v>7.819</v>
      </c>
      <c r="CT300" s="1">
        <v>7.819</v>
      </c>
      <c r="CU300" s="1">
        <v>0.0</v>
      </c>
      <c r="CV300" s="1">
        <v>3.769</v>
      </c>
      <c r="CW300" s="1">
        <v>0.0</v>
      </c>
      <c r="CX300" s="1">
        <v>0.0</v>
      </c>
      <c r="CY300" s="1">
        <v>0.316</v>
      </c>
      <c r="CZ300" s="1">
        <v>0.0</v>
      </c>
      <c r="DA300" s="1">
        <v>0.0</v>
      </c>
      <c r="DB300" s="1">
        <v>0.0</v>
      </c>
      <c r="DC300" s="1">
        <v>0.0</v>
      </c>
      <c r="DD300" s="1">
        <v>0.087</v>
      </c>
      <c r="DE300" s="1">
        <v>0.087</v>
      </c>
      <c r="DF300" s="1">
        <v>0.727</v>
      </c>
      <c r="DG300" s="1">
        <v>0.649</v>
      </c>
      <c r="DH300" s="1">
        <v>1.376</v>
      </c>
      <c r="DI300" s="1">
        <v>0.096</v>
      </c>
      <c r="DJ300" s="1">
        <v>2.619</v>
      </c>
      <c r="DK300" s="1">
        <v>2.715</v>
      </c>
      <c r="DL300" s="1">
        <v>463.035</v>
      </c>
      <c r="DM300" s="1">
        <v>236.983</v>
      </c>
      <c r="DN300" s="1">
        <v>700.018</v>
      </c>
      <c r="DO300" s="1">
        <v>0.0</v>
      </c>
      <c r="DP300" s="1">
        <v>7.819</v>
      </c>
      <c r="DQ300" s="1">
        <v>7.819</v>
      </c>
      <c r="DR300" s="1" t="s">
        <v>157</v>
      </c>
      <c r="DS300" s="1" t="s">
        <v>157</v>
      </c>
      <c r="DT300" s="1" t="s">
        <v>158</v>
      </c>
      <c r="DU300" s="1" t="s">
        <v>149</v>
      </c>
      <c r="DV300" s="1">
        <v>503.669</v>
      </c>
      <c r="DW300" s="1" t="str">
        <f t="shared" si="3"/>
        <v>low</v>
      </c>
      <c r="DX300" s="1">
        <v>400.658</v>
      </c>
      <c r="DY300" s="1">
        <v>0.989</v>
      </c>
      <c r="DZ300" s="1">
        <v>390.538</v>
      </c>
      <c r="EA300" s="1" t="s">
        <v>157</v>
      </c>
      <c r="EB300" s="1" t="s">
        <v>157</v>
      </c>
      <c r="EC300" s="1" t="s">
        <v>158</v>
      </c>
      <c r="ED300" s="1" t="s">
        <v>149</v>
      </c>
      <c r="EE300" s="1" t="s">
        <v>759</v>
      </c>
      <c r="EF300" s="1" t="s">
        <v>151</v>
      </c>
      <c r="EG300" s="1" t="s">
        <v>151</v>
      </c>
    </row>
    <row r="301" ht="14.25" customHeight="1">
      <c r="A301" s="1" t="s">
        <v>760</v>
      </c>
      <c r="B301" s="1" t="s">
        <v>153</v>
      </c>
      <c r="C301" s="1">
        <v>34.0</v>
      </c>
      <c r="D301" s="1" t="s">
        <v>137</v>
      </c>
      <c r="E301" s="1">
        <v>64.7</v>
      </c>
      <c r="F301" s="1">
        <v>46.0</v>
      </c>
      <c r="G301" s="1" t="s">
        <v>154</v>
      </c>
      <c r="H301" s="1">
        <v>17.0</v>
      </c>
      <c r="I301" s="1">
        <v>89.0</v>
      </c>
      <c r="J301" s="1">
        <v>146.0</v>
      </c>
      <c r="K301" s="1">
        <v>3.173913043</v>
      </c>
      <c r="L301" s="1">
        <v>70.5</v>
      </c>
      <c r="M301" s="1">
        <v>5.4</v>
      </c>
      <c r="N301" s="1">
        <v>75.0</v>
      </c>
      <c r="O301" s="1">
        <v>5.3</v>
      </c>
      <c r="P301" s="1">
        <v>14.83</v>
      </c>
      <c r="Q301" s="1">
        <v>6.57</v>
      </c>
      <c r="R301" s="1">
        <v>2.257229833</v>
      </c>
      <c r="S301" s="1">
        <v>85.0</v>
      </c>
      <c r="T301" s="1">
        <v>6.3</v>
      </c>
      <c r="U301" s="1">
        <v>4.1625</v>
      </c>
      <c r="V301" s="1">
        <v>120.2</v>
      </c>
      <c r="W301" s="1">
        <v>190.1886792</v>
      </c>
      <c r="X301" s="1">
        <v>128.2</v>
      </c>
      <c r="Y301" s="1">
        <v>85.8000858</v>
      </c>
      <c r="Z301" s="1">
        <v>1.1655</v>
      </c>
      <c r="AA301" s="1">
        <v>0.373366692</v>
      </c>
      <c r="AB301" s="1">
        <v>80.9</v>
      </c>
      <c r="AC301" s="1">
        <v>30.82609358</v>
      </c>
      <c r="AD301" s="1" t="s">
        <v>155</v>
      </c>
      <c r="AE301" s="1">
        <v>36.51112683</v>
      </c>
      <c r="AF301" s="1">
        <v>105.0</v>
      </c>
      <c r="AG301" s="1" t="s">
        <v>140</v>
      </c>
      <c r="AH301" s="1" t="s">
        <v>141</v>
      </c>
      <c r="AI301" s="1" t="s">
        <v>142</v>
      </c>
      <c r="AJ301" s="1" t="s">
        <v>167</v>
      </c>
      <c r="AK301" s="1" t="s">
        <v>143</v>
      </c>
      <c r="AL301" s="1">
        <v>105.0</v>
      </c>
      <c r="AM301" s="1">
        <v>74.0</v>
      </c>
      <c r="AN301" s="1">
        <v>1277.71</v>
      </c>
      <c r="AO301" s="1">
        <v>14.1254</v>
      </c>
      <c r="AP301" s="1">
        <v>380.421</v>
      </c>
      <c r="AQ301" s="1">
        <v>777.99</v>
      </c>
      <c r="AR301" s="1">
        <v>11.4952</v>
      </c>
      <c r="AS301" s="1">
        <v>1324.49</v>
      </c>
      <c r="AT301" s="1">
        <v>2111.55</v>
      </c>
      <c r="AU301" s="1">
        <v>168.355</v>
      </c>
      <c r="AV301" s="1">
        <v>10.0437</v>
      </c>
      <c r="AW301" s="1">
        <v>1.2962</v>
      </c>
      <c r="AX301" s="1">
        <v>2.95446</v>
      </c>
      <c r="AY301" s="1">
        <v>674.183</v>
      </c>
      <c r="AZ301" s="1">
        <v>1.04764</v>
      </c>
      <c r="BA301" s="1">
        <v>1.42647</v>
      </c>
      <c r="BB301" s="1">
        <v>12.7201</v>
      </c>
      <c r="BC301" s="1">
        <v>3.77746</v>
      </c>
      <c r="BD301" s="1">
        <v>0.958248</v>
      </c>
      <c r="BE301" s="1">
        <v>283.21</v>
      </c>
      <c r="BF301" s="1">
        <v>7.0344</v>
      </c>
      <c r="BG301" s="1">
        <v>165.403</v>
      </c>
      <c r="BH301" s="1">
        <v>0.0</v>
      </c>
      <c r="BI301" s="1">
        <v>0.0</v>
      </c>
      <c r="BJ301" s="1">
        <v>0.0</v>
      </c>
      <c r="BK301" s="1">
        <v>0.0</v>
      </c>
      <c r="BL301" s="1" t="s">
        <v>144</v>
      </c>
      <c r="BM301" s="1" t="s">
        <v>146</v>
      </c>
      <c r="BN301" s="1" t="s">
        <v>146</v>
      </c>
      <c r="BO301" s="1" t="s">
        <v>145</v>
      </c>
      <c r="BP301" s="1" t="s">
        <v>146</v>
      </c>
      <c r="BQ301" s="1" t="s">
        <v>145</v>
      </c>
      <c r="BR301" s="1" t="s">
        <v>146</v>
      </c>
      <c r="BS301" s="1">
        <v>16.37704293</v>
      </c>
      <c r="BT301" s="1">
        <v>3.688548903</v>
      </c>
      <c r="BU301" s="1">
        <v>1.62541999</v>
      </c>
      <c r="BV301" s="1">
        <v>0.681892697</v>
      </c>
      <c r="BW301" s="1">
        <v>0.237288123</v>
      </c>
      <c r="BX301" s="1">
        <v>0.636144105</v>
      </c>
      <c r="BY301" s="1">
        <v>0.49776534</v>
      </c>
      <c r="BZ301" s="1" t="str">
        <f t="shared" si="1"/>
        <v>proinflamatoria</v>
      </c>
      <c r="CA301" s="1">
        <v>45.14285714</v>
      </c>
      <c r="CB301" s="1" t="s">
        <v>148</v>
      </c>
      <c r="CC301" s="1">
        <v>0.003587369</v>
      </c>
      <c r="CD301" s="1">
        <v>0.139239978</v>
      </c>
      <c r="CE301" s="1">
        <v>0.021190506</v>
      </c>
      <c r="CF301" s="1">
        <v>0.296500229</v>
      </c>
      <c r="CG301" s="1">
        <v>0.124932215</v>
      </c>
      <c r="CH301" s="1">
        <v>637.268</v>
      </c>
      <c r="CI301" s="2" t="str">
        <f t="shared" si="2"/>
        <v>low</v>
      </c>
      <c r="CJ301" s="1">
        <v>297.714</v>
      </c>
      <c r="CK301" s="1">
        <v>209.098</v>
      </c>
      <c r="CL301" s="1">
        <v>88.616</v>
      </c>
      <c r="CM301" s="1">
        <v>167.561</v>
      </c>
      <c r="CN301" s="1">
        <v>99.105</v>
      </c>
      <c r="CO301" s="1">
        <v>7.201</v>
      </c>
      <c r="CP301" s="1">
        <v>0.0</v>
      </c>
      <c r="CQ301" s="1">
        <v>7.201</v>
      </c>
      <c r="CR301" s="1">
        <v>0.0</v>
      </c>
      <c r="CS301" s="1">
        <v>23.847</v>
      </c>
      <c r="CT301" s="1">
        <v>23.847</v>
      </c>
      <c r="CU301" s="1">
        <v>0.0</v>
      </c>
      <c r="CV301" s="1">
        <v>4.236</v>
      </c>
      <c r="CW301" s="1">
        <v>47.853</v>
      </c>
      <c r="CX301" s="1">
        <v>0.0</v>
      </c>
      <c r="CY301" s="1">
        <v>11.043</v>
      </c>
      <c r="CZ301" s="1">
        <v>50.261</v>
      </c>
      <c r="DA301" s="1">
        <v>15.333</v>
      </c>
      <c r="DB301" s="1">
        <v>65.594</v>
      </c>
      <c r="DC301" s="1">
        <v>7.642</v>
      </c>
      <c r="DD301" s="1">
        <v>0.092</v>
      </c>
      <c r="DE301" s="1">
        <v>7.734</v>
      </c>
      <c r="DF301" s="1">
        <v>28.297</v>
      </c>
      <c r="DG301" s="1">
        <v>7.016</v>
      </c>
      <c r="DH301" s="1">
        <v>35.313</v>
      </c>
      <c r="DI301" s="1">
        <v>14.243</v>
      </c>
      <c r="DJ301" s="1">
        <v>10.571</v>
      </c>
      <c r="DK301" s="1">
        <v>24.814</v>
      </c>
      <c r="DL301" s="1">
        <v>42.535</v>
      </c>
      <c r="DM301" s="1">
        <v>31.732</v>
      </c>
      <c r="DN301" s="1">
        <v>74.266</v>
      </c>
      <c r="DO301" s="1">
        <v>0.0</v>
      </c>
      <c r="DP301" s="1">
        <v>23.847</v>
      </c>
      <c r="DQ301" s="1">
        <v>23.847</v>
      </c>
      <c r="DR301" s="1" t="s">
        <v>158</v>
      </c>
      <c r="DS301" s="1" t="s">
        <v>158</v>
      </c>
      <c r="DT301" s="1" t="s">
        <v>157</v>
      </c>
      <c r="DU301" s="1" t="s">
        <v>158</v>
      </c>
      <c r="DV301" s="1">
        <v>498.758</v>
      </c>
      <c r="DW301" s="1" t="str">
        <f t="shared" si="3"/>
        <v>low</v>
      </c>
      <c r="DX301" s="1">
        <v>233.006</v>
      </c>
      <c r="DY301" s="1">
        <v>131.142</v>
      </c>
      <c r="DZ301" s="1">
        <v>77.565</v>
      </c>
      <c r="EA301" s="1" t="s">
        <v>157</v>
      </c>
      <c r="EB301" s="1" t="s">
        <v>157</v>
      </c>
      <c r="EC301" s="1" t="s">
        <v>157</v>
      </c>
      <c r="ED301" s="1" t="s">
        <v>157</v>
      </c>
      <c r="EE301" s="1" t="s">
        <v>761</v>
      </c>
      <c r="EF301" s="1" t="s">
        <v>165</v>
      </c>
      <c r="EG301" s="1" t="s">
        <v>165</v>
      </c>
    </row>
    <row r="302" ht="14.25" customHeight="1">
      <c r="A302" s="1" t="s">
        <v>762</v>
      </c>
      <c r="B302" s="1" t="s">
        <v>136</v>
      </c>
      <c r="C302" s="1">
        <v>37.0</v>
      </c>
      <c r="D302" s="1" t="s">
        <v>137</v>
      </c>
      <c r="E302" s="1">
        <v>91.4</v>
      </c>
      <c r="F302" s="1">
        <v>46.0</v>
      </c>
      <c r="G302" s="1" t="s">
        <v>154</v>
      </c>
      <c r="H302" s="1">
        <v>40.0</v>
      </c>
      <c r="I302" s="1">
        <v>113.0</v>
      </c>
      <c r="J302" s="1">
        <v>210.0</v>
      </c>
      <c r="K302" s="1">
        <v>4.565217391</v>
      </c>
      <c r="L302" s="1">
        <v>173.4</v>
      </c>
      <c r="M302" s="1">
        <v>1.9</v>
      </c>
      <c r="N302" s="1">
        <v>89.0</v>
      </c>
      <c r="O302" s="1">
        <v>5.3</v>
      </c>
      <c r="P302" s="1">
        <v>7.39</v>
      </c>
      <c r="Q302" s="1">
        <v>4.28</v>
      </c>
      <c r="R302" s="1">
        <v>1.726635514</v>
      </c>
      <c r="S302" s="1">
        <v>201.0</v>
      </c>
      <c r="T302" s="1">
        <v>20.38</v>
      </c>
      <c r="U302" s="1">
        <v>4.9395</v>
      </c>
      <c r="V302" s="1">
        <v>188.6</v>
      </c>
      <c r="W302" s="1">
        <v>283.1538729</v>
      </c>
      <c r="X302" s="1">
        <v>38.8</v>
      </c>
      <c r="Y302" s="1">
        <v>22.35091715</v>
      </c>
      <c r="Z302" s="1">
        <v>4.474089333</v>
      </c>
      <c r="AA302" s="1">
        <v>0.30651111</v>
      </c>
      <c r="AB302" s="1">
        <v>72.2</v>
      </c>
      <c r="AC302" s="1">
        <v>28.77576268</v>
      </c>
      <c r="AD302" s="1" t="s">
        <v>139</v>
      </c>
      <c r="AE302" s="1">
        <v>38.66153807</v>
      </c>
      <c r="AF302" s="1">
        <v>87.5</v>
      </c>
      <c r="AG302" s="1" t="s">
        <v>140</v>
      </c>
      <c r="AH302" s="1" t="s">
        <v>154</v>
      </c>
      <c r="AI302" s="1" t="s">
        <v>142</v>
      </c>
      <c r="AJ302" s="1" t="s">
        <v>142</v>
      </c>
      <c r="AK302" s="1" t="s">
        <v>143</v>
      </c>
      <c r="AL302" s="1">
        <v>129.0</v>
      </c>
      <c r="AM302" s="1">
        <v>82.0</v>
      </c>
      <c r="AN302" s="1">
        <v>2400.57</v>
      </c>
      <c r="AO302" s="1">
        <v>21.9757</v>
      </c>
      <c r="AP302" s="1">
        <v>423.977</v>
      </c>
      <c r="AQ302" s="1">
        <v>993.088</v>
      </c>
      <c r="AR302" s="1">
        <v>16.6648</v>
      </c>
      <c r="AS302" s="1">
        <v>1411.98</v>
      </c>
      <c r="AT302" s="1">
        <v>3659.87</v>
      </c>
      <c r="AU302" s="1">
        <v>290.645</v>
      </c>
      <c r="AV302" s="1">
        <v>10.8919</v>
      </c>
      <c r="AW302" s="1">
        <v>2.29732</v>
      </c>
      <c r="AX302" s="1">
        <v>3.62636</v>
      </c>
      <c r="AY302" s="1">
        <v>519.773</v>
      </c>
      <c r="AZ302" s="1">
        <v>1.14576</v>
      </c>
      <c r="BA302" s="1">
        <v>1.40634</v>
      </c>
      <c r="BB302" s="1">
        <v>15.4462</v>
      </c>
      <c r="BC302" s="1">
        <v>5.78728</v>
      </c>
      <c r="BD302" s="1">
        <v>1.10769</v>
      </c>
      <c r="BE302" s="1">
        <v>345.455</v>
      </c>
      <c r="BF302" s="1">
        <v>7.14309</v>
      </c>
      <c r="BG302" s="1">
        <v>144.179</v>
      </c>
      <c r="BH302" s="1">
        <v>7.902221086</v>
      </c>
      <c r="BI302" s="1">
        <v>2.784094016</v>
      </c>
      <c r="BJ302" s="1">
        <v>0.848945934</v>
      </c>
      <c r="BK302" s="1">
        <v>0.0</v>
      </c>
      <c r="BL302" s="1" t="s">
        <v>144</v>
      </c>
      <c r="BM302" s="1" t="s">
        <v>146</v>
      </c>
      <c r="BN302" s="1" t="s">
        <v>145</v>
      </c>
      <c r="BO302" s="1" t="s">
        <v>146</v>
      </c>
      <c r="BP302" s="1" t="s">
        <v>146</v>
      </c>
      <c r="BQ302" s="1" t="s">
        <v>146</v>
      </c>
      <c r="BR302" s="1" t="s">
        <v>145</v>
      </c>
      <c r="BS302" s="1" t="s">
        <v>147</v>
      </c>
      <c r="BT302" s="1" t="s">
        <v>147</v>
      </c>
      <c r="BU302" s="1" t="s">
        <v>147</v>
      </c>
      <c r="BV302" s="1" t="s">
        <v>147</v>
      </c>
      <c r="BW302" s="1" t="s">
        <v>147</v>
      </c>
      <c r="BX302" s="1">
        <v>0.69189333</v>
      </c>
      <c r="BY302" s="1">
        <v>0.288168817</v>
      </c>
      <c r="BZ302" s="1" t="str">
        <f t="shared" si="1"/>
        <v>proinflamatoria</v>
      </c>
      <c r="CA302" s="1">
        <v>27.79428571</v>
      </c>
      <c r="CB302" s="1" t="s">
        <v>148</v>
      </c>
      <c r="CC302" s="1">
        <v>0.41611467</v>
      </c>
      <c r="CD302" s="1">
        <v>0.441524596</v>
      </c>
      <c r="CE302" s="1">
        <v>0.024161147</v>
      </c>
      <c r="CF302" s="1">
        <v>0.028939081</v>
      </c>
      <c r="CG302" s="1">
        <v>0.029101965</v>
      </c>
      <c r="CH302" s="1">
        <v>483.275</v>
      </c>
      <c r="CI302" s="2" t="str">
        <f t="shared" si="2"/>
        <v>low</v>
      </c>
      <c r="CJ302" s="1">
        <v>442.687</v>
      </c>
      <c r="CK302" s="1">
        <v>205.944</v>
      </c>
      <c r="CL302" s="1">
        <v>236.743</v>
      </c>
      <c r="CM302" s="1">
        <v>47.638</v>
      </c>
      <c r="CN302" s="1">
        <v>386.162</v>
      </c>
      <c r="CO302" s="1">
        <v>0.0</v>
      </c>
      <c r="CP302" s="1">
        <v>0.0</v>
      </c>
      <c r="CQ302" s="1">
        <v>0.0</v>
      </c>
      <c r="CR302" s="1">
        <v>0.0</v>
      </c>
      <c r="CS302" s="1">
        <v>8.816</v>
      </c>
      <c r="CT302" s="1">
        <v>8.816</v>
      </c>
      <c r="CU302" s="1">
        <v>0.07</v>
      </c>
      <c r="CV302" s="1">
        <v>0.0</v>
      </c>
      <c r="CW302" s="1">
        <v>14.6</v>
      </c>
      <c r="CX302" s="1">
        <v>0.0</v>
      </c>
      <c r="CY302" s="1">
        <v>30.693</v>
      </c>
      <c r="CZ302" s="1">
        <v>0.001</v>
      </c>
      <c r="DA302" s="1">
        <v>0.01</v>
      </c>
      <c r="DB302" s="1">
        <v>0.011</v>
      </c>
      <c r="DC302" s="1">
        <v>0.0</v>
      </c>
      <c r="DD302" s="1">
        <v>0.022</v>
      </c>
      <c r="DE302" s="1">
        <v>0.022</v>
      </c>
      <c r="DF302" s="1">
        <v>1.129</v>
      </c>
      <c r="DG302" s="1">
        <v>1.183</v>
      </c>
      <c r="DH302" s="1">
        <v>2.311</v>
      </c>
      <c r="DI302" s="1">
        <v>1.751</v>
      </c>
      <c r="DJ302" s="1">
        <v>12.067</v>
      </c>
      <c r="DK302" s="1">
        <v>13.817</v>
      </c>
      <c r="DL302" s="1">
        <v>157.568</v>
      </c>
      <c r="DM302" s="1">
        <v>214.513</v>
      </c>
      <c r="DN302" s="1">
        <v>372.082</v>
      </c>
      <c r="DO302" s="1">
        <v>0.0</v>
      </c>
      <c r="DP302" s="1">
        <v>8.816</v>
      </c>
      <c r="DQ302" s="1">
        <v>8.816</v>
      </c>
      <c r="DR302" s="1" t="s">
        <v>158</v>
      </c>
      <c r="DS302" s="1" t="s">
        <v>157</v>
      </c>
      <c r="DT302" s="1" t="s">
        <v>158</v>
      </c>
      <c r="DU302" s="1" t="s">
        <v>157</v>
      </c>
      <c r="DV302" s="1">
        <v>201.317</v>
      </c>
      <c r="DW302" s="1" t="str">
        <f t="shared" si="3"/>
        <v>low</v>
      </c>
      <c r="DX302" s="1">
        <v>184.409</v>
      </c>
      <c r="DY302" s="1">
        <v>19.845</v>
      </c>
      <c r="DZ302" s="1">
        <v>160.863</v>
      </c>
      <c r="EA302" s="1" t="s">
        <v>158</v>
      </c>
      <c r="EB302" s="1" t="s">
        <v>157</v>
      </c>
      <c r="EC302" s="1" t="s">
        <v>158</v>
      </c>
      <c r="ED302" s="1" t="s">
        <v>157</v>
      </c>
      <c r="EE302" s="1" t="s">
        <v>763</v>
      </c>
      <c r="EF302" s="1" t="s">
        <v>175</v>
      </c>
      <c r="EG302" s="1" t="s">
        <v>151</v>
      </c>
    </row>
    <row r="303" ht="14.25" customHeight="1">
      <c r="A303" s="1" t="s">
        <v>764</v>
      </c>
      <c r="B303" s="1" t="s">
        <v>153</v>
      </c>
      <c r="C303" s="1">
        <v>27.0</v>
      </c>
      <c r="D303" s="1" t="s">
        <v>137</v>
      </c>
      <c r="E303" s="1">
        <v>46.4</v>
      </c>
      <c r="F303" s="1">
        <v>51.0</v>
      </c>
      <c r="G303" s="1" t="s">
        <v>154</v>
      </c>
      <c r="H303" s="1">
        <v>10.0</v>
      </c>
      <c r="I303" s="1">
        <v>69.0</v>
      </c>
      <c r="J303" s="1">
        <v>129.0</v>
      </c>
      <c r="K303" s="1">
        <v>2.529411765</v>
      </c>
      <c r="L303" s="1">
        <v>166.8</v>
      </c>
      <c r="M303" s="1">
        <v>2.1</v>
      </c>
      <c r="N303" s="1">
        <v>85.0</v>
      </c>
      <c r="O303" s="1">
        <v>5.4</v>
      </c>
      <c r="P303" s="1">
        <v>7.78</v>
      </c>
      <c r="Q303" s="1">
        <v>9.39</v>
      </c>
      <c r="R303" s="1">
        <v>0.828541001</v>
      </c>
      <c r="S303" s="1">
        <v>51.0</v>
      </c>
      <c r="T303" s="1">
        <v>6.9</v>
      </c>
      <c r="U303" s="1">
        <v>4.7175</v>
      </c>
      <c r="V303" s="1">
        <v>99.3</v>
      </c>
      <c r="W303" s="1">
        <v>113.3470226</v>
      </c>
      <c r="X303" s="1">
        <v>113.1</v>
      </c>
      <c r="Y303" s="1">
        <v>69.12283127</v>
      </c>
      <c r="Z303" s="1">
        <v>1.4467</v>
      </c>
      <c r="AA303" s="1">
        <v>0.360724554</v>
      </c>
      <c r="AB303" s="1">
        <v>62.0</v>
      </c>
      <c r="AC303" s="1">
        <v>26.31327653</v>
      </c>
      <c r="AD303" s="1" t="s">
        <v>139</v>
      </c>
      <c r="AE303" s="1">
        <v>39.31848698</v>
      </c>
      <c r="AF303" s="1">
        <v>81.7</v>
      </c>
      <c r="AG303" s="1" t="s">
        <v>140</v>
      </c>
      <c r="AH303" s="1" t="s">
        <v>154</v>
      </c>
      <c r="AI303" s="1" t="s">
        <v>142</v>
      </c>
      <c r="AJ303" s="1" t="s">
        <v>167</v>
      </c>
      <c r="AK303" s="1" t="s">
        <v>143</v>
      </c>
      <c r="AL303" s="1">
        <v>99.0</v>
      </c>
      <c r="AM303" s="1">
        <v>61.0</v>
      </c>
      <c r="AN303" s="1">
        <v>2066.98</v>
      </c>
      <c r="AO303" s="1">
        <v>16.3937</v>
      </c>
      <c r="AP303" s="1">
        <v>720.385</v>
      </c>
      <c r="AQ303" s="1">
        <v>1070.6</v>
      </c>
      <c r="AR303" s="1">
        <v>13.2172</v>
      </c>
      <c r="AS303" s="1">
        <v>908.125</v>
      </c>
      <c r="AT303" s="1">
        <v>2500.09</v>
      </c>
      <c r="AU303" s="1">
        <v>245.085</v>
      </c>
      <c r="AV303" s="1">
        <v>10.0456</v>
      </c>
      <c r="AW303" s="1">
        <v>1.65261</v>
      </c>
      <c r="AX303" s="1">
        <v>2.9615</v>
      </c>
      <c r="AY303" s="1">
        <v>642.43</v>
      </c>
      <c r="AZ303" s="1">
        <v>1.05385</v>
      </c>
      <c r="BA303" s="1">
        <v>1.70732</v>
      </c>
      <c r="BB303" s="1">
        <v>14.8234</v>
      </c>
      <c r="BC303" s="1">
        <v>4.66604</v>
      </c>
      <c r="BD303" s="1">
        <v>1.06729</v>
      </c>
      <c r="BE303" s="1">
        <v>374.718</v>
      </c>
      <c r="BF303" s="1">
        <v>7.01511</v>
      </c>
      <c r="BG303" s="1">
        <v>85.6135</v>
      </c>
      <c r="BH303" s="1">
        <v>0.0</v>
      </c>
      <c r="BI303" s="1">
        <v>0.0</v>
      </c>
      <c r="BJ303" s="1">
        <v>0.0</v>
      </c>
      <c r="BK303" s="1">
        <v>0.0</v>
      </c>
      <c r="BL303" s="1" t="s">
        <v>156</v>
      </c>
      <c r="BM303" s="1" t="s">
        <v>146</v>
      </c>
      <c r="BN303" s="1" t="s">
        <v>146</v>
      </c>
      <c r="BO303" s="1" t="s">
        <v>146</v>
      </c>
      <c r="BP303" s="1" t="s">
        <v>146</v>
      </c>
      <c r="BQ303" s="1" t="s">
        <v>146</v>
      </c>
      <c r="BR303" s="1" t="s">
        <v>146</v>
      </c>
      <c r="BS303" s="1">
        <v>12.17126267</v>
      </c>
      <c r="BT303" s="1">
        <v>3.709472279</v>
      </c>
      <c r="BU303" s="1">
        <v>0.809099617</v>
      </c>
      <c r="BV303" s="1">
        <v>0.579770657</v>
      </c>
      <c r="BW303" s="1">
        <v>0.268013885</v>
      </c>
      <c r="BX303" s="1">
        <v>1.855807823</v>
      </c>
      <c r="BY303" s="1">
        <v>0.897826716</v>
      </c>
      <c r="BZ303" s="1" t="str">
        <f t="shared" si="1"/>
        <v>proinflamatoria</v>
      </c>
      <c r="CA303" s="1">
        <v>38.42350061</v>
      </c>
      <c r="CB303" s="1" t="s">
        <v>148</v>
      </c>
      <c r="CC303" s="1">
        <v>0.129117625</v>
      </c>
      <c r="CD303" s="1">
        <v>0.130801688</v>
      </c>
      <c r="CE303" s="1">
        <v>0.081149604</v>
      </c>
      <c r="CF303" s="1">
        <v>0.09667629</v>
      </c>
      <c r="CG303" s="1">
        <v>0.321063735</v>
      </c>
      <c r="CH303" s="1">
        <v>2671.163</v>
      </c>
      <c r="CI303" s="2" t="str">
        <f t="shared" si="2"/>
        <v>High</v>
      </c>
      <c r="CJ303" s="1">
        <v>1379.305</v>
      </c>
      <c r="CK303" s="1">
        <v>1349.62</v>
      </c>
      <c r="CL303" s="1">
        <v>29.684</v>
      </c>
      <c r="CM303" s="1">
        <v>1312.348</v>
      </c>
      <c r="CN303" s="1">
        <v>57.644</v>
      </c>
      <c r="CO303" s="1">
        <v>8.954</v>
      </c>
      <c r="CP303" s="1">
        <v>0.0</v>
      </c>
      <c r="CQ303" s="1">
        <v>8.954</v>
      </c>
      <c r="CR303" s="1">
        <v>0.0</v>
      </c>
      <c r="CS303" s="1">
        <v>0.359</v>
      </c>
      <c r="CT303" s="1">
        <v>0.359</v>
      </c>
      <c r="CU303" s="1">
        <v>0.0</v>
      </c>
      <c r="CV303" s="1">
        <v>8.839</v>
      </c>
      <c r="CW303" s="1">
        <v>47.853</v>
      </c>
      <c r="CX303" s="1">
        <v>0.0</v>
      </c>
      <c r="CY303" s="1">
        <v>1250.505</v>
      </c>
      <c r="CZ303" s="1">
        <v>0.498</v>
      </c>
      <c r="DA303" s="1">
        <v>0.0</v>
      </c>
      <c r="DB303" s="1">
        <v>0.498</v>
      </c>
      <c r="DC303" s="1">
        <v>6.998</v>
      </c>
      <c r="DD303" s="1">
        <v>0.0</v>
      </c>
      <c r="DE303" s="1">
        <v>6.998</v>
      </c>
      <c r="DF303" s="1">
        <v>4.605</v>
      </c>
      <c r="DG303" s="1">
        <v>1.888</v>
      </c>
      <c r="DH303" s="1">
        <v>6.493</v>
      </c>
      <c r="DI303" s="1">
        <v>14.086</v>
      </c>
      <c r="DJ303" s="1">
        <v>23.477</v>
      </c>
      <c r="DK303" s="1">
        <v>37.563</v>
      </c>
      <c r="DL303" s="1">
        <v>16.121</v>
      </c>
      <c r="DM303" s="1">
        <v>3.96</v>
      </c>
      <c r="DN303" s="1">
        <v>20.081</v>
      </c>
      <c r="DO303" s="1">
        <v>0.0</v>
      </c>
      <c r="DP303" s="1">
        <v>0.359</v>
      </c>
      <c r="DQ303" s="1">
        <v>0.359</v>
      </c>
      <c r="DR303" s="1" t="s">
        <v>149</v>
      </c>
      <c r="DS303" s="1" t="s">
        <v>149</v>
      </c>
      <c r="DT303" s="1" t="s">
        <v>149</v>
      </c>
      <c r="DU303" s="1" t="s">
        <v>158</v>
      </c>
      <c r="DV303" s="1">
        <v>1292.303</v>
      </c>
      <c r="DW303" s="1" t="str">
        <f t="shared" si="3"/>
        <v>high</v>
      </c>
      <c r="DX303" s="1">
        <v>667.304</v>
      </c>
      <c r="DY303" s="1">
        <v>634.911</v>
      </c>
      <c r="DZ303" s="1">
        <v>27.888</v>
      </c>
      <c r="EA303" s="1" t="s">
        <v>149</v>
      </c>
      <c r="EB303" s="1" t="s">
        <v>149</v>
      </c>
      <c r="EC303" s="1" t="s">
        <v>149</v>
      </c>
      <c r="ED303" s="1" t="s">
        <v>158</v>
      </c>
      <c r="EE303" s="1" t="s">
        <v>765</v>
      </c>
      <c r="EF303" s="1" t="s">
        <v>151</v>
      </c>
      <c r="EG303" s="1" t="s">
        <v>151</v>
      </c>
    </row>
    <row r="304" ht="14.25" customHeight="1">
      <c r="A304" s="1" t="s">
        <v>766</v>
      </c>
      <c r="B304" s="1" t="s">
        <v>153</v>
      </c>
      <c r="C304" s="1">
        <v>37.0</v>
      </c>
      <c r="D304" s="1" t="s">
        <v>137</v>
      </c>
      <c r="E304" s="1">
        <v>64.7</v>
      </c>
      <c r="F304" s="1">
        <v>63.0</v>
      </c>
      <c r="G304" s="1" t="s">
        <v>154</v>
      </c>
      <c r="H304" s="1">
        <v>10.0</v>
      </c>
      <c r="I304" s="1">
        <v>96.0</v>
      </c>
      <c r="J304" s="1">
        <v>163.0</v>
      </c>
      <c r="K304" s="1">
        <v>2.587301587</v>
      </c>
      <c r="L304" s="1">
        <v>163.2</v>
      </c>
      <c r="M304" s="1">
        <v>6.0</v>
      </c>
      <c r="N304" s="1">
        <v>91.0</v>
      </c>
      <c r="O304" s="1">
        <v>5.3</v>
      </c>
      <c r="P304" s="1">
        <v>46.02</v>
      </c>
      <c r="Q304" s="1">
        <v>4.81</v>
      </c>
      <c r="R304" s="1">
        <v>9.567567568</v>
      </c>
      <c r="S304" s="1">
        <v>51.0</v>
      </c>
      <c r="T304" s="1">
        <v>17.25</v>
      </c>
      <c r="U304" s="1">
        <v>5.0505</v>
      </c>
      <c r="V304" s="1">
        <v>161.3</v>
      </c>
      <c r="W304" s="1">
        <v>222.5088681</v>
      </c>
      <c r="X304" s="1">
        <v>45.3</v>
      </c>
      <c r="Y304" s="1">
        <v>25.82611278</v>
      </c>
      <c r="Z304" s="1">
        <v>3.87205</v>
      </c>
      <c r="AA304" s="1">
        <v>0.312523363</v>
      </c>
      <c r="AB304" s="1">
        <v>92.0</v>
      </c>
      <c r="AC304" s="1">
        <v>36.52867958</v>
      </c>
      <c r="AD304" s="1" t="s">
        <v>155</v>
      </c>
      <c r="AE304" s="1">
        <v>44.36417413</v>
      </c>
      <c r="AF304" s="1">
        <v>106.8</v>
      </c>
      <c r="AG304" s="1" t="s">
        <v>140</v>
      </c>
      <c r="AH304" s="1" t="s">
        <v>141</v>
      </c>
      <c r="AI304" s="1" t="s">
        <v>142</v>
      </c>
      <c r="AJ304" s="1" t="s">
        <v>167</v>
      </c>
      <c r="AK304" s="1" t="s">
        <v>143</v>
      </c>
      <c r="AL304" s="1">
        <v>108.0</v>
      </c>
      <c r="AM304" s="1">
        <v>63.0</v>
      </c>
      <c r="AN304" s="1">
        <v>1837.25</v>
      </c>
      <c r="AO304" s="1">
        <v>13.728</v>
      </c>
      <c r="AP304" s="1">
        <v>701.349</v>
      </c>
      <c r="AQ304" s="1">
        <v>937.981</v>
      </c>
      <c r="AR304" s="1">
        <v>10.9832</v>
      </c>
      <c r="AS304" s="1">
        <v>1352.04</v>
      </c>
      <c r="AT304" s="1">
        <v>2747.66</v>
      </c>
      <c r="AU304" s="1">
        <v>194.484</v>
      </c>
      <c r="AV304" s="1">
        <v>10.0532</v>
      </c>
      <c r="AW304" s="1">
        <v>1.07751</v>
      </c>
      <c r="AX304" s="1">
        <v>2.50912</v>
      </c>
      <c r="AY304" s="1">
        <v>710.857</v>
      </c>
      <c r="AZ304" s="1">
        <v>0.833102</v>
      </c>
      <c r="BA304" s="1">
        <v>1.39315</v>
      </c>
      <c r="BB304" s="1">
        <v>12.9496</v>
      </c>
      <c r="BC304" s="1">
        <v>3.51914</v>
      </c>
      <c r="BD304" s="1">
        <v>2.15469</v>
      </c>
      <c r="BE304" s="1">
        <v>256.326</v>
      </c>
      <c r="BF304" s="1">
        <v>6.92127</v>
      </c>
      <c r="BG304" s="1">
        <v>121.935</v>
      </c>
      <c r="BH304" s="1">
        <v>0.233766442</v>
      </c>
      <c r="BI304" s="1">
        <v>0.157346294</v>
      </c>
      <c r="BJ304" s="1">
        <v>0.193266558</v>
      </c>
      <c r="BK304" s="1">
        <v>0.019658962</v>
      </c>
      <c r="BL304" s="1" t="s">
        <v>144</v>
      </c>
      <c r="BM304" s="1" t="s">
        <v>146</v>
      </c>
      <c r="BN304" s="1" t="s">
        <v>146</v>
      </c>
      <c r="BO304" s="1" t="s">
        <v>146</v>
      </c>
      <c r="BP304" s="1" t="s">
        <v>146</v>
      </c>
      <c r="BQ304" s="1" t="s">
        <v>145</v>
      </c>
      <c r="BR304" s="1" t="s">
        <v>145</v>
      </c>
      <c r="BS304" s="1">
        <v>29.9982615</v>
      </c>
      <c r="BT304" s="1">
        <v>33.0337198</v>
      </c>
      <c r="BU304" s="1">
        <v>33.34678059</v>
      </c>
      <c r="BV304" s="1">
        <v>17.44993362</v>
      </c>
      <c r="BW304" s="1">
        <v>17.57777153</v>
      </c>
      <c r="BX304" s="1">
        <v>0.214374711</v>
      </c>
      <c r="BY304" s="1">
        <v>0.116698264</v>
      </c>
      <c r="BZ304" s="1" t="str">
        <f t="shared" si="1"/>
        <v>proinflamatoria</v>
      </c>
      <c r="CA304" s="1">
        <v>46.28089888</v>
      </c>
      <c r="CB304" s="1" t="s">
        <v>148</v>
      </c>
      <c r="CC304" s="1">
        <v>0.05868316</v>
      </c>
      <c r="CD304" s="1">
        <v>0.054494984</v>
      </c>
      <c r="CE304" s="1">
        <v>0.147073147</v>
      </c>
      <c r="CF304" s="1">
        <v>0.50516217</v>
      </c>
      <c r="CG304" s="1">
        <v>0.145758255</v>
      </c>
      <c r="CH304" s="1">
        <v>378.081</v>
      </c>
      <c r="CI304" s="2" t="str">
        <f t="shared" si="2"/>
        <v>low</v>
      </c>
      <c r="CJ304" s="1">
        <v>85.256</v>
      </c>
      <c r="CK304" s="1">
        <v>57.58</v>
      </c>
      <c r="CL304" s="1">
        <v>27.676</v>
      </c>
      <c r="CM304" s="1">
        <v>12.545</v>
      </c>
      <c r="CN304" s="1">
        <v>58.908</v>
      </c>
      <c r="CO304" s="1">
        <v>0.558</v>
      </c>
      <c r="CP304" s="1">
        <v>0.0</v>
      </c>
      <c r="CQ304" s="1">
        <v>0.558</v>
      </c>
      <c r="CR304" s="1">
        <v>0.0</v>
      </c>
      <c r="CS304" s="1">
        <v>13.245</v>
      </c>
      <c r="CT304" s="1">
        <v>13.245</v>
      </c>
      <c r="CU304" s="1">
        <v>0.0</v>
      </c>
      <c r="CV304" s="1">
        <v>0.558</v>
      </c>
      <c r="CW304" s="1">
        <v>0.0</v>
      </c>
      <c r="CX304" s="1">
        <v>0.0</v>
      </c>
      <c r="CY304" s="1">
        <v>0.766</v>
      </c>
      <c r="CZ304" s="1">
        <v>0.0</v>
      </c>
      <c r="DA304" s="1">
        <v>4.23</v>
      </c>
      <c r="DB304" s="1">
        <v>4.23</v>
      </c>
      <c r="DC304" s="1">
        <v>5.436</v>
      </c>
      <c r="DD304" s="1">
        <v>0.24</v>
      </c>
      <c r="DE304" s="1">
        <v>5.676</v>
      </c>
      <c r="DF304" s="1">
        <v>1.298</v>
      </c>
      <c r="DG304" s="1">
        <v>0.575</v>
      </c>
      <c r="DH304" s="1">
        <v>1.873</v>
      </c>
      <c r="DI304" s="1">
        <v>0.105</v>
      </c>
      <c r="DJ304" s="1">
        <v>2.341</v>
      </c>
      <c r="DK304" s="1">
        <v>2.446</v>
      </c>
      <c r="DL304" s="1">
        <v>49.417</v>
      </c>
      <c r="DM304" s="1">
        <v>7.045</v>
      </c>
      <c r="DN304" s="1">
        <v>56.462</v>
      </c>
      <c r="DO304" s="1">
        <v>0.0</v>
      </c>
      <c r="DP304" s="1">
        <v>13.245</v>
      </c>
      <c r="DQ304" s="1">
        <v>13.245</v>
      </c>
      <c r="DR304" s="1" t="s">
        <v>158</v>
      </c>
      <c r="DS304" s="1" t="s">
        <v>158</v>
      </c>
      <c r="DT304" s="1" t="s">
        <v>158</v>
      </c>
      <c r="DU304" s="1" t="s">
        <v>158</v>
      </c>
      <c r="DV304" s="1">
        <v>205.786</v>
      </c>
      <c r="DW304" s="1" t="str">
        <f t="shared" si="3"/>
        <v>low</v>
      </c>
      <c r="DX304" s="1">
        <v>46.404</v>
      </c>
      <c r="DY304" s="1">
        <v>6.828</v>
      </c>
      <c r="DZ304" s="1">
        <v>32.063</v>
      </c>
      <c r="EA304" s="1" t="s">
        <v>158</v>
      </c>
      <c r="EB304" s="1" t="s">
        <v>158</v>
      </c>
      <c r="EC304" s="1" t="s">
        <v>158</v>
      </c>
      <c r="ED304" s="1" t="s">
        <v>158</v>
      </c>
      <c r="EE304" s="1" t="s">
        <v>767</v>
      </c>
      <c r="EF304" s="1" t="s">
        <v>151</v>
      </c>
      <c r="EG304" s="1" t="s">
        <v>151</v>
      </c>
    </row>
    <row r="305" ht="14.25" customHeight="1">
      <c r="A305" s="1" t="s">
        <v>768</v>
      </c>
      <c r="B305" s="1" t="s">
        <v>153</v>
      </c>
      <c r="C305" s="1">
        <v>32.0</v>
      </c>
      <c r="D305" s="1" t="s">
        <v>137</v>
      </c>
      <c r="E305" s="1">
        <v>48.6</v>
      </c>
      <c r="F305" s="1">
        <v>41.0</v>
      </c>
      <c r="G305" s="1" t="s">
        <v>154</v>
      </c>
      <c r="H305" s="1">
        <v>10.0</v>
      </c>
      <c r="I305" s="1">
        <v>68.0</v>
      </c>
      <c r="J305" s="1">
        <v>114.0</v>
      </c>
      <c r="K305" s="1">
        <v>2.780487805</v>
      </c>
      <c r="L305" s="1">
        <v>68.4</v>
      </c>
      <c r="M305" s="1">
        <v>0.7</v>
      </c>
      <c r="N305" s="1">
        <v>70.0</v>
      </c>
      <c r="O305" s="1">
        <v>5.3</v>
      </c>
      <c r="P305" s="1">
        <v>5.85</v>
      </c>
      <c r="Q305" s="1">
        <v>4.81</v>
      </c>
      <c r="R305" s="1">
        <v>1.216216216</v>
      </c>
      <c r="S305" s="1">
        <v>51.0</v>
      </c>
      <c r="T305" s="1">
        <v>6.49</v>
      </c>
      <c r="U305" s="1">
        <v>3.885</v>
      </c>
      <c r="V305" s="1">
        <v>141.0</v>
      </c>
      <c r="W305" s="1">
        <v>337.1428571</v>
      </c>
      <c r="X305" s="1">
        <v>127.1</v>
      </c>
      <c r="Y305" s="1">
        <v>89.23737735</v>
      </c>
      <c r="Z305" s="1">
        <v>1.120606667</v>
      </c>
      <c r="AA305" s="1">
        <v>0.375760017</v>
      </c>
      <c r="AB305" s="1">
        <v>54.2</v>
      </c>
      <c r="AC305" s="1">
        <v>21.38519229</v>
      </c>
      <c r="AD305" s="1" t="s">
        <v>154</v>
      </c>
      <c r="AE305" s="1">
        <v>31.06338372</v>
      </c>
      <c r="AF305" s="1">
        <v>70.5</v>
      </c>
      <c r="AG305" s="1" t="s">
        <v>154</v>
      </c>
      <c r="AH305" s="1" t="s">
        <v>154</v>
      </c>
      <c r="AI305" s="1" t="s">
        <v>142</v>
      </c>
      <c r="AJ305" s="1" t="s">
        <v>142</v>
      </c>
      <c r="AK305" s="1" t="s">
        <v>170</v>
      </c>
      <c r="AL305" s="1">
        <v>115.0</v>
      </c>
      <c r="AM305" s="1">
        <v>75.0</v>
      </c>
      <c r="AN305" s="1">
        <v>1470.73</v>
      </c>
      <c r="AO305" s="1">
        <v>14.0794</v>
      </c>
      <c r="AP305" s="1">
        <v>394.324</v>
      </c>
      <c r="AQ305" s="1">
        <v>780.794</v>
      </c>
      <c r="AR305" s="1">
        <v>11.3008</v>
      </c>
      <c r="AS305" s="1">
        <v>1233.36</v>
      </c>
      <c r="AT305" s="1">
        <v>1834.01</v>
      </c>
      <c r="AU305" s="1">
        <v>152.638</v>
      </c>
      <c r="AV305" s="1">
        <v>9.70054</v>
      </c>
      <c r="AW305" s="1">
        <v>0.884301</v>
      </c>
      <c r="AX305" s="1">
        <v>2.50912</v>
      </c>
      <c r="AY305" s="1">
        <v>691.66</v>
      </c>
      <c r="AZ305" s="1">
        <v>0.980662</v>
      </c>
      <c r="BA305" s="1">
        <v>1.35979</v>
      </c>
      <c r="BB305" s="1">
        <v>11.4025</v>
      </c>
      <c r="BC305" s="1">
        <v>3.90506</v>
      </c>
      <c r="BD305" s="1">
        <v>1.14471</v>
      </c>
      <c r="BE305" s="1">
        <v>326.341</v>
      </c>
      <c r="BF305" s="1">
        <v>6.9452</v>
      </c>
      <c r="BG305" s="1">
        <v>84.4095</v>
      </c>
      <c r="BH305" s="1">
        <v>1.019721402</v>
      </c>
      <c r="BI305" s="1">
        <v>0.328319023</v>
      </c>
      <c r="BJ305" s="1">
        <v>0.612211974</v>
      </c>
      <c r="BK305" s="1">
        <v>0.0</v>
      </c>
      <c r="BL305" s="1" t="s">
        <v>156</v>
      </c>
      <c r="BM305" s="1" t="s">
        <v>146</v>
      </c>
      <c r="BN305" s="1" t="s">
        <v>146</v>
      </c>
      <c r="BO305" s="1" t="s">
        <v>145</v>
      </c>
      <c r="BP305" s="1" t="s">
        <v>146</v>
      </c>
      <c r="BQ305" s="1" t="s">
        <v>146</v>
      </c>
      <c r="BR305" s="1" t="s">
        <v>146</v>
      </c>
      <c r="BS305" s="1">
        <v>26.01301319</v>
      </c>
      <c r="BT305" s="1">
        <v>19.72305228</v>
      </c>
      <c r="BU305" s="1">
        <v>9.663651463</v>
      </c>
      <c r="BV305" s="1">
        <v>4.499499055</v>
      </c>
      <c r="BW305" s="1">
        <v>3.79950646</v>
      </c>
      <c r="BX305" s="1">
        <v>0.904915687</v>
      </c>
      <c r="BY305" s="1">
        <v>0.615170419</v>
      </c>
      <c r="BZ305" s="1" t="str">
        <f t="shared" si="1"/>
        <v>proinflamatoria</v>
      </c>
      <c r="CA305" s="1">
        <v>30.83687943</v>
      </c>
      <c r="CB305" s="1" t="s">
        <v>148</v>
      </c>
      <c r="CC305" s="3">
        <v>3.79E-5</v>
      </c>
      <c r="CD305" s="1">
        <v>0.359286201</v>
      </c>
      <c r="CE305" s="1">
        <v>0.11578389</v>
      </c>
      <c r="CF305" s="1">
        <v>0.205349701</v>
      </c>
      <c r="CG305" s="1">
        <v>0.054709404</v>
      </c>
      <c r="CH305" s="1">
        <v>622.186</v>
      </c>
      <c r="CI305" s="2" t="str">
        <f t="shared" si="2"/>
        <v>low</v>
      </c>
      <c r="CJ305" s="1">
        <v>290.11</v>
      </c>
      <c r="CK305" s="1">
        <v>279.127</v>
      </c>
      <c r="CL305" s="1">
        <v>10.983</v>
      </c>
      <c r="CM305" s="1">
        <v>244.684</v>
      </c>
      <c r="CN305" s="1">
        <v>44.485</v>
      </c>
      <c r="CO305" s="1">
        <v>0.185</v>
      </c>
      <c r="CP305" s="1">
        <v>0.0</v>
      </c>
      <c r="CQ305" s="1">
        <v>0.185</v>
      </c>
      <c r="CR305" s="1">
        <v>0.0</v>
      </c>
      <c r="CS305" s="1">
        <v>0.753</v>
      </c>
      <c r="CT305" s="1">
        <v>0.753</v>
      </c>
      <c r="CU305" s="1">
        <v>0.004</v>
      </c>
      <c r="CV305" s="1">
        <v>0.0</v>
      </c>
      <c r="CW305" s="1">
        <v>1.606</v>
      </c>
      <c r="CX305" s="1">
        <v>0.0</v>
      </c>
      <c r="CY305" s="1">
        <v>217.04</v>
      </c>
      <c r="CZ305" s="1">
        <v>0.071</v>
      </c>
      <c r="DA305" s="1">
        <v>0.0</v>
      </c>
      <c r="DB305" s="1">
        <v>0.071</v>
      </c>
      <c r="DC305" s="1">
        <v>0.038</v>
      </c>
      <c r="DD305" s="1">
        <v>0.295</v>
      </c>
      <c r="DE305" s="1">
        <v>0.333</v>
      </c>
      <c r="DF305" s="1">
        <v>12.057</v>
      </c>
      <c r="DG305" s="1">
        <v>4.271</v>
      </c>
      <c r="DH305" s="1">
        <v>16.329</v>
      </c>
      <c r="DI305" s="1">
        <v>2.027</v>
      </c>
      <c r="DJ305" s="1">
        <v>0.974</v>
      </c>
      <c r="DK305" s="1">
        <v>3.001</v>
      </c>
      <c r="DL305" s="1">
        <v>36.794</v>
      </c>
      <c r="DM305" s="1">
        <v>4.689</v>
      </c>
      <c r="DN305" s="1">
        <v>41.483</v>
      </c>
      <c r="DO305" s="1">
        <v>0.0</v>
      </c>
      <c r="DP305" s="1">
        <v>0.753</v>
      </c>
      <c r="DQ305" s="1">
        <v>0.753</v>
      </c>
      <c r="DR305" s="1" t="s">
        <v>158</v>
      </c>
      <c r="DS305" s="1" t="s">
        <v>158</v>
      </c>
      <c r="DT305" s="1" t="s">
        <v>157</v>
      </c>
      <c r="DU305" s="1" t="s">
        <v>158</v>
      </c>
      <c r="DV305" s="1">
        <v>423.045</v>
      </c>
      <c r="DW305" s="1" t="str">
        <f t="shared" si="3"/>
        <v>low</v>
      </c>
      <c r="DX305" s="1">
        <v>197.256</v>
      </c>
      <c r="DY305" s="1">
        <v>166.369</v>
      </c>
      <c r="DZ305" s="1">
        <v>30.247</v>
      </c>
      <c r="EA305" s="1" t="s">
        <v>157</v>
      </c>
      <c r="EB305" s="1" t="s">
        <v>157</v>
      </c>
      <c r="EC305" s="1" t="s">
        <v>149</v>
      </c>
      <c r="ED305" s="1" t="s">
        <v>158</v>
      </c>
      <c r="EE305" s="1" t="s">
        <v>769</v>
      </c>
      <c r="EF305" s="1" t="s">
        <v>165</v>
      </c>
      <c r="EG305" s="1" t="s">
        <v>165</v>
      </c>
    </row>
    <row r="306" ht="14.25" customHeight="1">
      <c r="A306" s="1" t="s">
        <v>770</v>
      </c>
      <c r="B306" s="1" t="s">
        <v>153</v>
      </c>
      <c r="C306" s="1">
        <v>45.0</v>
      </c>
      <c r="D306" s="1" t="s">
        <v>161</v>
      </c>
      <c r="E306" s="1">
        <v>76.9</v>
      </c>
      <c r="F306" s="1">
        <v>44.0</v>
      </c>
      <c r="G306" s="1" t="s">
        <v>154</v>
      </c>
      <c r="H306" s="1">
        <v>31.0</v>
      </c>
      <c r="I306" s="1">
        <v>115.0</v>
      </c>
      <c r="J306" s="1">
        <v>175.0</v>
      </c>
      <c r="K306" s="1">
        <v>3.977272727</v>
      </c>
      <c r="L306" s="1">
        <v>103.1</v>
      </c>
      <c r="M306" s="1">
        <v>0.9</v>
      </c>
      <c r="N306" s="1">
        <v>77.0</v>
      </c>
      <c r="O306" s="1">
        <v>5.2</v>
      </c>
      <c r="P306" s="1">
        <v>11.63</v>
      </c>
      <c r="Q306" s="1">
        <v>3.97</v>
      </c>
      <c r="R306" s="1">
        <v>2.929471033</v>
      </c>
      <c r="S306" s="1">
        <v>153.0</v>
      </c>
      <c r="T306" s="1">
        <v>12.78</v>
      </c>
      <c r="U306" s="1">
        <v>4.2735</v>
      </c>
      <c r="V306" s="1">
        <v>182.9</v>
      </c>
      <c r="W306" s="1">
        <v>330.4460246</v>
      </c>
      <c r="X306" s="1">
        <v>63.5</v>
      </c>
      <c r="Y306" s="1">
        <v>41.1972243</v>
      </c>
      <c r="Z306" s="1">
        <v>2.427348</v>
      </c>
      <c r="AA306" s="1">
        <v>0.333672359</v>
      </c>
      <c r="AB306" s="1">
        <v>59.4</v>
      </c>
      <c r="AC306" s="1">
        <v>25.11156468</v>
      </c>
      <c r="AD306" s="1" t="s">
        <v>139</v>
      </c>
      <c r="AE306" s="1">
        <v>35.98676758</v>
      </c>
      <c r="AF306" s="1">
        <v>86.9</v>
      </c>
      <c r="AG306" s="1" t="s">
        <v>140</v>
      </c>
      <c r="AH306" s="1" t="s">
        <v>141</v>
      </c>
      <c r="AI306" s="1" t="s">
        <v>142</v>
      </c>
      <c r="AJ306" s="1" t="s">
        <v>167</v>
      </c>
      <c r="AK306" s="1" t="s">
        <v>170</v>
      </c>
      <c r="AL306" s="1">
        <v>107.0</v>
      </c>
      <c r="AM306" s="1">
        <v>63.0</v>
      </c>
      <c r="AN306" s="1">
        <v>2311.24</v>
      </c>
      <c r="AO306" s="1">
        <v>22.1114</v>
      </c>
      <c r="AP306" s="1">
        <v>837.969</v>
      </c>
      <c r="AQ306" s="1">
        <v>1162.3</v>
      </c>
      <c r="AR306" s="1">
        <v>16.9952</v>
      </c>
      <c r="AS306" s="1">
        <v>1371.37</v>
      </c>
      <c r="AT306" s="1">
        <v>3653.32</v>
      </c>
      <c r="AU306" s="1">
        <v>278.916</v>
      </c>
      <c r="AV306" s="1">
        <v>10.652</v>
      </c>
      <c r="AW306" s="1">
        <v>2.36152</v>
      </c>
      <c r="AX306" s="1">
        <v>3.43044</v>
      </c>
      <c r="AY306" s="1">
        <v>850.913</v>
      </c>
      <c r="AZ306" s="1">
        <v>1.34575</v>
      </c>
      <c r="BA306" s="1">
        <v>1.75506</v>
      </c>
      <c r="BB306" s="1">
        <v>17.7066</v>
      </c>
      <c r="BC306" s="1">
        <v>4.98402</v>
      </c>
      <c r="BD306" s="1">
        <v>2.53124</v>
      </c>
      <c r="BE306" s="1">
        <v>495.902</v>
      </c>
      <c r="BF306" s="1">
        <v>6.97455</v>
      </c>
      <c r="BG306" s="1">
        <v>147.063</v>
      </c>
      <c r="BH306" s="1">
        <v>0.0</v>
      </c>
      <c r="BI306" s="1">
        <v>0.0</v>
      </c>
      <c r="BJ306" s="1">
        <v>0.109170457</v>
      </c>
      <c r="BK306" s="1">
        <v>0.0</v>
      </c>
      <c r="BL306" s="1" t="s">
        <v>144</v>
      </c>
      <c r="BM306" s="1" t="s">
        <v>146</v>
      </c>
      <c r="BN306" s="1" t="s">
        <v>145</v>
      </c>
      <c r="BO306" s="1" t="s">
        <v>145</v>
      </c>
      <c r="BP306" s="1" t="s">
        <v>146</v>
      </c>
      <c r="BQ306" s="1" t="s">
        <v>146</v>
      </c>
      <c r="BR306" s="1" t="s">
        <v>146</v>
      </c>
      <c r="BS306" s="1">
        <v>25.92275609</v>
      </c>
      <c r="BT306" s="1">
        <v>17.33893108</v>
      </c>
      <c r="BU306" s="1">
        <v>9.131909687</v>
      </c>
      <c r="BV306" s="1">
        <v>2.625069893</v>
      </c>
      <c r="BW306" s="1">
        <v>4.502402141</v>
      </c>
      <c r="BX306" s="1">
        <v>-0.850073163</v>
      </c>
      <c r="BY306" s="1">
        <v>-0.367837803</v>
      </c>
      <c r="BZ306" s="1" t="str">
        <f t="shared" si="1"/>
        <v>antiinflamatoria</v>
      </c>
      <c r="CA306" s="1">
        <v>40.60299194</v>
      </c>
      <c r="CB306" s="1" t="s">
        <v>148</v>
      </c>
      <c r="CC306" s="1">
        <v>0.035948174</v>
      </c>
      <c r="CD306" s="1">
        <v>0.13130742</v>
      </c>
      <c r="CE306" s="1">
        <v>0.043627797</v>
      </c>
      <c r="CF306" s="1">
        <v>0.254888104</v>
      </c>
      <c r="CG306" s="1">
        <v>0.232037691</v>
      </c>
      <c r="CH306" s="1">
        <v>606.854</v>
      </c>
      <c r="CI306" s="2" t="str">
        <f t="shared" si="2"/>
        <v>low</v>
      </c>
      <c r="CJ306" s="1">
        <v>153.37</v>
      </c>
      <c r="CK306" s="1">
        <v>108.97</v>
      </c>
      <c r="CL306" s="1">
        <v>44.4</v>
      </c>
      <c r="CM306" s="1">
        <v>99.727</v>
      </c>
      <c r="CN306" s="1">
        <v>36.341</v>
      </c>
      <c r="CO306" s="1">
        <v>7.963</v>
      </c>
      <c r="CP306" s="1">
        <v>0.0</v>
      </c>
      <c r="CQ306" s="1">
        <v>7.963</v>
      </c>
      <c r="CR306" s="1">
        <v>0.0</v>
      </c>
      <c r="CS306" s="1">
        <v>9.339</v>
      </c>
      <c r="CT306" s="1">
        <v>9.339</v>
      </c>
      <c r="CU306" s="1">
        <v>0.0</v>
      </c>
      <c r="CV306" s="1">
        <v>7.963</v>
      </c>
      <c r="CW306" s="1">
        <v>0.0</v>
      </c>
      <c r="CX306" s="1">
        <v>0.0</v>
      </c>
      <c r="CY306" s="1">
        <v>52.901</v>
      </c>
      <c r="CZ306" s="1">
        <v>0.085</v>
      </c>
      <c r="DA306" s="1">
        <v>9.07</v>
      </c>
      <c r="DB306" s="1">
        <v>9.155</v>
      </c>
      <c r="DC306" s="1">
        <v>7.997</v>
      </c>
      <c r="DD306" s="1">
        <v>0.544</v>
      </c>
      <c r="DE306" s="1">
        <v>8.541</v>
      </c>
      <c r="DF306" s="1">
        <v>23.459</v>
      </c>
      <c r="DG306" s="1">
        <v>5.654</v>
      </c>
      <c r="DH306" s="1">
        <v>29.113</v>
      </c>
      <c r="DI306" s="1">
        <v>0.48</v>
      </c>
      <c r="DJ306" s="1">
        <v>3.834</v>
      </c>
      <c r="DK306" s="1">
        <v>4.314</v>
      </c>
      <c r="DL306" s="1">
        <v>16.056</v>
      </c>
      <c r="DM306" s="1">
        <v>15.949</v>
      </c>
      <c r="DN306" s="1">
        <v>32.006</v>
      </c>
      <c r="DO306" s="1">
        <v>0.0</v>
      </c>
      <c r="DP306" s="1">
        <v>9.339</v>
      </c>
      <c r="DQ306" s="1">
        <v>9.339</v>
      </c>
      <c r="DR306" s="1" t="s">
        <v>158</v>
      </c>
      <c r="DS306" s="1" t="s">
        <v>158</v>
      </c>
      <c r="DT306" s="1" t="s">
        <v>157</v>
      </c>
      <c r="DU306" s="1" t="s">
        <v>158</v>
      </c>
      <c r="DV306" s="1">
        <v>262.566</v>
      </c>
      <c r="DW306" s="1" t="str">
        <f t="shared" si="3"/>
        <v>low</v>
      </c>
      <c r="DX306" s="1">
        <v>66.358</v>
      </c>
      <c r="DY306" s="1">
        <v>43.149</v>
      </c>
      <c r="DZ306" s="1">
        <v>15.723</v>
      </c>
      <c r="EA306" s="1" t="s">
        <v>158</v>
      </c>
      <c r="EB306" s="1" t="s">
        <v>158</v>
      </c>
      <c r="EC306" s="1" t="s">
        <v>157</v>
      </c>
      <c r="ED306" s="1" t="s">
        <v>158</v>
      </c>
      <c r="EE306" s="1" t="s">
        <v>771</v>
      </c>
      <c r="EF306" s="1" t="s">
        <v>151</v>
      </c>
      <c r="EG306" s="1" t="s">
        <v>151</v>
      </c>
    </row>
    <row r="307" ht="14.25" customHeight="1">
      <c r="A307" s="1" t="s">
        <v>772</v>
      </c>
      <c r="B307" s="1" t="s">
        <v>136</v>
      </c>
      <c r="C307" s="1">
        <v>50.0</v>
      </c>
      <c r="D307" s="1" t="s">
        <v>161</v>
      </c>
      <c r="E307" s="1">
        <v>125.0</v>
      </c>
      <c r="F307" s="1">
        <v>44.0</v>
      </c>
      <c r="G307" s="1" t="s">
        <v>154</v>
      </c>
      <c r="H307" s="1">
        <v>46.0</v>
      </c>
      <c r="I307" s="1">
        <v>162.0</v>
      </c>
      <c r="J307" s="1">
        <v>231.0</v>
      </c>
      <c r="K307" s="1">
        <v>5.25</v>
      </c>
      <c r="L307" s="1">
        <v>219.6</v>
      </c>
      <c r="M307" s="1">
        <v>2.9</v>
      </c>
      <c r="N307" s="1">
        <v>88.0</v>
      </c>
      <c r="O307" s="1">
        <v>5.6</v>
      </c>
      <c r="P307" s="1">
        <v>3.45</v>
      </c>
      <c r="Q307" s="1">
        <v>4.46</v>
      </c>
      <c r="R307" s="1">
        <v>0.773542601</v>
      </c>
      <c r="S307" s="1">
        <v>231.0</v>
      </c>
      <c r="T307" s="1">
        <v>16.45</v>
      </c>
      <c r="U307" s="1">
        <v>4.884</v>
      </c>
      <c r="V307" s="1">
        <v>166.7</v>
      </c>
      <c r="W307" s="1">
        <v>237.716763</v>
      </c>
      <c r="X307" s="1">
        <v>47.9</v>
      </c>
      <c r="Y307" s="1">
        <v>28.00534715</v>
      </c>
      <c r="Z307" s="1">
        <v>3.570746667</v>
      </c>
      <c r="AA307" s="1">
        <v>0.315997813</v>
      </c>
      <c r="AB307" s="1">
        <v>69.9</v>
      </c>
      <c r="AC307" s="1">
        <v>26.56901635</v>
      </c>
      <c r="AD307" s="1" t="s">
        <v>139</v>
      </c>
      <c r="AE307" s="1">
        <v>39.3707426</v>
      </c>
      <c r="AF307" s="1">
        <v>93.3</v>
      </c>
      <c r="AG307" s="1" t="s">
        <v>140</v>
      </c>
      <c r="AH307" s="1" t="s">
        <v>141</v>
      </c>
      <c r="AI307" s="1" t="s">
        <v>142</v>
      </c>
      <c r="AJ307" s="1" t="s">
        <v>167</v>
      </c>
      <c r="AK307" s="1" t="s">
        <v>143</v>
      </c>
      <c r="AL307" s="1">
        <v>169.0</v>
      </c>
      <c r="AM307" s="1">
        <v>106.0</v>
      </c>
      <c r="AN307" s="1">
        <v>2197.69</v>
      </c>
      <c r="AO307" s="1">
        <v>15.6988</v>
      </c>
      <c r="AP307" s="1">
        <v>790.057</v>
      </c>
      <c r="AQ307" s="1">
        <v>1149.14</v>
      </c>
      <c r="AR307" s="1">
        <v>16.2158</v>
      </c>
      <c r="AS307" s="1">
        <v>1681.06</v>
      </c>
      <c r="AT307" s="1">
        <v>3416.81</v>
      </c>
      <c r="AU307" s="1">
        <v>243.923</v>
      </c>
      <c r="AV307" s="1">
        <v>11.0656</v>
      </c>
      <c r="AW307" s="1">
        <v>1.55513</v>
      </c>
      <c r="AX307" s="1">
        <v>3.72697</v>
      </c>
      <c r="AY307" s="1">
        <v>891.256</v>
      </c>
      <c r="AZ307" s="1">
        <v>1.52739</v>
      </c>
      <c r="BA307" s="1">
        <v>2.14656</v>
      </c>
      <c r="BB307" s="1">
        <v>16.7968</v>
      </c>
      <c r="BC307" s="1">
        <v>6.33076</v>
      </c>
      <c r="BD307" s="1">
        <v>2.46612</v>
      </c>
      <c r="BE307" s="1">
        <v>415.84</v>
      </c>
      <c r="BF307" s="1">
        <v>7.64147</v>
      </c>
      <c r="BG307" s="1">
        <v>178.225</v>
      </c>
      <c r="BH307" s="1">
        <v>6.194441003</v>
      </c>
      <c r="BI307" s="1">
        <v>1.193876354</v>
      </c>
      <c r="BJ307" s="1">
        <v>0.649724043</v>
      </c>
      <c r="BK307" s="1">
        <v>0.03373703</v>
      </c>
      <c r="BL307" s="1" t="s">
        <v>144</v>
      </c>
      <c r="BM307" s="1" t="s">
        <v>145</v>
      </c>
      <c r="BN307" s="1" t="s">
        <v>145</v>
      </c>
      <c r="BO307" s="1" t="s">
        <v>146</v>
      </c>
      <c r="BP307" s="1" t="s">
        <v>146</v>
      </c>
      <c r="BQ307" s="1" t="s">
        <v>146</v>
      </c>
      <c r="BR307" s="1" t="s">
        <v>145</v>
      </c>
      <c r="BS307" s="1">
        <v>25.37799431</v>
      </c>
      <c r="BT307" s="1">
        <v>16.75732242</v>
      </c>
      <c r="BU307" s="1">
        <v>8.77421767</v>
      </c>
      <c r="BV307" s="1">
        <v>3.553318402</v>
      </c>
      <c r="BW307" s="1">
        <v>4.738060043</v>
      </c>
      <c r="BX307" s="1">
        <v>-0.307315502</v>
      </c>
      <c r="BY307" s="1">
        <v>-0.13981597</v>
      </c>
      <c r="BZ307" s="1" t="str">
        <f t="shared" si="1"/>
        <v>antiinflamatoria</v>
      </c>
      <c r="CA307" s="1">
        <v>29.23043944</v>
      </c>
      <c r="CB307" s="1" t="s">
        <v>148</v>
      </c>
      <c r="CC307" s="1">
        <v>0.267127181</v>
      </c>
      <c r="CD307" s="1">
        <v>0.132164561</v>
      </c>
      <c r="CE307" s="1">
        <v>0.113102785</v>
      </c>
      <c r="CF307" s="1">
        <v>0.179644122</v>
      </c>
      <c r="CG307" s="1">
        <v>0.033270668</v>
      </c>
      <c r="CH307" s="1">
        <v>716.482</v>
      </c>
      <c r="CI307" s="2" t="str">
        <f t="shared" si="2"/>
        <v>low</v>
      </c>
      <c r="CJ307" s="1">
        <v>368.862</v>
      </c>
      <c r="CK307" s="1">
        <v>185.48</v>
      </c>
      <c r="CL307" s="1">
        <v>183.382</v>
      </c>
      <c r="CM307" s="1">
        <v>111.908</v>
      </c>
      <c r="CN307" s="1">
        <v>244.111</v>
      </c>
      <c r="CO307" s="1">
        <v>4.465</v>
      </c>
      <c r="CP307" s="1">
        <v>0.0</v>
      </c>
      <c r="CQ307" s="1">
        <v>4.465</v>
      </c>
      <c r="CR307" s="1">
        <v>0.0</v>
      </c>
      <c r="CS307" s="1">
        <v>8.379</v>
      </c>
      <c r="CT307" s="1">
        <v>8.379</v>
      </c>
      <c r="CU307" s="1">
        <v>0.0</v>
      </c>
      <c r="CV307" s="1">
        <v>3.535</v>
      </c>
      <c r="CW307" s="1">
        <v>0.0</v>
      </c>
      <c r="CX307" s="1">
        <v>0.0</v>
      </c>
      <c r="CY307" s="1">
        <v>0.002</v>
      </c>
      <c r="CZ307" s="1">
        <v>0.119</v>
      </c>
      <c r="DA307" s="1">
        <v>17.767</v>
      </c>
      <c r="DB307" s="1">
        <v>17.886</v>
      </c>
      <c r="DC307" s="1">
        <v>0.0</v>
      </c>
      <c r="DD307" s="1">
        <v>0.819</v>
      </c>
      <c r="DE307" s="1">
        <v>0.819</v>
      </c>
      <c r="DF307" s="1">
        <v>73.843</v>
      </c>
      <c r="DG307" s="1">
        <v>19.357</v>
      </c>
      <c r="DH307" s="1">
        <v>93.2</v>
      </c>
      <c r="DI307" s="1">
        <v>1.445</v>
      </c>
      <c r="DJ307" s="1">
        <v>4.34</v>
      </c>
      <c r="DK307" s="1">
        <v>5.786</v>
      </c>
      <c r="DL307" s="1">
        <v>105.558</v>
      </c>
      <c r="DM307" s="1">
        <v>132.671</v>
      </c>
      <c r="DN307" s="1">
        <v>238.23</v>
      </c>
      <c r="DO307" s="1">
        <v>0.0</v>
      </c>
      <c r="DP307" s="1">
        <v>8.379</v>
      </c>
      <c r="DQ307" s="1">
        <v>8.379</v>
      </c>
      <c r="DR307" s="1" t="s">
        <v>158</v>
      </c>
      <c r="DS307" s="1" t="s">
        <v>157</v>
      </c>
      <c r="DT307" s="1" t="s">
        <v>157</v>
      </c>
      <c r="DU307" s="1" t="s">
        <v>157</v>
      </c>
      <c r="DV307" s="1">
        <v>326.016</v>
      </c>
      <c r="DW307" s="1" t="str">
        <f t="shared" si="3"/>
        <v>low</v>
      </c>
      <c r="DX307" s="1">
        <v>167.841</v>
      </c>
      <c r="DY307" s="1">
        <v>50.921</v>
      </c>
      <c r="DZ307" s="1">
        <v>111.076</v>
      </c>
      <c r="EA307" s="1" t="s">
        <v>158</v>
      </c>
      <c r="EB307" s="1" t="s">
        <v>158</v>
      </c>
      <c r="EC307" s="1" t="s">
        <v>157</v>
      </c>
      <c r="ED307" s="1" t="s">
        <v>157</v>
      </c>
      <c r="EE307" s="1" t="s">
        <v>773</v>
      </c>
      <c r="EF307" s="1" t="s">
        <v>151</v>
      </c>
      <c r="EG307" s="1" t="s">
        <v>151</v>
      </c>
    </row>
    <row r="308" ht="14.25" customHeight="1">
      <c r="A308" s="1" t="s">
        <v>774</v>
      </c>
      <c r="B308" s="1" t="s">
        <v>136</v>
      </c>
      <c r="C308" s="1">
        <v>51.0</v>
      </c>
      <c r="D308" s="1" t="s">
        <v>161</v>
      </c>
      <c r="E308" s="1">
        <v>67.4</v>
      </c>
      <c r="F308" s="1">
        <v>48.0</v>
      </c>
      <c r="G308" s="1" t="s">
        <v>154</v>
      </c>
      <c r="H308" s="1">
        <v>18.0</v>
      </c>
      <c r="I308" s="1">
        <v>92.0</v>
      </c>
      <c r="J308" s="1">
        <v>151.0</v>
      </c>
      <c r="K308" s="1">
        <v>3.145833333</v>
      </c>
      <c r="L308" s="1">
        <v>98.9</v>
      </c>
      <c r="M308" s="1">
        <v>1.3</v>
      </c>
      <c r="N308" s="1">
        <v>85.0</v>
      </c>
      <c r="O308" s="1">
        <v>5.3</v>
      </c>
      <c r="P308" s="1">
        <v>0.76</v>
      </c>
      <c r="Q308" s="1">
        <v>4.22</v>
      </c>
      <c r="R308" s="1">
        <v>0.180094787</v>
      </c>
      <c r="S308" s="1">
        <v>92.0</v>
      </c>
      <c r="T308" s="1">
        <v>7.32</v>
      </c>
      <c r="U308" s="1">
        <v>4.7175</v>
      </c>
      <c r="V308" s="1">
        <v>103.3</v>
      </c>
      <c r="W308" s="1">
        <v>120.2464066</v>
      </c>
      <c r="X308" s="1">
        <v>106.7</v>
      </c>
      <c r="Y308" s="1">
        <v>65.15676718</v>
      </c>
      <c r="Z308" s="1">
        <v>1.53476</v>
      </c>
      <c r="AA308" s="1">
        <v>0.357415987</v>
      </c>
      <c r="AB308" s="1">
        <v>82.8</v>
      </c>
      <c r="AC308" s="1">
        <v>27.56977434</v>
      </c>
      <c r="AD308" s="1" t="s">
        <v>139</v>
      </c>
      <c r="AE308" s="1">
        <v>38.84663164</v>
      </c>
      <c r="AF308" s="1">
        <v>101.0</v>
      </c>
      <c r="AG308" s="1" t="s">
        <v>140</v>
      </c>
      <c r="AH308" s="1" t="s">
        <v>141</v>
      </c>
      <c r="AI308" s="1" t="s">
        <v>167</v>
      </c>
      <c r="AJ308" s="1" t="s">
        <v>167</v>
      </c>
      <c r="AK308" s="1" t="s">
        <v>143</v>
      </c>
      <c r="AL308" s="1">
        <v>100.0</v>
      </c>
      <c r="AM308" s="1">
        <v>61.0</v>
      </c>
      <c r="AN308" s="1">
        <v>1946.37</v>
      </c>
      <c r="AO308" s="1">
        <v>23.0542</v>
      </c>
      <c r="AP308" s="1">
        <v>598.483</v>
      </c>
      <c r="AQ308" s="1">
        <v>1185.71</v>
      </c>
      <c r="AR308" s="1">
        <v>14.7149</v>
      </c>
      <c r="AS308" s="1">
        <v>1079.34</v>
      </c>
      <c r="AT308" s="1">
        <v>3888.12</v>
      </c>
      <c r="AU308" s="1">
        <v>276.439</v>
      </c>
      <c r="AV308" s="1">
        <v>11.156</v>
      </c>
      <c r="AW308" s="1">
        <v>2.555</v>
      </c>
      <c r="AX308" s="1">
        <v>3.30414</v>
      </c>
      <c r="AY308" s="1">
        <v>727.465</v>
      </c>
      <c r="AZ308" s="1">
        <v>1.04764</v>
      </c>
      <c r="BA308" s="1">
        <v>2.03671</v>
      </c>
      <c r="BB308" s="1">
        <v>15.5115</v>
      </c>
      <c r="BC308" s="1">
        <v>5.59771</v>
      </c>
      <c r="BD308" s="1">
        <v>0.533854</v>
      </c>
      <c r="BE308" s="1">
        <v>417.094</v>
      </c>
      <c r="BF308" s="1">
        <v>7.46193</v>
      </c>
      <c r="BG308" s="1">
        <v>177.339</v>
      </c>
      <c r="BH308" s="1">
        <v>1.290805493</v>
      </c>
      <c r="BI308" s="1">
        <v>0.367142976</v>
      </c>
      <c r="BJ308" s="1">
        <v>0.220242107</v>
      </c>
      <c r="BK308" s="1">
        <v>0.0</v>
      </c>
      <c r="BL308" s="1" t="s">
        <v>156</v>
      </c>
      <c r="BM308" s="1" t="s">
        <v>146</v>
      </c>
      <c r="BN308" s="1" t="s">
        <v>146</v>
      </c>
      <c r="BO308" s="1" t="s">
        <v>146</v>
      </c>
      <c r="BP308" s="1" t="s">
        <v>146</v>
      </c>
      <c r="BQ308" s="1" t="s">
        <v>146</v>
      </c>
      <c r="BR308" s="1" t="s">
        <v>146</v>
      </c>
      <c r="BS308" s="1">
        <v>21.15002221</v>
      </c>
      <c r="BT308" s="1">
        <v>19.95976594</v>
      </c>
      <c r="BU308" s="1">
        <v>7.092055583</v>
      </c>
      <c r="BV308" s="1">
        <v>2.614359568</v>
      </c>
      <c r="BW308" s="1">
        <v>3.29105458</v>
      </c>
      <c r="BX308" s="1">
        <v>0.174607506</v>
      </c>
      <c r="BY308" s="1">
        <v>0.089726365</v>
      </c>
      <c r="BZ308" s="1" t="str">
        <f t="shared" si="1"/>
        <v>proinflamatoria</v>
      </c>
      <c r="CA308" s="1">
        <v>29.68316832</v>
      </c>
      <c r="CB308" s="1" t="s">
        <v>148</v>
      </c>
      <c r="CC308" s="1">
        <v>0.548420893</v>
      </c>
      <c r="CD308" s="1">
        <v>0.149005559</v>
      </c>
      <c r="CE308" s="1">
        <v>0.00647189</v>
      </c>
      <c r="CF308" s="1">
        <v>0.037141554</v>
      </c>
      <c r="CG308" s="1">
        <v>0.156170263</v>
      </c>
      <c r="CH308" s="1">
        <v>2593.49</v>
      </c>
      <c r="CI308" s="2" t="str">
        <f t="shared" si="2"/>
        <v>High</v>
      </c>
      <c r="CJ308" s="1">
        <v>607.478</v>
      </c>
      <c r="CK308" s="1">
        <v>570.696</v>
      </c>
      <c r="CL308" s="1">
        <v>36.782</v>
      </c>
      <c r="CM308" s="1">
        <v>279.576</v>
      </c>
      <c r="CN308" s="1">
        <v>319.573</v>
      </c>
      <c r="CO308" s="1">
        <v>0.737</v>
      </c>
      <c r="CP308" s="1">
        <v>0.0</v>
      </c>
      <c r="CQ308" s="1">
        <v>0.737</v>
      </c>
      <c r="CR308" s="1">
        <v>0.0</v>
      </c>
      <c r="CS308" s="1">
        <v>7.38</v>
      </c>
      <c r="CT308" s="1">
        <v>7.38</v>
      </c>
      <c r="CU308" s="1">
        <v>0.212</v>
      </c>
      <c r="CV308" s="1">
        <v>0.737</v>
      </c>
      <c r="CW308" s="1">
        <v>0.0</v>
      </c>
      <c r="CX308" s="1">
        <v>0.0</v>
      </c>
      <c r="CY308" s="1">
        <v>93.263</v>
      </c>
      <c r="CZ308" s="1">
        <v>0.279</v>
      </c>
      <c r="DA308" s="1">
        <v>13.802</v>
      </c>
      <c r="DB308" s="1">
        <v>14.081</v>
      </c>
      <c r="DC308" s="1">
        <v>7.274</v>
      </c>
      <c r="DD308" s="1">
        <v>0.58</v>
      </c>
      <c r="DE308" s="1">
        <v>7.854</v>
      </c>
      <c r="DF308" s="1">
        <v>156.274</v>
      </c>
      <c r="DG308" s="1">
        <v>8.103</v>
      </c>
      <c r="DH308" s="1">
        <v>164.378</v>
      </c>
      <c r="DI308" s="1">
        <v>0.36</v>
      </c>
      <c r="DJ308" s="1">
        <v>0.363</v>
      </c>
      <c r="DK308" s="1">
        <v>0.723</v>
      </c>
      <c r="DL308" s="1">
        <v>312.297</v>
      </c>
      <c r="DM308" s="1">
        <v>6.554</v>
      </c>
      <c r="DN308" s="1">
        <v>318.851</v>
      </c>
      <c r="DO308" s="1">
        <v>0.0</v>
      </c>
      <c r="DP308" s="1">
        <v>7.38</v>
      </c>
      <c r="DQ308" s="1">
        <v>7.38</v>
      </c>
      <c r="DR308" s="1" t="s">
        <v>149</v>
      </c>
      <c r="DS308" s="1" t="s">
        <v>157</v>
      </c>
      <c r="DT308" s="1" t="s">
        <v>149</v>
      </c>
      <c r="DU308" s="1" t="s">
        <v>157</v>
      </c>
      <c r="DV308" s="1">
        <v>1332.475</v>
      </c>
      <c r="DW308" s="1" t="str">
        <f t="shared" si="3"/>
        <v>high</v>
      </c>
      <c r="DX308" s="1">
        <v>312.108</v>
      </c>
      <c r="DY308" s="1">
        <v>143.64</v>
      </c>
      <c r="DZ308" s="1">
        <v>164.189</v>
      </c>
      <c r="EA308" s="1" t="s">
        <v>149</v>
      </c>
      <c r="EB308" s="1" t="s">
        <v>157</v>
      </c>
      <c r="EC308" s="1" t="s">
        <v>149</v>
      </c>
      <c r="ED308" s="1" t="s">
        <v>157</v>
      </c>
      <c r="EE308" s="1" t="s">
        <v>775</v>
      </c>
      <c r="EF308" s="1" t="s">
        <v>151</v>
      </c>
      <c r="EG308" s="1" t="s">
        <v>151</v>
      </c>
    </row>
    <row r="309" ht="14.25" customHeight="1">
      <c r="A309" s="1" t="s">
        <v>776</v>
      </c>
      <c r="B309" s="1" t="s">
        <v>136</v>
      </c>
      <c r="C309" s="1">
        <v>48.0</v>
      </c>
      <c r="D309" s="1" t="s">
        <v>161</v>
      </c>
      <c r="E309" s="1">
        <v>93.3</v>
      </c>
      <c r="F309" s="1">
        <v>26.0</v>
      </c>
      <c r="G309" s="1" t="s">
        <v>138</v>
      </c>
      <c r="H309" s="1">
        <v>60.0</v>
      </c>
      <c r="I309" s="1">
        <v>107.0</v>
      </c>
      <c r="J309" s="1">
        <v>176.0</v>
      </c>
      <c r="K309" s="1">
        <v>6.769230769</v>
      </c>
      <c r="L309" s="1">
        <v>247.5</v>
      </c>
      <c r="M309" s="1">
        <v>1.2</v>
      </c>
      <c r="N309" s="1">
        <v>97.0</v>
      </c>
      <c r="O309" s="1">
        <v>5.3</v>
      </c>
      <c r="P309" s="1">
        <v>4.77</v>
      </c>
      <c r="Q309" s="1">
        <v>4.0</v>
      </c>
      <c r="R309" s="1">
        <v>1.1925</v>
      </c>
      <c r="S309" s="1">
        <v>299.0</v>
      </c>
      <c r="T309" s="1">
        <v>16.98</v>
      </c>
      <c r="U309" s="1">
        <v>5.3835</v>
      </c>
      <c r="V309" s="1">
        <v>140.9</v>
      </c>
      <c r="W309" s="1">
        <v>180.3026281</v>
      </c>
      <c r="X309" s="1">
        <v>45.3</v>
      </c>
      <c r="Y309" s="1">
        <v>24.61388203</v>
      </c>
      <c r="Z309" s="1">
        <v>4.062748</v>
      </c>
      <c r="AA309" s="1">
        <v>0.31049732</v>
      </c>
      <c r="AB309" s="1">
        <v>88.4</v>
      </c>
      <c r="AC309" s="1">
        <v>32.5885522</v>
      </c>
      <c r="AD309" s="1" t="s">
        <v>155</v>
      </c>
      <c r="AE309" s="1">
        <v>38.86736648</v>
      </c>
      <c r="AF309" s="1">
        <v>112.3</v>
      </c>
      <c r="AG309" s="1" t="s">
        <v>140</v>
      </c>
      <c r="AH309" s="1" t="s">
        <v>141</v>
      </c>
      <c r="AI309" s="1" t="s">
        <v>142</v>
      </c>
      <c r="AJ309" s="1" t="s">
        <v>142</v>
      </c>
      <c r="AK309" s="1" t="s">
        <v>143</v>
      </c>
      <c r="AL309" s="1">
        <v>117.0</v>
      </c>
      <c r="AM309" s="1">
        <v>82.0</v>
      </c>
      <c r="AN309" s="1">
        <v>3908.08</v>
      </c>
      <c r="AO309" s="1">
        <v>30.7597</v>
      </c>
      <c r="AP309" s="1">
        <v>772.054</v>
      </c>
      <c r="AQ309" s="1">
        <v>1692.19</v>
      </c>
      <c r="AR309" s="1">
        <v>21.9959</v>
      </c>
      <c r="AS309" s="1">
        <v>2590.62</v>
      </c>
      <c r="AT309" s="1">
        <v>5656.96</v>
      </c>
      <c r="AU309" s="1">
        <v>431.057</v>
      </c>
      <c r="AV309" s="1">
        <v>12.6192</v>
      </c>
      <c r="AW309" s="1">
        <v>4.63701</v>
      </c>
      <c r="AX309" s="1">
        <v>4.48859</v>
      </c>
      <c r="AY309" s="1">
        <v>877.222</v>
      </c>
      <c r="AZ309" s="1">
        <v>1.98268</v>
      </c>
      <c r="BA309" s="1">
        <v>2.70625</v>
      </c>
      <c r="BB309" s="1">
        <v>32.4542</v>
      </c>
      <c r="BC309" s="1">
        <v>10.5831</v>
      </c>
      <c r="BD309" s="1">
        <v>2.57755</v>
      </c>
      <c r="BE309" s="1">
        <v>456.626</v>
      </c>
      <c r="BF309" s="1">
        <v>7.94123</v>
      </c>
      <c r="BG309" s="1">
        <v>273.686</v>
      </c>
      <c r="BH309" s="1">
        <v>2.366754463</v>
      </c>
      <c r="BI309" s="1">
        <v>0.517627146</v>
      </c>
      <c r="BJ309" s="1">
        <v>0.271839884</v>
      </c>
      <c r="BK309" s="1">
        <v>0.034226517</v>
      </c>
      <c r="BL309" s="1" t="s">
        <v>144</v>
      </c>
      <c r="BM309" s="1" t="s">
        <v>146</v>
      </c>
      <c r="BN309" s="1" t="s">
        <v>145</v>
      </c>
      <c r="BO309" s="1" t="s">
        <v>145</v>
      </c>
      <c r="BP309" s="1" t="s">
        <v>146</v>
      </c>
      <c r="BQ309" s="1" t="s">
        <v>146</v>
      </c>
      <c r="BR309" s="1" t="s">
        <v>145</v>
      </c>
      <c r="BS309" s="1">
        <v>24.00150183</v>
      </c>
      <c r="BT309" s="1">
        <v>21.14853672</v>
      </c>
      <c r="BU309" s="1">
        <v>8.75563692</v>
      </c>
      <c r="BV309" s="1">
        <v>3.018444805</v>
      </c>
      <c r="BW309" s="1">
        <v>5.977346427</v>
      </c>
      <c r="BX309" s="1">
        <v>-1.477327511</v>
      </c>
      <c r="BY309" s="1">
        <v>-0.378026487</v>
      </c>
      <c r="BZ309" s="1" t="str">
        <f t="shared" si="1"/>
        <v>antiinflamatoria</v>
      </c>
      <c r="CA309" s="1">
        <v>34.66785396</v>
      </c>
      <c r="CB309" s="1" t="s">
        <v>148</v>
      </c>
      <c r="CC309" s="1">
        <v>0.027949358</v>
      </c>
      <c r="CD309" s="1">
        <v>0.126560652</v>
      </c>
      <c r="CE309" s="1">
        <v>0.0129671</v>
      </c>
      <c r="CF309" s="1">
        <v>0.211941999</v>
      </c>
      <c r="CG309" s="1">
        <v>0.062951768</v>
      </c>
      <c r="CH309" s="1">
        <v>4774.746</v>
      </c>
      <c r="CI309" s="2" t="str">
        <f t="shared" si="2"/>
        <v>High</v>
      </c>
      <c r="CJ309" s="1">
        <v>4219.921</v>
      </c>
      <c r="CK309" s="1">
        <v>2736.644</v>
      </c>
      <c r="CL309" s="1">
        <v>1483.277</v>
      </c>
      <c r="CM309" s="1">
        <v>46.645</v>
      </c>
      <c r="CN309" s="1">
        <v>4118.409</v>
      </c>
      <c r="CO309" s="1">
        <v>38.595</v>
      </c>
      <c r="CP309" s="1">
        <v>0.0</v>
      </c>
      <c r="CQ309" s="1">
        <v>38.595</v>
      </c>
      <c r="CR309" s="1">
        <v>0.0</v>
      </c>
      <c r="CS309" s="1">
        <v>16.272</v>
      </c>
      <c r="CT309" s="1">
        <v>16.272</v>
      </c>
      <c r="CU309" s="1">
        <v>0.0</v>
      </c>
      <c r="CV309" s="1">
        <v>10.23</v>
      </c>
      <c r="CW309" s="1">
        <v>0.0</v>
      </c>
      <c r="CX309" s="1">
        <v>0.0</v>
      </c>
      <c r="CY309" s="1">
        <v>0.0</v>
      </c>
      <c r="CZ309" s="1">
        <v>0.206</v>
      </c>
      <c r="DA309" s="1">
        <v>18.388</v>
      </c>
      <c r="DB309" s="1">
        <v>18.594</v>
      </c>
      <c r="DC309" s="1">
        <v>6.248</v>
      </c>
      <c r="DD309" s="1">
        <v>0.776</v>
      </c>
      <c r="DE309" s="1">
        <v>7.023</v>
      </c>
      <c r="DF309" s="1">
        <v>15.109</v>
      </c>
      <c r="DG309" s="1">
        <v>5.919</v>
      </c>
      <c r="DH309" s="1">
        <v>21.028</v>
      </c>
      <c r="DI309" s="1">
        <v>0.899</v>
      </c>
      <c r="DJ309" s="1">
        <v>4.763</v>
      </c>
      <c r="DK309" s="1">
        <v>5.662</v>
      </c>
      <c r="DL309" s="1">
        <v>2675.476</v>
      </c>
      <c r="DM309" s="1">
        <v>1437.048</v>
      </c>
      <c r="DN309" s="1">
        <v>4112.524</v>
      </c>
      <c r="DO309" s="1">
        <v>0.0</v>
      </c>
      <c r="DP309" s="1">
        <v>16.272</v>
      </c>
      <c r="DQ309" s="1">
        <v>16.272</v>
      </c>
      <c r="DR309" s="1" t="s">
        <v>149</v>
      </c>
      <c r="DS309" s="1" t="s">
        <v>149</v>
      </c>
      <c r="DT309" s="1" t="s">
        <v>158</v>
      </c>
      <c r="DU309" s="1" t="s">
        <v>149</v>
      </c>
      <c r="DV309" s="1">
        <v>1221.763</v>
      </c>
      <c r="DW309" s="1" t="str">
        <f t="shared" si="3"/>
        <v>high</v>
      </c>
      <c r="DX309" s="1">
        <v>1079.794</v>
      </c>
      <c r="DY309" s="1">
        <v>11.936</v>
      </c>
      <c r="DZ309" s="1">
        <v>1053.819</v>
      </c>
      <c r="EA309" s="1" t="s">
        <v>149</v>
      </c>
      <c r="EB309" s="1" t="s">
        <v>149</v>
      </c>
      <c r="EC309" s="1" t="s">
        <v>158</v>
      </c>
      <c r="ED309" s="1" t="s">
        <v>149</v>
      </c>
      <c r="EE309" s="1" t="s">
        <v>777</v>
      </c>
      <c r="EF309" s="1" t="s">
        <v>175</v>
      </c>
      <c r="EG309" s="1" t="s">
        <v>175</v>
      </c>
    </row>
    <row r="310" ht="14.25" customHeight="1">
      <c r="A310" s="1" t="s">
        <v>778</v>
      </c>
      <c r="B310" s="1" t="s">
        <v>153</v>
      </c>
      <c r="C310" s="1">
        <v>24.0</v>
      </c>
      <c r="D310" s="1" t="s">
        <v>137</v>
      </c>
      <c r="E310" s="1">
        <v>77.8</v>
      </c>
      <c r="F310" s="1">
        <v>38.0</v>
      </c>
      <c r="G310" s="1" t="s">
        <v>154</v>
      </c>
      <c r="H310" s="1">
        <v>20.0</v>
      </c>
      <c r="I310" s="1">
        <v>101.0</v>
      </c>
      <c r="J310" s="1">
        <v>155.0</v>
      </c>
      <c r="K310" s="1">
        <v>4.078947368</v>
      </c>
      <c r="L310" s="1">
        <v>201.8</v>
      </c>
      <c r="M310" s="1">
        <v>1.8</v>
      </c>
      <c r="N310" s="1">
        <v>90.0</v>
      </c>
      <c r="O310" s="1">
        <v>5.7</v>
      </c>
      <c r="P310" s="1">
        <v>12.68</v>
      </c>
      <c r="Q310" s="1">
        <v>0.68</v>
      </c>
      <c r="R310" s="1">
        <v>18.64705882</v>
      </c>
      <c r="S310" s="1">
        <v>102.0</v>
      </c>
      <c r="T310" s="1">
        <v>15.23</v>
      </c>
      <c r="U310" s="1">
        <v>4.995</v>
      </c>
      <c r="V310" s="1">
        <v>151.4</v>
      </c>
      <c r="W310" s="1">
        <v>203.7458194</v>
      </c>
      <c r="X310" s="1">
        <v>51.3</v>
      </c>
      <c r="Y310" s="1">
        <v>29.57652334</v>
      </c>
      <c r="Z310" s="1">
        <v>3.38106</v>
      </c>
      <c r="AA310" s="1">
        <v>0.318382849</v>
      </c>
      <c r="AB310" s="1">
        <v>96.4</v>
      </c>
      <c r="AC310" s="1">
        <v>29.68707848</v>
      </c>
      <c r="AD310" s="1" t="s">
        <v>139</v>
      </c>
      <c r="AE310" s="1">
        <v>40.91058637</v>
      </c>
      <c r="AF310" s="1">
        <v>97.5</v>
      </c>
      <c r="AG310" s="1" t="s">
        <v>140</v>
      </c>
      <c r="AH310" s="1" t="s">
        <v>141</v>
      </c>
      <c r="AI310" s="1" t="s">
        <v>167</v>
      </c>
      <c r="AJ310" s="1" t="s">
        <v>167</v>
      </c>
      <c r="AK310" s="1" t="s">
        <v>143</v>
      </c>
      <c r="AL310" s="1">
        <v>104.0</v>
      </c>
      <c r="AM310" s="1">
        <v>68.0</v>
      </c>
      <c r="AN310" s="1">
        <v>2279.84</v>
      </c>
      <c r="AO310" s="1">
        <v>17.3522</v>
      </c>
      <c r="AP310" s="1">
        <v>650.353</v>
      </c>
      <c r="AQ310" s="1">
        <v>1166.22</v>
      </c>
      <c r="AR310" s="1">
        <v>15.1536</v>
      </c>
      <c r="AS310" s="1">
        <v>2185.01</v>
      </c>
      <c r="AT310" s="1">
        <v>2628.51</v>
      </c>
      <c r="AU310" s="1">
        <v>229.941</v>
      </c>
      <c r="AV310" s="1">
        <v>10.8271</v>
      </c>
      <c r="AW310" s="1">
        <v>1.39028</v>
      </c>
      <c r="AX310" s="1">
        <v>3.04899</v>
      </c>
      <c r="AY310" s="1">
        <v>948.277</v>
      </c>
      <c r="AZ310" s="1">
        <v>1.65871</v>
      </c>
      <c r="BA310" s="1">
        <v>2.0672</v>
      </c>
      <c r="BB310" s="1">
        <v>20.1226</v>
      </c>
      <c r="BC310" s="1">
        <v>4.6825</v>
      </c>
      <c r="BD310" s="1">
        <v>0.66748</v>
      </c>
      <c r="BE310" s="1">
        <v>473.8</v>
      </c>
      <c r="BF310" s="1">
        <v>7.35281</v>
      </c>
      <c r="BG310" s="1">
        <v>99.4449</v>
      </c>
      <c r="BH310" s="1">
        <v>0.77130872</v>
      </c>
      <c r="BI310" s="1">
        <v>0.236329544</v>
      </c>
      <c r="BJ310" s="1">
        <v>0.108842788</v>
      </c>
      <c r="BK310" s="1">
        <v>0.032234465</v>
      </c>
      <c r="BL310" s="1" t="s">
        <v>144</v>
      </c>
      <c r="BM310" s="1" t="s">
        <v>146</v>
      </c>
      <c r="BN310" s="1" t="s">
        <v>146</v>
      </c>
      <c r="BO310" s="1" t="s">
        <v>145</v>
      </c>
      <c r="BP310" s="1" t="s">
        <v>146</v>
      </c>
      <c r="BQ310" s="1" t="s">
        <v>146</v>
      </c>
      <c r="BR310" s="1" t="s">
        <v>145</v>
      </c>
      <c r="BS310" s="1">
        <v>17.9724348</v>
      </c>
      <c r="BT310" s="1">
        <v>16.35611802</v>
      </c>
      <c r="BU310" s="1">
        <v>4.619607387</v>
      </c>
      <c r="BV310" s="1">
        <v>2.145033156</v>
      </c>
      <c r="BW310" s="1">
        <v>3.432484028</v>
      </c>
      <c r="BX310" s="1">
        <v>0.451982533</v>
      </c>
      <c r="BY310" s="1">
        <v>0.198237953</v>
      </c>
      <c r="BZ310" s="1" t="str">
        <f t="shared" si="1"/>
        <v>proinflamatoria</v>
      </c>
      <c r="CA310" s="1">
        <v>39.03589744</v>
      </c>
      <c r="CB310" s="1" t="s">
        <v>148</v>
      </c>
      <c r="CC310" s="1">
        <v>0.268312388</v>
      </c>
      <c r="CD310" s="1">
        <v>0.182181329</v>
      </c>
      <c r="CE310" s="1">
        <v>0.074955117</v>
      </c>
      <c r="CF310" s="1">
        <v>0.038689408</v>
      </c>
      <c r="CG310" s="1">
        <v>0.245287253</v>
      </c>
      <c r="CH310" s="1">
        <v>156.508</v>
      </c>
      <c r="CI310" s="2" t="str">
        <f t="shared" si="2"/>
        <v>low</v>
      </c>
      <c r="CJ310" s="1">
        <v>100.816</v>
      </c>
      <c r="CK310" s="1">
        <v>79.912</v>
      </c>
      <c r="CL310" s="1">
        <v>20.904</v>
      </c>
      <c r="CM310" s="1">
        <v>69.3</v>
      </c>
      <c r="CN310" s="1">
        <v>9.519</v>
      </c>
      <c r="CO310" s="1">
        <v>20.419</v>
      </c>
      <c r="CP310" s="1">
        <v>0.0</v>
      </c>
      <c r="CQ310" s="1">
        <v>20.419</v>
      </c>
      <c r="CR310" s="1">
        <v>0.0</v>
      </c>
      <c r="CS310" s="1">
        <v>1.578</v>
      </c>
      <c r="CT310" s="1">
        <v>1.578</v>
      </c>
      <c r="CU310" s="1">
        <v>0.0</v>
      </c>
      <c r="CV310" s="1">
        <v>20.358</v>
      </c>
      <c r="CW310" s="1">
        <v>0.23</v>
      </c>
      <c r="CX310" s="1">
        <v>0.0</v>
      </c>
      <c r="CY310" s="1">
        <v>0.169</v>
      </c>
      <c r="CZ310" s="1">
        <v>1.031</v>
      </c>
      <c r="DA310" s="1">
        <v>0.354</v>
      </c>
      <c r="DB310" s="1">
        <v>1.385</v>
      </c>
      <c r="DC310" s="1">
        <v>0.001</v>
      </c>
      <c r="DD310" s="1">
        <v>0.206</v>
      </c>
      <c r="DE310" s="1">
        <v>0.207</v>
      </c>
      <c r="DF310" s="1">
        <v>54.261</v>
      </c>
      <c r="DG310" s="1">
        <v>13.048</v>
      </c>
      <c r="DH310" s="1">
        <v>67.309</v>
      </c>
      <c r="DI310" s="1">
        <v>0.87</v>
      </c>
      <c r="DJ310" s="1">
        <v>4.488</v>
      </c>
      <c r="DK310" s="1">
        <v>5.358</v>
      </c>
      <c r="DL310" s="1">
        <v>2.93</v>
      </c>
      <c r="DM310" s="1">
        <v>1.231</v>
      </c>
      <c r="DN310" s="1">
        <v>4.161</v>
      </c>
      <c r="DO310" s="1">
        <v>0.0</v>
      </c>
      <c r="DP310" s="1">
        <v>1.578</v>
      </c>
      <c r="DQ310" s="1">
        <v>1.578</v>
      </c>
      <c r="DR310" s="1" t="s">
        <v>158</v>
      </c>
      <c r="DS310" s="1" t="s">
        <v>158</v>
      </c>
      <c r="DT310" s="1" t="s">
        <v>157</v>
      </c>
      <c r="DU310" s="1" t="s">
        <v>158</v>
      </c>
      <c r="DV310" s="1">
        <v>68.648</v>
      </c>
      <c r="DW310" s="1" t="str">
        <f t="shared" si="3"/>
        <v>low</v>
      </c>
      <c r="DX310" s="1">
        <v>44.221</v>
      </c>
      <c r="DY310" s="1">
        <v>30.397</v>
      </c>
      <c r="DZ310" s="1">
        <v>4.175</v>
      </c>
      <c r="EA310" s="1" t="s">
        <v>158</v>
      </c>
      <c r="EB310" s="1" t="s">
        <v>158</v>
      </c>
      <c r="EC310" s="1" t="s">
        <v>158</v>
      </c>
      <c r="ED310" s="1" t="s">
        <v>158</v>
      </c>
      <c r="EE310" s="1" t="s">
        <v>779</v>
      </c>
      <c r="EF310" s="1" t="s">
        <v>151</v>
      </c>
      <c r="EG310" s="1" t="s">
        <v>151</v>
      </c>
    </row>
    <row r="311" ht="14.25" customHeight="1">
      <c r="A311" s="1" t="s">
        <v>780</v>
      </c>
      <c r="B311" s="1" t="s">
        <v>153</v>
      </c>
      <c r="C311" s="1">
        <v>36.0</v>
      </c>
      <c r="D311" s="1" t="s">
        <v>137</v>
      </c>
      <c r="E311" s="1">
        <v>96.7</v>
      </c>
      <c r="F311" s="1">
        <v>32.0</v>
      </c>
      <c r="G311" s="1" t="s">
        <v>154</v>
      </c>
      <c r="H311" s="1">
        <v>42.0</v>
      </c>
      <c r="I311" s="1">
        <v>109.0</v>
      </c>
      <c r="J311" s="1">
        <v>167.0</v>
      </c>
      <c r="K311" s="1">
        <v>5.21875</v>
      </c>
      <c r="L311" s="1">
        <v>208.2</v>
      </c>
      <c r="M311" s="1">
        <v>1.2</v>
      </c>
      <c r="N311" s="1">
        <v>83.0</v>
      </c>
      <c r="O311" s="1">
        <v>5.5</v>
      </c>
      <c r="P311" s="1">
        <v>6.79</v>
      </c>
      <c r="Q311" s="1">
        <v>2.95</v>
      </c>
      <c r="R311" s="1">
        <v>2.301694915</v>
      </c>
      <c r="S311" s="1">
        <v>210.0</v>
      </c>
      <c r="T311" s="1">
        <v>18.95</v>
      </c>
      <c r="U311" s="1">
        <v>4.6065</v>
      </c>
      <c r="V311" s="1">
        <v>205.6</v>
      </c>
      <c r="W311" s="1">
        <v>342.5214641</v>
      </c>
      <c r="X311" s="1">
        <v>42.4</v>
      </c>
      <c r="Y311" s="1">
        <v>25.77521095</v>
      </c>
      <c r="Z311" s="1">
        <v>3.879696667</v>
      </c>
      <c r="AA311" s="1">
        <v>0.312439699</v>
      </c>
      <c r="AB311" s="1">
        <v>63.2</v>
      </c>
      <c r="AC311" s="1">
        <v>24.38177539</v>
      </c>
      <c r="AD311" s="1" t="s">
        <v>154</v>
      </c>
      <c r="AE311" s="1">
        <v>38.39102213</v>
      </c>
      <c r="AF311" s="1">
        <v>82.9</v>
      </c>
      <c r="AG311" s="1" t="s">
        <v>140</v>
      </c>
      <c r="AH311" s="1" t="s">
        <v>154</v>
      </c>
      <c r="AI311" s="1" t="s">
        <v>142</v>
      </c>
      <c r="AJ311" s="1" t="s">
        <v>142</v>
      </c>
      <c r="AK311" s="1" t="s">
        <v>143</v>
      </c>
      <c r="AL311" s="1">
        <v>95.0</v>
      </c>
      <c r="AM311" s="1">
        <v>63.0</v>
      </c>
      <c r="AN311" s="1">
        <v>1609.24</v>
      </c>
      <c r="AO311" s="1">
        <v>19.4605</v>
      </c>
      <c r="AP311" s="1">
        <v>311.63</v>
      </c>
      <c r="AQ311" s="1">
        <v>794.959</v>
      </c>
      <c r="AR311" s="1">
        <v>10.9082</v>
      </c>
      <c r="AS311" s="1">
        <v>769.346</v>
      </c>
      <c r="AT311" s="1">
        <v>2958.12</v>
      </c>
      <c r="AU311" s="1">
        <v>229.196</v>
      </c>
      <c r="AV311" s="1">
        <v>9.85408</v>
      </c>
      <c r="AW311" s="1">
        <v>1.69811</v>
      </c>
      <c r="AX311" s="1">
        <v>2.7171</v>
      </c>
      <c r="AY311" s="1">
        <v>828.007</v>
      </c>
      <c r="AZ311" s="1">
        <v>0.799881</v>
      </c>
      <c r="BA311" s="1">
        <v>1.62961</v>
      </c>
      <c r="BB311" s="1">
        <v>10.5841</v>
      </c>
      <c r="BC311" s="1">
        <v>5.083</v>
      </c>
      <c r="BD311" s="1">
        <v>0.762097</v>
      </c>
      <c r="BE311" s="1">
        <v>330.319</v>
      </c>
      <c r="BF311" s="1">
        <v>7.11182</v>
      </c>
      <c r="BG311" s="1">
        <v>131.34</v>
      </c>
      <c r="BH311" s="1">
        <v>1.500372485</v>
      </c>
      <c r="BI311" s="1">
        <v>0.430981134</v>
      </c>
      <c r="BJ311" s="1">
        <v>0.165277938</v>
      </c>
      <c r="BK311" s="1">
        <v>0.0</v>
      </c>
      <c r="BL311" s="1" t="s">
        <v>144</v>
      </c>
      <c r="BM311" s="1" t="s">
        <v>146</v>
      </c>
      <c r="BN311" s="1" t="s">
        <v>145</v>
      </c>
      <c r="BO311" s="1" t="s">
        <v>145</v>
      </c>
      <c r="BP311" s="1" t="s">
        <v>146</v>
      </c>
      <c r="BQ311" s="1" t="s">
        <v>146</v>
      </c>
      <c r="BR311" s="1" t="s">
        <v>145</v>
      </c>
      <c r="BS311" s="1">
        <v>27.99895155</v>
      </c>
      <c r="BT311" s="1">
        <v>18.17033616</v>
      </c>
      <c r="BU311" s="1">
        <v>22.62060231</v>
      </c>
      <c r="BV311" s="1">
        <v>9.442650344</v>
      </c>
      <c r="BW311" s="1">
        <v>2.897741888</v>
      </c>
      <c r="BX311" s="1">
        <v>0.324759825</v>
      </c>
      <c r="BY311" s="1">
        <v>0.201839543</v>
      </c>
      <c r="BZ311" s="1" t="str">
        <f t="shared" si="1"/>
        <v>proinflamatoria</v>
      </c>
      <c r="CA311" s="1">
        <v>37.15802171</v>
      </c>
      <c r="CB311" s="1" t="s">
        <v>148</v>
      </c>
      <c r="CC311" s="1">
        <v>0.047627361</v>
      </c>
      <c r="CD311" s="1">
        <v>0.102342959</v>
      </c>
      <c r="CE311" s="1">
        <v>0.009916547</v>
      </c>
      <c r="CF311" s="1">
        <v>0.41174622</v>
      </c>
      <c r="CG311" s="1">
        <v>0.217395859</v>
      </c>
      <c r="CH311" s="1">
        <v>594.023</v>
      </c>
      <c r="CI311" s="2" t="str">
        <f t="shared" si="2"/>
        <v>low</v>
      </c>
      <c r="CJ311" s="1">
        <v>19.557</v>
      </c>
      <c r="CK311" s="1">
        <v>13.097</v>
      </c>
      <c r="CL311" s="1">
        <v>6.46</v>
      </c>
      <c r="CM311" s="1">
        <v>15.323</v>
      </c>
      <c r="CN311" s="1">
        <v>1.013</v>
      </c>
      <c r="CO311" s="1">
        <v>0.417</v>
      </c>
      <c r="CP311" s="1">
        <v>0.0</v>
      </c>
      <c r="CQ311" s="1">
        <v>0.417</v>
      </c>
      <c r="CR311" s="1">
        <v>0.026</v>
      </c>
      <c r="CS311" s="1">
        <v>2.779</v>
      </c>
      <c r="CT311" s="1">
        <v>2.805</v>
      </c>
      <c r="CU311" s="1">
        <v>0.0</v>
      </c>
      <c r="CV311" s="1">
        <v>0.0</v>
      </c>
      <c r="CW311" s="1">
        <v>0.0</v>
      </c>
      <c r="CX311" s="1">
        <v>0.0</v>
      </c>
      <c r="CY311" s="1">
        <v>11.276</v>
      </c>
      <c r="CZ311" s="1">
        <v>0.134</v>
      </c>
      <c r="DA311" s="1">
        <v>0.0</v>
      </c>
      <c r="DB311" s="1">
        <v>0.134</v>
      </c>
      <c r="DC311" s="1">
        <v>0.033</v>
      </c>
      <c r="DD311" s="1">
        <v>3.036</v>
      </c>
      <c r="DE311" s="1">
        <v>3.069</v>
      </c>
      <c r="DF311" s="1">
        <v>0.596</v>
      </c>
      <c r="DG311" s="1">
        <v>0.248</v>
      </c>
      <c r="DH311" s="1">
        <v>0.845</v>
      </c>
      <c r="DI311" s="1">
        <v>0.034</v>
      </c>
      <c r="DJ311" s="1">
        <v>0.117</v>
      </c>
      <c r="DK311" s="1">
        <v>0.151</v>
      </c>
      <c r="DL311" s="1">
        <v>0.581</v>
      </c>
      <c r="DM311" s="1">
        <v>0.281</v>
      </c>
      <c r="DN311" s="1">
        <v>0.862</v>
      </c>
      <c r="DO311" s="1">
        <v>0.026</v>
      </c>
      <c r="DP311" s="1">
        <v>2.779</v>
      </c>
      <c r="DQ311" s="1">
        <v>2.805</v>
      </c>
      <c r="DR311" s="1" t="s">
        <v>158</v>
      </c>
      <c r="DS311" s="1" t="s">
        <v>158</v>
      </c>
      <c r="DT311" s="1" t="s">
        <v>158</v>
      </c>
      <c r="DU311" s="1" t="s">
        <v>158</v>
      </c>
      <c r="DV311" s="1">
        <v>369.133</v>
      </c>
      <c r="DW311" s="1" t="str">
        <f t="shared" si="3"/>
        <v>low</v>
      </c>
      <c r="DX311" s="1">
        <v>12.153</v>
      </c>
      <c r="DY311" s="1">
        <v>9.522</v>
      </c>
      <c r="DZ311" s="1">
        <v>0.629</v>
      </c>
      <c r="EA311" s="1" t="s">
        <v>158</v>
      </c>
      <c r="EB311" s="1" t="s">
        <v>158</v>
      </c>
      <c r="EC311" s="1" t="s">
        <v>158</v>
      </c>
      <c r="ED311" s="1" t="s">
        <v>158</v>
      </c>
      <c r="EE311" s="1" t="s">
        <v>781</v>
      </c>
      <c r="EF311" s="1" t="s">
        <v>165</v>
      </c>
      <c r="EG311" s="1" t="s">
        <v>151</v>
      </c>
    </row>
    <row r="312" ht="14.25" customHeight="1">
      <c r="A312" s="1" t="s">
        <v>782</v>
      </c>
      <c r="B312" s="1" t="s">
        <v>153</v>
      </c>
      <c r="C312" s="1">
        <v>39.0</v>
      </c>
      <c r="D312" s="1" t="s">
        <v>137</v>
      </c>
      <c r="E312" s="1">
        <v>91.5</v>
      </c>
      <c r="F312" s="1">
        <v>42.0</v>
      </c>
      <c r="G312" s="1" t="s">
        <v>154</v>
      </c>
      <c r="H312" s="1">
        <v>18.0</v>
      </c>
      <c r="I312" s="1">
        <v>120.0</v>
      </c>
      <c r="J312" s="1">
        <v>177.0</v>
      </c>
      <c r="K312" s="1">
        <v>4.214285714</v>
      </c>
      <c r="L312" s="1">
        <v>209.3</v>
      </c>
      <c r="M312" s="1">
        <v>4.3</v>
      </c>
      <c r="N312" s="1">
        <v>102.0</v>
      </c>
      <c r="O312" s="1">
        <v>6.0</v>
      </c>
      <c r="P312" s="1">
        <v>12.49</v>
      </c>
      <c r="Q312" s="1">
        <v>5.52</v>
      </c>
      <c r="R312" s="1">
        <v>2.262681159</v>
      </c>
      <c r="S312" s="1">
        <v>92.0</v>
      </c>
      <c r="T312" s="1">
        <v>15.19</v>
      </c>
      <c r="U312" s="1">
        <v>5.661</v>
      </c>
      <c r="V312" s="1">
        <v>118.5</v>
      </c>
      <c r="W312" s="1">
        <v>140.5830634</v>
      </c>
      <c r="X312" s="1">
        <v>49.8</v>
      </c>
      <c r="Y312" s="1">
        <v>26.16565371</v>
      </c>
      <c r="Z312" s="1">
        <v>3.821804</v>
      </c>
      <c r="AA312" s="1">
        <v>0.313078389</v>
      </c>
      <c r="AB312" s="1">
        <v>69.5</v>
      </c>
      <c r="AC312" s="1">
        <v>29.92367096</v>
      </c>
      <c r="AD312" s="1" t="s">
        <v>139</v>
      </c>
      <c r="AE312" s="1">
        <v>36.51112683</v>
      </c>
      <c r="AF312" s="1">
        <v>84.7</v>
      </c>
      <c r="AG312" s="1" t="s">
        <v>140</v>
      </c>
      <c r="AH312" s="1" t="s">
        <v>154</v>
      </c>
      <c r="AI312" s="1" t="s">
        <v>142</v>
      </c>
      <c r="AJ312" s="1" t="s">
        <v>142</v>
      </c>
      <c r="AK312" s="1" t="s">
        <v>143</v>
      </c>
      <c r="AL312" s="1">
        <v>110.0</v>
      </c>
      <c r="AM312" s="1">
        <v>79.0</v>
      </c>
      <c r="AN312" s="1">
        <v>1821.26</v>
      </c>
      <c r="AO312" s="1">
        <v>14.658</v>
      </c>
      <c r="AP312" s="1">
        <v>457.249</v>
      </c>
      <c r="AQ312" s="1">
        <v>817.738</v>
      </c>
      <c r="AR312" s="1">
        <v>11.4592</v>
      </c>
      <c r="AS312" s="1">
        <v>1257.29</v>
      </c>
      <c r="AT312" s="1">
        <v>2407.26</v>
      </c>
      <c r="AU312" s="1">
        <v>191.049</v>
      </c>
      <c r="AV312" s="1">
        <v>9.58403</v>
      </c>
      <c r="AW312" s="1">
        <v>1.35809</v>
      </c>
      <c r="AX312" s="1">
        <v>2.94737</v>
      </c>
      <c r="AY312" s="1">
        <v>647.889</v>
      </c>
      <c r="AZ312" s="1">
        <v>0.986688</v>
      </c>
      <c r="BA312" s="1">
        <v>1.17309</v>
      </c>
      <c r="BB312" s="1">
        <v>13.5077</v>
      </c>
      <c r="BC312" s="1">
        <v>4.29315</v>
      </c>
      <c r="BD312" s="1">
        <v>2.11742</v>
      </c>
      <c r="BE312" s="1">
        <v>306.813</v>
      </c>
      <c r="BF312" s="1">
        <v>6.78765</v>
      </c>
      <c r="BG312" s="1">
        <v>157.844</v>
      </c>
      <c r="BH312" s="1">
        <v>0.861326626</v>
      </c>
      <c r="BI312" s="1">
        <v>0.8005202</v>
      </c>
      <c r="BJ312" s="1">
        <v>0.220932821</v>
      </c>
      <c r="BK312" s="1">
        <v>0.0</v>
      </c>
      <c r="BL312" s="1" t="s">
        <v>144</v>
      </c>
      <c r="BM312" s="1" t="s">
        <v>146</v>
      </c>
      <c r="BN312" s="1" t="s">
        <v>146</v>
      </c>
      <c r="BO312" s="1" t="s">
        <v>145</v>
      </c>
      <c r="BP312" s="1" t="s">
        <v>145</v>
      </c>
      <c r="BQ312" s="1" t="s">
        <v>145</v>
      </c>
      <c r="BR312" s="1" t="s">
        <v>145</v>
      </c>
      <c r="BS312" s="1">
        <v>27.12215243</v>
      </c>
      <c r="BT312" s="1">
        <v>21.35755472</v>
      </c>
      <c r="BU312" s="1">
        <v>19.17349561</v>
      </c>
      <c r="BV312" s="1">
        <v>8.532517583</v>
      </c>
      <c r="BW312" s="1">
        <v>4.998359641</v>
      </c>
      <c r="BX312" s="1">
        <v>0.689938379</v>
      </c>
      <c r="BY312" s="1">
        <v>0.378878846</v>
      </c>
      <c r="BZ312" s="1" t="str">
        <f t="shared" si="1"/>
        <v>proinflamatoria</v>
      </c>
      <c r="CA312" s="1">
        <v>40.01416765</v>
      </c>
      <c r="CB312" s="1" t="s">
        <v>148</v>
      </c>
      <c r="CC312" s="1">
        <v>0.2080209</v>
      </c>
      <c r="CD312" s="1">
        <v>0.064805076</v>
      </c>
      <c r="CE312" s="1">
        <v>0.13341024</v>
      </c>
      <c r="CF312" s="1">
        <v>0.084416245</v>
      </c>
      <c r="CG312" s="1">
        <v>0.052115496</v>
      </c>
      <c r="CH312" s="1">
        <v>1078.856</v>
      </c>
      <c r="CI312" s="2" t="str">
        <f t="shared" si="2"/>
        <v>High</v>
      </c>
      <c r="CJ312" s="1">
        <v>887.745</v>
      </c>
      <c r="CK312" s="1">
        <v>617.654</v>
      </c>
      <c r="CL312" s="1">
        <v>270.091</v>
      </c>
      <c r="CM312" s="1">
        <v>50.345</v>
      </c>
      <c r="CN312" s="1">
        <v>808.364</v>
      </c>
      <c r="CO312" s="1">
        <v>6.658</v>
      </c>
      <c r="CP312" s="1">
        <v>0.0</v>
      </c>
      <c r="CQ312" s="1">
        <v>6.658</v>
      </c>
      <c r="CR312" s="1">
        <v>0.0</v>
      </c>
      <c r="CS312" s="1">
        <v>22.377</v>
      </c>
      <c r="CT312" s="1">
        <v>22.377</v>
      </c>
      <c r="CU312" s="1">
        <v>0.0</v>
      </c>
      <c r="CV312" s="1">
        <v>1.078</v>
      </c>
      <c r="CW312" s="1">
        <v>0.0</v>
      </c>
      <c r="CX312" s="1">
        <v>0.0</v>
      </c>
      <c r="CY312" s="1">
        <v>45.535</v>
      </c>
      <c r="CZ312" s="1">
        <v>0.022</v>
      </c>
      <c r="DA312" s="1">
        <v>0.0</v>
      </c>
      <c r="DB312" s="1">
        <v>0.022</v>
      </c>
      <c r="DC312" s="1">
        <v>4.348</v>
      </c>
      <c r="DD312" s="1">
        <v>0.026</v>
      </c>
      <c r="DE312" s="1">
        <v>4.374</v>
      </c>
      <c r="DF312" s="1">
        <v>0.063</v>
      </c>
      <c r="DG312" s="1">
        <v>0.3</v>
      </c>
      <c r="DH312" s="1">
        <v>0.363</v>
      </c>
      <c r="DI312" s="1">
        <v>0.128</v>
      </c>
      <c r="DJ312" s="1">
        <v>0.669</v>
      </c>
      <c r="DK312" s="1">
        <v>0.797</v>
      </c>
      <c r="DL312" s="1">
        <v>560.848</v>
      </c>
      <c r="DM312" s="1">
        <v>246.718</v>
      </c>
      <c r="DN312" s="1">
        <v>807.567</v>
      </c>
      <c r="DO312" s="1">
        <v>0.0</v>
      </c>
      <c r="DP312" s="1">
        <v>22.377</v>
      </c>
      <c r="DQ312" s="1">
        <v>22.377</v>
      </c>
      <c r="DR312" s="1" t="s">
        <v>157</v>
      </c>
      <c r="DS312" s="1" t="s">
        <v>149</v>
      </c>
      <c r="DT312" s="1" t="s">
        <v>158</v>
      </c>
      <c r="DU312" s="1" t="s">
        <v>149</v>
      </c>
      <c r="DV312" s="1">
        <v>592.368</v>
      </c>
      <c r="DW312" s="1" t="str">
        <f t="shared" si="3"/>
        <v>high</v>
      </c>
      <c r="DX312" s="1">
        <v>487.434</v>
      </c>
      <c r="DY312" s="1">
        <v>27.643</v>
      </c>
      <c r="DZ312" s="1">
        <v>443.849</v>
      </c>
      <c r="EA312" s="1" t="s">
        <v>157</v>
      </c>
      <c r="EB312" s="1" t="s">
        <v>149</v>
      </c>
      <c r="EC312" s="1" t="s">
        <v>158</v>
      </c>
      <c r="ED312" s="1" t="s">
        <v>149</v>
      </c>
      <c r="EE312" s="1" t="s">
        <v>783</v>
      </c>
      <c r="EF312" s="1" t="s">
        <v>151</v>
      </c>
      <c r="EG312" s="1" t="s">
        <v>151</v>
      </c>
    </row>
    <row r="313" ht="14.25" customHeight="1">
      <c r="A313" s="1" t="s">
        <v>784</v>
      </c>
      <c r="B313" s="1" t="s">
        <v>153</v>
      </c>
      <c r="C313" s="1">
        <v>35.0</v>
      </c>
      <c r="D313" s="1" t="s">
        <v>137</v>
      </c>
      <c r="E313" s="1">
        <v>59.8</v>
      </c>
      <c r="F313" s="1">
        <v>15.0</v>
      </c>
      <c r="G313" s="1" t="s">
        <v>154</v>
      </c>
      <c r="H313" s="1">
        <v>49.0</v>
      </c>
      <c r="I313" s="1">
        <v>89.0</v>
      </c>
      <c r="J313" s="1">
        <v>142.0</v>
      </c>
      <c r="K313" s="1">
        <v>9.466666667</v>
      </c>
      <c r="L313" s="1">
        <v>209.3</v>
      </c>
      <c r="M313" s="1">
        <v>0.5</v>
      </c>
      <c r="N313" s="1">
        <v>76.0</v>
      </c>
      <c r="O313" s="1">
        <v>5.6</v>
      </c>
      <c r="P313" s="1">
        <v>3.98</v>
      </c>
      <c r="Q313" s="1">
        <v>7.72</v>
      </c>
      <c r="R313" s="1">
        <v>0.515544041</v>
      </c>
      <c r="S313" s="1">
        <v>77.0</v>
      </c>
      <c r="T313" s="1">
        <v>6.96</v>
      </c>
      <c r="U313" s="1">
        <v>4.218</v>
      </c>
      <c r="V313" s="1">
        <v>125.1</v>
      </c>
      <c r="W313" s="1">
        <v>193.8718663</v>
      </c>
      <c r="X313" s="1">
        <v>115.7</v>
      </c>
      <c r="Y313" s="1">
        <v>76.64197773</v>
      </c>
      <c r="Z313" s="1">
        <v>1.304768</v>
      </c>
      <c r="AA313" s="1">
        <v>0.366655858</v>
      </c>
      <c r="AB313" s="1">
        <v>48.0</v>
      </c>
      <c r="AC313" s="1">
        <v>20.94061764</v>
      </c>
      <c r="AD313" s="1" t="s">
        <v>154</v>
      </c>
      <c r="AE313" s="1">
        <v>32.71108924</v>
      </c>
      <c r="AF313" s="1">
        <v>73.6</v>
      </c>
      <c r="AG313" s="1" t="s">
        <v>154</v>
      </c>
      <c r="AH313" s="1" t="s">
        <v>154</v>
      </c>
      <c r="AI313" s="1" t="s">
        <v>142</v>
      </c>
      <c r="AJ313" s="1" t="s">
        <v>142</v>
      </c>
      <c r="AK313" s="1" t="s">
        <v>143</v>
      </c>
      <c r="AL313" s="1">
        <v>96.0</v>
      </c>
      <c r="AM313" s="1">
        <v>54.0</v>
      </c>
      <c r="AN313" s="1">
        <v>2048.77</v>
      </c>
      <c r="AO313" s="1">
        <v>28.4713</v>
      </c>
      <c r="AP313" s="1">
        <v>475.031</v>
      </c>
      <c r="AQ313" s="1">
        <v>889.377</v>
      </c>
      <c r="AR313" s="1">
        <v>13.2905</v>
      </c>
      <c r="AS313" s="1">
        <v>698.794</v>
      </c>
      <c r="AT313" s="1">
        <v>3142.13</v>
      </c>
      <c r="AU313" s="1">
        <v>283.837</v>
      </c>
      <c r="AV313" s="1">
        <v>9.68764</v>
      </c>
      <c r="AW313" s="1">
        <v>1.9784</v>
      </c>
      <c r="AX313" s="1">
        <v>3.86221</v>
      </c>
      <c r="AY313" s="1">
        <v>684.491</v>
      </c>
      <c r="AZ313" s="1">
        <v>1.21055</v>
      </c>
      <c r="BA313" s="1">
        <v>1.36397</v>
      </c>
      <c r="BB313" s="1">
        <v>12.6707</v>
      </c>
      <c r="BC313" s="1">
        <v>4.34696</v>
      </c>
      <c r="BD313" s="1">
        <v>1.2125</v>
      </c>
      <c r="BE313" s="1">
        <v>480.885</v>
      </c>
      <c r="BF313" s="1">
        <v>5.90849</v>
      </c>
      <c r="BG313" s="1">
        <v>154.1</v>
      </c>
      <c r="BH313" s="1">
        <v>0.928458245</v>
      </c>
      <c r="BI313" s="1">
        <v>0.158997052</v>
      </c>
      <c r="BJ313" s="1">
        <v>0.09766037</v>
      </c>
      <c r="BK313" s="1">
        <v>0.0</v>
      </c>
      <c r="BL313" s="1" t="s">
        <v>156</v>
      </c>
      <c r="BM313" s="1" t="s">
        <v>146</v>
      </c>
      <c r="BN313" s="1" t="s">
        <v>146</v>
      </c>
      <c r="BO313" s="1" t="s">
        <v>145</v>
      </c>
      <c r="BP313" s="1" t="s">
        <v>146</v>
      </c>
      <c r="BQ313" s="1" t="s">
        <v>146</v>
      </c>
      <c r="BR313" s="1" t="s">
        <v>146</v>
      </c>
      <c r="BS313" s="1">
        <v>21.69389131</v>
      </c>
      <c r="BT313" s="1">
        <v>23.33932391</v>
      </c>
      <c r="BU313" s="1">
        <v>10.78698114</v>
      </c>
      <c r="BV313" s="1">
        <v>5.10894711</v>
      </c>
      <c r="BW313" s="1">
        <v>6.590004914</v>
      </c>
      <c r="BX313" s="1">
        <v>-0.747026201</v>
      </c>
      <c r="BY313" s="1">
        <v>-0.364580869</v>
      </c>
      <c r="BZ313" s="1" t="str">
        <f t="shared" si="1"/>
        <v>antiinflamatoria</v>
      </c>
      <c r="CA313" s="1">
        <v>34.85869565</v>
      </c>
      <c r="CB313" s="1" t="s">
        <v>148</v>
      </c>
      <c r="CC313" s="1">
        <v>0.002746296</v>
      </c>
      <c r="CD313" s="1">
        <v>0.098209105</v>
      </c>
      <c r="CE313" s="1">
        <v>0.059876997</v>
      </c>
      <c r="CF313" s="1">
        <v>0.414187909</v>
      </c>
      <c r="CG313" s="1">
        <v>0.198506943</v>
      </c>
      <c r="CH313" s="1">
        <v>1567.63</v>
      </c>
      <c r="CI313" s="2" t="str">
        <f t="shared" si="2"/>
        <v>High</v>
      </c>
      <c r="CJ313" s="1">
        <v>577.223</v>
      </c>
      <c r="CK313" s="1">
        <v>453.552</v>
      </c>
      <c r="CL313" s="1">
        <v>123.671</v>
      </c>
      <c r="CM313" s="1">
        <v>374.771</v>
      </c>
      <c r="CN313" s="1">
        <v>163.572</v>
      </c>
      <c r="CO313" s="1">
        <v>21.212</v>
      </c>
      <c r="CP313" s="1">
        <v>0.0</v>
      </c>
      <c r="CQ313" s="1">
        <v>21.212</v>
      </c>
      <c r="CR313" s="1">
        <v>0.009</v>
      </c>
      <c r="CS313" s="1">
        <v>17.394</v>
      </c>
      <c r="CT313" s="1">
        <v>17.403</v>
      </c>
      <c r="CU313" s="1">
        <v>0.266</v>
      </c>
      <c r="CV313" s="1">
        <v>21.12</v>
      </c>
      <c r="CW313" s="1">
        <v>202.232</v>
      </c>
      <c r="CX313" s="1">
        <v>0.0</v>
      </c>
      <c r="CY313" s="1">
        <v>139.053</v>
      </c>
      <c r="CZ313" s="1">
        <v>0.046</v>
      </c>
      <c r="DA313" s="1">
        <v>0.33</v>
      </c>
      <c r="DB313" s="1">
        <v>0.377</v>
      </c>
      <c r="DC313" s="1">
        <v>8.124</v>
      </c>
      <c r="DD313" s="1">
        <v>0.032</v>
      </c>
      <c r="DE313" s="1">
        <v>8.156</v>
      </c>
      <c r="DF313" s="1">
        <v>14.38</v>
      </c>
      <c r="DG313" s="1">
        <v>10.542</v>
      </c>
      <c r="DH313" s="1">
        <v>24.922</v>
      </c>
      <c r="DI313" s="1">
        <v>47.584</v>
      </c>
      <c r="DJ313" s="1">
        <v>69.726</v>
      </c>
      <c r="DK313" s="1">
        <v>117.31</v>
      </c>
      <c r="DL313" s="1">
        <v>20.617</v>
      </c>
      <c r="DM313" s="1">
        <v>25.615</v>
      </c>
      <c r="DN313" s="1">
        <v>46.232</v>
      </c>
      <c r="DO313" s="1">
        <v>0.009</v>
      </c>
      <c r="DP313" s="1">
        <v>17.394</v>
      </c>
      <c r="DQ313" s="1">
        <v>17.403</v>
      </c>
      <c r="DR313" s="1" t="s">
        <v>149</v>
      </c>
      <c r="DS313" s="1" t="s">
        <v>157</v>
      </c>
      <c r="DT313" s="1" t="s">
        <v>149</v>
      </c>
      <c r="DU313" s="1" t="s">
        <v>157</v>
      </c>
      <c r="DV313" s="1">
        <v>765.157</v>
      </c>
      <c r="DW313" s="1" t="str">
        <f t="shared" si="3"/>
        <v>high</v>
      </c>
      <c r="DX313" s="1">
        <v>281.741</v>
      </c>
      <c r="DY313" s="1">
        <v>182.925</v>
      </c>
      <c r="DZ313" s="1">
        <v>79.839</v>
      </c>
      <c r="EA313" s="1" t="s">
        <v>149</v>
      </c>
      <c r="EB313" s="1" t="s">
        <v>157</v>
      </c>
      <c r="EC313" s="1" t="s">
        <v>149</v>
      </c>
      <c r="ED313" s="1" t="s">
        <v>157</v>
      </c>
      <c r="EE313" s="1" t="s">
        <v>785</v>
      </c>
      <c r="EF313" s="1" t="s">
        <v>151</v>
      </c>
      <c r="EG313" s="1" t="s">
        <v>151</v>
      </c>
    </row>
    <row r="314" ht="14.25" customHeight="1">
      <c r="A314" s="1" t="s">
        <v>786</v>
      </c>
      <c r="B314" s="1" t="s">
        <v>136</v>
      </c>
      <c r="C314" s="1">
        <v>29.0</v>
      </c>
      <c r="D314" s="1" t="s">
        <v>137</v>
      </c>
      <c r="E314" s="1">
        <v>51.3</v>
      </c>
      <c r="F314" s="1">
        <v>34.0</v>
      </c>
      <c r="G314" s="1" t="s">
        <v>138</v>
      </c>
      <c r="H314" s="1">
        <v>23.0</v>
      </c>
      <c r="I314" s="1">
        <v>65.0</v>
      </c>
      <c r="J314" s="1">
        <v>115.0</v>
      </c>
      <c r="K314" s="1">
        <v>3.382352941</v>
      </c>
      <c r="L314" s="1">
        <v>271.4</v>
      </c>
      <c r="M314" s="1">
        <v>2.9</v>
      </c>
      <c r="N314" s="1">
        <v>84.0</v>
      </c>
      <c r="O314" s="1">
        <v>5.9</v>
      </c>
      <c r="P314" s="1">
        <v>2.49</v>
      </c>
      <c r="Q314" s="1">
        <v>3.97</v>
      </c>
      <c r="R314" s="1">
        <v>0.62720403</v>
      </c>
      <c r="S314" s="1">
        <v>115.0</v>
      </c>
      <c r="T314" s="1">
        <v>11.53</v>
      </c>
      <c r="U314" s="1">
        <v>4.662</v>
      </c>
      <c r="V314" s="1">
        <v>143.6</v>
      </c>
      <c r="W314" s="1">
        <v>198.4509466</v>
      </c>
      <c r="X314" s="1">
        <v>68.5</v>
      </c>
      <c r="Y314" s="1">
        <v>41.85823787</v>
      </c>
      <c r="Z314" s="1">
        <v>2.389016</v>
      </c>
      <c r="AA314" s="1">
        <v>0.334443811</v>
      </c>
      <c r="AB314" s="1">
        <v>74.8</v>
      </c>
      <c r="AC314" s="1">
        <v>24.79145185</v>
      </c>
      <c r="AD314" s="1" t="s">
        <v>154</v>
      </c>
      <c r="AE314" s="1">
        <v>35.72440624</v>
      </c>
      <c r="AF314" s="1">
        <v>92.2</v>
      </c>
      <c r="AG314" s="1" t="s">
        <v>140</v>
      </c>
      <c r="AH314" s="1" t="s">
        <v>141</v>
      </c>
      <c r="AI314" s="1" t="s">
        <v>142</v>
      </c>
      <c r="AJ314" s="1" t="s">
        <v>167</v>
      </c>
      <c r="AK314" s="1" t="s">
        <v>143</v>
      </c>
      <c r="AL314" s="1">
        <v>121.0</v>
      </c>
      <c r="AM314" s="1">
        <v>78.0</v>
      </c>
      <c r="AN314" s="1">
        <v>1806.44</v>
      </c>
      <c r="AO314" s="1">
        <v>14.9787</v>
      </c>
      <c r="AP314" s="1">
        <v>484.108</v>
      </c>
      <c r="AQ314" s="1">
        <v>845.372</v>
      </c>
      <c r="AR314" s="1">
        <v>12.1673</v>
      </c>
      <c r="AS314" s="1">
        <v>753.547</v>
      </c>
      <c r="AT314" s="1">
        <v>1829.58</v>
      </c>
      <c r="AU314" s="1">
        <v>185.307</v>
      </c>
      <c r="AV314" s="1">
        <v>9.54768</v>
      </c>
      <c r="AW314" s="1">
        <v>1.0866</v>
      </c>
      <c r="AX314" s="1">
        <v>3.46661</v>
      </c>
      <c r="AY314" s="1">
        <v>775.633</v>
      </c>
      <c r="AZ314" s="1">
        <v>0.79303</v>
      </c>
      <c r="BA314" s="1">
        <v>1.34864</v>
      </c>
      <c r="BB314" s="1">
        <v>9.52135</v>
      </c>
      <c r="BC314" s="1">
        <v>4.66604</v>
      </c>
      <c r="BD314" s="1">
        <v>0.864905</v>
      </c>
      <c r="BE314" s="1">
        <v>385.248</v>
      </c>
      <c r="BF314" s="1">
        <v>6.82183</v>
      </c>
      <c r="BG314" s="1">
        <v>144.839</v>
      </c>
      <c r="BH314" s="1">
        <v>3.399351251</v>
      </c>
      <c r="BI314" s="1">
        <v>2.9536357</v>
      </c>
      <c r="BJ314" s="1">
        <v>1.135508584</v>
      </c>
      <c r="BK314" s="1">
        <v>0.0</v>
      </c>
      <c r="BL314" s="1" t="s">
        <v>156</v>
      </c>
      <c r="BM314" s="1" t="s">
        <v>146</v>
      </c>
      <c r="BN314" s="1" t="s">
        <v>146</v>
      </c>
      <c r="BO314" s="1" t="s">
        <v>145</v>
      </c>
      <c r="BP314" s="1" t="s">
        <v>146</v>
      </c>
      <c r="BQ314" s="1" t="s">
        <v>146</v>
      </c>
      <c r="BR314" s="1" t="s">
        <v>146</v>
      </c>
      <c r="BS314" s="1">
        <v>25.08473043</v>
      </c>
      <c r="BT314" s="1">
        <v>13.32176108</v>
      </c>
      <c r="BU314" s="1">
        <v>10.72315702</v>
      </c>
      <c r="BV314" s="1">
        <v>4.453383458</v>
      </c>
      <c r="BW314" s="1">
        <v>5.775874539</v>
      </c>
      <c r="BX314" s="1">
        <v>0.663373878</v>
      </c>
      <c r="BY314" s="1">
        <v>0.367316655</v>
      </c>
      <c r="BZ314" s="1" t="str">
        <f t="shared" si="1"/>
        <v>proinflamatoria</v>
      </c>
      <c r="CA314" s="1">
        <v>26.32104121</v>
      </c>
      <c r="CB314" s="1" t="s">
        <v>148</v>
      </c>
      <c r="CC314" s="1">
        <v>0.277623027</v>
      </c>
      <c r="CD314" s="1">
        <v>0.11354291</v>
      </c>
      <c r="CE314" s="1">
        <v>0.02957952</v>
      </c>
      <c r="CF314" s="1">
        <v>0.006731662</v>
      </c>
      <c r="CG314" s="1">
        <v>0.075872132</v>
      </c>
      <c r="CH314" s="1">
        <v>393.057</v>
      </c>
      <c r="CI314" s="2" t="str">
        <f t="shared" si="2"/>
        <v>low</v>
      </c>
      <c r="CJ314" s="1">
        <v>377.514</v>
      </c>
      <c r="CK314" s="1">
        <v>356.656</v>
      </c>
      <c r="CL314" s="1">
        <v>20.858</v>
      </c>
      <c r="CM314" s="1">
        <v>361.265</v>
      </c>
      <c r="CN314" s="1">
        <v>14.819</v>
      </c>
      <c r="CO314" s="1">
        <v>1.384</v>
      </c>
      <c r="CP314" s="1">
        <v>0.0</v>
      </c>
      <c r="CQ314" s="1">
        <v>1.384</v>
      </c>
      <c r="CR314" s="1">
        <v>0.0</v>
      </c>
      <c r="CS314" s="1">
        <v>0.046</v>
      </c>
      <c r="CT314" s="1">
        <v>0.046</v>
      </c>
      <c r="CU314" s="1">
        <v>0.0</v>
      </c>
      <c r="CV314" s="1">
        <v>0.0</v>
      </c>
      <c r="CW314" s="1">
        <v>0.0</v>
      </c>
      <c r="CX314" s="1">
        <v>0.0</v>
      </c>
      <c r="CY314" s="1">
        <v>27.408</v>
      </c>
      <c r="CZ314" s="1">
        <v>23.624</v>
      </c>
      <c r="DA314" s="1">
        <v>6.105</v>
      </c>
      <c r="DB314" s="1">
        <v>29.73</v>
      </c>
      <c r="DC314" s="1">
        <v>3.55</v>
      </c>
      <c r="DD314" s="1">
        <v>0.0</v>
      </c>
      <c r="DE314" s="1">
        <v>3.55</v>
      </c>
      <c r="DF314" s="1">
        <v>299.949</v>
      </c>
      <c r="DG314" s="1">
        <v>0.579</v>
      </c>
      <c r="DH314" s="1">
        <v>300.527</v>
      </c>
      <c r="DI314" s="1">
        <v>0.241</v>
      </c>
      <c r="DJ314" s="1">
        <v>0.448</v>
      </c>
      <c r="DK314" s="1">
        <v>0.689</v>
      </c>
      <c r="DL314" s="1">
        <v>0.45</v>
      </c>
      <c r="DM314" s="1">
        <v>13.68</v>
      </c>
      <c r="DN314" s="1">
        <v>14.13</v>
      </c>
      <c r="DO314" s="1">
        <v>0.0</v>
      </c>
      <c r="DP314" s="1">
        <v>0.046</v>
      </c>
      <c r="DQ314" s="1">
        <v>0.046</v>
      </c>
      <c r="DR314" s="1" t="s">
        <v>158</v>
      </c>
      <c r="DS314" s="1" t="s">
        <v>157</v>
      </c>
      <c r="DT314" s="1" t="s">
        <v>149</v>
      </c>
      <c r="DU314" s="1" t="s">
        <v>158</v>
      </c>
      <c r="DV314" s="1">
        <v>217.587</v>
      </c>
      <c r="DW314" s="1" t="str">
        <f t="shared" si="3"/>
        <v>low</v>
      </c>
      <c r="DX314" s="1">
        <v>208.982</v>
      </c>
      <c r="DY314" s="1">
        <v>199.987</v>
      </c>
      <c r="DZ314" s="1">
        <v>8.203</v>
      </c>
      <c r="EA314" s="1" t="s">
        <v>158</v>
      </c>
      <c r="EB314" s="1" t="s">
        <v>157</v>
      </c>
      <c r="EC314" s="1" t="s">
        <v>149</v>
      </c>
      <c r="ED314" s="1" t="s">
        <v>158</v>
      </c>
      <c r="EE314" s="1" t="s">
        <v>787</v>
      </c>
      <c r="EF314" s="1" t="s">
        <v>151</v>
      </c>
      <c r="EG314" s="1" t="s">
        <v>151</v>
      </c>
    </row>
    <row r="315" ht="14.25" customHeight="1">
      <c r="A315" s="1" t="s">
        <v>788</v>
      </c>
      <c r="B315" s="1" t="s">
        <v>153</v>
      </c>
      <c r="C315" s="1">
        <v>30.0</v>
      </c>
      <c r="D315" s="1" t="s">
        <v>137</v>
      </c>
      <c r="E315" s="1">
        <v>95.9</v>
      </c>
      <c r="F315" s="1">
        <v>108.0</v>
      </c>
      <c r="G315" s="1" t="s">
        <v>154</v>
      </c>
      <c r="H315" s="1">
        <v>10.0</v>
      </c>
      <c r="I315" s="1">
        <v>134.0</v>
      </c>
      <c r="J315" s="1">
        <v>234.0</v>
      </c>
      <c r="K315" s="1">
        <v>2.166666667</v>
      </c>
      <c r="L315" s="1">
        <v>271.4</v>
      </c>
      <c r="M315" s="1">
        <v>6.4</v>
      </c>
      <c r="N315" s="1">
        <v>79.0</v>
      </c>
      <c r="O315" s="1">
        <v>5.6</v>
      </c>
      <c r="P315" s="1">
        <v>13.42</v>
      </c>
      <c r="Q315" s="1">
        <v>10.6</v>
      </c>
      <c r="R315" s="1">
        <v>1.266037736</v>
      </c>
      <c r="S315" s="1">
        <v>52.0</v>
      </c>
      <c r="T315" s="1">
        <v>9.65</v>
      </c>
      <c r="U315" s="1">
        <v>4.3845</v>
      </c>
      <c r="V315" s="1">
        <v>144.0</v>
      </c>
      <c r="W315" s="1">
        <v>218.2023742</v>
      </c>
      <c r="X315" s="1">
        <v>83.0</v>
      </c>
      <c r="Y315" s="1">
        <v>53.17838335</v>
      </c>
      <c r="Z315" s="1">
        <v>1.880463333</v>
      </c>
      <c r="AA315" s="1">
        <v>0.346490178</v>
      </c>
      <c r="AB315" s="1">
        <v>68.2</v>
      </c>
      <c r="AC315" s="1">
        <v>29.05807525</v>
      </c>
      <c r="AD315" s="1" t="s">
        <v>139</v>
      </c>
      <c r="AE315" s="1">
        <v>34.55272204</v>
      </c>
      <c r="AF315" s="1">
        <v>80.5</v>
      </c>
      <c r="AG315" s="1" t="s">
        <v>140</v>
      </c>
      <c r="AH315" s="1" t="s">
        <v>154</v>
      </c>
      <c r="AI315" s="1" t="s">
        <v>167</v>
      </c>
      <c r="AJ315" s="1" t="s">
        <v>167</v>
      </c>
      <c r="AK315" s="1" t="s">
        <v>173</v>
      </c>
      <c r="AL315" s="1">
        <v>112.0</v>
      </c>
      <c r="AM315" s="1">
        <v>80.0</v>
      </c>
      <c r="AN315" s="1">
        <v>1753.81</v>
      </c>
      <c r="AO315" s="1">
        <v>11.3302</v>
      </c>
      <c r="AP315" s="1">
        <v>855.683</v>
      </c>
      <c r="AQ315" s="1">
        <v>1089.68</v>
      </c>
      <c r="AR315" s="1">
        <v>14.1982</v>
      </c>
      <c r="AS315" s="1">
        <v>1397.94</v>
      </c>
      <c r="AT315" s="1">
        <v>3670.51</v>
      </c>
      <c r="AU315" s="1">
        <v>233.744</v>
      </c>
      <c r="AV315" s="1">
        <v>10.6462</v>
      </c>
      <c r="AW315" s="1">
        <v>1.36872</v>
      </c>
      <c r="AX315" s="1">
        <v>3.2463</v>
      </c>
      <c r="AY315" s="1">
        <v>945.641</v>
      </c>
      <c r="AZ315" s="1">
        <v>1.43951</v>
      </c>
      <c r="BA315" s="1">
        <v>2.01016</v>
      </c>
      <c r="BB315" s="1">
        <v>17.5185</v>
      </c>
      <c r="BC315" s="1">
        <v>4.00073</v>
      </c>
      <c r="BD315" s="1">
        <v>2.56454</v>
      </c>
      <c r="BE315" s="1">
        <v>330.206</v>
      </c>
      <c r="BF315" s="1">
        <v>7.29962</v>
      </c>
      <c r="BG315" s="1">
        <v>169.55</v>
      </c>
      <c r="BH315" s="1">
        <v>0.0</v>
      </c>
      <c r="BI315" s="1">
        <v>0.0</v>
      </c>
      <c r="BJ315" s="1">
        <v>0.126134175</v>
      </c>
      <c r="BK315" s="1">
        <v>0.0</v>
      </c>
      <c r="BL315" s="1" t="s">
        <v>156</v>
      </c>
      <c r="BM315" s="1" t="s">
        <v>146</v>
      </c>
      <c r="BN315" s="1" t="s">
        <v>146</v>
      </c>
      <c r="BO315" s="1" t="s">
        <v>146</v>
      </c>
      <c r="BP315" s="1" t="s">
        <v>146</v>
      </c>
      <c r="BQ315" s="1" t="s">
        <v>145</v>
      </c>
      <c r="BR315" s="1" t="s">
        <v>146</v>
      </c>
      <c r="BS315" s="1">
        <v>25.98975744</v>
      </c>
      <c r="BT315" s="1">
        <v>0.0</v>
      </c>
      <c r="BU315" s="1">
        <v>8.746799734</v>
      </c>
      <c r="BV315" s="1">
        <v>3.852503662</v>
      </c>
      <c r="BW315" s="1">
        <v>2.967415413</v>
      </c>
      <c r="BX315" s="1">
        <v>-0.502692354</v>
      </c>
      <c r="BY315" s="1">
        <v>-0.286597693</v>
      </c>
      <c r="BZ315" s="1" t="str">
        <f t="shared" si="1"/>
        <v>antiinflamatoria</v>
      </c>
      <c r="CA315" s="1">
        <v>37.9378882</v>
      </c>
      <c r="CB315" s="1" t="s">
        <v>148</v>
      </c>
      <c r="CC315" s="1">
        <v>0.041630843</v>
      </c>
      <c r="CD315" s="1">
        <v>0.208063713</v>
      </c>
      <c r="CE315" s="1">
        <v>0.046653695</v>
      </c>
      <c r="CF315" s="1">
        <v>0.19901353</v>
      </c>
      <c r="CG315" s="1">
        <v>0.111407756</v>
      </c>
      <c r="CH315" s="1">
        <v>1979.518</v>
      </c>
      <c r="CI315" s="2" t="str">
        <f t="shared" si="2"/>
        <v>High</v>
      </c>
      <c r="CJ315" s="1">
        <v>2018.638</v>
      </c>
      <c r="CK315" s="1">
        <v>1361.171</v>
      </c>
      <c r="CL315" s="1">
        <v>657.467</v>
      </c>
      <c r="CM315" s="1">
        <v>103.613</v>
      </c>
      <c r="CN315" s="1">
        <v>1835.503</v>
      </c>
      <c r="CO315" s="1">
        <v>19.141</v>
      </c>
      <c r="CP315" s="1">
        <v>0.0</v>
      </c>
      <c r="CQ315" s="1">
        <v>19.141</v>
      </c>
      <c r="CR315" s="1">
        <v>0.0</v>
      </c>
      <c r="CS315" s="1">
        <v>60.381</v>
      </c>
      <c r="CT315" s="1">
        <v>60.381</v>
      </c>
      <c r="CU315" s="1">
        <v>0.0</v>
      </c>
      <c r="CV315" s="1">
        <v>5.714</v>
      </c>
      <c r="CW315" s="1">
        <v>0.0</v>
      </c>
      <c r="CX315" s="1">
        <v>0.0</v>
      </c>
      <c r="CY315" s="1">
        <v>77.441</v>
      </c>
      <c r="CZ315" s="1">
        <v>0.0</v>
      </c>
      <c r="DA315" s="1">
        <v>0.0</v>
      </c>
      <c r="DB315" s="1">
        <v>0.0</v>
      </c>
      <c r="DC315" s="1">
        <v>7.438</v>
      </c>
      <c r="DD315" s="1">
        <v>0.064</v>
      </c>
      <c r="DE315" s="1">
        <v>7.502</v>
      </c>
      <c r="DF315" s="1">
        <v>13.802</v>
      </c>
      <c r="DG315" s="1">
        <v>4.869</v>
      </c>
      <c r="DH315" s="1">
        <v>18.67</v>
      </c>
      <c r="DI315" s="1">
        <v>0.072</v>
      </c>
      <c r="DJ315" s="1">
        <v>2.445</v>
      </c>
      <c r="DK315" s="1">
        <v>2.517</v>
      </c>
      <c r="DL315" s="1">
        <v>1243.278</v>
      </c>
      <c r="DM315" s="1">
        <v>589.708</v>
      </c>
      <c r="DN315" s="1">
        <v>1832.986</v>
      </c>
      <c r="DO315" s="1">
        <v>0.0</v>
      </c>
      <c r="DP315" s="1">
        <v>60.381</v>
      </c>
      <c r="DQ315" s="1">
        <v>60.381</v>
      </c>
      <c r="DR315" s="1" t="s">
        <v>149</v>
      </c>
      <c r="DS315" s="1" t="s">
        <v>149</v>
      </c>
      <c r="DT315" s="1" t="s">
        <v>157</v>
      </c>
      <c r="DU315" s="1" t="s">
        <v>149</v>
      </c>
      <c r="DV315" s="1">
        <v>1128.696</v>
      </c>
      <c r="DW315" s="1" t="str">
        <f t="shared" si="3"/>
        <v>high</v>
      </c>
      <c r="DX315" s="1">
        <v>1151.002</v>
      </c>
      <c r="DY315" s="1">
        <v>59.079</v>
      </c>
      <c r="DZ315" s="1">
        <v>1046.58</v>
      </c>
      <c r="EA315" s="1" t="s">
        <v>149</v>
      </c>
      <c r="EB315" s="1" t="s">
        <v>149</v>
      </c>
      <c r="EC315" s="1" t="s">
        <v>157</v>
      </c>
      <c r="ED315" s="1" t="s">
        <v>149</v>
      </c>
      <c r="EE315" s="1" t="s">
        <v>789</v>
      </c>
      <c r="EF315" s="1" t="s">
        <v>151</v>
      </c>
      <c r="EG315" s="1" t="s">
        <v>151</v>
      </c>
    </row>
    <row r="316" ht="14.25" customHeight="1">
      <c r="A316" s="1" t="s">
        <v>790</v>
      </c>
      <c r="B316" s="1" t="s">
        <v>153</v>
      </c>
      <c r="C316" s="1">
        <v>44.0</v>
      </c>
      <c r="D316" s="1" t="s">
        <v>161</v>
      </c>
      <c r="E316" s="1">
        <v>167.0</v>
      </c>
      <c r="F316" s="1">
        <v>27.0</v>
      </c>
      <c r="G316" s="1" t="s">
        <v>154</v>
      </c>
      <c r="H316" s="1">
        <v>218.0</v>
      </c>
      <c r="I316" s="1">
        <v>98.0</v>
      </c>
      <c r="J316" s="1">
        <v>291.0</v>
      </c>
      <c r="K316" s="1">
        <v>10.77777778</v>
      </c>
      <c r="L316" s="1">
        <v>41.1</v>
      </c>
      <c r="M316" s="1">
        <v>0.4</v>
      </c>
      <c r="N316" s="1">
        <v>290.0</v>
      </c>
      <c r="O316" s="1">
        <v>9.4</v>
      </c>
      <c r="P316" s="1">
        <v>2.96</v>
      </c>
      <c r="Q316" s="1">
        <v>7.44</v>
      </c>
      <c r="R316" s="1">
        <v>0.397849462</v>
      </c>
      <c r="S316" s="1">
        <v>1090.0</v>
      </c>
      <c r="T316" s="1">
        <v>13.12</v>
      </c>
      <c r="U316" s="1">
        <v>16.095</v>
      </c>
      <c r="V316" s="1">
        <v>16.7</v>
      </c>
      <c r="W316" s="1">
        <v>20.83366415</v>
      </c>
      <c r="X316" s="1">
        <v>38.7</v>
      </c>
      <c r="Y316" s="1">
        <v>10.65510422</v>
      </c>
      <c r="Z316" s="1">
        <v>9.385173333</v>
      </c>
      <c r="AA316" s="1">
        <v>0.278997452</v>
      </c>
      <c r="AB316" s="1">
        <v>57.2</v>
      </c>
      <c r="AC316" s="1">
        <v>23.29474903</v>
      </c>
      <c r="AD316" s="1" t="s">
        <v>154</v>
      </c>
      <c r="AE316" s="1">
        <v>39.53331969</v>
      </c>
      <c r="AF316" s="1">
        <v>86.9</v>
      </c>
      <c r="AG316" s="1" t="s">
        <v>140</v>
      </c>
      <c r="AH316" s="1" t="s">
        <v>141</v>
      </c>
      <c r="AI316" s="1" t="s">
        <v>142</v>
      </c>
      <c r="AJ316" s="1" t="s">
        <v>167</v>
      </c>
      <c r="AK316" s="1" t="s">
        <v>173</v>
      </c>
      <c r="AL316" s="1">
        <v>115.0</v>
      </c>
      <c r="AM316" s="1">
        <v>81.0</v>
      </c>
      <c r="AN316" s="1">
        <v>1725.42</v>
      </c>
      <c r="AO316" s="1">
        <v>21.7058</v>
      </c>
      <c r="AP316" s="1">
        <v>505.268</v>
      </c>
      <c r="AQ316" s="1">
        <v>1037.56</v>
      </c>
      <c r="AR316" s="1">
        <v>14.192</v>
      </c>
      <c r="AS316" s="1">
        <v>863.742</v>
      </c>
      <c r="AT316" s="1">
        <v>2333.53</v>
      </c>
      <c r="AU316" s="1">
        <v>217.798</v>
      </c>
      <c r="AV316" s="1">
        <v>9.98332</v>
      </c>
      <c r="AW316" s="1">
        <v>1.44619</v>
      </c>
      <c r="AX316" s="1">
        <v>3.51261</v>
      </c>
      <c r="AY316" s="1">
        <v>843.005</v>
      </c>
      <c r="AZ316" s="1">
        <v>1.18166</v>
      </c>
      <c r="BA316" s="1">
        <v>1.4994</v>
      </c>
      <c r="BB316" s="1">
        <v>14.0127</v>
      </c>
      <c r="BC316" s="1">
        <v>4.7308</v>
      </c>
      <c r="BD316" s="1">
        <v>1.04689</v>
      </c>
      <c r="BE316" s="1">
        <v>436.747</v>
      </c>
      <c r="BF316" s="1">
        <v>6.87959</v>
      </c>
      <c r="BG316" s="1">
        <v>117.78</v>
      </c>
      <c r="BH316" s="1">
        <v>0.0</v>
      </c>
      <c r="BI316" s="1">
        <v>0.0</v>
      </c>
      <c r="BJ316" s="1">
        <v>0.0</v>
      </c>
      <c r="BK316" s="1">
        <v>0.0</v>
      </c>
      <c r="BL316" s="1" t="s">
        <v>144</v>
      </c>
      <c r="BM316" s="1" t="s">
        <v>146</v>
      </c>
      <c r="BN316" s="1" t="s">
        <v>145</v>
      </c>
      <c r="BO316" s="1" t="s">
        <v>145</v>
      </c>
      <c r="BP316" s="1" t="s">
        <v>145</v>
      </c>
      <c r="BQ316" s="1" t="s">
        <v>146</v>
      </c>
      <c r="BR316" s="1" t="s">
        <v>145</v>
      </c>
      <c r="BS316" s="1">
        <v>34.45720002</v>
      </c>
      <c r="BT316" s="1">
        <v>19.25750522</v>
      </c>
      <c r="BU316" s="1">
        <v>11.08346747</v>
      </c>
      <c r="BV316" s="1">
        <v>4.094893602</v>
      </c>
      <c r="BW316" s="1">
        <v>10.05155573</v>
      </c>
      <c r="BX316" s="1">
        <v>-0.370349345</v>
      </c>
      <c r="BY316" s="1">
        <v>-0.214695272</v>
      </c>
      <c r="BZ316" s="1" t="str">
        <f t="shared" si="1"/>
        <v>antiinflamatoria</v>
      </c>
      <c r="CA316" s="1">
        <v>39.93555811</v>
      </c>
      <c r="CB316" s="1" t="s">
        <v>148</v>
      </c>
      <c r="CC316" s="1">
        <v>0.048226486</v>
      </c>
      <c r="CD316" s="1">
        <v>0.048916994</v>
      </c>
      <c r="CE316" s="1">
        <v>0.010393953</v>
      </c>
      <c r="CF316" s="1">
        <v>0.243785434</v>
      </c>
      <c r="CG316" s="1">
        <v>0.167139119</v>
      </c>
      <c r="CH316" s="1">
        <v>1543.07</v>
      </c>
      <c r="CI316" s="2" t="str">
        <f t="shared" si="2"/>
        <v>High</v>
      </c>
      <c r="CJ316" s="1">
        <v>519.843</v>
      </c>
      <c r="CK316" s="1">
        <v>425.061</v>
      </c>
      <c r="CL316" s="1">
        <v>94.782</v>
      </c>
      <c r="CM316" s="1">
        <v>243.921</v>
      </c>
      <c r="CN316" s="1">
        <v>267.247</v>
      </c>
      <c r="CO316" s="1">
        <v>5.192</v>
      </c>
      <c r="CP316" s="1">
        <v>0.0</v>
      </c>
      <c r="CQ316" s="1">
        <v>5.192</v>
      </c>
      <c r="CR316" s="1">
        <v>0.048</v>
      </c>
      <c r="CS316" s="1">
        <v>3.404</v>
      </c>
      <c r="CT316" s="1">
        <v>3.452</v>
      </c>
      <c r="CU316" s="1">
        <v>0.031</v>
      </c>
      <c r="CV316" s="1">
        <v>2.792</v>
      </c>
      <c r="CW316" s="1">
        <v>0.0</v>
      </c>
      <c r="CX316" s="1">
        <v>0.0</v>
      </c>
      <c r="CY316" s="1">
        <v>21.781</v>
      </c>
      <c r="CZ316" s="1">
        <v>0.041</v>
      </c>
      <c r="DA316" s="1">
        <v>0.295</v>
      </c>
      <c r="DB316" s="1">
        <v>0.336</v>
      </c>
      <c r="DC316" s="1">
        <v>0.327</v>
      </c>
      <c r="DD316" s="1">
        <v>0.093</v>
      </c>
      <c r="DE316" s="1">
        <v>0.42</v>
      </c>
      <c r="DF316" s="1">
        <v>219.776</v>
      </c>
      <c r="DG316" s="1">
        <v>1.608</v>
      </c>
      <c r="DH316" s="1">
        <v>221.384</v>
      </c>
      <c r="DI316" s="1">
        <v>0.286</v>
      </c>
      <c r="DJ316" s="1">
        <v>1.753</v>
      </c>
      <c r="DK316" s="1">
        <v>2.039</v>
      </c>
      <c r="DL316" s="1">
        <v>177.578</v>
      </c>
      <c r="DM316" s="1">
        <v>87.629</v>
      </c>
      <c r="DN316" s="1">
        <v>265.207</v>
      </c>
      <c r="DO316" s="1">
        <v>0.048</v>
      </c>
      <c r="DP316" s="1">
        <v>3.404</v>
      </c>
      <c r="DQ316" s="1">
        <v>3.452</v>
      </c>
      <c r="DR316" s="1" t="s">
        <v>149</v>
      </c>
      <c r="DS316" s="1" t="s">
        <v>157</v>
      </c>
      <c r="DT316" s="1" t="s">
        <v>157</v>
      </c>
      <c r="DU316" s="1" t="s">
        <v>157</v>
      </c>
      <c r="DV316" s="1">
        <v>894.316</v>
      </c>
      <c r="DW316" s="1" t="str">
        <f t="shared" si="3"/>
        <v>high</v>
      </c>
      <c r="DX316" s="1">
        <v>301.285</v>
      </c>
      <c r="DY316" s="1">
        <v>141.369</v>
      </c>
      <c r="DZ316" s="1">
        <v>154.888</v>
      </c>
      <c r="EA316" s="1" t="s">
        <v>149</v>
      </c>
      <c r="EB316" s="1" t="s">
        <v>157</v>
      </c>
      <c r="EC316" s="1" t="s">
        <v>149</v>
      </c>
      <c r="ED316" s="1" t="s">
        <v>157</v>
      </c>
      <c r="EE316" s="1" t="s">
        <v>791</v>
      </c>
      <c r="EF316" s="1" t="s">
        <v>151</v>
      </c>
      <c r="EG316" s="1" t="s">
        <v>151</v>
      </c>
    </row>
    <row r="317" ht="14.25" customHeight="1">
      <c r="A317" s="1" t="s">
        <v>792</v>
      </c>
      <c r="B317" s="1" t="s">
        <v>153</v>
      </c>
      <c r="C317" s="1">
        <v>34.0</v>
      </c>
      <c r="D317" s="1" t="s">
        <v>137</v>
      </c>
      <c r="E317" s="1">
        <v>107.0</v>
      </c>
      <c r="F317" s="1">
        <v>26.0</v>
      </c>
      <c r="G317" s="1" t="s">
        <v>154</v>
      </c>
      <c r="H317" s="1">
        <v>37.0</v>
      </c>
      <c r="I317" s="1">
        <v>137.0</v>
      </c>
      <c r="J317" s="1">
        <v>188.0</v>
      </c>
      <c r="K317" s="1">
        <v>7.230769231</v>
      </c>
      <c r="L317" s="1">
        <v>148.6</v>
      </c>
      <c r="M317" s="1">
        <v>1.4</v>
      </c>
      <c r="N317" s="1">
        <v>80.0</v>
      </c>
      <c r="O317" s="1">
        <v>5.5</v>
      </c>
      <c r="P317" s="1">
        <v>10.66</v>
      </c>
      <c r="Q317" s="1">
        <v>4.81</v>
      </c>
      <c r="R317" s="1">
        <v>2.216216216</v>
      </c>
      <c r="S317" s="1">
        <v>187.0</v>
      </c>
      <c r="T317" s="1">
        <v>11.71</v>
      </c>
      <c r="U317" s="1">
        <v>4.44</v>
      </c>
      <c r="V317" s="1">
        <v>159.9</v>
      </c>
      <c r="W317" s="1">
        <v>249.1489362</v>
      </c>
      <c r="X317" s="1">
        <v>68.4</v>
      </c>
      <c r="Y317" s="1">
        <v>43.27555566</v>
      </c>
      <c r="Z317" s="1">
        <v>2.310773333</v>
      </c>
      <c r="AA317" s="1">
        <v>0.336069253</v>
      </c>
      <c r="AB317" s="1">
        <v>71.0</v>
      </c>
      <c r="AC317" s="1">
        <v>29.89875272</v>
      </c>
      <c r="AD317" s="1" t="s">
        <v>139</v>
      </c>
      <c r="AE317" s="1">
        <v>40.43725043</v>
      </c>
      <c r="AF317" s="1">
        <v>94.4</v>
      </c>
      <c r="AG317" s="1" t="s">
        <v>140</v>
      </c>
      <c r="AH317" s="1" t="s">
        <v>141</v>
      </c>
      <c r="AI317" s="1" t="s">
        <v>142</v>
      </c>
      <c r="AJ317" s="1" t="s">
        <v>167</v>
      </c>
      <c r="AK317" s="1" t="s">
        <v>143</v>
      </c>
      <c r="AL317" s="1">
        <v>102.0</v>
      </c>
      <c r="AM317" s="1">
        <v>67.0</v>
      </c>
      <c r="AN317" s="1">
        <v>2547.51</v>
      </c>
      <c r="AO317" s="1">
        <v>16.4005</v>
      </c>
      <c r="AP317" s="1">
        <v>807.292</v>
      </c>
      <c r="AQ317" s="1">
        <v>1040.65</v>
      </c>
      <c r="AR317" s="1">
        <v>15.5831</v>
      </c>
      <c r="AS317" s="1">
        <v>1751.12</v>
      </c>
      <c r="AT317" s="1">
        <v>3368.59</v>
      </c>
      <c r="AU317" s="1">
        <v>212.943</v>
      </c>
      <c r="AV317" s="1">
        <v>10.4799</v>
      </c>
      <c r="AW317" s="1">
        <v>1.9278</v>
      </c>
      <c r="AX317" s="1">
        <v>2.86333</v>
      </c>
      <c r="AY317" s="1">
        <v>591.447</v>
      </c>
      <c r="AZ317" s="1">
        <v>0.851178</v>
      </c>
      <c r="BA317" s="1">
        <v>1.63268</v>
      </c>
      <c r="BB317" s="1">
        <v>15.276</v>
      </c>
      <c r="BC317" s="1">
        <v>4.73878</v>
      </c>
      <c r="BD317" s="1">
        <v>0.859332</v>
      </c>
      <c r="BE317" s="1">
        <v>278.052</v>
      </c>
      <c r="BF317" s="1">
        <v>8.01013</v>
      </c>
      <c r="BG317" s="1">
        <v>158.557</v>
      </c>
      <c r="BH317" s="1">
        <v>7.814942228</v>
      </c>
      <c r="BI317" s="1">
        <v>2.054021669</v>
      </c>
      <c r="BJ317" s="1">
        <v>0.428390585</v>
      </c>
      <c r="BK317" s="1">
        <v>0.0</v>
      </c>
      <c r="BL317" s="1" t="s">
        <v>144</v>
      </c>
      <c r="BM317" s="1" t="s">
        <v>146</v>
      </c>
      <c r="BN317" s="1" t="s">
        <v>145</v>
      </c>
      <c r="BO317" s="1" t="s">
        <v>145</v>
      </c>
      <c r="BP317" s="1" t="s">
        <v>146</v>
      </c>
      <c r="BQ317" s="1" t="s">
        <v>146</v>
      </c>
      <c r="BR317" s="1" t="s">
        <v>146</v>
      </c>
      <c r="BS317" s="1">
        <v>30.09183028</v>
      </c>
      <c r="BT317" s="1">
        <v>15.61476206</v>
      </c>
      <c r="BU317" s="1">
        <v>11.73082279</v>
      </c>
      <c r="BV317" s="1">
        <v>3.437371491</v>
      </c>
      <c r="BW317" s="1">
        <v>4.847819707</v>
      </c>
      <c r="BX317" s="1">
        <v>1.509294321</v>
      </c>
      <c r="BY317" s="1">
        <v>0.59234471</v>
      </c>
      <c r="BZ317" s="1" t="str">
        <f t="shared" si="1"/>
        <v>proinflamatoria</v>
      </c>
      <c r="CA317" s="1">
        <v>43.35169492</v>
      </c>
      <c r="CB317" s="1" t="s">
        <v>148</v>
      </c>
      <c r="CC317" s="1">
        <v>0.094343877</v>
      </c>
      <c r="CD317" s="1">
        <v>0.535353328</v>
      </c>
      <c r="CE317" s="1">
        <v>0.025010763</v>
      </c>
      <c r="CF317" s="1">
        <v>0.182681072</v>
      </c>
      <c r="CG317" s="1">
        <v>0.077984379</v>
      </c>
      <c r="CH317" s="1">
        <v>291.685</v>
      </c>
      <c r="CI317" s="2" t="str">
        <f t="shared" si="2"/>
        <v>low</v>
      </c>
      <c r="CJ317" s="1">
        <v>6.508</v>
      </c>
      <c r="CK317" s="1">
        <v>0.912</v>
      </c>
      <c r="CL317" s="1">
        <v>5.596</v>
      </c>
      <c r="CM317" s="1">
        <v>2.799</v>
      </c>
      <c r="CN317" s="1">
        <v>3.697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0.012</v>
      </c>
      <c r="CT317" s="1">
        <v>0.012</v>
      </c>
      <c r="CU317" s="1">
        <v>0.0</v>
      </c>
      <c r="CV317" s="1">
        <v>0.0</v>
      </c>
      <c r="CW317" s="1">
        <v>0.0</v>
      </c>
      <c r="CX317" s="1">
        <v>0.0</v>
      </c>
      <c r="CY317" s="1">
        <v>0.0</v>
      </c>
      <c r="CZ317" s="1">
        <v>0.0</v>
      </c>
      <c r="DA317" s="1">
        <v>0.0</v>
      </c>
      <c r="DB317" s="1">
        <v>0.0</v>
      </c>
      <c r="DC317" s="1">
        <v>0.0</v>
      </c>
      <c r="DD317" s="1">
        <v>0.0</v>
      </c>
      <c r="DE317" s="1">
        <v>0.0</v>
      </c>
      <c r="DF317" s="1">
        <v>0.0</v>
      </c>
      <c r="DG317" s="1">
        <v>0.0</v>
      </c>
      <c r="DH317" s="1">
        <v>0.0</v>
      </c>
      <c r="DI317" s="1">
        <v>0.164</v>
      </c>
      <c r="DJ317" s="1">
        <v>0.288</v>
      </c>
      <c r="DK317" s="1">
        <v>0.452</v>
      </c>
      <c r="DL317" s="1">
        <v>0.077</v>
      </c>
      <c r="DM317" s="1">
        <v>3.168</v>
      </c>
      <c r="DN317" s="1">
        <v>3.245</v>
      </c>
      <c r="DO317" s="1">
        <v>0.0</v>
      </c>
      <c r="DP317" s="1">
        <v>0.012</v>
      </c>
      <c r="DQ317" s="1">
        <v>0.012</v>
      </c>
      <c r="DR317" s="1" t="s">
        <v>158</v>
      </c>
      <c r="DS317" s="1" t="s">
        <v>158</v>
      </c>
      <c r="DT317" s="1" t="s">
        <v>158</v>
      </c>
      <c r="DU317" s="1" t="s">
        <v>158</v>
      </c>
      <c r="DV317" s="1">
        <v>114.498</v>
      </c>
      <c r="DW317" s="1" t="str">
        <f t="shared" si="3"/>
        <v>low</v>
      </c>
      <c r="DX317" s="1">
        <v>2.555</v>
      </c>
      <c r="DY317" s="1">
        <v>1.099</v>
      </c>
      <c r="DZ317" s="1">
        <v>1.451</v>
      </c>
      <c r="EA317" s="1" t="s">
        <v>158</v>
      </c>
      <c r="EB317" s="1" t="s">
        <v>158</v>
      </c>
      <c r="EC317" s="1" t="s">
        <v>158</v>
      </c>
      <c r="ED317" s="1" t="s">
        <v>158</v>
      </c>
      <c r="EE317" s="1" t="s">
        <v>793</v>
      </c>
      <c r="EF317" s="1" t="s">
        <v>175</v>
      </c>
      <c r="EG317" s="1" t="s">
        <v>175</v>
      </c>
    </row>
    <row r="318" ht="14.25" customHeight="1">
      <c r="A318" s="1" t="s">
        <v>794</v>
      </c>
      <c r="B318" s="1" t="s">
        <v>136</v>
      </c>
      <c r="C318" s="1">
        <v>37.0</v>
      </c>
      <c r="D318" s="1" t="s">
        <v>137</v>
      </c>
      <c r="E318" s="1">
        <v>102.0</v>
      </c>
      <c r="F318" s="1">
        <v>20.0</v>
      </c>
      <c r="G318" s="1" t="s">
        <v>138</v>
      </c>
      <c r="H318" s="1">
        <v>75.0</v>
      </c>
      <c r="I318" s="1">
        <v>101.0</v>
      </c>
      <c r="J318" s="1">
        <v>167.0</v>
      </c>
      <c r="K318" s="1">
        <v>8.35</v>
      </c>
      <c r="L318" s="1">
        <v>136.9</v>
      </c>
      <c r="M318" s="1">
        <v>5.6</v>
      </c>
      <c r="N318" s="1">
        <v>95.0</v>
      </c>
      <c r="O318" s="1">
        <v>6.3</v>
      </c>
      <c r="P318" s="1">
        <v>3.13</v>
      </c>
      <c r="Q318" s="1">
        <v>3.5</v>
      </c>
      <c r="R318" s="1">
        <v>0.894285714</v>
      </c>
      <c r="S318" s="1">
        <v>374.0</v>
      </c>
      <c r="T318" s="1">
        <v>41.67</v>
      </c>
      <c r="U318" s="1">
        <v>5.2725</v>
      </c>
      <c r="V318" s="1">
        <v>271.9</v>
      </c>
      <c r="W318" s="1">
        <v>470.1833568</v>
      </c>
      <c r="X318" s="1">
        <v>19.4</v>
      </c>
      <c r="Y318" s="1">
        <v>10.24100149</v>
      </c>
      <c r="Z318" s="1">
        <v>9.76467</v>
      </c>
      <c r="AA318" s="1">
        <v>0.277663828</v>
      </c>
      <c r="AB318" s="1">
        <v>85.9</v>
      </c>
      <c r="AC318" s="1">
        <v>34.19279722</v>
      </c>
      <c r="AD318" s="1" t="s">
        <v>155</v>
      </c>
      <c r="AE318" s="1">
        <v>37.26065978</v>
      </c>
      <c r="AF318" s="1">
        <v>106.0</v>
      </c>
      <c r="AG318" s="1" t="s">
        <v>140</v>
      </c>
      <c r="AH318" s="1" t="s">
        <v>141</v>
      </c>
      <c r="AI318" s="1" t="s">
        <v>142</v>
      </c>
      <c r="AJ318" s="1" t="s">
        <v>167</v>
      </c>
      <c r="AK318" s="1" t="s">
        <v>170</v>
      </c>
      <c r="AL318" s="1">
        <v>125.0</v>
      </c>
      <c r="AM318" s="1">
        <v>86.0</v>
      </c>
      <c r="AN318" s="1">
        <v>2390.56</v>
      </c>
      <c r="AO318" s="1">
        <v>29.027</v>
      </c>
      <c r="AP318" s="1">
        <v>731.914</v>
      </c>
      <c r="AQ318" s="1">
        <v>1477.85</v>
      </c>
      <c r="AR318" s="1">
        <v>17.0914</v>
      </c>
      <c r="AS318" s="1">
        <v>1269.13</v>
      </c>
      <c r="AT318" s="1">
        <v>3999.4</v>
      </c>
      <c r="AU318" s="1">
        <v>338.133</v>
      </c>
      <c r="AV318" s="1">
        <v>11.5248</v>
      </c>
      <c r="AW318" s="1">
        <v>3.15461</v>
      </c>
      <c r="AX318" s="1">
        <v>3.62552</v>
      </c>
      <c r="AY318" s="1">
        <v>708.351</v>
      </c>
      <c r="AZ318" s="1">
        <v>1.34948</v>
      </c>
      <c r="BA318" s="1">
        <v>1.91786</v>
      </c>
      <c r="BB318" s="1">
        <v>20.9687</v>
      </c>
      <c r="BC318" s="1">
        <v>6.13794</v>
      </c>
      <c r="BD318" s="1">
        <v>0.828137</v>
      </c>
      <c r="BE318" s="1">
        <v>495.793</v>
      </c>
      <c r="BF318" s="1">
        <v>7.41826</v>
      </c>
      <c r="BG318" s="1">
        <v>103.234</v>
      </c>
      <c r="BH318" s="1">
        <v>1.817699274</v>
      </c>
      <c r="BI318" s="1">
        <v>0.389542555</v>
      </c>
      <c r="BJ318" s="1">
        <v>0.287056983</v>
      </c>
      <c r="BK318" s="1">
        <v>0.023166279</v>
      </c>
      <c r="BL318" s="1" t="s">
        <v>144</v>
      </c>
      <c r="BM318" s="1" t="s">
        <v>145</v>
      </c>
      <c r="BN318" s="1" t="s">
        <v>145</v>
      </c>
      <c r="BO318" s="1" t="s">
        <v>145</v>
      </c>
      <c r="BP318" s="1" t="s">
        <v>146</v>
      </c>
      <c r="BQ318" s="1" t="s">
        <v>145</v>
      </c>
      <c r="BR318" s="1" t="s">
        <v>145</v>
      </c>
      <c r="BS318" s="1">
        <v>16.14456431</v>
      </c>
      <c r="BT318" s="1">
        <v>15.09344116</v>
      </c>
      <c r="BU318" s="1">
        <v>6.601579184</v>
      </c>
      <c r="BV318" s="1">
        <v>0.546226541</v>
      </c>
      <c r="BW318" s="1">
        <v>4.630990142</v>
      </c>
      <c r="BX318" s="1">
        <v>-0.064787892</v>
      </c>
      <c r="BY318" s="1">
        <v>-0.027096567</v>
      </c>
      <c r="BZ318" s="1" t="str">
        <f t="shared" si="1"/>
        <v>antiinflamatoria</v>
      </c>
      <c r="CA318" s="1">
        <v>34.09433962</v>
      </c>
      <c r="CB318" s="1" t="s">
        <v>148</v>
      </c>
      <c r="CC318" s="1">
        <v>0.042905143</v>
      </c>
      <c r="CD318" s="1">
        <v>0.536443525</v>
      </c>
      <c r="CE318" s="1">
        <v>0.015680193</v>
      </c>
      <c r="CF318" s="1">
        <v>0.106745929</v>
      </c>
      <c r="CG318" s="1">
        <v>0.208753339</v>
      </c>
      <c r="CH318" s="1">
        <v>3066.201</v>
      </c>
      <c r="CI318" s="2" t="str">
        <f t="shared" si="2"/>
        <v>High</v>
      </c>
      <c r="CJ318" s="1">
        <v>684.064</v>
      </c>
      <c r="CK318" s="1">
        <v>607.826</v>
      </c>
      <c r="CL318" s="1">
        <v>76.238</v>
      </c>
      <c r="CM318" s="1">
        <v>531.099</v>
      </c>
      <c r="CN318" s="1">
        <v>138.489</v>
      </c>
      <c r="CO318" s="1">
        <v>1.958</v>
      </c>
      <c r="CP318" s="1">
        <v>0.0</v>
      </c>
      <c r="CQ318" s="1">
        <v>1.958</v>
      </c>
      <c r="CR318" s="1">
        <v>0.0</v>
      </c>
      <c r="CS318" s="1">
        <v>12.472</v>
      </c>
      <c r="CT318" s="1">
        <v>12.472</v>
      </c>
      <c r="CU318" s="1">
        <v>0.046</v>
      </c>
      <c r="CV318" s="1">
        <v>0.018</v>
      </c>
      <c r="CW318" s="1">
        <v>63.804</v>
      </c>
      <c r="CX318" s="1">
        <v>0.0</v>
      </c>
      <c r="CY318" s="1">
        <v>454.642</v>
      </c>
      <c r="CZ318" s="1">
        <v>0.456</v>
      </c>
      <c r="DA318" s="1">
        <v>0.0</v>
      </c>
      <c r="DB318" s="1">
        <v>0.456</v>
      </c>
      <c r="DC318" s="1">
        <v>0.5</v>
      </c>
      <c r="DD318" s="1">
        <v>0.099</v>
      </c>
      <c r="DE318" s="1">
        <v>0.599</v>
      </c>
      <c r="DF318" s="1">
        <v>7.969</v>
      </c>
      <c r="DG318" s="1">
        <v>3.621</v>
      </c>
      <c r="DH318" s="1">
        <v>11.59</v>
      </c>
      <c r="DI318" s="1">
        <v>24.44</v>
      </c>
      <c r="DJ318" s="1">
        <v>24.517</v>
      </c>
      <c r="DK318" s="1">
        <v>48.956</v>
      </c>
      <c r="DL318" s="1">
        <v>53.764</v>
      </c>
      <c r="DM318" s="1">
        <v>35.34</v>
      </c>
      <c r="DN318" s="1">
        <v>89.104</v>
      </c>
      <c r="DO318" s="1">
        <v>0.0</v>
      </c>
      <c r="DP318" s="1">
        <v>12.472</v>
      </c>
      <c r="DQ318" s="1">
        <v>12.472</v>
      </c>
      <c r="DR318" s="1" t="s">
        <v>149</v>
      </c>
      <c r="DS318" s="1" t="s">
        <v>157</v>
      </c>
      <c r="DT318" s="1" t="s">
        <v>149</v>
      </c>
      <c r="DU318" s="1" t="s">
        <v>157</v>
      </c>
      <c r="DV318" s="1">
        <v>1282.629</v>
      </c>
      <c r="DW318" s="1" t="str">
        <f t="shared" si="3"/>
        <v>high</v>
      </c>
      <c r="DX318" s="1">
        <v>286.152</v>
      </c>
      <c r="DY318" s="1">
        <v>222.165</v>
      </c>
      <c r="DZ318" s="1">
        <v>57.932</v>
      </c>
      <c r="EA318" s="1" t="s">
        <v>149</v>
      </c>
      <c r="EB318" s="1" t="s">
        <v>157</v>
      </c>
      <c r="EC318" s="1" t="s">
        <v>149</v>
      </c>
      <c r="ED318" s="1" t="s">
        <v>157</v>
      </c>
      <c r="EE318" s="1" t="s">
        <v>795</v>
      </c>
      <c r="EF318" s="1" t="s">
        <v>175</v>
      </c>
      <c r="EG318" s="1" t="s">
        <v>151</v>
      </c>
    </row>
    <row r="319" ht="14.25" customHeight="1">
      <c r="A319" s="1" t="s">
        <v>796</v>
      </c>
      <c r="B319" s="1" t="s">
        <v>153</v>
      </c>
      <c r="C319" s="1">
        <v>24.0</v>
      </c>
      <c r="D319" s="1" t="s">
        <v>137</v>
      </c>
      <c r="E319" s="1">
        <v>72.8</v>
      </c>
      <c r="F319" s="1">
        <v>65.0</v>
      </c>
      <c r="G319" s="1" t="s">
        <v>154</v>
      </c>
      <c r="H319" s="1">
        <v>23.0</v>
      </c>
      <c r="I319" s="1">
        <v>86.0</v>
      </c>
      <c r="J319" s="1">
        <v>164.0</v>
      </c>
      <c r="K319" s="1">
        <v>2.523076923</v>
      </c>
      <c r="L319" s="1">
        <v>187.5</v>
      </c>
      <c r="M319" s="1">
        <v>6.5</v>
      </c>
      <c r="N319" s="1">
        <v>76.0</v>
      </c>
      <c r="O319" s="1">
        <v>5.6</v>
      </c>
      <c r="P319" s="1">
        <v>8.09</v>
      </c>
      <c r="Q319" s="1">
        <v>4.31</v>
      </c>
      <c r="R319" s="1">
        <v>1.877030162</v>
      </c>
      <c r="S319" s="1">
        <v>115.0</v>
      </c>
      <c r="T319" s="1">
        <v>9.11</v>
      </c>
      <c r="U319" s="1">
        <v>4.218</v>
      </c>
      <c r="V319" s="1">
        <v>149.7</v>
      </c>
      <c r="W319" s="1">
        <v>253.7604457</v>
      </c>
      <c r="X319" s="1">
        <v>88.8</v>
      </c>
      <c r="Y319" s="1">
        <v>58.55413448</v>
      </c>
      <c r="Z319" s="1">
        <v>1.707821333</v>
      </c>
      <c r="AA319" s="1">
        <v>0.351585018</v>
      </c>
      <c r="AB319" s="1">
        <v>64.0</v>
      </c>
      <c r="AC319" s="1">
        <v>25.25188758</v>
      </c>
      <c r="AD319" s="1" t="s">
        <v>139</v>
      </c>
      <c r="AE319" s="1">
        <v>36.96507624</v>
      </c>
      <c r="AF319" s="1">
        <v>77.5</v>
      </c>
      <c r="AG319" s="1" t="s">
        <v>154</v>
      </c>
      <c r="AH319" s="1" t="s">
        <v>154</v>
      </c>
      <c r="AI319" s="1" t="s">
        <v>142</v>
      </c>
      <c r="AJ319" s="1" t="s">
        <v>167</v>
      </c>
      <c r="AK319" s="1" t="s">
        <v>143</v>
      </c>
      <c r="AL319" s="1">
        <v>115.0</v>
      </c>
      <c r="AM319" s="1">
        <v>77.0</v>
      </c>
      <c r="AN319" s="1">
        <v>1762.65</v>
      </c>
      <c r="AO319" s="1">
        <v>26.7523</v>
      </c>
      <c r="AP319" s="1">
        <v>761.79</v>
      </c>
      <c r="AQ319" s="1">
        <v>1103.13</v>
      </c>
      <c r="AR319" s="1">
        <v>13.9754</v>
      </c>
      <c r="AS319" s="1">
        <v>1206.86</v>
      </c>
      <c r="AT319" s="1">
        <v>3849.81</v>
      </c>
      <c r="AU319" s="1">
        <v>297.488</v>
      </c>
      <c r="AV319" s="1">
        <v>10.0321</v>
      </c>
      <c r="AW319" s="1">
        <v>1.56908</v>
      </c>
      <c r="AX319" s="1">
        <v>3.11779</v>
      </c>
      <c r="AY319" s="1">
        <v>619.985</v>
      </c>
      <c r="AZ319" s="1">
        <v>1.35966</v>
      </c>
      <c r="BA319" s="1">
        <v>1.64852</v>
      </c>
      <c r="BB319" s="1">
        <v>14.2039</v>
      </c>
      <c r="BC319" s="1">
        <v>5.05001</v>
      </c>
      <c r="BD319" s="1">
        <v>0.853384</v>
      </c>
      <c r="BE319" s="1">
        <v>412.004</v>
      </c>
      <c r="BF319" s="1">
        <v>6.961</v>
      </c>
      <c r="BG319" s="1">
        <v>116.695</v>
      </c>
      <c r="BH319" s="1">
        <v>2.491927347</v>
      </c>
      <c r="BI319" s="1">
        <v>0.570937229</v>
      </c>
      <c r="BJ319" s="1">
        <v>0.457200856</v>
      </c>
      <c r="BK319" s="1">
        <v>0.029215517</v>
      </c>
      <c r="BL319" s="1" t="s">
        <v>156</v>
      </c>
      <c r="BM319" s="1" t="s">
        <v>146</v>
      </c>
      <c r="BN319" s="1" t="s">
        <v>146</v>
      </c>
      <c r="BO319" s="1" t="s">
        <v>146</v>
      </c>
      <c r="BP319" s="1" t="s">
        <v>146</v>
      </c>
      <c r="BQ319" s="1" t="s">
        <v>145</v>
      </c>
      <c r="BR319" s="1" t="s">
        <v>146</v>
      </c>
      <c r="BS319" s="1">
        <v>119.859105</v>
      </c>
      <c r="BT319" s="1">
        <v>46.0563518</v>
      </c>
      <c r="BU319" s="1">
        <v>12.36474101</v>
      </c>
      <c r="BV319" s="1">
        <v>15.69057181</v>
      </c>
      <c r="BW319" s="1">
        <v>0.0</v>
      </c>
      <c r="BX319" s="1">
        <v>0.031843429</v>
      </c>
      <c r="BY319" s="1">
        <v>0.01806207</v>
      </c>
      <c r="BZ319" s="1" t="str">
        <f t="shared" si="1"/>
        <v>antiinflamatoria</v>
      </c>
      <c r="CA319" s="1">
        <v>34.91612903</v>
      </c>
      <c r="CB319" s="1" t="s">
        <v>148</v>
      </c>
      <c r="CC319" s="1">
        <v>0.130310126</v>
      </c>
      <c r="CD319" s="1">
        <v>0.363453911</v>
      </c>
      <c r="CE319" s="1">
        <v>0.012758637</v>
      </c>
      <c r="CF319" s="1">
        <v>0.071677737</v>
      </c>
      <c r="CG319" s="1">
        <v>0.202226788</v>
      </c>
      <c r="CH319" s="1">
        <v>1230.015</v>
      </c>
      <c r="CI319" s="2" t="str">
        <f t="shared" si="2"/>
        <v>High</v>
      </c>
      <c r="CJ319" s="1">
        <v>1019.361</v>
      </c>
      <c r="CK319" s="1">
        <v>704.409</v>
      </c>
      <c r="CL319" s="1">
        <v>314.952</v>
      </c>
      <c r="CM319" s="1">
        <v>22.039</v>
      </c>
      <c r="CN319" s="1">
        <v>983.249</v>
      </c>
      <c r="CO319" s="1">
        <v>8.745</v>
      </c>
      <c r="CP319" s="1">
        <v>0.0</v>
      </c>
      <c r="CQ319" s="1">
        <v>8.745</v>
      </c>
      <c r="CR319" s="1">
        <v>0.0</v>
      </c>
      <c r="CS319" s="1">
        <v>5.327</v>
      </c>
      <c r="CT319" s="1">
        <v>5.327</v>
      </c>
      <c r="CU319" s="1">
        <v>0.0</v>
      </c>
      <c r="CV319" s="1">
        <v>1.891</v>
      </c>
      <c r="CW319" s="1">
        <v>0.0</v>
      </c>
      <c r="CX319" s="1">
        <v>0.0</v>
      </c>
      <c r="CY319" s="1">
        <v>0.019</v>
      </c>
      <c r="CZ319" s="1">
        <v>0.249</v>
      </c>
      <c r="DA319" s="1">
        <v>0.0</v>
      </c>
      <c r="DB319" s="1">
        <v>0.249</v>
      </c>
      <c r="DC319" s="1">
        <v>10.941</v>
      </c>
      <c r="DD319" s="1">
        <v>0.187</v>
      </c>
      <c r="DE319" s="1">
        <v>11.128</v>
      </c>
      <c r="DF319" s="1">
        <v>9.448</v>
      </c>
      <c r="DG319" s="1">
        <v>1.122</v>
      </c>
      <c r="DH319" s="1">
        <v>10.57</v>
      </c>
      <c r="DI319" s="1">
        <v>0.227</v>
      </c>
      <c r="DJ319" s="1">
        <v>0.925</v>
      </c>
      <c r="DK319" s="1">
        <v>1.152</v>
      </c>
      <c r="DL319" s="1">
        <v>674.707</v>
      </c>
      <c r="DM319" s="1">
        <v>307.39</v>
      </c>
      <c r="DN319" s="1">
        <v>982.097</v>
      </c>
      <c r="DO319" s="1">
        <v>0.0</v>
      </c>
      <c r="DP319" s="1">
        <v>5.327</v>
      </c>
      <c r="DQ319" s="1">
        <v>5.327</v>
      </c>
      <c r="DR319" s="1" t="s">
        <v>157</v>
      </c>
      <c r="DS319" s="1" t="s">
        <v>149</v>
      </c>
      <c r="DT319" s="1" t="s">
        <v>158</v>
      </c>
      <c r="DU319" s="1" t="s">
        <v>149</v>
      </c>
      <c r="DV319" s="1">
        <v>697.821</v>
      </c>
      <c r="DW319" s="1" t="str">
        <f t="shared" si="3"/>
        <v>high</v>
      </c>
      <c r="DX319" s="1">
        <v>578.312</v>
      </c>
      <c r="DY319" s="1">
        <v>12.503</v>
      </c>
      <c r="DZ319" s="1">
        <v>557.824</v>
      </c>
      <c r="EA319" s="1" t="s">
        <v>149</v>
      </c>
      <c r="EB319" s="1" t="s">
        <v>149</v>
      </c>
      <c r="EC319" s="1" t="s">
        <v>158</v>
      </c>
      <c r="ED319" s="1" t="s">
        <v>149</v>
      </c>
      <c r="EE319" s="1" t="s">
        <v>797</v>
      </c>
      <c r="EF319" s="1" t="s">
        <v>151</v>
      </c>
      <c r="EG319" s="1" t="s">
        <v>151</v>
      </c>
    </row>
    <row r="320" ht="14.25" customHeight="1">
      <c r="A320" s="1" t="s">
        <v>798</v>
      </c>
      <c r="B320" s="1" t="s">
        <v>153</v>
      </c>
      <c r="C320" s="1">
        <v>23.0</v>
      </c>
      <c r="D320" s="1" t="s">
        <v>137</v>
      </c>
      <c r="E320" s="1">
        <v>38.5</v>
      </c>
      <c r="F320" s="1">
        <v>52.0</v>
      </c>
      <c r="G320" s="1" t="s">
        <v>154</v>
      </c>
      <c r="H320" s="1">
        <v>8.0</v>
      </c>
      <c r="I320" s="1">
        <v>59.0</v>
      </c>
      <c r="J320" s="1">
        <v>115.0</v>
      </c>
      <c r="K320" s="1">
        <v>2.211538462</v>
      </c>
      <c r="L320" s="1">
        <v>174.8</v>
      </c>
      <c r="M320" s="1">
        <v>1.7</v>
      </c>
      <c r="N320" s="1">
        <v>84.0</v>
      </c>
      <c r="O320" s="1">
        <v>5.9</v>
      </c>
      <c r="P320" s="1">
        <v>6.37</v>
      </c>
      <c r="Q320" s="1">
        <v>5.02</v>
      </c>
      <c r="R320" s="1">
        <v>1.268924303</v>
      </c>
      <c r="S320" s="1">
        <v>39.0</v>
      </c>
      <c r="T320" s="1">
        <v>11.18</v>
      </c>
      <c r="U320" s="1">
        <v>4.662</v>
      </c>
      <c r="V320" s="1">
        <v>140.7</v>
      </c>
      <c r="W320" s="1">
        <v>192.4268503</v>
      </c>
      <c r="X320" s="1">
        <v>70.6</v>
      </c>
      <c r="Y320" s="1">
        <v>43.16864782</v>
      </c>
      <c r="Z320" s="1">
        <v>2.316496</v>
      </c>
      <c r="AA320" s="1">
        <v>0.335947973</v>
      </c>
      <c r="AB320" s="1">
        <v>64.6</v>
      </c>
      <c r="AC320" s="1">
        <v>24.10655545</v>
      </c>
      <c r="AD320" s="1" t="s">
        <v>154</v>
      </c>
      <c r="AE320" s="1">
        <v>34.55272204</v>
      </c>
      <c r="AF320" s="1">
        <v>81.2</v>
      </c>
      <c r="AG320" s="1" t="s">
        <v>140</v>
      </c>
      <c r="AH320" s="1" t="s">
        <v>154</v>
      </c>
      <c r="AI320" s="1" t="s">
        <v>142</v>
      </c>
      <c r="AJ320" s="1" t="s">
        <v>167</v>
      </c>
      <c r="AK320" s="1" t="s">
        <v>143</v>
      </c>
      <c r="AL320" s="1">
        <v>106.0</v>
      </c>
      <c r="AM320" s="1">
        <v>70.0</v>
      </c>
      <c r="AN320" s="1">
        <v>2345.78</v>
      </c>
      <c r="AO320" s="1">
        <v>22.0871</v>
      </c>
      <c r="AP320" s="1">
        <v>837.134</v>
      </c>
      <c r="AQ320" s="1">
        <v>1126.17</v>
      </c>
      <c r="AR320" s="1">
        <v>14.6094</v>
      </c>
      <c r="AS320" s="1">
        <v>1926.09</v>
      </c>
      <c r="AT320" s="1">
        <v>4422.6</v>
      </c>
      <c r="AU320" s="1">
        <v>219.864</v>
      </c>
      <c r="AV320" s="1">
        <v>10.6762</v>
      </c>
      <c r="AW320" s="1">
        <v>1.42345</v>
      </c>
      <c r="AX320" s="1">
        <v>2.95798</v>
      </c>
      <c r="AY320" s="1">
        <v>741.698</v>
      </c>
      <c r="AZ320" s="1">
        <v>1.48956</v>
      </c>
      <c r="BA320" s="1">
        <v>1.76795</v>
      </c>
      <c r="BB320" s="1">
        <v>17.1977</v>
      </c>
      <c r="BC320" s="1">
        <v>4.6326</v>
      </c>
      <c r="BD320" s="1">
        <v>1.21746</v>
      </c>
      <c r="BE320" s="1">
        <v>418.703</v>
      </c>
      <c r="BF320" s="1">
        <v>7.31371</v>
      </c>
      <c r="BG320" s="1">
        <v>332.587</v>
      </c>
      <c r="BH320" s="1">
        <v>5.363304637</v>
      </c>
      <c r="BI320" s="1">
        <v>1.909665055</v>
      </c>
      <c r="BJ320" s="1">
        <v>0.782729665</v>
      </c>
      <c r="BK320" s="1">
        <v>0.06758501</v>
      </c>
      <c r="BL320" s="1" t="s">
        <v>156</v>
      </c>
      <c r="BM320" s="1" t="s">
        <v>146</v>
      </c>
      <c r="BN320" s="1" t="s">
        <v>146</v>
      </c>
      <c r="BO320" s="1" t="s">
        <v>146</v>
      </c>
      <c r="BP320" s="1" t="s">
        <v>146</v>
      </c>
      <c r="BQ320" s="1" t="s">
        <v>146</v>
      </c>
      <c r="BR320" s="1" t="s">
        <v>146</v>
      </c>
      <c r="BS320" s="1" t="s">
        <v>147</v>
      </c>
      <c r="BT320" s="1" t="s">
        <v>147</v>
      </c>
      <c r="BU320" s="1" t="s">
        <v>147</v>
      </c>
      <c r="BV320" s="1" t="s">
        <v>147</v>
      </c>
      <c r="BW320" s="1" t="s">
        <v>147</v>
      </c>
      <c r="BX320" s="1">
        <v>-0.428401747</v>
      </c>
      <c r="BY320" s="1">
        <v>-0.18260944</v>
      </c>
      <c r="BZ320" s="1" t="str">
        <f t="shared" si="1"/>
        <v>antiinflamatoria</v>
      </c>
      <c r="CA320" s="1">
        <v>35.67980296</v>
      </c>
      <c r="CB320" s="1" t="s">
        <v>148</v>
      </c>
      <c r="CC320" s="1">
        <v>0.106190128</v>
      </c>
      <c r="CD320" s="1">
        <v>0.130804588</v>
      </c>
      <c r="CE320" s="1">
        <v>0.372223893</v>
      </c>
      <c r="CF320" s="1">
        <v>0.091842433</v>
      </c>
      <c r="CG320" s="1">
        <v>0.118003351</v>
      </c>
      <c r="CH320" s="1">
        <v>729.881</v>
      </c>
      <c r="CI320" s="2" t="str">
        <f t="shared" si="2"/>
        <v>low</v>
      </c>
      <c r="CJ320" s="1">
        <v>133.672</v>
      </c>
      <c r="CK320" s="1">
        <v>88.19</v>
      </c>
      <c r="CL320" s="1">
        <v>45.482</v>
      </c>
      <c r="CM320" s="1">
        <v>16.937</v>
      </c>
      <c r="CN320" s="1">
        <v>102.335</v>
      </c>
      <c r="CO320" s="1">
        <v>10.18</v>
      </c>
      <c r="CP320" s="1">
        <v>0.0</v>
      </c>
      <c r="CQ320" s="1">
        <v>10.18</v>
      </c>
      <c r="CR320" s="1">
        <v>0.0</v>
      </c>
      <c r="CS320" s="1">
        <v>4.22</v>
      </c>
      <c r="CT320" s="1">
        <v>4.22</v>
      </c>
      <c r="CU320" s="1">
        <v>0.0</v>
      </c>
      <c r="CV320" s="1">
        <v>9.599</v>
      </c>
      <c r="CW320" s="1">
        <v>0.049</v>
      </c>
      <c r="CX320" s="1">
        <v>0.0</v>
      </c>
      <c r="CY320" s="1">
        <v>0.036</v>
      </c>
      <c r="CZ320" s="1">
        <v>0.159</v>
      </c>
      <c r="DA320" s="1">
        <v>1.136</v>
      </c>
      <c r="DB320" s="1">
        <v>1.295</v>
      </c>
      <c r="DC320" s="1">
        <v>13.823</v>
      </c>
      <c r="DD320" s="1">
        <v>0.109</v>
      </c>
      <c r="DE320" s="1">
        <v>13.931</v>
      </c>
      <c r="DF320" s="1">
        <v>0.18</v>
      </c>
      <c r="DG320" s="1">
        <v>1.445</v>
      </c>
      <c r="DH320" s="1">
        <v>1.625</v>
      </c>
      <c r="DI320" s="1">
        <v>0.075</v>
      </c>
      <c r="DJ320" s="1">
        <v>1.626</v>
      </c>
      <c r="DK320" s="1">
        <v>1.7</v>
      </c>
      <c r="DL320" s="1">
        <v>63.686</v>
      </c>
      <c r="DM320" s="1">
        <v>36.944</v>
      </c>
      <c r="DN320" s="1">
        <v>100.63</v>
      </c>
      <c r="DO320" s="1">
        <v>0.0</v>
      </c>
      <c r="DP320" s="1">
        <v>4.22</v>
      </c>
      <c r="DQ320" s="1">
        <v>4.22</v>
      </c>
      <c r="DR320" s="1" t="s">
        <v>157</v>
      </c>
      <c r="DS320" s="1" t="s">
        <v>158</v>
      </c>
      <c r="DT320" s="1" t="s">
        <v>158</v>
      </c>
      <c r="DU320" s="1" t="s">
        <v>158</v>
      </c>
      <c r="DV320" s="1">
        <v>311.146</v>
      </c>
      <c r="DW320" s="1" t="str">
        <f t="shared" si="3"/>
        <v>low</v>
      </c>
      <c r="DX320" s="1">
        <v>56.984</v>
      </c>
      <c r="DY320" s="1">
        <v>7.22</v>
      </c>
      <c r="DZ320" s="1">
        <v>43.625</v>
      </c>
      <c r="EA320" s="1" t="s">
        <v>158</v>
      </c>
      <c r="EB320" s="1" t="s">
        <v>158</v>
      </c>
      <c r="EC320" s="1" t="s">
        <v>158</v>
      </c>
      <c r="ED320" s="1" t="s">
        <v>158</v>
      </c>
      <c r="EE320" s="1" t="s">
        <v>799</v>
      </c>
      <c r="EF320" s="1" t="s">
        <v>151</v>
      </c>
      <c r="EG320" s="1" t="s">
        <v>151</v>
      </c>
    </row>
    <row r="321" ht="14.25" customHeight="1">
      <c r="A321" s="1" t="s">
        <v>800</v>
      </c>
      <c r="B321" s="1" t="s">
        <v>153</v>
      </c>
      <c r="C321" s="1">
        <v>54.0</v>
      </c>
      <c r="D321" s="1" t="s">
        <v>161</v>
      </c>
      <c r="E321" s="1">
        <v>68.1</v>
      </c>
      <c r="F321" s="1">
        <v>67.0</v>
      </c>
      <c r="G321" s="1" t="s">
        <v>154</v>
      </c>
      <c r="H321" s="1">
        <v>15.0</v>
      </c>
      <c r="I321" s="1">
        <v>98.0</v>
      </c>
      <c r="J321" s="1">
        <v>178.0</v>
      </c>
      <c r="K321" s="1">
        <v>2.656716418</v>
      </c>
      <c r="L321" s="1">
        <v>48.4</v>
      </c>
      <c r="M321" s="1">
        <v>2.4</v>
      </c>
      <c r="N321" s="1">
        <v>85.0</v>
      </c>
      <c r="O321" s="1">
        <v>5.9</v>
      </c>
      <c r="P321" s="1">
        <v>6.65</v>
      </c>
      <c r="Q321" s="1">
        <v>11.35</v>
      </c>
      <c r="R321" s="1">
        <v>0.585903084</v>
      </c>
      <c r="S321" s="1">
        <v>74.0</v>
      </c>
      <c r="T321" s="1">
        <v>13.13</v>
      </c>
      <c r="U321" s="1">
        <v>4.7175</v>
      </c>
      <c r="V321" s="1">
        <v>153.2</v>
      </c>
      <c r="W321" s="1">
        <v>215.687885</v>
      </c>
      <c r="X321" s="1">
        <v>60.1</v>
      </c>
      <c r="Y321" s="1">
        <v>36.32502177</v>
      </c>
      <c r="Z321" s="1">
        <v>2.752923333</v>
      </c>
      <c r="AA321" s="1">
        <v>0.327695448</v>
      </c>
      <c r="AB321" s="1">
        <v>63.2</v>
      </c>
      <c r="AC321" s="1">
        <v>25.09361467</v>
      </c>
      <c r="AD321" s="1" t="s">
        <v>139</v>
      </c>
      <c r="AE321" s="1">
        <v>41.73817605</v>
      </c>
      <c r="AF321" s="1">
        <v>81.5</v>
      </c>
      <c r="AG321" s="1" t="s">
        <v>140</v>
      </c>
      <c r="AH321" s="1" t="s">
        <v>154</v>
      </c>
      <c r="AI321" s="1" t="s">
        <v>142</v>
      </c>
      <c r="AJ321" s="1" t="s">
        <v>167</v>
      </c>
      <c r="AK321" s="1" t="s">
        <v>170</v>
      </c>
      <c r="AL321" s="1">
        <v>127.0</v>
      </c>
      <c r="AM321" s="1">
        <v>80.0</v>
      </c>
      <c r="AN321" s="1">
        <v>1534.35</v>
      </c>
      <c r="AO321" s="1">
        <v>12.188</v>
      </c>
      <c r="AP321" s="1">
        <v>648.187</v>
      </c>
      <c r="AQ321" s="1">
        <v>963.657</v>
      </c>
      <c r="AR321" s="1">
        <v>11.8698</v>
      </c>
      <c r="AS321" s="1">
        <v>936.105</v>
      </c>
      <c r="AT321" s="1">
        <v>2728.08</v>
      </c>
      <c r="AU321" s="1">
        <v>184.337</v>
      </c>
      <c r="AV321" s="1">
        <v>10.2069</v>
      </c>
      <c r="AW321" s="1">
        <v>1.06844</v>
      </c>
      <c r="AX321" s="1">
        <v>2.28481</v>
      </c>
      <c r="AY321" s="1">
        <v>815.637</v>
      </c>
      <c r="AZ321" s="1">
        <v>0.79303</v>
      </c>
      <c r="BA321" s="1">
        <v>1.91786</v>
      </c>
      <c r="BB321" s="1">
        <v>10.6531</v>
      </c>
      <c r="BC321" s="1">
        <v>4.97892</v>
      </c>
      <c r="BD321" s="1">
        <v>0.828137</v>
      </c>
      <c r="BE321" s="1">
        <v>327.54</v>
      </c>
      <c r="BF321" s="1">
        <v>7.32542</v>
      </c>
      <c r="BG321" s="1">
        <v>129.12</v>
      </c>
      <c r="BH321" s="1">
        <v>1.763182472</v>
      </c>
      <c r="BI321" s="1">
        <v>0.507972435</v>
      </c>
      <c r="BJ321" s="1">
        <v>0.261483056</v>
      </c>
      <c r="BK321" s="1">
        <v>0.041928843</v>
      </c>
      <c r="BL321" s="1" t="s">
        <v>156</v>
      </c>
      <c r="BM321" s="1" t="s">
        <v>146</v>
      </c>
      <c r="BN321" s="1" t="s">
        <v>146</v>
      </c>
      <c r="BO321" s="1" t="s">
        <v>146</v>
      </c>
      <c r="BP321" s="1" t="s">
        <v>146</v>
      </c>
      <c r="BQ321" s="1" t="s">
        <v>146</v>
      </c>
      <c r="BR321" s="1" t="s">
        <v>146</v>
      </c>
      <c r="BS321" s="1">
        <v>65.19761414</v>
      </c>
      <c r="BT321" s="1">
        <v>32.10851035</v>
      </c>
      <c r="BU321" s="1">
        <v>10.91692207</v>
      </c>
      <c r="BV321" s="1">
        <v>8.951316506</v>
      </c>
      <c r="BW321" s="1">
        <v>0.492314824</v>
      </c>
      <c r="BX321" s="1">
        <v>1.394472735</v>
      </c>
      <c r="BY321" s="1">
        <v>0.909043504</v>
      </c>
      <c r="BZ321" s="1" t="str">
        <f t="shared" si="1"/>
        <v>proinflamatoria</v>
      </c>
      <c r="CA321" s="1">
        <v>37.05521472</v>
      </c>
      <c r="CB321" s="1" t="s">
        <v>148</v>
      </c>
      <c r="CC321" s="1">
        <v>0.014728978</v>
      </c>
      <c r="CD321" s="1">
        <v>0.196145847</v>
      </c>
      <c r="CE321" s="1">
        <v>0.158283459</v>
      </c>
      <c r="CF321" s="1">
        <v>0.402945796</v>
      </c>
      <c r="CG321" s="1">
        <v>0.025001061</v>
      </c>
      <c r="CH321" s="1">
        <v>899.574</v>
      </c>
      <c r="CI321" s="2" t="str">
        <f t="shared" si="2"/>
        <v>low</v>
      </c>
      <c r="CJ321" s="1">
        <v>1091.509</v>
      </c>
      <c r="CK321" s="1">
        <v>806.049</v>
      </c>
      <c r="CL321" s="1">
        <v>285.46</v>
      </c>
      <c r="CM321" s="1">
        <v>118.065</v>
      </c>
      <c r="CN321" s="1">
        <v>964.981</v>
      </c>
      <c r="CO321" s="1">
        <v>7.618</v>
      </c>
      <c r="CP321" s="1">
        <v>0.0</v>
      </c>
      <c r="CQ321" s="1">
        <v>7.618</v>
      </c>
      <c r="CR321" s="1">
        <v>0.0</v>
      </c>
      <c r="CS321" s="1">
        <v>0.845</v>
      </c>
      <c r="CT321" s="1">
        <v>0.845</v>
      </c>
      <c r="CU321" s="1">
        <v>0.0</v>
      </c>
      <c r="CV321" s="1">
        <v>1.143</v>
      </c>
      <c r="CW321" s="1">
        <v>92.5</v>
      </c>
      <c r="CX321" s="1">
        <v>0.0</v>
      </c>
      <c r="CY321" s="1">
        <v>4.073</v>
      </c>
      <c r="CZ321" s="1">
        <v>0.03</v>
      </c>
      <c r="DA321" s="1">
        <v>0.212</v>
      </c>
      <c r="DB321" s="1">
        <v>0.242</v>
      </c>
      <c r="DC321" s="1">
        <v>3.991</v>
      </c>
      <c r="DD321" s="1">
        <v>0.02</v>
      </c>
      <c r="DE321" s="1">
        <v>4.011</v>
      </c>
      <c r="DF321" s="1">
        <v>16.97</v>
      </c>
      <c r="DG321" s="1">
        <v>0.269</v>
      </c>
      <c r="DH321" s="1">
        <v>17.24</v>
      </c>
      <c r="DI321" s="1">
        <v>0.403</v>
      </c>
      <c r="DJ321" s="1">
        <v>0.471</v>
      </c>
      <c r="DK321" s="1">
        <v>0.875</v>
      </c>
      <c r="DL321" s="1">
        <v>680.464</v>
      </c>
      <c r="DM321" s="1">
        <v>283.643</v>
      </c>
      <c r="DN321" s="1">
        <v>964.106</v>
      </c>
      <c r="DO321" s="1">
        <v>0.0</v>
      </c>
      <c r="DP321" s="1">
        <v>0.845</v>
      </c>
      <c r="DQ321" s="1">
        <v>0.845</v>
      </c>
      <c r="DR321" s="1" t="s">
        <v>157</v>
      </c>
      <c r="DS321" s="1" t="s">
        <v>149</v>
      </c>
      <c r="DT321" s="1" t="s">
        <v>157</v>
      </c>
      <c r="DU321" s="1" t="s">
        <v>149</v>
      </c>
      <c r="DV321" s="1">
        <v>586.29</v>
      </c>
      <c r="DW321" s="1" t="str">
        <f t="shared" si="3"/>
        <v>high</v>
      </c>
      <c r="DX321" s="1">
        <v>711.382</v>
      </c>
      <c r="DY321" s="1">
        <v>76.948</v>
      </c>
      <c r="DZ321" s="1">
        <v>628.918</v>
      </c>
      <c r="EA321" s="1" t="s">
        <v>157</v>
      </c>
      <c r="EB321" s="1" t="s">
        <v>149</v>
      </c>
      <c r="EC321" s="1" t="s">
        <v>157</v>
      </c>
      <c r="ED321" s="1" t="s">
        <v>149</v>
      </c>
      <c r="EE321" s="1" t="s">
        <v>801</v>
      </c>
      <c r="EF321" s="1" t="s">
        <v>165</v>
      </c>
      <c r="EG321" s="1" t="s">
        <v>165</v>
      </c>
    </row>
    <row r="322" ht="14.25" customHeight="1">
      <c r="A322" s="1" t="s">
        <v>802</v>
      </c>
      <c r="B322" s="1" t="s">
        <v>136</v>
      </c>
      <c r="C322" s="1">
        <v>46.0</v>
      </c>
      <c r="D322" s="1" t="s">
        <v>161</v>
      </c>
      <c r="E322" s="1">
        <v>56.9</v>
      </c>
      <c r="F322" s="1">
        <v>42.0</v>
      </c>
      <c r="G322" s="1" t="s">
        <v>154</v>
      </c>
      <c r="H322" s="1">
        <v>30.0</v>
      </c>
      <c r="I322" s="1">
        <v>125.0</v>
      </c>
      <c r="J322" s="1">
        <v>184.0</v>
      </c>
      <c r="K322" s="1">
        <v>4.380952381</v>
      </c>
      <c r="L322" s="1">
        <v>95.2</v>
      </c>
      <c r="M322" s="1">
        <v>4.6</v>
      </c>
      <c r="N322" s="1">
        <v>73.0</v>
      </c>
      <c r="O322" s="1">
        <v>6.0</v>
      </c>
      <c r="P322" s="1">
        <v>3.33</v>
      </c>
      <c r="Q322" s="1">
        <v>3.97</v>
      </c>
      <c r="R322" s="1">
        <v>0.838790932</v>
      </c>
      <c r="S322" s="1">
        <v>152.0</v>
      </c>
      <c r="T322" s="1">
        <v>4.6</v>
      </c>
      <c r="U322" s="1">
        <v>4.0515</v>
      </c>
      <c r="V322" s="1">
        <v>103.0</v>
      </c>
      <c r="W322" s="1">
        <v>166.8177697</v>
      </c>
      <c r="X322" s="1">
        <v>176.4</v>
      </c>
      <c r="Y322" s="1">
        <v>120.7282327</v>
      </c>
      <c r="Z322" s="1">
        <v>0.828306667</v>
      </c>
      <c r="AA322" s="1">
        <v>0.395255201</v>
      </c>
      <c r="AB322" s="1">
        <v>83.4</v>
      </c>
      <c r="AC322" s="1">
        <v>27.83376235</v>
      </c>
      <c r="AD322" s="1" t="s">
        <v>139</v>
      </c>
      <c r="AE322" s="1">
        <v>37.72860312</v>
      </c>
      <c r="AF322" s="1">
        <v>95.3</v>
      </c>
      <c r="AG322" s="1" t="s">
        <v>140</v>
      </c>
      <c r="AH322" s="1" t="s">
        <v>141</v>
      </c>
      <c r="AI322" s="1" t="s">
        <v>142</v>
      </c>
      <c r="AJ322" s="1" t="s">
        <v>142</v>
      </c>
      <c r="AK322" s="1" t="s">
        <v>170</v>
      </c>
      <c r="AL322" s="1">
        <v>128.0</v>
      </c>
      <c r="AM322" s="1">
        <v>78.0</v>
      </c>
      <c r="AN322" s="1">
        <v>1812.02</v>
      </c>
      <c r="AO322" s="1">
        <v>20.067</v>
      </c>
      <c r="AP322" s="1">
        <v>351.369</v>
      </c>
      <c r="AQ322" s="1">
        <v>901.426</v>
      </c>
      <c r="AR322" s="1">
        <v>13.7777</v>
      </c>
      <c r="AS322" s="1">
        <v>952.215</v>
      </c>
      <c r="AT322" s="1">
        <v>3154.88</v>
      </c>
      <c r="AU322" s="1">
        <v>252.621</v>
      </c>
      <c r="AV322" s="1">
        <v>10.9319</v>
      </c>
      <c r="AW322" s="1">
        <v>1.65261</v>
      </c>
      <c r="AX322" s="1">
        <v>3.25971</v>
      </c>
      <c r="AY322" s="1">
        <v>641.155</v>
      </c>
      <c r="AZ322" s="1">
        <v>1.06634</v>
      </c>
      <c r="BA322" s="1">
        <v>1.51079</v>
      </c>
      <c r="BB322" s="1">
        <v>15.7327</v>
      </c>
      <c r="BC322" s="1">
        <v>4.44315</v>
      </c>
      <c r="BD322" s="1">
        <v>1.74451</v>
      </c>
      <c r="BE322" s="1">
        <v>384.842</v>
      </c>
      <c r="BF322" s="1">
        <v>7.30289</v>
      </c>
      <c r="BG322" s="1">
        <v>169.106</v>
      </c>
      <c r="BH322" s="1">
        <v>1.855268548</v>
      </c>
      <c r="BI322" s="1">
        <v>0.212472895</v>
      </c>
      <c r="BJ322" s="1">
        <v>0.163099339</v>
      </c>
      <c r="BK322" s="1">
        <v>0.015575684</v>
      </c>
      <c r="BL322" s="1" t="s">
        <v>144</v>
      </c>
      <c r="BM322" s="1" t="s">
        <v>146</v>
      </c>
      <c r="BN322" s="1" t="s">
        <v>145</v>
      </c>
      <c r="BO322" s="1" t="s">
        <v>146</v>
      </c>
      <c r="BP322" s="1" t="s">
        <v>146</v>
      </c>
      <c r="BQ322" s="1" t="s">
        <v>145</v>
      </c>
      <c r="BR322" s="1" t="s">
        <v>146</v>
      </c>
      <c r="BS322" s="1">
        <v>63.9585412</v>
      </c>
      <c r="BT322" s="1">
        <v>27.87369065</v>
      </c>
      <c r="BU322" s="1">
        <v>9.147762192</v>
      </c>
      <c r="BV322" s="1">
        <v>9.778033051</v>
      </c>
      <c r="BW322" s="1">
        <v>0.366183197</v>
      </c>
      <c r="BX322" s="1">
        <v>-0.4210131</v>
      </c>
      <c r="BY322" s="1">
        <v>-0.232347186</v>
      </c>
      <c r="BZ322" s="1" t="str">
        <f t="shared" si="1"/>
        <v>antiinflamatoria</v>
      </c>
      <c r="CA322" s="1">
        <v>27.6726128</v>
      </c>
      <c r="CB322" s="1" t="s">
        <v>148</v>
      </c>
      <c r="CC322" s="1">
        <v>0.053282588</v>
      </c>
      <c r="CD322" s="1">
        <v>0.090945132</v>
      </c>
      <c r="CE322" s="1">
        <v>0.022478592</v>
      </c>
      <c r="CF322" s="1">
        <v>0.475697748</v>
      </c>
      <c r="CG322" s="1">
        <v>0.146328893</v>
      </c>
      <c r="CH322" s="1">
        <v>1591.014</v>
      </c>
      <c r="CI322" s="2" t="str">
        <f t="shared" si="2"/>
        <v>High</v>
      </c>
      <c r="CJ322" s="1">
        <v>874.961</v>
      </c>
      <c r="CK322" s="1">
        <v>672.826</v>
      </c>
      <c r="CL322" s="1">
        <v>202.135</v>
      </c>
      <c r="CM322" s="1">
        <v>203.821</v>
      </c>
      <c r="CN322" s="1">
        <v>655.566</v>
      </c>
      <c r="CO322" s="1">
        <v>12.577</v>
      </c>
      <c r="CP322" s="1">
        <v>0.0</v>
      </c>
      <c r="CQ322" s="1">
        <v>12.577</v>
      </c>
      <c r="CR322" s="1">
        <v>0.0</v>
      </c>
      <c r="CS322" s="1">
        <v>2.997</v>
      </c>
      <c r="CT322" s="1">
        <v>2.997</v>
      </c>
      <c r="CU322" s="1">
        <v>0.0</v>
      </c>
      <c r="CV322" s="1">
        <v>7.473</v>
      </c>
      <c r="CW322" s="1">
        <v>79.756</v>
      </c>
      <c r="CX322" s="1">
        <v>0.0</v>
      </c>
      <c r="CY322" s="1">
        <v>71.786</v>
      </c>
      <c r="CZ322" s="1">
        <v>24.194</v>
      </c>
      <c r="DA322" s="1">
        <v>6.105</v>
      </c>
      <c r="DB322" s="1">
        <v>30.299</v>
      </c>
      <c r="DC322" s="1">
        <v>3.55</v>
      </c>
      <c r="DD322" s="1">
        <v>0.002</v>
      </c>
      <c r="DE322" s="1">
        <v>3.552</v>
      </c>
      <c r="DF322" s="1">
        <v>14.9</v>
      </c>
      <c r="DG322" s="1">
        <v>3.511</v>
      </c>
      <c r="DH322" s="1">
        <v>18.411</v>
      </c>
      <c r="DI322" s="1">
        <v>24.77</v>
      </c>
      <c r="DJ322" s="1">
        <v>17.457</v>
      </c>
      <c r="DK322" s="1">
        <v>42.226</v>
      </c>
      <c r="DL322" s="1">
        <v>441.276</v>
      </c>
      <c r="DM322" s="1">
        <v>172.063</v>
      </c>
      <c r="DN322" s="1">
        <v>613.339</v>
      </c>
      <c r="DO322" s="1">
        <v>0.0</v>
      </c>
      <c r="DP322" s="1">
        <v>2.997</v>
      </c>
      <c r="DQ322" s="1">
        <v>2.997</v>
      </c>
      <c r="DR322" s="1" t="s">
        <v>149</v>
      </c>
      <c r="DS322" s="1" t="s">
        <v>149</v>
      </c>
      <c r="DT322" s="1" t="s">
        <v>157</v>
      </c>
      <c r="DU322" s="1" t="s">
        <v>149</v>
      </c>
      <c r="DV322" s="1">
        <v>878.033</v>
      </c>
      <c r="DW322" s="1" t="str">
        <f t="shared" si="3"/>
        <v>high</v>
      </c>
      <c r="DX322" s="1">
        <v>482.865</v>
      </c>
      <c r="DY322" s="1">
        <v>112.483</v>
      </c>
      <c r="DZ322" s="1">
        <v>361.787</v>
      </c>
      <c r="EA322" s="1" t="s">
        <v>149</v>
      </c>
      <c r="EB322" s="1" t="s">
        <v>149</v>
      </c>
      <c r="EC322" s="1" t="s">
        <v>157</v>
      </c>
      <c r="ED322" s="1" t="s">
        <v>149</v>
      </c>
      <c r="EE322" s="1" t="s">
        <v>803</v>
      </c>
      <c r="EF322" s="1" t="s">
        <v>151</v>
      </c>
      <c r="EG322" s="1" t="s">
        <v>151</v>
      </c>
    </row>
    <row r="323" ht="14.25" customHeight="1">
      <c r="A323" s="1" t="s">
        <v>804</v>
      </c>
      <c r="B323" s="1" t="s">
        <v>153</v>
      </c>
      <c r="C323" s="1">
        <v>51.0</v>
      </c>
      <c r="D323" s="1" t="s">
        <v>161</v>
      </c>
      <c r="E323" s="1">
        <v>112.0</v>
      </c>
      <c r="F323" s="1">
        <v>39.0</v>
      </c>
      <c r="G323" s="1" t="s">
        <v>154</v>
      </c>
      <c r="H323" s="1">
        <v>40.0</v>
      </c>
      <c r="I323" s="1">
        <v>131.0</v>
      </c>
      <c r="J323" s="1">
        <v>195.0</v>
      </c>
      <c r="K323" s="1">
        <v>5.0</v>
      </c>
      <c r="L323" s="1">
        <v>170.5</v>
      </c>
      <c r="M323" s="1">
        <v>4.5</v>
      </c>
      <c r="N323" s="1">
        <v>86.0</v>
      </c>
      <c r="O323" s="1">
        <v>5.8</v>
      </c>
      <c r="P323" s="1">
        <v>4.66</v>
      </c>
      <c r="Q323" s="1">
        <v>5.64</v>
      </c>
      <c r="R323" s="1">
        <v>0.826241135</v>
      </c>
      <c r="S323" s="1">
        <v>198.0</v>
      </c>
      <c r="T323" s="1">
        <v>20.95</v>
      </c>
      <c r="U323" s="1">
        <v>4.773</v>
      </c>
      <c r="V323" s="1">
        <v>205.4</v>
      </c>
      <c r="W323" s="1">
        <v>329.1437549</v>
      </c>
      <c r="X323" s="1">
        <v>38.1</v>
      </c>
      <c r="Y323" s="1">
        <v>22.50127132</v>
      </c>
      <c r="Z323" s="1">
        <v>4.444193333</v>
      </c>
      <c r="AA323" s="1">
        <v>0.306784907</v>
      </c>
      <c r="AB323" s="1">
        <v>63.8</v>
      </c>
      <c r="AC323" s="1">
        <v>27.14790802</v>
      </c>
      <c r="AD323" s="1" t="s">
        <v>139</v>
      </c>
      <c r="AE323" s="1">
        <v>44.75162879</v>
      </c>
      <c r="AF323" s="1">
        <v>94.4</v>
      </c>
      <c r="AG323" s="1" t="s">
        <v>140</v>
      </c>
      <c r="AH323" s="1" t="s">
        <v>141</v>
      </c>
      <c r="AI323" s="1" t="s">
        <v>142</v>
      </c>
      <c r="AJ323" s="1" t="s">
        <v>142</v>
      </c>
      <c r="AK323" s="1" t="s">
        <v>143</v>
      </c>
      <c r="AL323" s="1">
        <v>146.0</v>
      </c>
      <c r="AM323" s="1">
        <v>88.0</v>
      </c>
      <c r="AN323" s="1">
        <v>1167.33</v>
      </c>
      <c r="AO323" s="1">
        <v>15.8473</v>
      </c>
      <c r="AP323" s="1">
        <v>642.276</v>
      </c>
      <c r="AQ323" s="1">
        <v>820.06</v>
      </c>
      <c r="AR323" s="1">
        <v>12.1303</v>
      </c>
      <c r="AS323" s="1">
        <v>776.618</v>
      </c>
      <c r="AT323" s="1">
        <v>2698.8</v>
      </c>
      <c r="AU323" s="1">
        <v>185.129</v>
      </c>
      <c r="AV323" s="1">
        <v>8.99695</v>
      </c>
      <c r="AW323" s="1">
        <v>0.886323</v>
      </c>
      <c r="AX323" s="1">
        <v>2.98775</v>
      </c>
      <c r="AY323" s="1">
        <v>932.247</v>
      </c>
      <c r="AZ323" s="1">
        <v>0.937094</v>
      </c>
      <c r="BA323" s="1">
        <v>1.5911</v>
      </c>
      <c r="BB323" s="1">
        <v>11.1285</v>
      </c>
      <c r="BC323" s="1">
        <v>3.71919</v>
      </c>
      <c r="BD323" s="1">
        <v>0.535518</v>
      </c>
      <c r="BE323" s="1">
        <v>312.949</v>
      </c>
      <c r="BF323" s="1">
        <v>7.16349</v>
      </c>
      <c r="BG323" s="1">
        <v>194.133</v>
      </c>
      <c r="BH323" s="1">
        <v>0.0</v>
      </c>
      <c r="BI323" s="1">
        <v>0.0</v>
      </c>
      <c r="BJ323" s="1">
        <v>0.098554028</v>
      </c>
      <c r="BK323" s="1">
        <v>0.0</v>
      </c>
      <c r="BL323" s="1" t="s">
        <v>144</v>
      </c>
      <c r="BM323" s="1" t="s">
        <v>145</v>
      </c>
      <c r="BN323" s="1" t="s">
        <v>145</v>
      </c>
      <c r="BO323" s="1" t="s">
        <v>145</v>
      </c>
      <c r="BP323" s="1" t="s">
        <v>146</v>
      </c>
      <c r="BQ323" s="1" t="s">
        <v>145</v>
      </c>
      <c r="BR323" s="1" t="s">
        <v>145</v>
      </c>
      <c r="BS323" s="1">
        <v>36.67969746</v>
      </c>
      <c r="BT323" s="1">
        <v>17.6736392</v>
      </c>
      <c r="BU323" s="1">
        <v>6.944106008</v>
      </c>
      <c r="BV323" s="1">
        <v>4.632459879</v>
      </c>
      <c r="BW323" s="1">
        <v>0.322471558</v>
      </c>
      <c r="BX323" s="1">
        <v>0.160746725</v>
      </c>
      <c r="BY323" s="1">
        <v>0.137743552</v>
      </c>
      <c r="BZ323" s="1" t="str">
        <f t="shared" si="1"/>
        <v>proinflamatoria</v>
      </c>
      <c r="CA323" s="1">
        <v>43.52118644</v>
      </c>
      <c r="CB323" s="1" t="s">
        <v>148</v>
      </c>
      <c r="CC323" s="1">
        <v>0.627435222</v>
      </c>
      <c r="CD323" s="1">
        <v>0.183630168</v>
      </c>
      <c r="CE323" s="1">
        <v>0.047707838</v>
      </c>
      <c r="CF323" s="1">
        <v>0.043432135</v>
      </c>
      <c r="CG323" s="1">
        <v>0.023468141</v>
      </c>
      <c r="CH323" s="1">
        <v>987.97</v>
      </c>
      <c r="CI323" s="2" t="str">
        <f t="shared" si="2"/>
        <v>low</v>
      </c>
      <c r="CJ323" s="1">
        <v>265.654</v>
      </c>
      <c r="CK323" s="1">
        <v>170.996</v>
      </c>
      <c r="CL323" s="1">
        <v>94.658</v>
      </c>
      <c r="CM323" s="1">
        <v>131.273</v>
      </c>
      <c r="CN323" s="1">
        <v>91.301</v>
      </c>
      <c r="CO323" s="1">
        <v>1.123</v>
      </c>
      <c r="CP323" s="1">
        <v>0.0</v>
      </c>
      <c r="CQ323" s="1">
        <v>1.123</v>
      </c>
      <c r="CR323" s="1">
        <v>0.0</v>
      </c>
      <c r="CS323" s="1">
        <v>41.957</v>
      </c>
      <c r="CT323" s="1">
        <v>41.957</v>
      </c>
      <c r="CU323" s="1">
        <v>0.0</v>
      </c>
      <c r="CV323" s="1">
        <v>1.112</v>
      </c>
      <c r="CW323" s="1">
        <v>95.707</v>
      </c>
      <c r="CX323" s="1">
        <v>0.0</v>
      </c>
      <c r="CY323" s="1">
        <v>17.635</v>
      </c>
      <c r="CZ323" s="1">
        <v>0.0</v>
      </c>
      <c r="DA323" s="1">
        <v>0.0</v>
      </c>
      <c r="DB323" s="1">
        <v>0.0</v>
      </c>
      <c r="DC323" s="1">
        <v>0.099</v>
      </c>
      <c r="DD323" s="1">
        <v>1.573</v>
      </c>
      <c r="DE323" s="1">
        <v>1.672</v>
      </c>
      <c r="DF323" s="1">
        <v>10.163</v>
      </c>
      <c r="DG323" s="1">
        <v>6.097</v>
      </c>
      <c r="DH323" s="1">
        <v>16.259</v>
      </c>
      <c r="DI323" s="1">
        <v>27.908</v>
      </c>
      <c r="DJ323" s="1">
        <v>26.836</v>
      </c>
      <c r="DK323" s="1">
        <v>54.744</v>
      </c>
      <c r="DL323" s="1">
        <v>18.362</v>
      </c>
      <c r="DM323" s="1">
        <v>18.196</v>
      </c>
      <c r="DN323" s="1">
        <v>36.557</v>
      </c>
      <c r="DO323" s="1">
        <v>0.0</v>
      </c>
      <c r="DP323" s="1">
        <v>41.957</v>
      </c>
      <c r="DQ323" s="1">
        <v>41.957</v>
      </c>
      <c r="DR323" s="1" t="s">
        <v>157</v>
      </c>
      <c r="DS323" s="1" t="s">
        <v>158</v>
      </c>
      <c r="DT323" s="1" t="s">
        <v>157</v>
      </c>
      <c r="DU323" s="1" t="s">
        <v>158</v>
      </c>
      <c r="DV323" s="1">
        <v>846.35</v>
      </c>
      <c r="DW323" s="1" t="str">
        <f t="shared" si="3"/>
        <v>high</v>
      </c>
      <c r="DX323" s="1">
        <v>227.574</v>
      </c>
      <c r="DY323" s="1">
        <v>112.455</v>
      </c>
      <c r="DZ323" s="1">
        <v>78.214</v>
      </c>
      <c r="EA323" s="1" t="s">
        <v>149</v>
      </c>
      <c r="EB323" s="1" t="s">
        <v>157</v>
      </c>
      <c r="EC323" s="1" t="s">
        <v>157</v>
      </c>
      <c r="ED323" s="1" t="s">
        <v>157</v>
      </c>
      <c r="EE323" s="1" t="s">
        <v>805</v>
      </c>
      <c r="EF323" s="1" t="s">
        <v>165</v>
      </c>
      <c r="EG323" s="1" t="s">
        <v>165</v>
      </c>
    </row>
    <row r="324" ht="14.25" customHeight="1">
      <c r="A324" s="1" t="s">
        <v>806</v>
      </c>
      <c r="B324" s="1" t="s">
        <v>153</v>
      </c>
      <c r="C324" s="1">
        <v>48.0</v>
      </c>
      <c r="D324" s="1" t="s">
        <v>161</v>
      </c>
      <c r="E324" s="1">
        <v>114.0</v>
      </c>
      <c r="F324" s="1">
        <v>50.0</v>
      </c>
      <c r="G324" s="1" t="s">
        <v>154</v>
      </c>
      <c r="H324" s="1">
        <v>18.0</v>
      </c>
      <c r="I324" s="1">
        <v>156.0</v>
      </c>
      <c r="J324" s="1">
        <v>217.0</v>
      </c>
      <c r="K324" s="1">
        <v>4.34</v>
      </c>
      <c r="L324" s="1">
        <v>48.7</v>
      </c>
      <c r="M324" s="1">
        <v>1.0</v>
      </c>
      <c r="N324" s="1">
        <v>86.0</v>
      </c>
      <c r="O324" s="1">
        <v>5.7</v>
      </c>
      <c r="P324" s="1">
        <v>7.64</v>
      </c>
      <c r="Q324" s="1">
        <v>4.68</v>
      </c>
      <c r="R324" s="1">
        <v>1.632478632</v>
      </c>
      <c r="S324" s="1">
        <v>89.0</v>
      </c>
      <c r="T324" s="1">
        <v>11.04</v>
      </c>
      <c r="U324" s="1">
        <v>4.773</v>
      </c>
      <c r="V324" s="1">
        <v>133.1</v>
      </c>
      <c r="W324" s="1">
        <v>173.4485467</v>
      </c>
      <c r="X324" s="1">
        <v>71.0</v>
      </c>
      <c r="Y324" s="1">
        <v>42.69942339</v>
      </c>
      <c r="Z324" s="1">
        <v>2.341952</v>
      </c>
      <c r="AA324" s="1">
        <v>0.335413139</v>
      </c>
      <c r="AB324" s="1">
        <v>60.8</v>
      </c>
      <c r="AC324" s="1">
        <v>26.07507133</v>
      </c>
      <c r="AD324" s="1" t="s">
        <v>139</v>
      </c>
      <c r="AE324" s="1">
        <v>35.98676758</v>
      </c>
      <c r="AF324" s="1">
        <v>82.1</v>
      </c>
      <c r="AG324" s="1" t="s">
        <v>140</v>
      </c>
      <c r="AH324" s="1" t="s">
        <v>154</v>
      </c>
      <c r="AI324" s="1" t="s">
        <v>142</v>
      </c>
      <c r="AJ324" s="1" t="s">
        <v>142</v>
      </c>
      <c r="AK324" s="1" t="s">
        <v>173</v>
      </c>
      <c r="AL324" s="1">
        <v>142.0</v>
      </c>
      <c r="AM324" s="1">
        <v>101.0</v>
      </c>
      <c r="AN324" s="1">
        <v>1649.53</v>
      </c>
      <c r="AO324" s="1">
        <v>13.6411</v>
      </c>
      <c r="AP324" s="1">
        <v>624.436</v>
      </c>
      <c r="AQ324" s="1">
        <v>961.871</v>
      </c>
      <c r="AR324" s="1">
        <v>12.3006</v>
      </c>
      <c r="AS324" s="1">
        <v>1145.99</v>
      </c>
      <c r="AT324" s="1">
        <v>2590.0</v>
      </c>
      <c r="AU324" s="1">
        <v>191.063</v>
      </c>
      <c r="AV324" s="1">
        <v>9.87258</v>
      </c>
      <c r="AW324" s="1">
        <v>1.15123</v>
      </c>
      <c r="AX324" s="1">
        <v>2.52012</v>
      </c>
      <c r="AY324" s="1">
        <v>903.438</v>
      </c>
      <c r="AZ324" s="1">
        <v>1.04764</v>
      </c>
      <c r="BA324" s="1">
        <v>1.93603</v>
      </c>
      <c r="BB324" s="1">
        <v>13.3717</v>
      </c>
      <c r="BC324" s="1">
        <v>5.52391</v>
      </c>
      <c r="BD324" s="1">
        <v>1.83824</v>
      </c>
      <c r="BE324" s="1">
        <v>362.09</v>
      </c>
      <c r="BF324" s="1">
        <v>7.48443</v>
      </c>
      <c r="BG324" s="1">
        <v>157.295</v>
      </c>
      <c r="BH324" s="1">
        <v>0.513665781</v>
      </c>
      <c r="BI324" s="1">
        <v>0.119108059</v>
      </c>
      <c r="BJ324" s="1">
        <v>0.095693727</v>
      </c>
      <c r="BK324" s="1">
        <v>0.015480861</v>
      </c>
      <c r="BL324" s="1" t="s">
        <v>156</v>
      </c>
      <c r="BM324" s="1" t="s">
        <v>145</v>
      </c>
      <c r="BN324" s="1" t="s">
        <v>146</v>
      </c>
      <c r="BO324" s="1" t="s">
        <v>146</v>
      </c>
      <c r="BP324" s="1" t="s">
        <v>146</v>
      </c>
      <c r="BQ324" s="1" t="s">
        <v>146</v>
      </c>
      <c r="BR324" s="1" t="s">
        <v>146</v>
      </c>
      <c r="BS324" s="1">
        <v>45.79192724</v>
      </c>
      <c r="BT324" s="1">
        <v>19.56423354</v>
      </c>
      <c r="BU324" s="1">
        <v>7.778367258</v>
      </c>
      <c r="BV324" s="1">
        <v>5.345542444</v>
      </c>
      <c r="BW324" s="1">
        <v>0.159086442</v>
      </c>
      <c r="BX324" s="1">
        <v>-0.344807281</v>
      </c>
      <c r="BY324" s="1">
        <v>-0.20897411</v>
      </c>
      <c r="BZ324" s="1" t="str">
        <f t="shared" si="1"/>
        <v>antiinflamatoria</v>
      </c>
      <c r="CA324" s="1">
        <v>38.80146163</v>
      </c>
      <c r="CB324" s="1" t="s">
        <v>148</v>
      </c>
      <c r="CC324" s="1">
        <v>0.083558373</v>
      </c>
      <c r="CD324" s="1">
        <v>0.12050409</v>
      </c>
      <c r="CE324" s="1">
        <v>0.236859614</v>
      </c>
      <c r="CF324" s="1">
        <v>0.047004031</v>
      </c>
      <c r="CG324" s="1">
        <v>0.250792533</v>
      </c>
      <c r="CH324" s="1">
        <v>381.46</v>
      </c>
      <c r="CI324" s="2" t="str">
        <f t="shared" si="2"/>
        <v>low</v>
      </c>
      <c r="CJ324" s="1">
        <v>738.213</v>
      </c>
      <c r="CK324" s="1">
        <v>657.381</v>
      </c>
      <c r="CL324" s="1">
        <v>80.832</v>
      </c>
      <c r="CM324" s="1">
        <v>302.372</v>
      </c>
      <c r="CN324" s="1">
        <v>430.442</v>
      </c>
      <c r="CO324" s="1">
        <v>2.313</v>
      </c>
      <c r="CP324" s="1">
        <v>0.0</v>
      </c>
      <c r="CQ324" s="1">
        <v>2.313</v>
      </c>
      <c r="CR324" s="1">
        <v>0.013</v>
      </c>
      <c r="CS324" s="1">
        <v>3.072</v>
      </c>
      <c r="CT324" s="1">
        <v>3.085</v>
      </c>
      <c r="CU324" s="1">
        <v>0.0</v>
      </c>
      <c r="CV324" s="1">
        <v>0.857</v>
      </c>
      <c r="CW324" s="1">
        <v>231.249</v>
      </c>
      <c r="CX324" s="1">
        <v>0.0</v>
      </c>
      <c r="CY324" s="1">
        <v>3.135</v>
      </c>
      <c r="CZ324" s="1">
        <v>0.0</v>
      </c>
      <c r="DA324" s="1">
        <v>17.096</v>
      </c>
      <c r="DB324" s="1">
        <v>17.096</v>
      </c>
      <c r="DC324" s="1">
        <v>6.89</v>
      </c>
      <c r="DD324" s="1">
        <v>0.618</v>
      </c>
      <c r="DE324" s="1">
        <v>7.508</v>
      </c>
      <c r="DF324" s="1">
        <v>42.991</v>
      </c>
      <c r="DG324" s="1">
        <v>0.393</v>
      </c>
      <c r="DH324" s="1">
        <v>43.384</v>
      </c>
      <c r="DI324" s="1">
        <v>1.004</v>
      </c>
      <c r="DJ324" s="1">
        <v>0.324</v>
      </c>
      <c r="DK324" s="1">
        <v>1.328</v>
      </c>
      <c r="DL324" s="1">
        <v>369.787</v>
      </c>
      <c r="DM324" s="1">
        <v>59.328</v>
      </c>
      <c r="DN324" s="1">
        <v>429.115</v>
      </c>
      <c r="DO324" s="1">
        <v>0.013</v>
      </c>
      <c r="DP324" s="1">
        <v>3.072</v>
      </c>
      <c r="DQ324" s="1">
        <v>3.085</v>
      </c>
      <c r="DR324" s="1" t="s">
        <v>158</v>
      </c>
      <c r="DS324" s="1" t="s">
        <v>157</v>
      </c>
      <c r="DT324" s="1" t="s">
        <v>149</v>
      </c>
      <c r="DU324" s="1" t="s">
        <v>157</v>
      </c>
      <c r="DV324" s="1">
        <v>231.254</v>
      </c>
      <c r="DW324" s="1" t="str">
        <f t="shared" si="3"/>
        <v>low</v>
      </c>
      <c r="DX324" s="1">
        <v>447.529</v>
      </c>
      <c r="DY324" s="1">
        <v>183.308</v>
      </c>
      <c r="DZ324" s="1">
        <v>260.949</v>
      </c>
      <c r="EA324" s="1" t="s">
        <v>158</v>
      </c>
      <c r="EB324" s="1" t="s">
        <v>149</v>
      </c>
      <c r="EC324" s="1" t="s">
        <v>149</v>
      </c>
      <c r="ED324" s="1" t="s">
        <v>149</v>
      </c>
      <c r="EE324" s="1" t="s">
        <v>807</v>
      </c>
      <c r="EF324" s="1" t="s">
        <v>151</v>
      </c>
      <c r="EG324" s="1" t="s">
        <v>151</v>
      </c>
    </row>
    <row r="325" ht="14.25" customHeight="1">
      <c r="A325" s="1" t="s">
        <v>808</v>
      </c>
      <c r="B325" s="1" t="s">
        <v>153</v>
      </c>
      <c r="C325" s="1">
        <v>28.0</v>
      </c>
      <c r="D325" s="1" t="s">
        <v>137</v>
      </c>
      <c r="E325" s="1">
        <v>63.0</v>
      </c>
      <c r="F325" s="1">
        <v>44.0</v>
      </c>
      <c r="G325" s="1" t="s">
        <v>154</v>
      </c>
      <c r="H325" s="1">
        <v>32.0</v>
      </c>
      <c r="I325" s="1">
        <v>130.0</v>
      </c>
      <c r="J325" s="1">
        <v>194.0</v>
      </c>
      <c r="K325" s="1">
        <v>4.409090909</v>
      </c>
      <c r="L325" s="1">
        <v>136.3</v>
      </c>
      <c r="M325" s="1">
        <v>2.2</v>
      </c>
      <c r="N325" s="1">
        <v>84.0</v>
      </c>
      <c r="O325" s="1">
        <v>6.0</v>
      </c>
      <c r="P325" s="1">
        <v>9.81</v>
      </c>
      <c r="Q325" s="1">
        <v>3.35</v>
      </c>
      <c r="R325" s="1">
        <v>2.928358209</v>
      </c>
      <c r="S325" s="1">
        <v>161.0</v>
      </c>
      <c r="T325" s="1">
        <v>21.78</v>
      </c>
      <c r="U325" s="1">
        <v>4.662</v>
      </c>
      <c r="V325" s="1">
        <v>220.7</v>
      </c>
      <c r="W325" s="1">
        <v>374.8709122</v>
      </c>
      <c r="X325" s="1">
        <v>37.0</v>
      </c>
      <c r="Y325" s="1">
        <v>22.15911307</v>
      </c>
      <c r="Z325" s="1">
        <v>4.512816</v>
      </c>
      <c r="AA325" s="1">
        <v>0.306159864</v>
      </c>
      <c r="AB325" s="1">
        <v>71.1</v>
      </c>
      <c r="AC325" s="1">
        <v>29.90204242</v>
      </c>
      <c r="AD325" s="1" t="s">
        <v>139</v>
      </c>
      <c r="AE325" s="1">
        <v>38.2540284</v>
      </c>
      <c r="AF325" s="1">
        <v>95.9</v>
      </c>
      <c r="AG325" s="1" t="s">
        <v>140</v>
      </c>
      <c r="AH325" s="1" t="s">
        <v>141</v>
      </c>
      <c r="AI325" s="1" t="s">
        <v>167</v>
      </c>
      <c r="AJ325" s="1" t="s">
        <v>142</v>
      </c>
      <c r="AK325" s="1" t="s">
        <v>143</v>
      </c>
      <c r="AL325" s="1">
        <v>111.0</v>
      </c>
      <c r="AM325" s="1">
        <v>72.0</v>
      </c>
      <c r="AN325" s="1">
        <v>1785.83</v>
      </c>
      <c r="AO325" s="1">
        <v>18.6419</v>
      </c>
      <c r="AP325" s="1">
        <v>673.99</v>
      </c>
      <c r="AQ325" s="1">
        <v>1039.74</v>
      </c>
      <c r="AR325" s="1">
        <v>12.8398</v>
      </c>
      <c r="AS325" s="1">
        <v>1108.42</v>
      </c>
      <c r="AT325" s="1">
        <v>4380.19</v>
      </c>
      <c r="AU325" s="1">
        <v>237.466</v>
      </c>
      <c r="AV325" s="1">
        <v>9.66156</v>
      </c>
      <c r="AW325" s="1">
        <v>1.33712</v>
      </c>
      <c r="AX325" s="1">
        <v>2.79842</v>
      </c>
      <c r="AY325" s="1">
        <v>843.295</v>
      </c>
      <c r="AZ325" s="1">
        <v>1.26142</v>
      </c>
      <c r="BA325" s="1">
        <v>1.96543</v>
      </c>
      <c r="BB325" s="1">
        <v>14.8895</v>
      </c>
      <c r="BC325" s="1">
        <v>5.07358</v>
      </c>
      <c r="BD325" s="1">
        <v>0.841176</v>
      </c>
      <c r="BE325" s="1">
        <v>364.185</v>
      </c>
      <c r="BF325" s="1">
        <v>7.73584</v>
      </c>
      <c r="BG325" s="1">
        <v>239.541</v>
      </c>
      <c r="BH325" s="1">
        <v>3.477255737</v>
      </c>
      <c r="BI325" s="1">
        <v>7.336271421</v>
      </c>
      <c r="BJ325" s="1">
        <v>0.432599584</v>
      </c>
      <c r="BK325" s="1">
        <v>0.0</v>
      </c>
      <c r="BL325" s="1" t="s">
        <v>144</v>
      </c>
      <c r="BM325" s="1" t="s">
        <v>146</v>
      </c>
      <c r="BN325" s="1" t="s">
        <v>145</v>
      </c>
      <c r="BO325" s="1" t="s">
        <v>145</v>
      </c>
      <c r="BP325" s="1" t="s">
        <v>146</v>
      </c>
      <c r="BQ325" s="1" t="s">
        <v>146</v>
      </c>
      <c r="BR325" s="1" t="s">
        <v>145</v>
      </c>
      <c r="BS325" s="1">
        <v>76.98703725</v>
      </c>
      <c r="BT325" s="1">
        <v>20.38434725</v>
      </c>
      <c r="BU325" s="1">
        <v>9.250045011</v>
      </c>
      <c r="BV325" s="1">
        <v>12.5950536</v>
      </c>
      <c r="BW325" s="1">
        <v>0.0</v>
      </c>
      <c r="BX325" s="1">
        <v>-0.124248908</v>
      </c>
      <c r="BY325" s="1">
        <v>-0.069568258</v>
      </c>
      <c r="BZ325" s="1" t="str">
        <f t="shared" si="1"/>
        <v>antiinflamatoria</v>
      </c>
      <c r="CA325" s="1">
        <v>43.84150156</v>
      </c>
      <c r="CB325" s="1" t="s">
        <v>148</v>
      </c>
      <c r="CC325" s="1">
        <v>0.586006225</v>
      </c>
      <c r="CD325" s="1">
        <v>0.085532548</v>
      </c>
      <c r="CE325" s="1">
        <v>0.039653539</v>
      </c>
      <c r="CF325" s="1">
        <v>0.005954798</v>
      </c>
      <c r="CG325" s="1">
        <v>0.03667614</v>
      </c>
      <c r="CH325" s="1">
        <v>1220.31</v>
      </c>
      <c r="CI325" s="2" t="str">
        <f t="shared" si="2"/>
        <v>High</v>
      </c>
      <c r="CJ325" s="1">
        <v>386.054</v>
      </c>
      <c r="CK325" s="1">
        <v>258.225</v>
      </c>
      <c r="CL325" s="1">
        <v>127.829</v>
      </c>
      <c r="CM325" s="1">
        <v>9.588</v>
      </c>
      <c r="CN325" s="1">
        <v>359.734</v>
      </c>
      <c r="CO325" s="1">
        <v>3.221</v>
      </c>
      <c r="CP325" s="1">
        <v>0.0</v>
      </c>
      <c r="CQ325" s="1">
        <v>3.221</v>
      </c>
      <c r="CR325" s="1">
        <v>0.0</v>
      </c>
      <c r="CS325" s="1">
        <v>13.511</v>
      </c>
      <c r="CT325" s="1">
        <v>13.511</v>
      </c>
      <c r="CU325" s="1">
        <v>0.0</v>
      </c>
      <c r="CV325" s="1">
        <v>0.896</v>
      </c>
      <c r="CW325" s="1">
        <v>0.0</v>
      </c>
      <c r="CX325" s="1">
        <v>0.0</v>
      </c>
      <c r="CY325" s="1">
        <v>0.633</v>
      </c>
      <c r="CZ325" s="1">
        <v>0.0</v>
      </c>
      <c r="DA325" s="1">
        <v>0.0</v>
      </c>
      <c r="DB325" s="1">
        <v>0.0</v>
      </c>
      <c r="DC325" s="1">
        <v>6.161</v>
      </c>
      <c r="DD325" s="1">
        <v>0.13</v>
      </c>
      <c r="DE325" s="1">
        <v>6.291</v>
      </c>
      <c r="DF325" s="1">
        <v>1.455</v>
      </c>
      <c r="DG325" s="1">
        <v>1.21</v>
      </c>
      <c r="DH325" s="1">
        <v>2.665</v>
      </c>
      <c r="DI325" s="1">
        <v>0.054</v>
      </c>
      <c r="DJ325" s="1">
        <v>3.402</v>
      </c>
      <c r="DK325" s="1">
        <v>3.456</v>
      </c>
      <c r="DL325" s="1">
        <v>246.702</v>
      </c>
      <c r="DM325" s="1">
        <v>109.575</v>
      </c>
      <c r="DN325" s="1">
        <v>356.277</v>
      </c>
      <c r="DO325" s="1">
        <v>0.0</v>
      </c>
      <c r="DP325" s="1">
        <v>13.511</v>
      </c>
      <c r="DQ325" s="1">
        <v>13.511</v>
      </c>
      <c r="DR325" s="1" t="s">
        <v>157</v>
      </c>
      <c r="DS325" s="1" t="s">
        <v>157</v>
      </c>
      <c r="DT325" s="1" t="s">
        <v>158</v>
      </c>
      <c r="DU325" s="1" t="s">
        <v>157</v>
      </c>
      <c r="DV325" s="1">
        <v>683.33</v>
      </c>
      <c r="DW325" s="1" t="str">
        <f t="shared" si="3"/>
        <v>high</v>
      </c>
      <c r="DX325" s="1">
        <v>216.176</v>
      </c>
      <c r="DY325" s="1">
        <v>5.369</v>
      </c>
      <c r="DZ325" s="1">
        <v>201.438</v>
      </c>
      <c r="EA325" s="1" t="s">
        <v>149</v>
      </c>
      <c r="EB325" s="1" t="s">
        <v>157</v>
      </c>
      <c r="EC325" s="1" t="s">
        <v>158</v>
      </c>
      <c r="ED325" s="1" t="s">
        <v>157</v>
      </c>
      <c r="EE325" s="1" t="s">
        <v>809</v>
      </c>
      <c r="EF325" s="1" t="s">
        <v>151</v>
      </c>
      <c r="EG325" s="1" t="s">
        <v>151</v>
      </c>
    </row>
    <row r="326" ht="14.25" customHeight="1">
      <c r="A326" s="1" t="s">
        <v>810</v>
      </c>
      <c r="B326" s="1" t="s">
        <v>136</v>
      </c>
      <c r="C326" s="1">
        <v>29.0</v>
      </c>
      <c r="D326" s="1" t="s">
        <v>137</v>
      </c>
      <c r="E326" s="1">
        <v>65.0</v>
      </c>
      <c r="F326" s="1">
        <v>37.0</v>
      </c>
      <c r="G326" s="1" t="s">
        <v>138</v>
      </c>
      <c r="H326" s="1">
        <v>16.0</v>
      </c>
      <c r="I326" s="1">
        <v>89.0</v>
      </c>
      <c r="J326" s="1">
        <v>141.0</v>
      </c>
      <c r="K326" s="1">
        <v>3.810810811</v>
      </c>
      <c r="L326" s="1">
        <v>273.3</v>
      </c>
      <c r="M326" s="1">
        <v>1.2</v>
      </c>
      <c r="N326" s="1">
        <v>80.0</v>
      </c>
      <c r="O326" s="1">
        <v>5.6</v>
      </c>
      <c r="P326" s="1">
        <v>1.05</v>
      </c>
      <c r="Q326" s="1">
        <v>3.91</v>
      </c>
      <c r="R326" s="1">
        <v>0.268542199</v>
      </c>
      <c r="S326" s="1">
        <v>80.0</v>
      </c>
      <c r="T326" s="1">
        <v>11.0</v>
      </c>
      <c r="U326" s="1">
        <v>4.44</v>
      </c>
      <c r="V326" s="1">
        <v>153.3</v>
      </c>
      <c r="W326" s="1">
        <v>234.0425532</v>
      </c>
      <c r="X326" s="1">
        <v>72.7</v>
      </c>
      <c r="Y326" s="1">
        <v>46.06879606</v>
      </c>
      <c r="Z326" s="1">
        <v>2.170666667</v>
      </c>
      <c r="AA326" s="1">
        <v>0.339165514</v>
      </c>
      <c r="AB326" s="1">
        <v>75.9</v>
      </c>
      <c r="AC326" s="1">
        <v>26.98830756</v>
      </c>
      <c r="AD326" s="1" t="s">
        <v>139</v>
      </c>
      <c r="AE326" s="1">
        <v>36.35687771</v>
      </c>
      <c r="AF326" s="1">
        <v>90.9</v>
      </c>
      <c r="AG326" s="1" t="s">
        <v>140</v>
      </c>
      <c r="AH326" s="1" t="s">
        <v>141</v>
      </c>
      <c r="AI326" s="1" t="s">
        <v>142</v>
      </c>
      <c r="AJ326" s="1" t="s">
        <v>167</v>
      </c>
      <c r="AK326" s="1" t="s">
        <v>143</v>
      </c>
      <c r="AL326" s="1">
        <v>137.0</v>
      </c>
      <c r="AM326" s="1">
        <v>98.0</v>
      </c>
      <c r="AN326" s="1">
        <v>2622.03</v>
      </c>
      <c r="AO326" s="1">
        <v>26.8223</v>
      </c>
      <c r="AP326" s="1">
        <v>752.604</v>
      </c>
      <c r="AQ326" s="1">
        <v>1540.49</v>
      </c>
      <c r="AR326" s="1">
        <v>17.594</v>
      </c>
      <c r="AS326" s="1">
        <v>1515.23</v>
      </c>
      <c r="AT326" s="1">
        <v>3833.84</v>
      </c>
      <c r="AU326" s="1">
        <v>351.967</v>
      </c>
      <c r="AV326" s="1">
        <v>11.9803</v>
      </c>
      <c r="AW326" s="1">
        <v>4.82243</v>
      </c>
      <c r="AX326" s="1">
        <v>3.72841</v>
      </c>
      <c r="AY326" s="1">
        <v>1063.9</v>
      </c>
      <c r="AZ326" s="1">
        <v>1.66945</v>
      </c>
      <c r="BA326" s="1">
        <v>2.53918</v>
      </c>
      <c r="BB326" s="1">
        <v>22.8247</v>
      </c>
      <c r="BC326" s="1">
        <v>8.53528</v>
      </c>
      <c r="BD326" s="1">
        <v>1.31456</v>
      </c>
      <c r="BE326" s="1">
        <v>487.866</v>
      </c>
      <c r="BF326" s="1">
        <v>7.74124</v>
      </c>
      <c r="BG326" s="1">
        <v>240.979</v>
      </c>
      <c r="BH326" s="1">
        <v>0.0</v>
      </c>
      <c r="BI326" s="1">
        <v>0.0</v>
      </c>
      <c r="BJ326" s="1">
        <v>0.0</v>
      </c>
      <c r="BK326" s="1">
        <v>0.0</v>
      </c>
      <c r="BL326" s="1" t="s">
        <v>144</v>
      </c>
      <c r="BM326" s="1" t="s">
        <v>145</v>
      </c>
      <c r="BN326" s="1" t="s">
        <v>146</v>
      </c>
      <c r="BO326" s="1" t="s">
        <v>145</v>
      </c>
      <c r="BP326" s="1" t="s">
        <v>146</v>
      </c>
      <c r="BQ326" s="1" t="s">
        <v>146</v>
      </c>
      <c r="BR326" s="1" t="s">
        <v>146</v>
      </c>
      <c r="BS326" s="1">
        <v>81.04163944</v>
      </c>
      <c r="BT326" s="1">
        <v>25.38003291</v>
      </c>
      <c r="BU326" s="1">
        <v>12.28458297</v>
      </c>
      <c r="BV326" s="1">
        <v>9.15842936</v>
      </c>
      <c r="BW326" s="1">
        <v>0.675343058</v>
      </c>
      <c r="BX326" s="1">
        <v>-1.239874519</v>
      </c>
      <c r="BY326" s="1">
        <v>-0.472873577</v>
      </c>
      <c r="BZ326" s="1" t="str">
        <f t="shared" si="1"/>
        <v>antiinflamatoria</v>
      </c>
      <c r="CA326" s="1">
        <v>27.10231023</v>
      </c>
      <c r="CB326" s="1" t="s">
        <v>148</v>
      </c>
      <c r="CC326" s="1">
        <v>0.151921106</v>
      </c>
      <c r="CD326" s="1">
        <v>0.133964865</v>
      </c>
      <c r="CE326" s="1">
        <v>0.025697218</v>
      </c>
      <c r="CF326" s="1">
        <v>0.194549503</v>
      </c>
      <c r="CG326" s="1">
        <v>0.277791524</v>
      </c>
      <c r="CH326" s="1">
        <v>765.58</v>
      </c>
      <c r="CI326" s="2" t="str">
        <f t="shared" si="2"/>
        <v>low</v>
      </c>
      <c r="CJ326" s="1">
        <v>690.246</v>
      </c>
      <c r="CK326" s="1">
        <v>629.033</v>
      </c>
      <c r="CL326" s="1">
        <v>61.213</v>
      </c>
      <c r="CM326" s="1">
        <v>60.754</v>
      </c>
      <c r="CN326" s="1">
        <v>611.188</v>
      </c>
      <c r="CO326" s="1">
        <v>0.0</v>
      </c>
      <c r="CP326" s="1">
        <v>0.0</v>
      </c>
      <c r="CQ326" s="1">
        <v>0.0</v>
      </c>
      <c r="CR326" s="1">
        <v>0.0</v>
      </c>
      <c r="CS326" s="1">
        <v>18.304</v>
      </c>
      <c r="CT326" s="1">
        <v>18.304</v>
      </c>
      <c r="CU326" s="1">
        <v>0.0</v>
      </c>
      <c r="CV326" s="1">
        <v>0.0</v>
      </c>
      <c r="CW326" s="1">
        <v>0.0</v>
      </c>
      <c r="CX326" s="1">
        <v>0.0</v>
      </c>
      <c r="CY326" s="1">
        <v>0.0</v>
      </c>
      <c r="CZ326" s="1">
        <v>0.128</v>
      </c>
      <c r="DA326" s="1">
        <v>30.112</v>
      </c>
      <c r="DB326" s="1">
        <v>30.241</v>
      </c>
      <c r="DC326" s="1">
        <v>0.0</v>
      </c>
      <c r="DD326" s="1">
        <v>1.141</v>
      </c>
      <c r="DE326" s="1">
        <v>1.141</v>
      </c>
      <c r="DF326" s="1">
        <v>22.459</v>
      </c>
      <c r="DG326" s="1">
        <v>6.914</v>
      </c>
      <c r="DH326" s="1">
        <v>29.373</v>
      </c>
      <c r="DI326" s="1">
        <v>0.415</v>
      </c>
      <c r="DJ326" s="1">
        <v>0.191</v>
      </c>
      <c r="DK326" s="1">
        <v>0.606</v>
      </c>
      <c r="DL326" s="1">
        <v>606.031</v>
      </c>
      <c r="DM326" s="1">
        <v>4.551</v>
      </c>
      <c r="DN326" s="1">
        <v>610.583</v>
      </c>
      <c r="DO326" s="1">
        <v>0.0</v>
      </c>
      <c r="DP326" s="1">
        <v>18.304</v>
      </c>
      <c r="DQ326" s="1">
        <v>18.304</v>
      </c>
      <c r="DR326" s="1" t="s">
        <v>157</v>
      </c>
      <c r="DS326" s="1" t="s">
        <v>157</v>
      </c>
      <c r="DT326" s="1" t="s">
        <v>157</v>
      </c>
      <c r="DU326" s="1" t="s">
        <v>149</v>
      </c>
      <c r="DV326" s="1">
        <v>291.98</v>
      </c>
      <c r="DW326" s="1" t="str">
        <f t="shared" si="3"/>
        <v>low</v>
      </c>
      <c r="DX326" s="1">
        <v>263.249</v>
      </c>
      <c r="DY326" s="1">
        <v>23.171</v>
      </c>
      <c r="DZ326" s="1">
        <v>233.097</v>
      </c>
      <c r="EA326" s="1" t="s">
        <v>158</v>
      </c>
      <c r="EB326" s="1" t="s">
        <v>157</v>
      </c>
      <c r="EC326" s="1" t="s">
        <v>158</v>
      </c>
      <c r="ED326" s="1" t="s">
        <v>157</v>
      </c>
      <c r="EE326" s="1" t="s">
        <v>811</v>
      </c>
      <c r="EF326" s="1" t="s">
        <v>175</v>
      </c>
      <c r="EG326" s="1" t="s">
        <v>175</v>
      </c>
    </row>
    <row r="327" ht="14.25" customHeight="1">
      <c r="A327" s="1" t="s">
        <v>812</v>
      </c>
      <c r="B327" s="1" t="s">
        <v>136</v>
      </c>
      <c r="C327" s="1">
        <v>24.0</v>
      </c>
      <c r="D327" s="1" t="s">
        <v>137</v>
      </c>
      <c r="E327" s="1">
        <v>101.0</v>
      </c>
      <c r="F327" s="1">
        <v>52.0</v>
      </c>
      <c r="G327" s="1" t="s">
        <v>154</v>
      </c>
      <c r="H327" s="1">
        <v>14.0</v>
      </c>
      <c r="I327" s="1">
        <v>151.0</v>
      </c>
      <c r="J327" s="1">
        <v>215.0</v>
      </c>
      <c r="K327" s="1">
        <v>4.134615385</v>
      </c>
      <c r="L327" s="1">
        <v>276.0</v>
      </c>
      <c r="M327" s="1">
        <v>2.9</v>
      </c>
      <c r="N327" s="1">
        <v>70.0</v>
      </c>
      <c r="O327" s="1">
        <v>5.1</v>
      </c>
      <c r="P327" s="1">
        <v>4.2</v>
      </c>
      <c r="Q327" s="1">
        <v>4.4</v>
      </c>
      <c r="R327" s="1">
        <v>0.954545455</v>
      </c>
      <c r="S327" s="1">
        <v>68.0</v>
      </c>
      <c r="T327" s="1">
        <v>6.11</v>
      </c>
      <c r="U327" s="1">
        <v>3.885</v>
      </c>
      <c r="V327" s="1">
        <v>135.5</v>
      </c>
      <c r="W327" s="1">
        <v>317.4025974</v>
      </c>
      <c r="X327" s="1">
        <v>134.9</v>
      </c>
      <c r="Y327" s="1">
        <v>94.78732886</v>
      </c>
      <c r="Z327" s="1">
        <v>1.054993333</v>
      </c>
      <c r="AA327" s="1">
        <v>0.379496626</v>
      </c>
      <c r="AB327" s="1">
        <v>58.3</v>
      </c>
      <c r="AC327" s="1">
        <v>23.32409571</v>
      </c>
      <c r="AD327" s="1" t="s">
        <v>154</v>
      </c>
      <c r="AE327" s="1">
        <v>30.39740996</v>
      </c>
      <c r="AF327" s="1">
        <v>75.2</v>
      </c>
      <c r="AG327" s="1" t="s">
        <v>154</v>
      </c>
      <c r="AH327" s="1" t="s">
        <v>154</v>
      </c>
      <c r="AI327" s="1" t="s">
        <v>142</v>
      </c>
      <c r="AJ327" s="1" t="s">
        <v>142</v>
      </c>
      <c r="AK327" s="1" t="s">
        <v>143</v>
      </c>
      <c r="AL327" s="1">
        <v>127.0</v>
      </c>
      <c r="AM327" s="1">
        <v>72.0</v>
      </c>
      <c r="AN327" s="1">
        <v>2624.94</v>
      </c>
      <c r="AO327" s="1">
        <v>19.0293</v>
      </c>
      <c r="AP327" s="1">
        <v>563.79</v>
      </c>
      <c r="AQ327" s="1">
        <v>1023.63</v>
      </c>
      <c r="AR327" s="1">
        <v>16.7559</v>
      </c>
      <c r="AS327" s="1">
        <v>1519.25</v>
      </c>
      <c r="AT327" s="1">
        <v>2767.62</v>
      </c>
      <c r="AU327" s="1">
        <v>265.616</v>
      </c>
      <c r="AV327" s="1">
        <v>10.4681</v>
      </c>
      <c r="AW327" s="1">
        <v>1.88801</v>
      </c>
      <c r="AX327" s="1">
        <v>3.73651</v>
      </c>
      <c r="AY327" s="1">
        <v>771.543</v>
      </c>
      <c r="AZ327" s="1">
        <v>1.23784</v>
      </c>
      <c r="BA327" s="1">
        <v>1.45877</v>
      </c>
      <c r="BB327" s="1">
        <v>18.3326</v>
      </c>
      <c r="BC327" s="1">
        <v>4.98807</v>
      </c>
      <c r="BD327" s="1">
        <v>0.98789</v>
      </c>
      <c r="BE327" s="1">
        <v>422.349</v>
      </c>
      <c r="BF327" s="1">
        <v>7.70379</v>
      </c>
      <c r="BG327" s="1">
        <v>160.317</v>
      </c>
      <c r="BH327" s="1">
        <v>1.366695948</v>
      </c>
      <c r="BI327" s="1">
        <v>0.391872291</v>
      </c>
      <c r="BJ327" s="1">
        <v>0.469702912</v>
      </c>
      <c r="BK327" s="1">
        <v>0.022870123</v>
      </c>
      <c r="BL327" s="1" t="s">
        <v>156</v>
      </c>
      <c r="BM327" s="1" t="s">
        <v>146</v>
      </c>
      <c r="BN327" s="1" t="s">
        <v>146</v>
      </c>
      <c r="BO327" s="1" t="s">
        <v>146</v>
      </c>
      <c r="BP327" s="1" t="s">
        <v>146</v>
      </c>
      <c r="BQ327" s="1" t="s">
        <v>146</v>
      </c>
      <c r="BR327" s="1" t="s">
        <v>146</v>
      </c>
      <c r="BS327" s="1">
        <v>102.8005278</v>
      </c>
      <c r="BT327" s="1">
        <v>42.04145452</v>
      </c>
      <c r="BU327" s="1">
        <v>23.95491211</v>
      </c>
      <c r="BV327" s="1">
        <v>38.22500136</v>
      </c>
      <c r="BW327" s="1">
        <v>2.210152353</v>
      </c>
      <c r="BX327" s="1">
        <v>0.592999664</v>
      </c>
      <c r="BY327" s="1">
        <v>0.225904634</v>
      </c>
      <c r="BZ327" s="1" t="str">
        <f t="shared" si="1"/>
        <v>proinflamatoria</v>
      </c>
      <c r="CA327" s="1">
        <v>21.95212766</v>
      </c>
      <c r="CB327" s="1" t="s">
        <v>148</v>
      </c>
      <c r="CC327" s="1">
        <v>0.005418196</v>
      </c>
      <c r="CD327" s="1">
        <v>0.12581873</v>
      </c>
      <c r="CE327" s="1">
        <v>0.09190357</v>
      </c>
      <c r="CF327" s="1">
        <v>0.634786187</v>
      </c>
      <c r="CG327" s="1">
        <v>0.043174102</v>
      </c>
      <c r="CH327" s="1">
        <v>715.853</v>
      </c>
      <c r="CI327" s="2" t="str">
        <f t="shared" si="2"/>
        <v>low</v>
      </c>
      <c r="CJ327" s="1">
        <v>270.654</v>
      </c>
      <c r="CK327" s="1">
        <v>186.271</v>
      </c>
      <c r="CL327" s="1">
        <v>84.383</v>
      </c>
      <c r="CM327" s="1">
        <v>20.567</v>
      </c>
      <c r="CN327" s="1">
        <v>235.894</v>
      </c>
      <c r="CO327" s="1">
        <v>3.659</v>
      </c>
      <c r="CP327" s="1">
        <v>0.0</v>
      </c>
      <c r="CQ327" s="1">
        <v>3.659</v>
      </c>
      <c r="CR327" s="1">
        <v>0.0</v>
      </c>
      <c r="CS327" s="1">
        <v>10.528</v>
      </c>
      <c r="CT327" s="1">
        <v>10.528</v>
      </c>
      <c r="CU327" s="1">
        <v>0.006</v>
      </c>
      <c r="CV327" s="1">
        <v>2.206</v>
      </c>
      <c r="CW327" s="1">
        <v>0.0</v>
      </c>
      <c r="CX327" s="1">
        <v>0.0</v>
      </c>
      <c r="CY327" s="1">
        <v>9.18</v>
      </c>
      <c r="CZ327" s="1">
        <v>0.068</v>
      </c>
      <c r="DA327" s="1">
        <v>0.488</v>
      </c>
      <c r="DB327" s="1">
        <v>0.556</v>
      </c>
      <c r="DC327" s="1">
        <v>8.814</v>
      </c>
      <c r="DD327" s="1">
        <v>0.07</v>
      </c>
      <c r="DE327" s="1">
        <v>8.884</v>
      </c>
      <c r="DF327" s="1">
        <v>1.154</v>
      </c>
      <c r="DG327" s="1">
        <v>0.788</v>
      </c>
      <c r="DH327" s="1">
        <v>1.943</v>
      </c>
      <c r="DI327" s="1">
        <v>0.195</v>
      </c>
      <c r="DJ327" s="1">
        <v>1.047</v>
      </c>
      <c r="DK327" s="1">
        <v>1.242</v>
      </c>
      <c r="DL327" s="1">
        <v>163.191</v>
      </c>
      <c r="DM327" s="1">
        <v>71.461</v>
      </c>
      <c r="DN327" s="1">
        <v>234.652</v>
      </c>
      <c r="DO327" s="1">
        <v>0.0</v>
      </c>
      <c r="DP327" s="1">
        <v>10.528</v>
      </c>
      <c r="DQ327" s="1">
        <v>10.528</v>
      </c>
      <c r="DR327" s="1" t="s">
        <v>158</v>
      </c>
      <c r="DS327" s="1" t="s">
        <v>158</v>
      </c>
      <c r="DT327" s="1" t="s">
        <v>158</v>
      </c>
      <c r="DU327" s="1" t="s">
        <v>157</v>
      </c>
      <c r="DV327" s="1">
        <v>272.712</v>
      </c>
      <c r="DW327" s="1" t="str">
        <f t="shared" si="3"/>
        <v>low</v>
      </c>
      <c r="DX327" s="1">
        <v>103.109</v>
      </c>
      <c r="DY327" s="1">
        <v>7.835</v>
      </c>
      <c r="DZ327" s="1">
        <v>89.866</v>
      </c>
      <c r="EA327" s="1" t="s">
        <v>158</v>
      </c>
      <c r="EB327" s="1" t="s">
        <v>158</v>
      </c>
      <c r="EC327" s="1" t="s">
        <v>158</v>
      </c>
      <c r="ED327" s="1" t="s">
        <v>157</v>
      </c>
      <c r="EE327" s="1" t="s">
        <v>813</v>
      </c>
      <c r="EF327" s="1" t="s">
        <v>175</v>
      </c>
      <c r="EG327" s="1" t="s">
        <v>175</v>
      </c>
    </row>
    <row r="328" ht="14.25" customHeight="1">
      <c r="A328" s="1" t="s">
        <v>814</v>
      </c>
      <c r="B328" s="1" t="s">
        <v>153</v>
      </c>
      <c r="C328" s="1">
        <v>43.0</v>
      </c>
      <c r="D328" s="1" t="s">
        <v>161</v>
      </c>
      <c r="E328" s="1">
        <v>92.0</v>
      </c>
      <c r="F328" s="1">
        <v>45.0</v>
      </c>
      <c r="G328" s="1" t="s">
        <v>154</v>
      </c>
      <c r="H328" s="1">
        <v>30.0</v>
      </c>
      <c r="I328" s="1">
        <v>109.0</v>
      </c>
      <c r="J328" s="1">
        <v>173.0</v>
      </c>
      <c r="K328" s="1">
        <v>3.844444444</v>
      </c>
      <c r="L328" s="1">
        <v>90.9</v>
      </c>
      <c r="M328" s="1">
        <v>0.7</v>
      </c>
      <c r="N328" s="1">
        <v>77.0</v>
      </c>
      <c r="O328" s="1">
        <v>5.6</v>
      </c>
      <c r="P328" s="1">
        <v>8.72</v>
      </c>
      <c r="Q328" s="1">
        <v>6.36</v>
      </c>
      <c r="R328" s="1">
        <v>1.371069182</v>
      </c>
      <c r="S328" s="1">
        <v>149.0</v>
      </c>
      <c r="T328" s="1">
        <v>19.06</v>
      </c>
      <c r="U328" s="1">
        <v>4.2735</v>
      </c>
      <c r="V328" s="1">
        <v>239.1</v>
      </c>
      <c r="W328" s="1">
        <v>492.8248222</v>
      </c>
      <c r="X328" s="1">
        <v>43.1</v>
      </c>
      <c r="Y328" s="1">
        <v>27.62332248</v>
      </c>
      <c r="Z328" s="1">
        <v>3.620129333</v>
      </c>
      <c r="AA328" s="1">
        <v>0.315403296</v>
      </c>
      <c r="AB328" s="1">
        <v>57.2</v>
      </c>
      <c r="AC328" s="1">
        <v>22.76866125</v>
      </c>
      <c r="AD328" s="1" t="s">
        <v>154</v>
      </c>
      <c r="AE328" s="1">
        <v>36.64660302</v>
      </c>
      <c r="AF328" s="1">
        <v>79.8</v>
      </c>
      <c r="AG328" s="1" t="s">
        <v>154</v>
      </c>
      <c r="AH328" s="1" t="s">
        <v>154</v>
      </c>
      <c r="AI328" s="1" t="s">
        <v>167</v>
      </c>
      <c r="AJ328" s="1" t="s">
        <v>167</v>
      </c>
      <c r="AK328" s="1" t="s">
        <v>143</v>
      </c>
      <c r="AL328" s="1">
        <v>102.0</v>
      </c>
      <c r="AM328" s="1">
        <v>61.0</v>
      </c>
      <c r="AN328" s="1">
        <v>1746.3</v>
      </c>
      <c r="AO328" s="1">
        <v>13.5357</v>
      </c>
      <c r="AP328" s="1">
        <v>389.747</v>
      </c>
      <c r="AQ328" s="1">
        <v>704.809</v>
      </c>
      <c r="AR328" s="1">
        <v>12.374</v>
      </c>
      <c r="AS328" s="1">
        <v>808.265</v>
      </c>
      <c r="AT328" s="1">
        <v>2142.3</v>
      </c>
      <c r="AU328" s="1">
        <v>178.791</v>
      </c>
      <c r="AV328" s="1">
        <v>9.28703</v>
      </c>
      <c r="AW328" s="1">
        <v>1.1082</v>
      </c>
      <c r="AX328" s="1">
        <v>2.58769</v>
      </c>
      <c r="AY328" s="1">
        <v>795.927</v>
      </c>
      <c r="AZ328" s="1">
        <v>0.832011</v>
      </c>
      <c r="BA328" s="1">
        <v>1.24162</v>
      </c>
      <c r="BB328" s="1">
        <v>13.2321</v>
      </c>
      <c r="BC328" s="1">
        <v>3.97046</v>
      </c>
      <c r="BD328" s="1">
        <v>0.858366</v>
      </c>
      <c r="BE328" s="1">
        <v>369.19</v>
      </c>
      <c r="BF328" s="1">
        <v>7.17693</v>
      </c>
      <c r="BG328" s="1">
        <v>114.59</v>
      </c>
      <c r="BH328" s="1">
        <v>0.0</v>
      </c>
      <c r="BI328" s="1">
        <v>0.0</v>
      </c>
      <c r="BJ328" s="1">
        <v>0.0</v>
      </c>
      <c r="BK328" s="1">
        <v>0.0</v>
      </c>
      <c r="BL328" s="1" t="s">
        <v>144</v>
      </c>
      <c r="BM328" s="1" t="s">
        <v>146</v>
      </c>
      <c r="BN328" s="1" t="s">
        <v>146</v>
      </c>
      <c r="BO328" s="1" t="s">
        <v>145</v>
      </c>
      <c r="BP328" s="1" t="s">
        <v>146</v>
      </c>
      <c r="BQ328" s="1" t="s">
        <v>146</v>
      </c>
      <c r="BR328" s="1" t="s">
        <v>145</v>
      </c>
      <c r="BS328" s="1">
        <v>80.4845302</v>
      </c>
      <c r="BT328" s="1">
        <v>20.93251211</v>
      </c>
      <c r="BU328" s="1">
        <v>12.49160411</v>
      </c>
      <c r="BV328" s="1">
        <v>16.08550984</v>
      </c>
      <c r="BW328" s="1">
        <v>1.356982052</v>
      </c>
      <c r="BX328" s="1">
        <v>1.348538359</v>
      </c>
      <c r="BY328" s="1">
        <v>0.772358739</v>
      </c>
      <c r="BZ328" s="1" t="str">
        <f t="shared" si="1"/>
        <v>proinflamatoria</v>
      </c>
      <c r="CA328" s="1">
        <v>36.27568922</v>
      </c>
      <c r="CB328" s="1" t="s">
        <v>148</v>
      </c>
      <c r="CC328" s="1">
        <v>0.038378144</v>
      </c>
      <c r="CD328" s="1">
        <v>0.036457688</v>
      </c>
      <c r="CE328" s="1">
        <v>0.082889357</v>
      </c>
      <c r="CF328" s="1">
        <v>0.586947095</v>
      </c>
      <c r="CG328" s="1">
        <v>0.124086235</v>
      </c>
      <c r="CH328" s="1">
        <v>1997.569</v>
      </c>
      <c r="CI328" s="2" t="str">
        <f t="shared" si="2"/>
        <v>High</v>
      </c>
      <c r="CJ328" s="1">
        <v>1896.209</v>
      </c>
      <c r="CK328" s="1">
        <v>1272.43</v>
      </c>
      <c r="CL328" s="1">
        <v>623.779</v>
      </c>
      <c r="CM328" s="1">
        <v>138.783</v>
      </c>
      <c r="CN328" s="1">
        <v>1710.686</v>
      </c>
      <c r="CO328" s="1">
        <v>13.719</v>
      </c>
      <c r="CP328" s="1">
        <v>0.0</v>
      </c>
      <c r="CQ328" s="1">
        <v>13.719</v>
      </c>
      <c r="CR328" s="1">
        <v>0.0</v>
      </c>
      <c r="CS328" s="1">
        <v>33.021</v>
      </c>
      <c r="CT328" s="1">
        <v>33.021</v>
      </c>
      <c r="CU328" s="1">
        <v>0.0</v>
      </c>
      <c r="CV328" s="1">
        <v>2.036</v>
      </c>
      <c r="CW328" s="1">
        <v>81.981</v>
      </c>
      <c r="CX328" s="1">
        <v>0.0</v>
      </c>
      <c r="CY328" s="1">
        <v>14.718</v>
      </c>
      <c r="CZ328" s="1">
        <v>0.193</v>
      </c>
      <c r="DA328" s="1">
        <v>0.743</v>
      </c>
      <c r="DB328" s="1">
        <v>0.937</v>
      </c>
      <c r="DC328" s="1">
        <v>6.942</v>
      </c>
      <c r="DD328" s="1">
        <v>0.395</v>
      </c>
      <c r="DE328" s="1">
        <v>7.337</v>
      </c>
      <c r="DF328" s="1">
        <v>24.048</v>
      </c>
      <c r="DG328" s="1">
        <v>9.761</v>
      </c>
      <c r="DH328" s="1">
        <v>33.809</v>
      </c>
      <c r="DI328" s="1">
        <v>25.732</v>
      </c>
      <c r="DJ328" s="1">
        <v>46.205</v>
      </c>
      <c r="DK328" s="1">
        <v>71.936</v>
      </c>
      <c r="DL328" s="1">
        <v>1105.096</v>
      </c>
      <c r="DM328" s="1">
        <v>533.621</v>
      </c>
      <c r="DN328" s="1">
        <v>1638.718</v>
      </c>
      <c r="DO328" s="1">
        <v>0.0</v>
      </c>
      <c r="DP328" s="1">
        <v>33.021</v>
      </c>
      <c r="DQ328" s="1">
        <v>33.021</v>
      </c>
      <c r="DR328" s="1" t="s">
        <v>149</v>
      </c>
      <c r="DS328" s="1" t="s">
        <v>149</v>
      </c>
      <c r="DT328" s="1" t="s">
        <v>157</v>
      </c>
      <c r="DU328" s="1" t="s">
        <v>149</v>
      </c>
      <c r="DV328" s="1">
        <v>1143.886</v>
      </c>
      <c r="DW328" s="1" t="str">
        <f t="shared" si="3"/>
        <v>high</v>
      </c>
      <c r="DX328" s="1">
        <v>1085.844</v>
      </c>
      <c r="DY328" s="1">
        <v>79.472</v>
      </c>
      <c r="DZ328" s="1">
        <v>979.606</v>
      </c>
      <c r="EA328" s="1" t="s">
        <v>149</v>
      </c>
      <c r="EB328" s="1" t="s">
        <v>149</v>
      </c>
      <c r="EC328" s="1" t="s">
        <v>157</v>
      </c>
      <c r="ED328" s="1" t="s">
        <v>149</v>
      </c>
      <c r="EE328" s="1" t="s">
        <v>815</v>
      </c>
      <c r="EF328" s="1" t="s">
        <v>151</v>
      </c>
      <c r="EG328" s="1" t="s">
        <v>151</v>
      </c>
    </row>
    <row r="329" ht="14.25" customHeight="1">
      <c r="A329" s="1" t="s">
        <v>816</v>
      </c>
      <c r="B329" s="1" t="s">
        <v>153</v>
      </c>
      <c r="C329" s="1">
        <v>27.0</v>
      </c>
      <c r="D329" s="1" t="s">
        <v>137</v>
      </c>
      <c r="E329" s="1">
        <v>120.0</v>
      </c>
      <c r="F329" s="1">
        <v>37.0</v>
      </c>
      <c r="G329" s="1" t="s">
        <v>154</v>
      </c>
      <c r="H329" s="1">
        <v>14.0</v>
      </c>
      <c r="I329" s="1">
        <v>150.0</v>
      </c>
      <c r="J329" s="1">
        <v>194.0</v>
      </c>
      <c r="K329" s="1">
        <v>5.243243243</v>
      </c>
      <c r="L329" s="1">
        <v>133.5</v>
      </c>
      <c r="M329" s="1">
        <v>1.8</v>
      </c>
      <c r="N329" s="1">
        <v>64.0</v>
      </c>
      <c r="O329" s="1">
        <v>5.4</v>
      </c>
      <c r="P329" s="1">
        <v>7.22</v>
      </c>
      <c r="Q329" s="1">
        <v>4.87</v>
      </c>
      <c r="R329" s="1">
        <v>1.482546201</v>
      </c>
      <c r="S329" s="1">
        <v>72.0</v>
      </c>
      <c r="T329" s="1">
        <v>10.21</v>
      </c>
      <c r="U329" s="1">
        <v>3.552</v>
      </c>
      <c r="V329" s="1">
        <v>228.2</v>
      </c>
      <c r="W329" s="1">
        <v>3926.923077</v>
      </c>
      <c r="X329" s="1">
        <v>83.6</v>
      </c>
      <c r="Y329" s="1">
        <v>62.04171849</v>
      </c>
      <c r="Z329" s="1">
        <v>1.611818667</v>
      </c>
      <c r="AA329" s="1">
        <v>0.354718608</v>
      </c>
      <c r="AB329" s="1">
        <v>54.5</v>
      </c>
      <c r="AC329" s="1">
        <v>23.19061108</v>
      </c>
      <c r="AD329" s="1" t="s">
        <v>154</v>
      </c>
      <c r="AE329" s="1">
        <v>31.06338372</v>
      </c>
      <c r="AF329" s="1">
        <v>74.0</v>
      </c>
      <c r="AG329" s="1" t="s">
        <v>154</v>
      </c>
      <c r="AH329" s="1" t="s">
        <v>154</v>
      </c>
      <c r="AI329" s="1" t="s">
        <v>142</v>
      </c>
      <c r="AJ329" s="1" t="s">
        <v>167</v>
      </c>
      <c r="AK329" s="1" t="s">
        <v>170</v>
      </c>
      <c r="AL329" s="1">
        <v>118.0</v>
      </c>
      <c r="AM329" s="1">
        <v>76.0</v>
      </c>
      <c r="AN329" s="1">
        <v>1710.29</v>
      </c>
      <c r="AO329" s="1">
        <v>24.2552</v>
      </c>
      <c r="AP329" s="1">
        <v>393.137</v>
      </c>
      <c r="AQ329" s="1">
        <v>851.747</v>
      </c>
      <c r="AR329" s="1">
        <v>12.5746</v>
      </c>
      <c r="AS329" s="1">
        <v>593.916</v>
      </c>
      <c r="AT329" s="1">
        <v>2622.21</v>
      </c>
      <c r="AU329" s="1">
        <v>230.776</v>
      </c>
      <c r="AV329" s="1">
        <v>10.3704</v>
      </c>
      <c r="AW329" s="1">
        <v>1.42345</v>
      </c>
      <c r="AX329" s="1">
        <v>2.67147</v>
      </c>
      <c r="AY329" s="1">
        <v>567.211</v>
      </c>
      <c r="AZ329" s="1">
        <v>1.26142</v>
      </c>
      <c r="BA329" s="1">
        <v>1.25184</v>
      </c>
      <c r="BB329" s="1">
        <v>11.8794</v>
      </c>
      <c r="BC329" s="1">
        <v>3.93638</v>
      </c>
      <c r="BD329" s="1">
        <v>0.66748</v>
      </c>
      <c r="BE329" s="1">
        <v>442.418</v>
      </c>
      <c r="BF329" s="1">
        <v>6.89571</v>
      </c>
      <c r="BG329" s="1">
        <v>161.154</v>
      </c>
      <c r="BH329" s="1">
        <v>1.252786391</v>
      </c>
      <c r="BI329" s="1">
        <v>0.248716247</v>
      </c>
      <c r="BJ329" s="1">
        <v>0.149290434</v>
      </c>
      <c r="BK329" s="1">
        <v>0.0</v>
      </c>
      <c r="BL329" s="1" t="s">
        <v>156</v>
      </c>
      <c r="BM329" s="1" t="s">
        <v>146</v>
      </c>
      <c r="BN329" s="1" t="s">
        <v>146</v>
      </c>
      <c r="BO329" s="1" t="s">
        <v>145</v>
      </c>
      <c r="BP329" s="1" t="s">
        <v>146</v>
      </c>
      <c r="BQ329" s="1" t="s">
        <v>146</v>
      </c>
      <c r="BR329" s="1" t="s">
        <v>146</v>
      </c>
      <c r="BS329" s="1">
        <v>93.97368333</v>
      </c>
      <c r="BT329" s="1">
        <v>33.2662214</v>
      </c>
      <c r="BU329" s="1">
        <v>15.22895105</v>
      </c>
      <c r="BV329" s="1">
        <v>22.95804397</v>
      </c>
      <c r="BW329" s="1">
        <v>1.464682098</v>
      </c>
      <c r="BX329" s="1">
        <v>0.809411339</v>
      </c>
      <c r="BY329" s="1">
        <v>0.473339964</v>
      </c>
      <c r="BZ329" s="1" t="str">
        <f t="shared" si="1"/>
        <v>proinflamatoria</v>
      </c>
      <c r="CA329" s="1">
        <v>34.56756757</v>
      </c>
      <c r="CB329" s="1" t="s">
        <v>148</v>
      </c>
      <c r="CC329" s="1">
        <v>0.059035949</v>
      </c>
      <c r="CD329" s="1">
        <v>0.151018421</v>
      </c>
      <c r="CE329" s="1">
        <v>0.014322811</v>
      </c>
      <c r="CF329" s="1">
        <v>0.307352106</v>
      </c>
      <c r="CG329" s="1">
        <v>0.188915037</v>
      </c>
      <c r="CH329" s="1">
        <v>469.292</v>
      </c>
      <c r="CI329" s="2" t="str">
        <f t="shared" si="2"/>
        <v>low</v>
      </c>
      <c r="CJ329" s="1">
        <v>300.587</v>
      </c>
      <c r="CK329" s="1">
        <v>249.79</v>
      </c>
      <c r="CL329" s="1">
        <v>50.797</v>
      </c>
      <c r="CM329" s="1">
        <v>270.965</v>
      </c>
      <c r="CN329" s="1">
        <v>24.18</v>
      </c>
      <c r="CO329" s="1">
        <v>5.312</v>
      </c>
      <c r="CP329" s="1">
        <v>0.0</v>
      </c>
      <c r="CQ329" s="1">
        <v>5.312</v>
      </c>
      <c r="CR329" s="1">
        <v>0.0</v>
      </c>
      <c r="CS329" s="1">
        <v>0.129</v>
      </c>
      <c r="CT329" s="1">
        <v>0.129</v>
      </c>
      <c r="CU329" s="1">
        <v>0.0</v>
      </c>
      <c r="CV329" s="1">
        <v>0.765</v>
      </c>
      <c r="CW329" s="1">
        <v>0.0</v>
      </c>
      <c r="CX329" s="1">
        <v>0.0</v>
      </c>
      <c r="CY329" s="1">
        <v>128.259</v>
      </c>
      <c r="CZ329" s="1">
        <v>77.038</v>
      </c>
      <c r="DA329" s="1">
        <v>28.521</v>
      </c>
      <c r="DB329" s="1">
        <v>105.559</v>
      </c>
      <c r="DC329" s="1">
        <v>19.114</v>
      </c>
      <c r="DD329" s="1">
        <v>0.305</v>
      </c>
      <c r="DE329" s="1">
        <v>19.419</v>
      </c>
      <c r="DF329" s="1">
        <v>16.684</v>
      </c>
      <c r="DG329" s="1">
        <v>1.002</v>
      </c>
      <c r="DH329" s="1">
        <v>17.686</v>
      </c>
      <c r="DI329" s="1">
        <v>0.059</v>
      </c>
      <c r="DJ329" s="1">
        <v>0.329</v>
      </c>
      <c r="DK329" s="1">
        <v>0.388</v>
      </c>
      <c r="DL329" s="1">
        <v>3.281</v>
      </c>
      <c r="DM329" s="1">
        <v>20.511</v>
      </c>
      <c r="DN329" s="1">
        <v>23.793</v>
      </c>
      <c r="DO329" s="1">
        <v>0.0</v>
      </c>
      <c r="DP329" s="1">
        <v>0.129</v>
      </c>
      <c r="DQ329" s="1">
        <v>0.129</v>
      </c>
      <c r="DR329" s="1" t="s">
        <v>158</v>
      </c>
      <c r="DS329" s="1" t="s">
        <v>158</v>
      </c>
      <c r="DT329" s="1" t="s">
        <v>149</v>
      </c>
      <c r="DU329" s="1" t="s">
        <v>158</v>
      </c>
      <c r="DV329" s="1">
        <v>274.393</v>
      </c>
      <c r="DW329" s="1" t="str">
        <f t="shared" si="3"/>
        <v>low</v>
      </c>
      <c r="DX329" s="1">
        <v>175.752</v>
      </c>
      <c r="DY329" s="1">
        <v>158.432</v>
      </c>
      <c r="DZ329" s="1">
        <v>14.138</v>
      </c>
      <c r="EA329" s="1" t="s">
        <v>158</v>
      </c>
      <c r="EB329" s="1" t="s">
        <v>158</v>
      </c>
      <c r="EC329" s="1" t="s">
        <v>149</v>
      </c>
      <c r="ED329" s="1" t="s">
        <v>158</v>
      </c>
      <c r="EE329" s="1" t="s">
        <v>817</v>
      </c>
      <c r="EF329" s="1" t="s">
        <v>151</v>
      </c>
      <c r="EG329" s="1" t="s">
        <v>151</v>
      </c>
    </row>
    <row r="330" ht="14.25" customHeight="1">
      <c r="A330" s="1" t="s">
        <v>818</v>
      </c>
      <c r="B330" s="1" t="s">
        <v>153</v>
      </c>
      <c r="C330" s="1">
        <v>23.0</v>
      </c>
      <c r="D330" s="1" t="s">
        <v>137</v>
      </c>
      <c r="E330" s="1">
        <v>84.5</v>
      </c>
      <c r="F330" s="1">
        <v>46.0</v>
      </c>
      <c r="G330" s="1" t="s">
        <v>154</v>
      </c>
      <c r="H330" s="1">
        <v>10.0</v>
      </c>
      <c r="I330" s="1">
        <v>116.0</v>
      </c>
      <c r="J330" s="1">
        <v>167.0</v>
      </c>
      <c r="K330" s="1">
        <v>3.630434783</v>
      </c>
      <c r="L330" s="1">
        <v>93.7</v>
      </c>
      <c r="M330" s="1">
        <v>0.5</v>
      </c>
      <c r="N330" s="1">
        <v>75.0</v>
      </c>
      <c r="O330" s="1">
        <v>5.3</v>
      </c>
      <c r="P330" s="1">
        <v>0.57</v>
      </c>
      <c r="Q330" s="1">
        <v>5.24</v>
      </c>
      <c r="R330" s="1">
        <v>0.108778626</v>
      </c>
      <c r="S330" s="1">
        <v>52.0</v>
      </c>
      <c r="T330" s="1">
        <v>6.17</v>
      </c>
      <c r="U330" s="1">
        <v>4.1625</v>
      </c>
      <c r="V330" s="1">
        <v>118.6</v>
      </c>
      <c r="W330" s="1">
        <v>186.2641509</v>
      </c>
      <c r="X330" s="1">
        <v>130.8</v>
      </c>
      <c r="Y330" s="1">
        <v>87.60786719</v>
      </c>
      <c r="Z330" s="1">
        <v>1.14145</v>
      </c>
      <c r="AA330" s="1">
        <v>0.37463332</v>
      </c>
      <c r="AB330" s="1">
        <v>54.3</v>
      </c>
      <c r="AC330" s="1">
        <v>21.18444866</v>
      </c>
      <c r="AD330" s="1" t="s">
        <v>154</v>
      </c>
      <c r="AE330" s="1">
        <v>30.39740996</v>
      </c>
      <c r="AF330" s="1">
        <v>70.0</v>
      </c>
      <c r="AG330" s="1" t="s">
        <v>154</v>
      </c>
      <c r="AH330" s="1" t="s">
        <v>154</v>
      </c>
      <c r="AI330" s="1" t="s">
        <v>142</v>
      </c>
      <c r="AJ330" s="1" t="s">
        <v>167</v>
      </c>
      <c r="AK330" s="1" t="s">
        <v>170</v>
      </c>
      <c r="AL330" s="1">
        <v>110.0</v>
      </c>
      <c r="AM330" s="1">
        <v>70.0</v>
      </c>
      <c r="AN330" s="1">
        <v>1446.56</v>
      </c>
      <c r="AO330" s="1">
        <v>16.0786</v>
      </c>
      <c r="AP330" s="1">
        <v>604.975</v>
      </c>
      <c r="AQ330" s="1">
        <v>873.347</v>
      </c>
      <c r="AR330" s="1">
        <v>11.4997</v>
      </c>
      <c r="AS330" s="1">
        <v>1010.65</v>
      </c>
      <c r="AT330" s="1">
        <v>2289.64</v>
      </c>
      <c r="AU330" s="1">
        <v>194.049</v>
      </c>
      <c r="AV330" s="1">
        <v>9.97146</v>
      </c>
      <c r="AW330" s="1">
        <v>1.09573</v>
      </c>
      <c r="AX330" s="1">
        <v>2.86986</v>
      </c>
      <c r="AY330" s="1">
        <v>600.006</v>
      </c>
      <c r="AZ330" s="1">
        <v>0.920387</v>
      </c>
      <c r="BA330" s="1">
        <v>1.60493</v>
      </c>
      <c r="BB330" s="1">
        <v>13.5077</v>
      </c>
      <c r="BC330" s="1">
        <v>3.93113</v>
      </c>
      <c r="BD330" s="1">
        <v>0.739019</v>
      </c>
      <c r="BE330" s="1">
        <v>346.296</v>
      </c>
      <c r="BF330" s="1">
        <v>6.90095</v>
      </c>
      <c r="BG330" s="1">
        <v>127.512</v>
      </c>
      <c r="BH330" s="1">
        <v>0.982793001</v>
      </c>
      <c r="BI330" s="1">
        <v>0.0</v>
      </c>
      <c r="BJ330" s="1">
        <v>0.108388741</v>
      </c>
      <c r="BK330" s="1">
        <v>0.0</v>
      </c>
      <c r="BL330" s="1" t="s">
        <v>156</v>
      </c>
      <c r="BM330" s="1" t="s">
        <v>146</v>
      </c>
      <c r="BN330" s="1" t="s">
        <v>146</v>
      </c>
      <c r="BO330" s="1" t="s">
        <v>145</v>
      </c>
      <c r="BP330" s="1" t="s">
        <v>146</v>
      </c>
      <c r="BQ330" s="1" t="s">
        <v>146</v>
      </c>
      <c r="BR330" s="1" t="s">
        <v>146</v>
      </c>
      <c r="BS330" s="1">
        <v>79.54820525</v>
      </c>
      <c r="BT330" s="1">
        <v>28.05102362</v>
      </c>
      <c r="BU330" s="1">
        <v>14.80335276</v>
      </c>
      <c r="BV330" s="1">
        <v>19.42809393</v>
      </c>
      <c r="BW330" s="1">
        <v>1.193186331</v>
      </c>
      <c r="BX330" s="1">
        <v>0.430477177</v>
      </c>
      <c r="BY330" s="1">
        <v>0.297496321</v>
      </c>
      <c r="BZ330" s="1" t="str">
        <f t="shared" si="1"/>
        <v>proinflamatoria</v>
      </c>
      <c r="CA330" s="1">
        <v>30.25714286</v>
      </c>
      <c r="CB330" s="1" t="s">
        <v>148</v>
      </c>
      <c r="CC330" s="1">
        <v>0.014245739</v>
      </c>
      <c r="CD330" s="1">
        <v>0.10302722</v>
      </c>
      <c r="CE330" s="1">
        <v>0.094250827</v>
      </c>
      <c r="CF330" s="1">
        <v>0.343551259</v>
      </c>
      <c r="CG330" s="1">
        <v>0.214194861</v>
      </c>
      <c r="CH330" s="1">
        <v>563.266</v>
      </c>
      <c r="CI330" s="2" t="str">
        <f t="shared" si="2"/>
        <v>low</v>
      </c>
      <c r="CJ330" s="1">
        <v>386.926</v>
      </c>
      <c r="CK330" s="1">
        <v>363.936</v>
      </c>
      <c r="CL330" s="1">
        <v>22.99</v>
      </c>
      <c r="CM330" s="1">
        <v>320.252</v>
      </c>
      <c r="CN330" s="1">
        <v>50.648</v>
      </c>
      <c r="CO330" s="1">
        <v>12.544</v>
      </c>
      <c r="CP330" s="1">
        <v>0.0</v>
      </c>
      <c r="CQ330" s="1">
        <v>12.544</v>
      </c>
      <c r="CR330" s="1">
        <v>0.0</v>
      </c>
      <c r="CS330" s="1">
        <v>3.482</v>
      </c>
      <c r="CT330" s="1">
        <v>3.482</v>
      </c>
      <c r="CU330" s="1">
        <v>0.0</v>
      </c>
      <c r="CV330" s="1">
        <v>12.544</v>
      </c>
      <c r="CW330" s="1">
        <v>1.927</v>
      </c>
      <c r="CX330" s="1">
        <v>0.0</v>
      </c>
      <c r="CY330" s="1">
        <v>260.198</v>
      </c>
      <c r="CZ330" s="1">
        <v>0.548</v>
      </c>
      <c r="DA330" s="1">
        <v>2.465</v>
      </c>
      <c r="DB330" s="1">
        <v>3.013</v>
      </c>
      <c r="DC330" s="1">
        <v>1.969</v>
      </c>
      <c r="DD330" s="1">
        <v>0.506</v>
      </c>
      <c r="DE330" s="1">
        <v>2.474</v>
      </c>
      <c r="DF330" s="1">
        <v>31.751</v>
      </c>
      <c r="DG330" s="1">
        <v>9.723</v>
      </c>
      <c r="DH330" s="1">
        <v>41.474</v>
      </c>
      <c r="DI330" s="1">
        <v>2.713</v>
      </c>
      <c r="DJ330" s="1">
        <v>1.112</v>
      </c>
      <c r="DK330" s="1">
        <v>3.825</v>
      </c>
      <c r="DL330" s="1">
        <v>41.121</v>
      </c>
      <c r="DM330" s="1">
        <v>5.702</v>
      </c>
      <c r="DN330" s="1">
        <v>46.823</v>
      </c>
      <c r="DO330" s="1">
        <v>0.0</v>
      </c>
      <c r="DP330" s="1">
        <v>3.482</v>
      </c>
      <c r="DQ330" s="1">
        <v>3.482</v>
      </c>
      <c r="DR330" s="1" t="s">
        <v>158</v>
      </c>
      <c r="DS330" s="1" t="s">
        <v>157</v>
      </c>
      <c r="DT330" s="1" t="s">
        <v>149</v>
      </c>
      <c r="DU330" s="1" t="s">
        <v>158</v>
      </c>
      <c r="DV330" s="1">
        <v>389.383</v>
      </c>
      <c r="DW330" s="1" t="str">
        <f t="shared" si="3"/>
        <v>low</v>
      </c>
      <c r="DX330" s="1">
        <v>267.48</v>
      </c>
      <c r="DY330" s="1">
        <v>221.389</v>
      </c>
      <c r="DZ330" s="1">
        <v>35.013</v>
      </c>
      <c r="EA330" s="1" t="s">
        <v>158</v>
      </c>
      <c r="EB330" s="1" t="s">
        <v>157</v>
      </c>
      <c r="EC330" s="1" t="s">
        <v>149</v>
      </c>
      <c r="ED330" s="1" t="s">
        <v>158</v>
      </c>
      <c r="EE330" s="1" t="s">
        <v>819</v>
      </c>
      <c r="EF330" s="1" t="s">
        <v>165</v>
      </c>
      <c r="EG330" s="1" t="s">
        <v>165</v>
      </c>
    </row>
    <row r="331" ht="14.25" customHeight="1">
      <c r="A331" s="1" t="s">
        <v>820</v>
      </c>
      <c r="B331" s="1" t="s">
        <v>136</v>
      </c>
      <c r="C331" s="1">
        <v>27.0</v>
      </c>
      <c r="D331" s="1" t="s">
        <v>137</v>
      </c>
      <c r="E331" s="1">
        <v>86.8</v>
      </c>
      <c r="F331" s="1">
        <v>29.0</v>
      </c>
      <c r="G331" s="1" t="s">
        <v>138</v>
      </c>
      <c r="H331" s="1">
        <v>31.0</v>
      </c>
      <c r="I331" s="1">
        <v>105.0</v>
      </c>
      <c r="J331" s="1">
        <v>152.0</v>
      </c>
      <c r="K331" s="1">
        <v>5.24137931</v>
      </c>
      <c r="L331" s="1">
        <v>216.8</v>
      </c>
      <c r="M331" s="1">
        <v>4.7</v>
      </c>
      <c r="N331" s="1">
        <v>85.0</v>
      </c>
      <c r="O331" s="1">
        <v>6.0</v>
      </c>
      <c r="P331" s="1">
        <v>2.18</v>
      </c>
      <c r="Q331" s="1">
        <v>3.91</v>
      </c>
      <c r="R331" s="1">
        <v>0.557544757</v>
      </c>
      <c r="S331" s="1">
        <v>156.0</v>
      </c>
      <c r="T331" s="1">
        <v>24.09</v>
      </c>
      <c r="U331" s="1">
        <v>4.7175</v>
      </c>
      <c r="V331" s="1">
        <v>230.9</v>
      </c>
      <c r="W331" s="1">
        <v>395.7289528</v>
      </c>
      <c r="X331" s="1">
        <v>33.5</v>
      </c>
      <c r="Y331" s="1">
        <v>19.79856936</v>
      </c>
      <c r="Z331" s="1">
        <v>5.05087</v>
      </c>
      <c r="AA331" s="1">
        <v>0.301642199</v>
      </c>
      <c r="AB331" s="1">
        <v>104.2</v>
      </c>
      <c r="AC331" s="1">
        <v>34.4166997</v>
      </c>
      <c r="AD331" s="1" t="s">
        <v>155</v>
      </c>
      <c r="AE331" s="1">
        <v>39.44670824</v>
      </c>
      <c r="AF331" s="1">
        <v>108.5</v>
      </c>
      <c r="AG331" s="1" t="s">
        <v>140</v>
      </c>
      <c r="AH331" s="1" t="s">
        <v>141</v>
      </c>
      <c r="AI331" s="1" t="s">
        <v>142</v>
      </c>
      <c r="AJ331" s="1" t="s">
        <v>167</v>
      </c>
      <c r="AK331" s="1" t="s">
        <v>143</v>
      </c>
      <c r="AL331" s="1">
        <v>112.0</v>
      </c>
      <c r="AM331" s="1">
        <v>71.0</v>
      </c>
      <c r="AN331" s="1">
        <v>2171.71</v>
      </c>
      <c r="AO331" s="1">
        <v>13.9132</v>
      </c>
      <c r="AP331" s="1">
        <v>826.739</v>
      </c>
      <c r="AQ331" s="1">
        <v>1235.08</v>
      </c>
      <c r="AR331" s="1">
        <v>14.468</v>
      </c>
      <c r="AS331" s="1">
        <v>1485.98</v>
      </c>
      <c r="AT331" s="1">
        <v>3057.37</v>
      </c>
      <c r="AU331" s="1">
        <v>240.009</v>
      </c>
      <c r="AV331" s="1">
        <v>11.5959</v>
      </c>
      <c r="AW331" s="1">
        <v>1.15978</v>
      </c>
      <c r="AX331" s="1">
        <v>2.57175</v>
      </c>
      <c r="AY331" s="1">
        <v>684.59</v>
      </c>
      <c r="AZ331" s="1">
        <v>1.26371</v>
      </c>
      <c r="BA331" s="1">
        <v>2.4388</v>
      </c>
      <c r="BB331" s="1">
        <v>17.5362</v>
      </c>
      <c r="BC331" s="1">
        <v>4.77633</v>
      </c>
      <c r="BD331" s="1">
        <v>0.771688</v>
      </c>
      <c r="BE331" s="1">
        <v>349.198</v>
      </c>
      <c r="BF331" s="1">
        <v>7.81817</v>
      </c>
      <c r="BG331" s="1">
        <v>91.9767</v>
      </c>
      <c r="BH331" s="1">
        <v>1.833926909</v>
      </c>
      <c r="BI331" s="1">
        <v>0.776130611</v>
      </c>
      <c r="BJ331" s="1">
        <v>0.401785491</v>
      </c>
      <c r="BK331" s="1">
        <v>0.0</v>
      </c>
      <c r="BL331" s="1" t="s">
        <v>144</v>
      </c>
      <c r="BM331" s="1" t="s">
        <v>146</v>
      </c>
      <c r="BN331" s="1" t="s">
        <v>145</v>
      </c>
      <c r="BO331" s="1" t="s">
        <v>145</v>
      </c>
      <c r="BP331" s="1" t="s">
        <v>146</v>
      </c>
      <c r="BQ331" s="1" t="s">
        <v>145</v>
      </c>
      <c r="BR331" s="1" t="s">
        <v>145</v>
      </c>
      <c r="BS331" s="1">
        <v>73.7428517</v>
      </c>
      <c r="BT331" s="1">
        <v>31.07750088</v>
      </c>
      <c r="BU331" s="1">
        <v>10.11526577</v>
      </c>
      <c r="BV331" s="1">
        <v>18.40013248</v>
      </c>
      <c r="BW331" s="1">
        <v>1.246853863</v>
      </c>
      <c r="BX331" s="1">
        <v>1.245724518</v>
      </c>
      <c r="BY331" s="1">
        <v>0.573537992</v>
      </c>
      <c r="BZ331" s="1" t="str">
        <f t="shared" si="1"/>
        <v>proinflamatoria</v>
      </c>
      <c r="CA331" s="1">
        <v>31.92626728</v>
      </c>
      <c r="CB331" s="1" t="s">
        <v>148</v>
      </c>
      <c r="CC331" s="1">
        <v>0.140059419</v>
      </c>
      <c r="CD331" s="1">
        <v>0.083671861</v>
      </c>
      <c r="CE331" s="1">
        <v>0.019462802</v>
      </c>
      <c r="CF331" s="1">
        <v>0.269417329</v>
      </c>
      <c r="CG331" s="1">
        <v>0.059419148</v>
      </c>
      <c r="CH331" s="1">
        <v>1464.435</v>
      </c>
      <c r="CI331" s="2" t="str">
        <f t="shared" si="2"/>
        <v>High</v>
      </c>
      <c r="CJ331" s="1">
        <v>311.641</v>
      </c>
      <c r="CK331" s="1">
        <v>299.847</v>
      </c>
      <c r="CL331" s="1">
        <v>11.795</v>
      </c>
      <c r="CM331" s="1">
        <v>168.91</v>
      </c>
      <c r="CN331" s="1">
        <v>141.083</v>
      </c>
      <c r="CO331" s="1">
        <v>1.461</v>
      </c>
      <c r="CP331" s="1">
        <v>0.0</v>
      </c>
      <c r="CQ331" s="1">
        <v>1.461</v>
      </c>
      <c r="CR331" s="1">
        <v>0.07</v>
      </c>
      <c r="CS331" s="1">
        <v>0.087</v>
      </c>
      <c r="CT331" s="1">
        <v>0.157</v>
      </c>
      <c r="CU331" s="1">
        <v>0.031</v>
      </c>
      <c r="CV331" s="1">
        <v>0.713</v>
      </c>
      <c r="CW331" s="1">
        <v>131.815</v>
      </c>
      <c r="CX331" s="1">
        <v>0.0</v>
      </c>
      <c r="CY331" s="1">
        <v>3.822</v>
      </c>
      <c r="CZ331" s="1">
        <v>0.498</v>
      </c>
      <c r="DA331" s="1">
        <v>0.0</v>
      </c>
      <c r="DB331" s="1">
        <v>0.498</v>
      </c>
      <c r="DC331" s="1">
        <v>7.27</v>
      </c>
      <c r="DD331" s="1">
        <v>0.0</v>
      </c>
      <c r="DE331" s="1">
        <v>7.27</v>
      </c>
      <c r="DF331" s="1">
        <v>25.505</v>
      </c>
      <c r="DG331" s="1">
        <v>0.0</v>
      </c>
      <c r="DH331" s="1">
        <v>25.505</v>
      </c>
      <c r="DI331" s="1">
        <v>0.947</v>
      </c>
      <c r="DJ331" s="1">
        <v>7.592</v>
      </c>
      <c r="DK331" s="1">
        <v>8.539</v>
      </c>
      <c r="DL331" s="1">
        <v>128.428</v>
      </c>
      <c r="DM331" s="1">
        <v>4.115</v>
      </c>
      <c r="DN331" s="1">
        <v>132.543</v>
      </c>
      <c r="DO331" s="1">
        <v>0.07</v>
      </c>
      <c r="DP331" s="1">
        <v>0.087</v>
      </c>
      <c r="DQ331" s="1">
        <v>0.157</v>
      </c>
      <c r="DR331" s="1" t="s">
        <v>149</v>
      </c>
      <c r="DS331" s="1" t="s">
        <v>158</v>
      </c>
      <c r="DT331" s="1" t="s">
        <v>157</v>
      </c>
      <c r="DU331" s="1" t="s">
        <v>157</v>
      </c>
      <c r="DV331" s="1">
        <v>674.323</v>
      </c>
      <c r="DW331" s="1" t="str">
        <f t="shared" si="3"/>
        <v>high</v>
      </c>
      <c r="DX331" s="1">
        <v>143.5</v>
      </c>
      <c r="DY331" s="1">
        <v>77.777</v>
      </c>
      <c r="DZ331" s="1">
        <v>64.964</v>
      </c>
      <c r="EA331" s="1" t="s">
        <v>149</v>
      </c>
      <c r="EB331" s="1" t="s">
        <v>158</v>
      </c>
      <c r="EC331" s="1" t="s">
        <v>157</v>
      </c>
      <c r="ED331" s="1" t="s">
        <v>157</v>
      </c>
      <c r="EE331" s="1" t="s">
        <v>821</v>
      </c>
      <c r="EF331" s="1" t="s">
        <v>151</v>
      </c>
      <c r="EG331" s="1" t="s">
        <v>151</v>
      </c>
    </row>
    <row r="332" ht="14.25" customHeight="1">
      <c r="A332" s="1" t="s">
        <v>822</v>
      </c>
      <c r="B332" s="1" t="s">
        <v>136</v>
      </c>
      <c r="C332" s="1">
        <v>32.0</v>
      </c>
      <c r="D332" s="1" t="s">
        <v>137</v>
      </c>
      <c r="E332" s="1">
        <v>100.0</v>
      </c>
      <c r="F332" s="1">
        <v>49.0</v>
      </c>
      <c r="G332" s="1" t="s">
        <v>154</v>
      </c>
      <c r="H332" s="1">
        <v>16.0</v>
      </c>
      <c r="I332" s="1">
        <v>140.0</v>
      </c>
      <c r="J332" s="1">
        <v>202.0</v>
      </c>
      <c r="K332" s="1">
        <v>4.12244898</v>
      </c>
      <c r="L332" s="1">
        <v>177.7</v>
      </c>
      <c r="M332" s="1">
        <v>0.5</v>
      </c>
      <c r="N332" s="1">
        <v>82.0</v>
      </c>
      <c r="O332" s="1">
        <v>5.5</v>
      </c>
      <c r="P332" s="1">
        <v>0.4</v>
      </c>
      <c r="Q332" s="1">
        <v>4.4</v>
      </c>
      <c r="R332" s="1">
        <v>0.090909091</v>
      </c>
      <c r="S332" s="1">
        <v>81.0</v>
      </c>
      <c r="T332" s="1">
        <v>4.58</v>
      </c>
      <c r="U332" s="1">
        <v>4.551</v>
      </c>
      <c r="V332" s="1">
        <v>81.2</v>
      </c>
      <c r="W332" s="1">
        <v>87.15509039</v>
      </c>
      <c r="X332" s="1">
        <v>171.3</v>
      </c>
      <c r="Y332" s="1">
        <v>107.9469074</v>
      </c>
      <c r="Z332" s="1">
        <v>0.926381333</v>
      </c>
      <c r="AA332" s="1">
        <v>0.38780589</v>
      </c>
      <c r="AB332" s="1">
        <v>62.4</v>
      </c>
      <c r="AC332" s="1">
        <v>20.97038437</v>
      </c>
      <c r="AD332" s="1" t="s">
        <v>154</v>
      </c>
      <c r="AE332" s="1">
        <v>18.68840957</v>
      </c>
      <c r="AF332" s="1">
        <v>75.7</v>
      </c>
      <c r="AG332" s="1" t="s">
        <v>154</v>
      </c>
      <c r="AH332" s="1" t="s">
        <v>154</v>
      </c>
      <c r="AI332" s="1" t="s">
        <v>142</v>
      </c>
      <c r="AJ332" s="1" t="s">
        <v>167</v>
      </c>
      <c r="AK332" s="1" t="s">
        <v>143</v>
      </c>
      <c r="AL332" s="1">
        <v>129.0</v>
      </c>
      <c r="AM332" s="1">
        <v>86.0</v>
      </c>
      <c r="AN332" s="1">
        <v>2050.41</v>
      </c>
      <c r="AO332" s="1">
        <v>21.3357</v>
      </c>
      <c r="AP332" s="1">
        <v>640.431</v>
      </c>
      <c r="AQ332" s="1">
        <v>1117.95</v>
      </c>
      <c r="AR332" s="1">
        <v>14.9747</v>
      </c>
      <c r="AS332" s="1">
        <v>1376.61</v>
      </c>
      <c r="AT332" s="1">
        <v>4012.17</v>
      </c>
      <c r="AU332" s="1">
        <v>280.409</v>
      </c>
      <c r="AV332" s="1">
        <v>11.0497</v>
      </c>
      <c r="AW332" s="1">
        <v>7.62139</v>
      </c>
      <c r="AX332" s="1">
        <v>4.50272</v>
      </c>
      <c r="AY332" s="1">
        <v>791.413</v>
      </c>
      <c r="AZ332" s="1">
        <v>6.55595</v>
      </c>
      <c r="BA332" s="1">
        <v>8.05713</v>
      </c>
      <c r="BB332" s="1">
        <v>74.4044</v>
      </c>
      <c r="BC332" s="1">
        <v>21.9141</v>
      </c>
      <c r="BD332" s="1">
        <v>6.77995</v>
      </c>
      <c r="BE332" s="1">
        <v>335.026</v>
      </c>
      <c r="BF332" s="1">
        <v>7.31155</v>
      </c>
      <c r="BG332" s="1">
        <v>218.055</v>
      </c>
      <c r="BH332" s="1">
        <v>0.0</v>
      </c>
      <c r="BI332" s="1">
        <v>0.0</v>
      </c>
      <c r="BJ332" s="1">
        <v>0.0</v>
      </c>
      <c r="BK332" s="1">
        <v>0.0</v>
      </c>
      <c r="BL332" s="1" t="s">
        <v>156</v>
      </c>
      <c r="BM332" s="1" t="s">
        <v>145</v>
      </c>
      <c r="BN332" s="1" t="s">
        <v>146</v>
      </c>
      <c r="BO332" s="1" t="s">
        <v>146</v>
      </c>
      <c r="BP332" s="1" t="s">
        <v>146</v>
      </c>
      <c r="BQ332" s="1" t="s">
        <v>146</v>
      </c>
      <c r="BR332" s="1" t="s">
        <v>146</v>
      </c>
      <c r="BS332" s="1">
        <v>60.41208318</v>
      </c>
      <c r="BT332" s="1">
        <v>25.13188163</v>
      </c>
      <c r="BU332" s="1">
        <v>7.245992843</v>
      </c>
      <c r="BV332" s="1">
        <v>9.440345722</v>
      </c>
      <c r="BW332" s="1">
        <v>0.667465534</v>
      </c>
      <c r="BX332" s="1">
        <v>-1.004396535</v>
      </c>
      <c r="BY332" s="1">
        <v>-0.489949529</v>
      </c>
      <c r="BZ332" s="1" t="str">
        <f t="shared" si="1"/>
        <v>antiinflamatoria</v>
      </c>
      <c r="CA332" s="1">
        <v>18.42536328</v>
      </c>
      <c r="CB332" s="1" t="s">
        <v>154</v>
      </c>
      <c r="CC332" s="1">
        <v>0.028803823</v>
      </c>
      <c r="CD332" s="1">
        <v>0.116799098</v>
      </c>
      <c r="CE332" s="1">
        <v>0.008160636</v>
      </c>
      <c r="CF332" s="1">
        <v>0.170245893</v>
      </c>
      <c r="CG332" s="1">
        <v>0.257247933</v>
      </c>
      <c r="CH332" s="1">
        <v>1585.837</v>
      </c>
      <c r="CI332" s="2" t="str">
        <f t="shared" si="2"/>
        <v>High</v>
      </c>
      <c r="CJ332" s="1">
        <v>981.418</v>
      </c>
      <c r="CK332" s="1">
        <v>773.484</v>
      </c>
      <c r="CL332" s="1">
        <v>207.935</v>
      </c>
      <c r="CM332" s="1">
        <v>420.546</v>
      </c>
      <c r="CN332" s="1">
        <v>505.828</v>
      </c>
      <c r="CO332" s="1">
        <v>3.481</v>
      </c>
      <c r="CP332" s="1">
        <v>0.0</v>
      </c>
      <c r="CQ332" s="1">
        <v>3.481</v>
      </c>
      <c r="CR332" s="1">
        <v>0.017</v>
      </c>
      <c r="CS332" s="1">
        <v>51.536</v>
      </c>
      <c r="CT332" s="1">
        <v>51.553</v>
      </c>
      <c r="CU332" s="1">
        <v>0.01</v>
      </c>
      <c r="CV332" s="1">
        <v>0.334</v>
      </c>
      <c r="CW332" s="1">
        <v>1.606</v>
      </c>
      <c r="CX332" s="1">
        <v>0.0</v>
      </c>
      <c r="CY332" s="1">
        <v>370.896</v>
      </c>
      <c r="CZ332" s="1">
        <v>0.0</v>
      </c>
      <c r="DA332" s="1">
        <v>0.0</v>
      </c>
      <c r="DB332" s="1">
        <v>0.0</v>
      </c>
      <c r="DC332" s="1">
        <v>0.001</v>
      </c>
      <c r="DD332" s="1">
        <v>0.392</v>
      </c>
      <c r="DE332" s="1">
        <v>0.394</v>
      </c>
      <c r="DF332" s="1">
        <v>27.78</v>
      </c>
      <c r="DG332" s="1">
        <v>10.524</v>
      </c>
      <c r="DH332" s="1">
        <v>38.304</v>
      </c>
      <c r="DI332" s="1">
        <v>2.41</v>
      </c>
      <c r="DJ332" s="1">
        <v>5.342</v>
      </c>
      <c r="DK332" s="1">
        <v>7.753</v>
      </c>
      <c r="DL332" s="1">
        <v>357.957</v>
      </c>
      <c r="DM332" s="1">
        <v>140.118</v>
      </c>
      <c r="DN332" s="1">
        <v>498.075</v>
      </c>
      <c r="DO332" s="1">
        <v>0.017</v>
      </c>
      <c r="DP332" s="1">
        <v>51.536</v>
      </c>
      <c r="DQ332" s="1">
        <v>51.553</v>
      </c>
      <c r="DR332" s="1" t="s">
        <v>149</v>
      </c>
      <c r="DS332" s="1" t="s">
        <v>149</v>
      </c>
      <c r="DT332" s="1" t="s">
        <v>149</v>
      </c>
      <c r="DU332" s="1" t="s">
        <v>149</v>
      </c>
      <c r="DV332" s="1">
        <v>773.424</v>
      </c>
      <c r="DW332" s="1" t="str">
        <f t="shared" si="3"/>
        <v>high</v>
      </c>
      <c r="DX332" s="1">
        <v>478.645</v>
      </c>
      <c r="DY332" s="1">
        <v>205.103</v>
      </c>
      <c r="DZ332" s="1">
        <v>246.696</v>
      </c>
      <c r="EA332" s="1" t="s">
        <v>149</v>
      </c>
      <c r="EB332" s="1" t="s">
        <v>149</v>
      </c>
      <c r="EC332" s="1" t="s">
        <v>149</v>
      </c>
      <c r="ED332" s="1" t="s">
        <v>149</v>
      </c>
      <c r="EE332" s="1" t="s">
        <v>823</v>
      </c>
      <c r="EF332" s="1" t="s">
        <v>151</v>
      </c>
      <c r="EG332" s="1" t="s">
        <v>151</v>
      </c>
    </row>
    <row r="333" ht="14.25" customHeight="1">
      <c r="A333" s="1" t="s">
        <v>824</v>
      </c>
      <c r="B333" s="1" t="s">
        <v>136</v>
      </c>
      <c r="C333" s="1">
        <v>50.0</v>
      </c>
      <c r="D333" s="1" t="s">
        <v>161</v>
      </c>
      <c r="E333" s="1">
        <v>99.8</v>
      </c>
      <c r="F333" s="1">
        <v>37.0</v>
      </c>
      <c r="G333" s="1" t="s">
        <v>138</v>
      </c>
      <c r="H333" s="1">
        <v>32.0</v>
      </c>
      <c r="I333" s="1">
        <v>124.0</v>
      </c>
      <c r="J333" s="1">
        <v>180.0</v>
      </c>
      <c r="K333" s="1">
        <v>4.864864865</v>
      </c>
      <c r="L333" s="1">
        <v>88.8</v>
      </c>
      <c r="M333" s="1">
        <v>0.6</v>
      </c>
      <c r="N333" s="1">
        <v>87.0</v>
      </c>
      <c r="O333" s="1">
        <v>5.9</v>
      </c>
      <c r="P333" s="1">
        <v>1.13</v>
      </c>
      <c r="Q333" s="1">
        <v>3.81</v>
      </c>
      <c r="R333" s="1">
        <v>0.296587927</v>
      </c>
      <c r="S333" s="1">
        <v>160.0</v>
      </c>
      <c r="T333" s="1">
        <v>9.34</v>
      </c>
      <c r="U333" s="1">
        <v>4.8285</v>
      </c>
      <c r="V333" s="1">
        <v>116.2</v>
      </c>
      <c r="W333" s="1">
        <v>140.6097102</v>
      </c>
      <c r="X333" s="1">
        <v>83.4</v>
      </c>
      <c r="Y333" s="1">
        <v>49.89113754</v>
      </c>
      <c r="Z333" s="1">
        <v>2.004364</v>
      </c>
      <c r="AA333" s="1">
        <v>0.343194875</v>
      </c>
      <c r="AB333" s="1">
        <v>89.7</v>
      </c>
      <c r="AC333" s="1">
        <v>32.12473422</v>
      </c>
      <c r="AD333" s="1" t="s">
        <v>155</v>
      </c>
      <c r="AE333" s="1">
        <v>46.42823324</v>
      </c>
      <c r="AF333" s="1">
        <v>103.5</v>
      </c>
      <c r="AG333" s="1" t="s">
        <v>140</v>
      </c>
      <c r="AH333" s="1" t="s">
        <v>141</v>
      </c>
      <c r="AI333" s="1" t="s">
        <v>142</v>
      </c>
      <c r="AJ333" s="1" t="s">
        <v>142</v>
      </c>
      <c r="AK333" s="1" t="s">
        <v>143</v>
      </c>
      <c r="AL333" s="1">
        <v>136.0</v>
      </c>
      <c r="AM333" s="1">
        <v>96.0</v>
      </c>
      <c r="AN333" s="1">
        <v>4034.02</v>
      </c>
      <c r="AO333" s="1">
        <v>21.2334</v>
      </c>
      <c r="AP333" s="1">
        <v>880.082</v>
      </c>
      <c r="AQ333" s="1">
        <v>1374.64</v>
      </c>
      <c r="AR333" s="1">
        <v>19.2599</v>
      </c>
      <c r="AS333" s="1">
        <v>2167.54</v>
      </c>
      <c r="AT333" s="1">
        <v>6630.56</v>
      </c>
      <c r="AU333" s="1">
        <v>426.71</v>
      </c>
      <c r="AV333" s="1">
        <v>11.5827</v>
      </c>
      <c r="AW333" s="1">
        <v>5.48873</v>
      </c>
      <c r="AX333" s="1">
        <v>5.56432</v>
      </c>
      <c r="AY333" s="1">
        <v>601.549</v>
      </c>
      <c r="AZ333" s="1">
        <v>1.45293</v>
      </c>
      <c r="BA333" s="1">
        <v>1.70303</v>
      </c>
      <c r="BB333" s="1">
        <v>19.452</v>
      </c>
      <c r="BC333" s="1">
        <v>9.22671</v>
      </c>
      <c r="BD333" s="1">
        <v>3.70455</v>
      </c>
      <c r="BE333" s="1">
        <v>393.369</v>
      </c>
      <c r="BF333" s="1">
        <v>7.11899</v>
      </c>
      <c r="BG333" s="1">
        <v>295.329</v>
      </c>
      <c r="BH333" s="1">
        <v>5.393898356</v>
      </c>
      <c r="BI333" s="1">
        <v>1.038264301</v>
      </c>
      <c r="BJ333" s="1">
        <v>0.649274633</v>
      </c>
      <c r="BK333" s="1">
        <v>0.0</v>
      </c>
      <c r="BL333" s="1" t="s">
        <v>144</v>
      </c>
      <c r="BM333" s="1" t="s">
        <v>145</v>
      </c>
      <c r="BN333" s="1" t="s">
        <v>145</v>
      </c>
      <c r="BO333" s="1" t="s">
        <v>145</v>
      </c>
      <c r="BP333" s="1" t="s">
        <v>146</v>
      </c>
      <c r="BQ333" s="1" t="s">
        <v>146</v>
      </c>
      <c r="BR333" s="1" t="s">
        <v>146</v>
      </c>
      <c r="BS333" s="1">
        <v>75.96502987</v>
      </c>
      <c r="BT333" s="1">
        <v>21.19264423</v>
      </c>
      <c r="BU333" s="1">
        <v>7.142925278</v>
      </c>
      <c r="BV333" s="1">
        <v>8.765583373</v>
      </c>
      <c r="BW333" s="1">
        <v>0.922567535</v>
      </c>
      <c r="BX333" s="1">
        <v>-0.552481127</v>
      </c>
      <c r="BY333" s="1">
        <v>-0.136956154</v>
      </c>
      <c r="BZ333" s="1" t="str">
        <f t="shared" si="1"/>
        <v>antiinflamatoria</v>
      </c>
      <c r="CA333" s="1">
        <v>31.71014493</v>
      </c>
      <c r="CB333" s="1" t="s">
        <v>148</v>
      </c>
      <c r="CC333" s="1">
        <v>0.137229472</v>
      </c>
      <c r="CD333" s="1">
        <v>0.154717516</v>
      </c>
      <c r="CE333" s="1">
        <v>0.091330956</v>
      </c>
      <c r="CF333" s="1">
        <v>0.234437059</v>
      </c>
      <c r="CG333" s="1">
        <v>0.165721002</v>
      </c>
      <c r="CH333" s="1">
        <v>2576.758</v>
      </c>
      <c r="CI333" s="2" t="str">
        <f t="shared" si="2"/>
        <v>High</v>
      </c>
      <c r="CJ333" s="1">
        <v>1151.933</v>
      </c>
      <c r="CK333" s="1">
        <v>659.135</v>
      </c>
      <c r="CL333" s="1">
        <v>492.798</v>
      </c>
      <c r="CM333" s="1">
        <v>24.508</v>
      </c>
      <c r="CN333" s="1">
        <v>1108.288</v>
      </c>
      <c r="CO333" s="1">
        <v>6.471</v>
      </c>
      <c r="CP333" s="1">
        <v>0.0</v>
      </c>
      <c r="CQ333" s="1">
        <v>6.471</v>
      </c>
      <c r="CR333" s="1">
        <v>0.0</v>
      </c>
      <c r="CS333" s="1">
        <v>12.666</v>
      </c>
      <c r="CT333" s="1">
        <v>12.666</v>
      </c>
      <c r="CU333" s="1">
        <v>0.0</v>
      </c>
      <c r="CV333" s="1">
        <v>0.658</v>
      </c>
      <c r="CW333" s="1">
        <v>0.0</v>
      </c>
      <c r="CX333" s="1">
        <v>0.0</v>
      </c>
      <c r="CY333" s="1">
        <v>0.0</v>
      </c>
      <c r="CZ333" s="1">
        <v>0.006</v>
      </c>
      <c r="DA333" s="1">
        <v>21.194</v>
      </c>
      <c r="DB333" s="1">
        <v>21.2</v>
      </c>
      <c r="DC333" s="1">
        <v>0.0</v>
      </c>
      <c r="DD333" s="1">
        <v>0.775</v>
      </c>
      <c r="DE333" s="1">
        <v>0.775</v>
      </c>
      <c r="DF333" s="1">
        <v>1.63</v>
      </c>
      <c r="DG333" s="1">
        <v>0.904</v>
      </c>
      <c r="DH333" s="1">
        <v>2.534</v>
      </c>
      <c r="DI333" s="1">
        <v>0.659</v>
      </c>
      <c r="DJ333" s="1">
        <v>3.266</v>
      </c>
      <c r="DK333" s="1">
        <v>3.925</v>
      </c>
      <c r="DL333" s="1">
        <v>650.254</v>
      </c>
      <c r="DM333" s="1">
        <v>453.879</v>
      </c>
      <c r="DN333" s="1">
        <v>1104.133</v>
      </c>
      <c r="DO333" s="1">
        <v>0.0</v>
      </c>
      <c r="DP333" s="1">
        <v>12.666</v>
      </c>
      <c r="DQ333" s="1">
        <v>12.666</v>
      </c>
      <c r="DR333" s="1" t="s">
        <v>149</v>
      </c>
      <c r="DS333" s="1" t="s">
        <v>149</v>
      </c>
      <c r="DT333" s="1" t="s">
        <v>158</v>
      </c>
      <c r="DU333" s="1" t="s">
        <v>149</v>
      </c>
      <c r="DV333" s="1">
        <v>638.757</v>
      </c>
      <c r="DW333" s="1" t="str">
        <f t="shared" si="3"/>
        <v>high</v>
      </c>
      <c r="DX333" s="1">
        <v>285.555</v>
      </c>
      <c r="DY333" s="1">
        <v>6.075</v>
      </c>
      <c r="DZ333" s="1">
        <v>274.735</v>
      </c>
      <c r="EA333" s="1" t="s">
        <v>157</v>
      </c>
      <c r="EB333" s="1" t="s">
        <v>157</v>
      </c>
      <c r="EC333" s="1" t="s">
        <v>158</v>
      </c>
      <c r="ED333" s="1" t="s">
        <v>149</v>
      </c>
      <c r="EE333" s="1" t="s">
        <v>825</v>
      </c>
      <c r="EF333" s="1" t="s">
        <v>175</v>
      </c>
      <c r="EG333" s="1" t="s">
        <v>175</v>
      </c>
    </row>
    <row r="334" ht="14.25" customHeight="1">
      <c r="A334" s="1" t="s">
        <v>826</v>
      </c>
      <c r="B334" s="1" t="s">
        <v>136</v>
      </c>
      <c r="C334" s="1">
        <v>35.0</v>
      </c>
      <c r="D334" s="1" t="s">
        <v>137</v>
      </c>
      <c r="E334" s="1">
        <v>94.2</v>
      </c>
      <c r="F334" s="1">
        <v>28.0</v>
      </c>
      <c r="G334" s="1" t="s">
        <v>138</v>
      </c>
      <c r="H334" s="1">
        <v>40.0</v>
      </c>
      <c r="I334" s="1">
        <v>109.0</v>
      </c>
      <c r="J334" s="1">
        <v>165.0</v>
      </c>
      <c r="K334" s="1">
        <v>5.892857143</v>
      </c>
      <c r="L334" s="1">
        <v>326.0</v>
      </c>
      <c r="M334" s="1">
        <v>3.6</v>
      </c>
      <c r="N334" s="1">
        <v>79.0</v>
      </c>
      <c r="O334" s="1">
        <v>5.2</v>
      </c>
      <c r="P334" s="1">
        <v>4.54</v>
      </c>
      <c r="Q334" s="1">
        <v>3.81</v>
      </c>
      <c r="R334" s="1">
        <v>1.19160105</v>
      </c>
      <c r="S334" s="1">
        <v>202.0</v>
      </c>
      <c r="T334" s="1">
        <v>11.72</v>
      </c>
      <c r="U334" s="1">
        <v>4.3845</v>
      </c>
      <c r="V334" s="1">
        <v>164.0</v>
      </c>
      <c r="W334" s="1">
        <v>265.0084794</v>
      </c>
      <c r="X334" s="1">
        <v>68.6</v>
      </c>
      <c r="Y334" s="1">
        <v>43.78595557</v>
      </c>
      <c r="Z334" s="1">
        <v>2.283837333</v>
      </c>
      <c r="AA334" s="1">
        <v>0.336645363</v>
      </c>
      <c r="AB334" s="1">
        <v>77.4</v>
      </c>
      <c r="AC334" s="1">
        <v>27.45614555</v>
      </c>
      <c r="AD334" s="1" t="s">
        <v>139</v>
      </c>
      <c r="AE334" s="1">
        <v>35.56225647</v>
      </c>
      <c r="AF334" s="1">
        <v>97.7</v>
      </c>
      <c r="AG334" s="1" t="s">
        <v>140</v>
      </c>
      <c r="AH334" s="1" t="s">
        <v>141</v>
      </c>
      <c r="AI334" s="1" t="s">
        <v>167</v>
      </c>
      <c r="AJ334" s="1" t="s">
        <v>167</v>
      </c>
      <c r="AK334" s="1" t="s">
        <v>173</v>
      </c>
      <c r="AL334" s="1">
        <v>139.0</v>
      </c>
      <c r="AM334" s="1">
        <v>93.0</v>
      </c>
      <c r="AN334" s="1">
        <v>1880.92</v>
      </c>
      <c r="AO334" s="1">
        <v>13.4102</v>
      </c>
      <c r="AP334" s="1">
        <v>375.744</v>
      </c>
      <c r="AQ334" s="1">
        <v>787.95</v>
      </c>
      <c r="AR334" s="1">
        <v>12.0106</v>
      </c>
      <c r="AS334" s="1">
        <v>1460.75</v>
      </c>
      <c r="AT334" s="1">
        <v>1800.91</v>
      </c>
      <c r="AU334" s="1">
        <v>177.378</v>
      </c>
      <c r="AV334" s="1">
        <v>9.48717</v>
      </c>
      <c r="AW334" s="1">
        <v>1.04143</v>
      </c>
      <c r="AX334" s="1">
        <v>2.60378</v>
      </c>
      <c r="AY334" s="1">
        <v>724.394</v>
      </c>
      <c r="AZ334" s="1">
        <v>1.46512</v>
      </c>
      <c r="BA334" s="1">
        <v>2.07215</v>
      </c>
      <c r="BB334" s="1">
        <v>16.4736</v>
      </c>
      <c r="BC334" s="1">
        <v>3.4792</v>
      </c>
      <c r="BD334" s="1">
        <v>1.53809</v>
      </c>
      <c r="BE334" s="1">
        <v>250.437</v>
      </c>
      <c r="BF334" s="1">
        <v>6.74867</v>
      </c>
      <c r="BG334" s="1">
        <v>84.6331</v>
      </c>
      <c r="BH334" s="1">
        <v>2.170034708</v>
      </c>
      <c r="BI334" s="1">
        <v>1.081360545</v>
      </c>
      <c r="BJ334" s="1">
        <v>0.246617656</v>
      </c>
      <c r="BK334" s="1">
        <v>0.024680726</v>
      </c>
      <c r="BL334" s="1" t="s">
        <v>144</v>
      </c>
      <c r="BM334" s="1" t="s">
        <v>145</v>
      </c>
      <c r="BN334" s="1" t="s">
        <v>145</v>
      </c>
      <c r="BO334" s="1" t="s">
        <v>145</v>
      </c>
      <c r="BP334" s="1" t="s">
        <v>146</v>
      </c>
      <c r="BQ334" s="1" t="s">
        <v>145</v>
      </c>
      <c r="BR334" s="1" t="s">
        <v>146</v>
      </c>
      <c r="BS334" s="1">
        <v>62.88259514</v>
      </c>
      <c r="BT334" s="1">
        <v>11.95819996</v>
      </c>
      <c r="BU334" s="1">
        <v>4.657937549</v>
      </c>
      <c r="BV334" s="1">
        <v>1.634145418</v>
      </c>
      <c r="BW334" s="1">
        <v>0.0</v>
      </c>
      <c r="BX334" s="1">
        <v>0.973956071</v>
      </c>
      <c r="BY334" s="1">
        <v>0.517786321</v>
      </c>
      <c r="BZ334" s="1" t="str">
        <f t="shared" si="1"/>
        <v>proinflamatoria</v>
      </c>
      <c r="CA334" s="1">
        <v>29.62947799</v>
      </c>
      <c r="CB334" s="1" t="s">
        <v>148</v>
      </c>
      <c r="CC334" s="1">
        <v>0.228801697</v>
      </c>
      <c r="CD334" s="1">
        <v>0.084411453</v>
      </c>
      <c r="CE334" s="1">
        <v>0.479703075</v>
      </c>
      <c r="CF334" s="1">
        <v>0.037497349</v>
      </c>
      <c r="CG334" s="1">
        <v>0.007041357</v>
      </c>
      <c r="CH334" s="1">
        <v>174.13</v>
      </c>
      <c r="CI334" s="2" t="str">
        <f t="shared" si="2"/>
        <v>low</v>
      </c>
      <c r="CJ334" s="1">
        <v>109.697</v>
      </c>
      <c r="CK334" s="1">
        <v>42.343</v>
      </c>
      <c r="CL334" s="1">
        <v>67.354</v>
      </c>
      <c r="CM334" s="1">
        <v>4.565</v>
      </c>
      <c r="CN334" s="1">
        <v>87.522</v>
      </c>
      <c r="CO334" s="1">
        <v>0.0</v>
      </c>
      <c r="CP334" s="1">
        <v>0.0</v>
      </c>
      <c r="CQ334" s="1">
        <v>0.0</v>
      </c>
      <c r="CR334" s="1">
        <v>0.0</v>
      </c>
      <c r="CS334" s="1">
        <v>17.611</v>
      </c>
      <c r="CT334" s="1">
        <v>17.611</v>
      </c>
      <c r="CU334" s="1">
        <v>0.0</v>
      </c>
      <c r="CV334" s="1">
        <v>0.0</v>
      </c>
      <c r="CW334" s="1">
        <v>0.0</v>
      </c>
      <c r="CX334" s="1">
        <v>0.0</v>
      </c>
      <c r="CY334" s="1">
        <v>0.845</v>
      </c>
      <c r="CZ334" s="1">
        <v>0.0</v>
      </c>
      <c r="DA334" s="1">
        <v>0.0</v>
      </c>
      <c r="DB334" s="1">
        <v>0.0</v>
      </c>
      <c r="DC334" s="1">
        <v>0.0</v>
      </c>
      <c r="DD334" s="1">
        <v>0.173</v>
      </c>
      <c r="DE334" s="1">
        <v>0.173</v>
      </c>
      <c r="DF334" s="1">
        <v>1.939</v>
      </c>
      <c r="DG334" s="1">
        <v>1.607</v>
      </c>
      <c r="DH334" s="1">
        <v>3.547</v>
      </c>
      <c r="DI334" s="1">
        <v>0.059</v>
      </c>
      <c r="DJ334" s="1">
        <v>4.488</v>
      </c>
      <c r="DK334" s="1">
        <v>4.547</v>
      </c>
      <c r="DL334" s="1">
        <v>39.491</v>
      </c>
      <c r="DM334" s="1">
        <v>43.466</v>
      </c>
      <c r="DN334" s="1">
        <v>82.957</v>
      </c>
      <c r="DO334" s="1">
        <v>0.0</v>
      </c>
      <c r="DP334" s="1">
        <v>17.611</v>
      </c>
      <c r="DQ334" s="1">
        <v>17.611</v>
      </c>
      <c r="DR334" s="1" t="s">
        <v>158</v>
      </c>
      <c r="DS334" s="1" t="s">
        <v>158</v>
      </c>
      <c r="DT334" s="1" t="s">
        <v>158</v>
      </c>
      <c r="DU334" s="1" t="s">
        <v>158</v>
      </c>
      <c r="DV334" s="1">
        <v>92.577</v>
      </c>
      <c r="DW334" s="1" t="str">
        <f t="shared" si="3"/>
        <v>low</v>
      </c>
      <c r="DX334" s="1">
        <v>58.321</v>
      </c>
      <c r="DY334" s="1">
        <v>2.427</v>
      </c>
      <c r="DZ334" s="1">
        <v>46.531</v>
      </c>
      <c r="EA334" s="1" t="s">
        <v>158</v>
      </c>
      <c r="EB334" s="1" t="s">
        <v>158</v>
      </c>
      <c r="EC334" s="1" t="s">
        <v>158</v>
      </c>
      <c r="ED334" s="1" t="s">
        <v>158</v>
      </c>
      <c r="EE334" s="1" t="s">
        <v>827</v>
      </c>
      <c r="EF334" s="1" t="s">
        <v>151</v>
      </c>
      <c r="EG334" s="1" t="s">
        <v>151</v>
      </c>
    </row>
    <row r="335" ht="14.25" customHeight="1">
      <c r="A335" s="1" t="s">
        <v>828</v>
      </c>
      <c r="B335" s="1" t="s">
        <v>136</v>
      </c>
      <c r="C335" s="1">
        <v>33.0</v>
      </c>
      <c r="D335" s="1" t="s">
        <v>137</v>
      </c>
      <c r="E335" s="1">
        <v>75.0</v>
      </c>
      <c r="F335" s="1">
        <v>43.0</v>
      </c>
      <c r="G335" s="1" t="s">
        <v>154</v>
      </c>
      <c r="H335" s="1">
        <v>32.0</v>
      </c>
      <c r="I335" s="1">
        <v>102.0</v>
      </c>
      <c r="J335" s="1">
        <v>161.0</v>
      </c>
      <c r="K335" s="1">
        <v>3.744186047</v>
      </c>
      <c r="L335" s="1">
        <v>108.7</v>
      </c>
      <c r="M335" s="1">
        <v>1.1</v>
      </c>
      <c r="N335" s="1">
        <v>79.0</v>
      </c>
      <c r="O335" s="1">
        <v>5.4</v>
      </c>
      <c r="P335" s="1">
        <v>3.5</v>
      </c>
      <c r="Q335" s="1">
        <v>6.94</v>
      </c>
      <c r="R335" s="1">
        <v>0.504322767</v>
      </c>
      <c r="S335" s="1">
        <v>162.0</v>
      </c>
      <c r="T335" s="1">
        <v>4.91</v>
      </c>
      <c r="U335" s="1">
        <v>4.3845</v>
      </c>
      <c r="V335" s="1">
        <v>91.7</v>
      </c>
      <c r="W335" s="1">
        <v>111.0231769</v>
      </c>
      <c r="X335" s="1">
        <v>161.6</v>
      </c>
      <c r="Y335" s="1">
        <v>104.51556</v>
      </c>
      <c r="Z335" s="1">
        <v>0.956795333</v>
      </c>
      <c r="AA335" s="1">
        <v>0.3857074</v>
      </c>
      <c r="AB335" s="1">
        <v>55.6</v>
      </c>
      <c r="AC335" s="1">
        <v>21.58364146</v>
      </c>
      <c r="AD335" s="1" t="s">
        <v>154</v>
      </c>
      <c r="AE335" s="1">
        <v>28.7216575</v>
      </c>
      <c r="AF335" s="1">
        <v>75.5</v>
      </c>
      <c r="AG335" s="1" t="s">
        <v>154</v>
      </c>
      <c r="AH335" s="1" t="s">
        <v>154</v>
      </c>
      <c r="AI335" s="1" t="s">
        <v>167</v>
      </c>
      <c r="AJ335" s="1" t="s">
        <v>167</v>
      </c>
      <c r="AK335" s="1" t="s">
        <v>143</v>
      </c>
      <c r="AL335" s="1">
        <v>107.0</v>
      </c>
      <c r="AM335" s="1">
        <v>71.0</v>
      </c>
      <c r="AN335" s="1">
        <v>2268.57</v>
      </c>
      <c r="AO335" s="1">
        <v>20.2519</v>
      </c>
      <c r="AP335" s="1">
        <v>676.933</v>
      </c>
      <c r="AQ335" s="1">
        <v>1129.56</v>
      </c>
      <c r="AR335" s="1">
        <v>14.6231</v>
      </c>
      <c r="AS335" s="1">
        <v>1351.1</v>
      </c>
      <c r="AT335" s="1">
        <v>3486.08</v>
      </c>
      <c r="AU335" s="1">
        <v>280.376</v>
      </c>
      <c r="AV335" s="1">
        <v>10.5654</v>
      </c>
      <c r="AW335" s="1">
        <v>2.13791</v>
      </c>
      <c r="AX335" s="1">
        <v>2.91852</v>
      </c>
      <c r="AY335" s="1">
        <v>731.823</v>
      </c>
      <c r="AZ335" s="1">
        <v>1.08531</v>
      </c>
      <c r="BA335" s="1">
        <v>1.68742</v>
      </c>
      <c r="BB335" s="1">
        <v>18.4055</v>
      </c>
      <c r="BC335" s="1">
        <v>5.56047</v>
      </c>
      <c r="BD335" s="1">
        <v>0.981839</v>
      </c>
      <c r="BE335" s="1">
        <v>364.322</v>
      </c>
      <c r="BF335" s="1">
        <v>7.00397</v>
      </c>
      <c r="BG335" s="1">
        <v>221.905</v>
      </c>
      <c r="BH335" s="1">
        <v>0.788867717</v>
      </c>
      <c r="BI335" s="1">
        <v>0.246677212</v>
      </c>
      <c r="BJ335" s="1">
        <v>0.333874274</v>
      </c>
      <c r="BK335" s="1">
        <v>0.040971595</v>
      </c>
      <c r="BL335" s="1" t="s">
        <v>156</v>
      </c>
      <c r="BM335" s="1" t="s">
        <v>146</v>
      </c>
      <c r="BN335" s="1" t="s">
        <v>145</v>
      </c>
      <c r="BO335" s="1" t="s">
        <v>146</v>
      </c>
      <c r="BP335" s="1" t="s">
        <v>146</v>
      </c>
      <c r="BQ335" s="1" t="s">
        <v>146</v>
      </c>
      <c r="BR335" s="1" t="s">
        <v>146</v>
      </c>
      <c r="BS335" s="1">
        <v>74.62499064</v>
      </c>
      <c r="BT335" s="1">
        <v>1.345664297</v>
      </c>
      <c r="BU335" s="1">
        <v>0.764555845</v>
      </c>
      <c r="BV335" s="1">
        <v>0.280716627</v>
      </c>
      <c r="BW335" s="1">
        <v>0.141596619</v>
      </c>
      <c r="BX335" s="1">
        <v>-0.625878252</v>
      </c>
      <c r="BY335" s="1">
        <v>-0.275838806</v>
      </c>
      <c r="BZ335" s="1" t="str">
        <f t="shared" si="1"/>
        <v>antiinflamatoria</v>
      </c>
      <c r="CA335" s="1">
        <v>21.48344371</v>
      </c>
      <c r="CB335" s="1" t="s">
        <v>148</v>
      </c>
      <c r="CC335" s="1">
        <v>0.286681716</v>
      </c>
      <c r="CD335" s="1">
        <v>0.137206792</v>
      </c>
      <c r="CE335" s="1">
        <v>0.044410639</v>
      </c>
      <c r="CF335" s="1">
        <v>0.162822652</v>
      </c>
      <c r="CG335" s="1">
        <v>0.172539013</v>
      </c>
      <c r="CH335" s="1">
        <v>1861.107</v>
      </c>
      <c r="CI335" s="2" t="str">
        <f t="shared" si="2"/>
        <v>High</v>
      </c>
      <c r="CJ335" s="1">
        <v>501.465</v>
      </c>
      <c r="CK335" s="1">
        <v>251.618</v>
      </c>
      <c r="CL335" s="1">
        <v>249.847</v>
      </c>
      <c r="CM335" s="1">
        <v>138.814</v>
      </c>
      <c r="CN335" s="1">
        <v>337.702</v>
      </c>
      <c r="CO335" s="1">
        <v>3.544</v>
      </c>
      <c r="CP335" s="1">
        <v>0.0</v>
      </c>
      <c r="CQ335" s="1">
        <v>3.544</v>
      </c>
      <c r="CR335" s="1">
        <v>0.0</v>
      </c>
      <c r="CS335" s="1">
        <v>21.406</v>
      </c>
      <c r="CT335" s="1">
        <v>21.406</v>
      </c>
      <c r="CU335" s="1">
        <v>0.0</v>
      </c>
      <c r="CV335" s="1">
        <v>1.684</v>
      </c>
      <c r="CW335" s="1">
        <v>0.0</v>
      </c>
      <c r="CX335" s="1">
        <v>0.0</v>
      </c>
      <c r="CY335" s="1">
        <v>0.0</v>
      </c>
      <c r="CZ335" s="1">
        <v>0.0</v>
      </c>
      <c r="DA335" s="1">
        <v>124.049</v>
      </c>
      <c r="DB335" s="1">
        <v>124.049</v>
      </c>
      <c r="DC335" s="1">
        <v>14.349</v>
      </c>
      <c r="DD335" s="1">
        <v>0.004</v>
      </c>
      <c r="DE335" s="1">
        <v>14.353</v>
      </c>
      <c r="DF335" s="1">
        <v>0.0</v>
      </c>
      <c r="DG335" s="1">
        <v>0.412</v>
      </c>
      <c r="DH335" s="1">
        <v>0.412</v>
      </c>
      <c r="DI335" s="1">
        <v>0.103</v>
      </c>
      <c r="DJ335" s="1">
        <v>0.942</v>
      </c>
      <c r="DK335" s="1">
        <v>1.045</v>
      </c>
      <c r="DL335" s="1">
        <v>233.612</v>
      </c>
      <c r="DM335" s="1">
        <v>103.024</v>
      </c>
      <c r="DN335" s="1">
        <v>336.636</v>
      </c>
      <c r="DO335" s="1">
        <v>0.0</v>
      </c>
      <c r="DP335" s="1">
        <v>21.406</v>
      </c>
      <c r="DQ335" s="1">
        <v>21.406</v>
      </c>
      <c r="DR335" s="1" t="s">
        <v>149</v>
      </c>
      <c r="DS335" s="1" t="s">
        <v>157</v>
      </c>
      <c r="DT335" s="1" t="s">
        <v>157</v>
      </c>
      <c r="DU335" s="1" t="s">
        <v>157</v>
      </c>
      <c r="DV335" s="1">
        <v>820.388</v>
      </c>
      <c r="DW335" s="1" t="str">
        <f t="shared" si="3"/>
        <v>high</v>
      </c>
      <c r="DX335" s="1">
        <v>221.049</v>
      </c>
      <c r="DY335" s="1">
        <v>61.19</v>
      </c>
      <c r="DZ335" s="1">
        <v>148.861</v>
      </c>
      <c r="EA335" s="1" t="s">
        <v>149</v>
      </c>
      <c r="EB335" s="1" t="s">
        <v>157</v>
      </c>
      <c r="EC335" s="1" t="s">
        <v>157</v>
      </c>
      <c r="ED335" s="1" t="s">
        <v>157</v>
      </c>
      <c r="EE335" s="1" t="s">
        <v>829</v>
      </c>
      <c r="EF335" s="1" t="s">
        <v>151</v>
      </c>
      <c r="EG335" s="1" t="s">
        <v>151</v>
      </c>
    </row>
    <row r="336" ht="14.25" customHeight="1">
      <c r="A336" s="1" t="s">
        <v>830</v>
      </c>
      <c r="B336" s="1" t="s">
        <v>153</v>
      </c>
      <c r="C336" s="1">
        <v>21.0</v>
      </c>
      <c r="D336" s="1" t="s">
        <v>137</v>
      </c>
      <c r="E336" s="1">
        <v>52.6</v>
      </c>
      <c r="F336" s="1">
        <v>51.0</v>
      </c>
      <c r="G336" s="1" t="s">
        <v>154</v>
      </c>
      <c r="H336" s="1">
        <v>11.0</v>
      </c>
      <c r="I336" s="1">
        <v>75.0</v>
      </c>
      <c r="J336" s="1">
        <v>133.0</v>
      </c>
      <c r="K336" s="1">
        <v>2.607843137</v>
      </c>
      <c r="L336" s="1">
        <v>135.8</v>
      </c>
      <c r="M336" s="1">
        <v>1.0</v>
      </c>
      <c r="N336" s="1">
        <v>87.0</v>
      </c>
      <c r="O336" s="1">
        <v>5.9</v>
      </c>
      <c r="P336" s="1">
        <v>11.8</v>
      </c>
      <c r="Q336" s="1">
        <v>7.41</v>
      </c>
      <c r="R336" s="1">
        <v>1.592442645</v>
      </c>
      <c r="S336" s="1">
        <v>55.0</v>
      </c>
      <c r="T336" s="1">
        <v>8.85</v>
      </c>
      <c r="U336" s="1">
        <v>4.8285</v>
      </c>
      <c r="V336" s="1">
        <v>112.1</v>
      </c>
      <c r="W336" s="1">
        <v>133.2329695</v>
      </c>
      <c r="X336" s="1">
        <v>88.0</v>
      </c>
      <c r="Y336" s="1">
        <v>52.65347171</v>
      </c>
      <c r="Z336" s="1">
        <v>1.89921</v>
      </c>
      <c r="AA336" s="1">
        <v>0.345973736</v>
      </c>
      <c r="AB336" s="1">
        <v>62.0</v>
      </c>
      <c r="AC336" s="1">
        <v>25.34651134</v>
      </c>
      <c r="AD336" s="1" t="s">
        <v>139</v>
      </c>
      <c r="AE336" s="1">
        <v>36.35687771</v>
      </c>
      <c r="AF336" s="1">
        <v>83.5</v>
      </c>
      <c r="AG336" s="1" t="s">
        <v>140</v>
      </c>
      <c r="AH336" s="1" t="s">
        <v>154</v>
      </c>
      <c r="AI336" s="1" t="s">
        <v>142</v>
      </c>
      <c r="AJ336" s="1" t="s">
        <v>167</v>
      </c>
      <c r="AK336" s="1" t="s">
        <v>143</v>
      </c>
      <c r="AL336" s="1">
        <v>114.0</v>
      </c>
      <c r="AM336" s="1">
        <v>67.0</v>
      </c>
      <c r="AN336" s="1">
        <v>2382.05</v>
      </c>
      <c r="AO336" s="1">
        <v>14.4653</v>
      </c>
      <c r="AP336" s="1">
        <v>1065.67</v>
      </c>
      <c r="AQ336" s="1">
        <v>1286.01</v>
      </c>
      <c r="AR336" s="1">
        <v>16.3235</v>
      </c>
      <c r="AS336" s="1">
        <v>1658.09</v>
      </c>
      <c r="AT336" s="1">
        <v>3524.0</v>
      </c>
      <c r="AU336" s="1">
        <v>254.699</v>
      </c>
      <c r="AV336" s="1">
        <v>12.5732</v>
      </c>
      <c r="AW336" s="1">
        <v>1.89687</v>
      </c>
      <c r="AX336" s="1">
        <v>3.61764</v>
      </c>
      <c r="AY336" s="1">
        <v>834.853</v>
      </c>
      <c r="AZ336" s="1">
        <v>1.30141</v>
      </c>
      <c r="BA336" s="1">
        <v>2.15064</v>
      </c>
      <c r="BB336" s="1">
        <v>19.7953</v>
      </c>
      <c r="BC336" s="1">
        <v>5.30066</v>
      </c>
      <c r="BD336" s="1">
        <v>3.24189</v>
      </c>
      <c r="BE336" s="1">
        <v>428.913</v>
      </c>
      <c r="BF336" s="1">
        <v>7.52372</v>
      </c>
      <c r="BG336" s="1">
        <v>217.566</v>
      </c>
      <c r="BH336" s="1">
        <v>0.0</v>
      </c>
      <c r="BI336" s="1">
        <v>0.0</v>
      </c>
      <c r="BJ336" s="1">
        <v>0.0</v>
      </c>
      <c r="BK336" s="1">
        <v>0.0</v>
      </c>
      <c r="BL336" s="1" t="s">
        <v>156</v>
      </c>
      <c r="BM336" s="1" t="s">
        <v>146</v>
      </c>
      <c r="BN336" s="1" t="s">
        <v>146</v>
      </c>
      <c r="BO336" s="1" t="s">
        <v>146</v>
      </c>
      <c r="BP336" s="1" t="s">
        <v>146</v>
      </c>
      <c r="BQ336" s="1" t="s">
        <v>146</v>
      </c>
      <c r="BR336" s="1" t="s">
        <v>146</v>
      </c>
      <c r="BS336" s="1">
        <v>56.25054818</v>
      </c>
      <c r="BT336" s="1">
        <v>2.138682987</v>
      </c>
      <c r="BU336" s="1">
        <v>1.023269465</v>
      </c>
      <c r="BV336" s="1">
        <v>0.661143255</v>
      </c>
      <c r="BW336" s="1">
        <v>0.207976438</v>
      </c>
      <c r="BX336" s="1">
        <v>-0.776159955</v>
      </c>
      <c r="BY336" s="1">
        <v>-0.32584381</v>
      </c>
      <c r="BZ336" s="1" t="str">
        <f t="shared" si="1"/>
        <v>antiinflamatoria</v>
      </c>
      <c r="CA336" s="1">
        <v>38.53892216</v>
      </c>
      <c r="CB336" s="1" t="s">
        <v>148</v>
      </c>
      <c r="CC336" s="1">
        <v>0.004433747</v>
      </c>
      <c r="CD336" s="1">
        <v>0.143621738</v>
      </c>
      <c r="CE336" s="1">
        <v>0.026127439</v>
      </c>
      <c r="CF336" s="1">
        <v>0.572080061</v>
      </c>
      <c r="CG336" s="1">
        <v>0.153470991</v>
      </c>
      <c r="CH336" s="1">
        <v>1800.46</v>
      </c>
      <c r="CI336" s="2" t="str">
        <f t="shared" si="2"/>
        <v>High</v>
      </c>
      <c r="CJ336" s="1">
        <v>1091.727</v>
      </c>
      <c r="CK336" s="1">
        <v>990.754</v>
      </c>
      <c r="CL336" s="1">
        <v>100.973</v>
      </c>
      <c r="CM336" s="1">
        <v>951.396</v>
      </c>
      <c r="CN336" s="1">
        <v>130.012</v>
      </c>
      <c r="CO336" s="1">
        <v>8.104</v>
      </c>
      <c r="CP336" s="1">
        <v>0.0</v>
      </c>
      <c r="CQ336" s="1">
        <v>8.104</v>
      </c>
      <c r="CR336" s="1">
        <v>0.0</v>
      </c>
      <c r="CS336" s="1">
        <v>2.215</v>
      </c>
      <c r="CT336" s="1">
        <v>2.215</v>
      </c>
      <c r="CU336" s="1">
        <v>0.0</v>
      </c>
      <c r="CV336" s="1">
        <v>0.268</v>
      </c>
      <c r="CW336" s="1">
        <v>0.0</v>
      </c>
      <c r="CX336" s="1">
        <v>0.0</v>
      </c>
      <c r="CY336" s="1">
        <v>747.583</v>
      </c>
      <c r="CZ336" s="1">
        <v>131.382</v>
      </c>
      <c r="DA336" s="1">
        <v>34.779</v>
      </c>
      <c r="DB336" s="1">
        <v>166.162</v>
      </c>
      <c r="DC336" s="1">
        <v>22.446</v>
      </c>
      <c r="DD336" s="1">
        <v>0.056</v>
      </c>
      <c r="DE336" s="1">
        <v>22.502</v>
      </c>
      <c r="DF336" s="1">
        <v>11.646</v>
      </c>
      <c r="DG336" s="1">
        <v>3.503</v>
      </c>
      <c r="DH336" s="1">
        <v>15.149</v>
      </c>
      <c r="DI336" s="1">
        <v>0.289</v>
      </c>
      <c r="DJ336" s="1">
        <v>10.337</v>
      </c>
      <c r="DK336" s="1">
        <v>10.626</v>
      </c>
      <c r="DL336" s="1">
        <v>69.295</v>
      </c>
      <c r="DM336" s="1">
        <v>50.074</v>
      </c>
      <c r="DN336" s="1">
        <v>119.369</v>
      </c>
      <c r="DO336" s="1">
        <v>0.0</v>
      </c>
      <c r="DP336" s="1">
        <v>2.215</v>
      </c>
      <c r="DQ336" s="1">
        <v>2.215</v>
      </c>
      <c r="DR336" s="1" t="s">
        <v>149</v>
      </c>
      <c r="DS336" s="1" t="s">
        <v>149</v>
      </c>
      <c r="DT336" s="1" t="s">
        <v>149</v>
      </c>
      <c r="DU336" s="1" t="s">
        <v>157</v>
      </c>
      <c r="DV336" s="1">
        <v>755.845</v>
      </c>
      <c r="DW336" s="1" t="str">
        <f t="shared" si="3"/>
        <v>high</v>
      </c>
      <c r="DX336" s="1">
        <v>458.314</v>
      </c>
      <c r="DY336" s="1">
        <v>399.402</v>
      </c>
      <c r="DZ336" s="1">
        <v>54.58</v>
      </c>
      <c r="EA336" s="1" t="s">
        <v>149</v>
      </c>
      <c r="EB336" s="1" t="s">
        <v>149</v>
      </c>
      <c r="EC336" s="1" t="s">
        <v>149</v>
      </c>
      <c r="ED336" s="1" t="s">
        <v>158</v>
      </c>
      <c r="EE336" s="1" t="s">
        <v>831</v>
      </c>
      <c r="EF336" s="1" t="s">
        <v>175</v>
      </c>
      <c r="EG336" s="1" t="s">
        <v>151</v>
      </c>
    </row>
    <row r="337" ht="14.25" customHeight="1">
      <c r="A337" s="1" t="s">
        <v>832</v>
      </c>
      <c r="B337" s="1" t="s">
        <v>136</v>
      </c>
      <c r="C337" s="1">
        <v>44.0</v>
      </c>
      <c r="D337" s="1" t="s">
        <v>161</v>
      </c>
      <c r="E337" s="1">
        <v>96.0</v>
      </c>
      <c r="F337" s="1">
        <v>29.0</v>
      </c>
      <c r="G337" s="1" t="s">
        <v>138</v>
      </c>
      <c r="H337" s="1">
        <v>47.0</v>
      </c>
      <c r="I337" s="1">
        <v>106.0</v>
      </c>
      <c r="J337" s="1">
        <v>165.0</v>
      </c>
      <c r="K337" s="1">
        <v>5.689655172</v>
      </c>
      <c r="L337" s="1">
        <v>62.3</v>
      </c>
      <c r="M337" s="1">
        <v>0.9</v>
      </c>
      <c r="N337" s="1">
        <v>89.0</v>
      </c>
      <c r="O337" s="1">
        <v>5.6</v>
      </c>
      <c r="P337" s="1">
        <v>3.16</v>
      </c>
      <c r="Q337" s="1">
        <v>5.92</v>
      </c>
      <c r="R337" s="1">
        <v>0.533783784</v>
      </c>
      <c r="S337" s="1">
        <v>235.0</v>
      </c>
      <c r="T337" s="1">
        <v>31.36</v>
      </c>
      <c r="U337" s="1">
        <v>4.9395</v>
      </c>
      <c r="V337" s="1">
        <v>253.0</v>
      </c>
      <c r="W337" s="1">
        <v>435.7068427</v>
      </c>
      <c r="X337" s="1">
        <v>25.7</v>
      </c>
      <c r="Y337" s="1">
        <v>14.52524526</v>
      </c>
      <c r="Z337" s="1">
        <v>6.884565333</v>
      </c>
      <c r="AA337" s="1">
        <v>0.289880586</v>
      </c>
      <c r="AB337" s="1">
        <v>80.4</v>
      </c>
      <c r="AC337" s="1">
        <v>30.40989819</v>
      </c>
      <c r="AD337" s="1" t="s">
        <v>155</v>
      </c>
      <c r="AE337" s="1">
        <v>38.59154295</v>
      </c>
      <c r="AF337" s="1">
        <v>103.6</v>
      </c>
      <c r="AG337" s="1" t="s">
        <v>140</v>
      </c>
      <c r="AH337" s="1" t="s">
        <v>141</v>
      </c>
      <c r="AI337" s="1" t="s">
        <v>142</v>
      </c>
      <c r="AJ337" s="1" t="s">
        <v>142</v>
      </c>
      <c r="AK337" s="1" t="s">
        <v>143</v>
      </c>
      <c r="AL337" s="1">
        <v>126.0</v>
      </c>
      <c r="AM337" s="1">
        <v>84.0</v>
      </c>
      <c r="AN337" s="1">
        <v>2076.01</v>
      </c>
      <c r="AO337" s="1">
        <v>20.9119</v>
      </c>
      <c r="AP337" s="1">
        <v>395.825</v>
      </c>
      <c r="AQ337" s="1">
        <v>986.006</v>
      </c>
      <c r="AR337" s="1">
        <v>14.8123</v>
      </c>
      <c r="AS337" s="1">
        <v>824.553</v>
      </c>
      <c r="AT337" s="1">
        <v>2735.4</v>
      </c>
      <c r="AU337" s="1">
        <v>257.677</v>
      </c>
      <c r="AV337" s="1">
        <v>10.3643</v>
      </c>
      <c r="AW337" s="1">
        <v>2.22111</v>
      </c>
      <c r="AX337" s="1">
        <v>3.40945</v>
      </c>
      <c r="AY337" s="1">
        <v>753.126</v>
      </c>
      <c r="AZ337" s="1">
        <v>1.60695</v>
      </c>
      <c r="BA337" s="1">
        <v>1.79494</v>
      </c>
      <c r="BB337" s="1">
        <v>19.4527</v>
      </c>
      <c r="BC337" s="1">
        <v>4.62695</v>
      </c>
      <c r="BD337" s="1">
        <v>1.36977</v>
      </c>
      <c r="BE337" s="1">
        <v>506.736</v>
      </c>
      <c r="BF337" s="1">
        <v>7.61459</v>
      </c>
      <c r="BG337" s="1">
        <v>181.249</v>
      </c>
      <c r="BH337" s="1">
        <v>3.340431257</v>
      </c>
      <c r="BI337" s="1">
        <v>1.257124785</v>
      </c>
      <c r="BJ337" s="1">
        <v>0.695633144</v>
      </c>
      <c r="BK337" s="1">
        <v>0.016367026</v>
      </c>
      <c r="BL337" s="1" t="s">
        <v>144</v>
      </c>
      <c r="BM337" s="1" t="s">
        <v>146</v>
      </c>
      <c r="BN337" s="1" t="s">
        <v>145</v>
      </c>
      <c r="BO337" s="1" t="s">
        <v>145</v>
      </c>
      <c r="BP337" s="1" t="s">
        <v>146</v>
      </c>
      <c r="BQ337" s="1" t="s">
        <v>146</v>
      </c>
      <c r="BR337" s="1" t="s">
        <v>145</v>
      </c>
      <c r="BS337" s="1">
        <v>31.98126813</v>
      </c>
      <c r="BT337" s="1">
        <v>1.216235366</v>
      </c>
      <c r="BU337" s="1">
        <v>0.735422911</v>
      </c>
      <c r="BV337" s="1">
        <v>0.295965012</v>
      </c>
      <c r="BW337" s="1">
        <v>0.103087749</v>
      </c>
      <c r="BX337" s="1">
        <v>-0.803100437</v>
      </c>
      <c r="BY337" s="1">
        <v>-0.386849921</v>
      </c>
      <c r="BZ337" s="1" t="str">
        <f t="shared" si="1"/>
        <v>antiinflamatoria</v>
      </c>
      <c r="CA337" s="1">
        <v>32.61003861</v>
      </c>
      <c r="CB337" s="1" t="s">
        <v>148</v>
      </c>
      <c r="CC337" s="1">
        <v>0.126580056</v>
      </c>
      <c r="CD337" s="1">
        <v>0.41410639</v>
      </c>
      <c r="CE337" s="1">
        <v>0.185744382</v>
      </c>
      <c r="CF337" s="1">
        <v>0.046743329</v>
      </c>
      <c r="CG337" s="1">
        <v>0.120303722</v>
      </c>
      <c r="CH337" s="1">
        <v>400.557</v>
      </c>
      <c r="CI337" s="2" t="str">
        <f t="shared" si="2"/>
        <v>low</v>
      </c>
      <c r="CJ337" s="1">
        <v>145.574</v>
      </c>
      <c r="CK337" s="1">
        <v>93.146</v>
      </c>
      <c r="CL337" s="1">
        <v>52.428</v>
      </c>
      <c r="CM337" s="1">
        <v>36.213</v>
      </c>
      <c r="CN337" s="1">
        <v>26.747</v>
      </c>
      <c r="CO337" s="1">
        <v>40.577</v>
      </c>
      <c r="CP337" s="1">
        <v>0.0</v>
      </c>
      <c r="CQ337" s="1">
        <v>40.577</v>
      </c>
      <c r="CR337" s="1">
        <v>0.0</v>
      </c>
      <c r="CS337" s="1">
        <v>42.037</v>
      </c>
      <c r="CT337" s="1">
        <v>42.037</v>
      </c>
      <c r="CU337" s="1">
        <v>0.0</v>
      </c>
      <c r="CV337" s="1">
        <v>40.572</v>
      </c>
      <c r="CW337" s="1">
        <v>0.0</v>
      </c>
      <c r="CX337" s="1">
        <v>0.0</v>
      </c>
      <c r="CY337" s="1">
        <v>25.366</v>
      </c>
      <c r="CZ337" s="1">
        <v>0.098</v>
      </c>
      <c r="DA337" s="1">
        <v>0.697</v>
      </c>
      <c r="DB337" s="1">
        <v>0.794</v>
      </c>
      <c r="DC337" s="1">
        <v>0.0</v>
      </c>
      <c r="DD337" s="1">
        <v>0.174</v>
      </c>
      <c r="DE337" s="1">
        <v>0.174</v>
      </c>
      <c r="DF337" s="1">
        <v>5.905</v>
      </c>
      <c r="DG337" s="1">
        <v>3.974</v>
      </c>
      <c r="DH337" s="1">
        <v>9.879</v>
      </c>
      <c r="DI337" s="1">
        <v>0.994</v>
      </c>
      <c r="DJ337" s="1">
        <v>0.307</v>
      </c>
      <c r="DK337" s="1">
        <v>1.301</v>
      </c>
      <c r="DL337" s="1">
        <v>20.206</v>
      </c>
      <c r="DM337" s="1">
        <v>5.24</v>
      </c>
      <c r="DN337" s="1">
        <v>25.446</v>
      </c>
      <c r="DO337" s="1">
        <v>0.0</v>
      </c>
      <c r="DP337" s="1">
        <v>42.037</v>
      </c>
      <c r="DQ337" s="1">
        <v>42.037</v>
      </c>
      <c r="DR337" s="1" t="s">
        <v>158</v>
      </c>
      <c r="DS337" s="1" t="s">
        <v>158</v>
      </c>
      <c r="DT337" s="1" t="s">
        <v>158</v>
      </c>
      <c r="DU337" s="1" t="s">
        <v>158</v>
      </c>
      <c r="DV337" s="1">
        <v>192.946</v>
      </c>
      <c r="DW337" s="1" t="str">
        <f t="shared" si="3"/>
        <v>low</v>
      </c>
      <c r="DX337" s="1">
        <v>70.122</v>
      </c>
      <c r="DY337" s="1">
        <v>17.444</v>
      </c>
      <c r="DZ337" s="1">
        <v>12.884</v>
      </c>
      <c r="EA337" s="1" t="s">
        <v>158</v>
      </c>
      <c r="EB337" s="1" t="s">
        <v>158</v>
      </c>
      <c r="EC337" s="1" t="s">
        <v>158</v>
      </c>
      <c r="ED337" s="1" t="s">
        <v>158</v>
      </c>
      <c r="EE337" s="1" t="s">
        <v>833</v>
      </c>
      <c r="EF337" s="1" t="s">
        <v>151</v>
      </c>
      <c r="EG337" s="1" t="s">
        <v>151</v>
      </c>
    </row>
    <row r="338" ht="14.25" customHeight="1">
      <c r="A338" s="1" t="s">
        <v>834</v>
      </c>
      <c r="B338" s="1" t="s">
        <v>136</v>
      </c>
      <c r="C338" s="1">
        <v>34.0</v>
      </c>
      <c r="D338" s="1" t="s">
        <v>137</v>
      </c>
      <c r="E338" s="1">
        <v>123.0</v>
      </c>
      <c r="F338" s="1">
        <v>36.0</v>
      </c>
      <c r="G338" s="1" t="s">
        <v>138</v>
      </c>
      <c r="H338" s="1">
        <v>35.0</v>
      </c>
      <c r="I338" s="1">
        <v>143.0</v>
      </c>
      <c r="J338" s="1">
        <v>202.0</v>
      </c>
      <c r="K338" s="1">
        <v>5.611111111</v>
      </c>
      <c r="L338" s="1">
        <v>197.5</v>
      </c>
      <c r="M338" s="1">
        <v>2.5</v>
      </c>
      <c r="N338" s="1">
        <v>83.0</v>
      </c>
      <c r="O338" s="1">
        <v>6.0</v>
      </c>
      <c r="P338" s="1">
        <v>6.0</v>
      </c>
      <c r="Q338" s="1">
        <v>4.31</v>
      </c>
      <c r="R338" s="1">
        <v>1.392111369</v>
      </c>
      <c r="S338" s="1">
        <v>174.0</v>
      </c>
      <c r="T338" s="1">
        <v>13.8</v>
      </c>
      <c r="U338" s="1">
        <v>4.6065</v>
      </c>
      <c r="V338" s="1">
        <v>166.0</v>
      </c>
      <c r="W338" s="1">
        <v>249.4351559</v>
      </c>
      <c r="X338" s="1">
        <v>57.7</v>
      </c>
      <c r="Y338" s="1">
        <v>35.39422083</v>
      </c>
      <c r="Z338" s="1">
        <v>2.82532</v>
      </c>
      <c r="AA338" s="1">
        <v>0.326489304</v>
      </c>
      <c r="AB338" s="1">
        <v>107.4</v>
      </c>
      <c r="AC338" s="1">
        <v>34.55410565</v>
      </c>
      <c r="AD338" s="1" t="s">
        <v>155</v>
      </c>
      <c r="AE338" s="1">
        <v>39.70012023</v>
      </c>
      <c r="AF338" s="1">
        <v>117.2</v>
      </c>
      <c r="AG338" s="1" t="s">
        <v>140</v>
      </c>
      <c r="AH338" s="1" t="s">
        <v>141</v>
      </c>
      <c r="AI338" s="1" t="s">
        <v>167</v>
      </c>
      <c r="AJ338" s="1" t="s">
        <v>142</v>
      </c>
      <c r="AK338" s="1" t="s">
        <v>173</v>
      </c>
      <c r="AL338" s="1">
        <v>136.0</v>
      </c>
      <c r="AM338" s="1">
        <v>81.0</v>
      </c>
      <c r="AN338" s="1">
        <v>1874.75</v>
      </c>
      <c r="AO338" s="1">
        <v>17.3611</v>
      </c>
      <c r="AP338" s="1">
        <v>380.619</v>
      </c>
      <c r="AQ338" s="1">
        <v>909.344</v>
      </c>
      <c r="AR338" s="1">
        <v>12.7794</v>
      </c>
      <c r="AS338" s="1">
        <v>1132.41</v>
      </c>
      <c r="AT338" s="1">
        <v>3248.63</v>
      </c>
      <c r="AU338" s="1">
        <v>242.465</v>
      </c>
      <c r="AV338" s="1">
        <v>10.7197</v>
      </c>
      <c r="AW338" s="1">
        <v>6.32804</v>
      </c>
      <c r="AX338" s="1">
        <v>3.04251</v>
      </c>
      <c r="AY338" s="1">
        <v>929.237</v>
      </c>
      <c r="AZ338" s="1">
        <v>1.01088</v>
      </c>
      <c r="BA338" s="1">
        <v>1.86111</v>
      </c>
      <c r="BB338" s="1">
        <v>15.0304</v>
      </c>
      <c r="BC338" s="1">
        <v>4.98845</v>
      </c>
      <c r="BD338" s="1">
        <v>1.19962</v>
      </c>
      <c r="BE338" s="1">
        <v>298.658</v>
      </c>
      <c r="BF338" s="1">
        <v>7.2057</v>
      </c>
      <c r="BG338" s="1">
        <v>151.551</v>
      </c>
      <c r="BH338" s="1">
        <v>0.836059459</v>
      </c>
      <c r="BI338" s="1">
        <v>0.177048198</v>
      </c>
      <c r="BJ338" s="1">
        <v>0.195128839</v>
      </c>
      <c r="BK338" s="1">
        <v>0.019904204</v>
      </c>
      <c r="BL338" s="1" t="s">
        <v>144</v>
      </c>
      <c r="BM338" s="1" t="s">
        <v>145</v>
      </c>
      <c r="BN338" s="1" t="s">
        <v>145</v>
      </c>
      <c r="BO338" s="1" t="s">
        <v>145</v>
      </c>
      <c r="BP338" s="1" t="s">
        <v>146</v>
      </c>
      <c r="BQ338" s="1" t="s">
        <v>146</v>
      </c>
      <c r="BR338" s="1" t="s">
        <v>146</v>
      </c>
      <c r="BS338" s="1">
        <v>30.28538233</v>
      </c>
      <c r="BT338" s="1">
        <v>0.739738822</v>
      </c>
      <c r="BU338" s="1">
        <v>0.698821722</v>
      </c>
      <c r="BV338" s="1">
        <v>0.309125799</v>
      </c>
      <c r="BW338" s="1">
        <v>0.113351821</v>
      </c>
      <c r="BX338" s="1">
        <v>-0.202885418</v>
      </c>
      <c r="BY338" s="1">
        <v>-0.108205556</v>
      </c>
      <c r="BZ338" s="1" t="str">
        <f t="shared" si="1"/>
        <v>antiinflamatoria</v>
      </c>
      <c r="CA338" s="1">
        <v>33.91467577</v>
      </c>
      <c r="CB338" s="1" t="s">
        <v>148</v>
      </c>
      <c r="CC338" s="1">
        <v>0.055471989</v>
      </c>
      <c r="CD338" s="1">
        <v>0.418351249</v>
      </c>
      <c r="CE338" s="1">
        <v>0.068129288</v>
      </c>
      <c r="CF338" s="1">
        <v>0.209487471</v>
      </c>
      <c r="CG338" s="1">
        <v>0.092123124</v>
      </c>
      <c r="CH338" s="1">
        <v>587.25</v>
      </c>
      <c r="CI338" s="2" t="str">
        <f t="shared" si="2"/>
        <v>low</v>
      </c>
      <c r="CJ338" s="1">
        <v>562.389</v>
      </c>
      <c r="CK338" s="1">
        <v>467.438</v>
      </c>
      <c r="CL338" s="1">
        <v>94.951</v>
      </c>
      <c r="CM338" s="1">
        <v>241.788</v>
      </c>
      <c r="CN338" s="1">
        <v>303.046</v>
      </c>
      <c r="CO338" s="1">
        <v>1.482</v>
      </c>
      <c r="CP338" s="1">
        <v>0.0</v>
      </c>
      <c r="CQ338" s="1">
        <v>1.482</v>
      </c>
      <c r="CR338" s="1">
        <v>0.0</v>
      </c>
      <c r="CS338" s="1">
        <v>16.074</v>
      </c>
      <c r="CT338" s="1">
        <v>16.074</v>
      </c>
      <c r="CU338" s="1">
        <v>0.0</v>
      </c>
      <c r="CV338" s="1">
        <v>0.789</v>
      </c>
      <c r="CW338" s="1">
        <v>184.999</v>
      </c>
      <c r="CX338" s="1">
        <v>0.0</v>
      </c>
      <c r="CY338" s="1">
        <v>3.143</v>
      </c>
      <c r="CZ338" s="1">
        <v>0.036</v>
      </c>
      <c r="DA338" s="1">
        <v>0.258</v>
      </c>
      <c r="DB338" s="1">
        <v>0.295</v>
      </c>
      <c r="DC338" s="1">
        <v>7.687</v>
      </c>
      <c r="DD338" s="1">
        <v>0.156</v>
      </c>
      <c r="DE338" s="1">
        <v>7.843</v>
      </c>
      <c r="DF338" s="1">
        <v>42.265</v>
      </c>
      <c r="DG338" s="1">
        <v>3.243</v>
      </c>
      <c r="DH338" s="1">
        <v>45.508</v>
      </c>
      <c r="DI338" s="1">
        <v>1.165</v>
      </c>
      <c r="DJ338" s="1">
        <v>4.286</v>
      </c>
      <c r="DK338" s="1">
        <v>5.452</v>
      </c>
      <c r="DL338" s="1">
        <v>226.625</v>
      </c>
      <c r="DM338" s="1">
        <v>70.899</v>
      </c>
      <c r="DN338" s="1">
        <v>297.525</v>
      </c>
      <c r="DO338" s="1">
        <v>0.0</v>
      </c>
      <c r="DP338" s="1">
        <v>16.074</v>
      </c>
      <c r="DQ338" s="1">
        <v>16.074</v>
      </c>
      <c r="DR338" s="1" t="s">
        <v>158</v>
      </c>
      <c r="DS338" s="1" t="s">
        <v>157</v>
      </c>
      <c r="DT338" s="1" t="s">
        <v>157</v>
      </c>
      <c r="DU338" s="1" t="s">
        <v>157</v>
      </c>
      <c r="DV338" s="1">
        <v>313.242</v>
      </c>
      <c r="DW338" s="1" t="str">
        <f t="shared" si="3"/>
        <v>low</v>
      </c>
      <c r="DX338" s="1">
        <v>299.981</v>
      </c>
      <c r="DY338" s="1">
        <v>128.971</v>
      </c>
      <c r="DZ338" s="1">
        <v>161.646</v>
      </c>
      <c r="EA338" s="1" t="s">
        <v>158</v>
      </c>
      <c r="EB338" s="1" t="s">
        <v>157</v>
      </c>
      <c r="EC338" s="1" t="s">
        <v>157</v>
      </c>
      <c r="ED338" s="1" t="s">
        <v>157</v>
      </c>
      <c r="EE338" s="1" t="s">
        <v>835</v>
      </c>
      <c r="EF338" s="1" t="s">
        <v>151</v>
      </c>
      <c r="EG338" s="1" t="s">
        <v>151</v>
      </c>
    </row>
    <row r="339" ht="14.25" customHeight="1">
      <c r="A339" s="1" t="s">
        <v>836</v>
      </c>
      <c r="B339" s="1" t="s">
        <v>153</v>
      </c>
      <c r="C339" s="1">
        <v>31.0</v>
      </c>
      <c r="D339" s="1" t="s">
        <v>137</v>
      </c>
      <c r="E339" s="1">
        <v>70.7</v>
      </c>
      <c r="F339" s="1">
        <v>32.0</v>
      </c>
      <c r="G339" s="1" t="s">
        <v>154</v>
      </c>
      <c r="H339" s="1">
        <v>18.0</v>
      </c>
      <c r="I339" s="1">
        <v>98.0</v>
      </c>
      <c r="J339" s="1">
        <v>141.0</v>
      </c>
      <c r="K339" s="1">
        <v>4.40625</v>
      </c>
      <c r="L339" s="1">
        <v>92.4</v>
      </c>
      <c r="M339" s="1">
        <v>5.6</v>
      </c>
      <c r="N339" s="1">
        <v>110.0</v>
      </c>
      <c r="O339" s="1">
        <v>6.3</v>
      </c>
      <c r="P339" s="1">
        <v>12.7</v>
      </c>
      <c r="Q339" s="1">
        <v>4.28</v>
      </c>
      <c r="R339" s="1">
        <v>2.96728972</v>
      </c>
      <c r="S339" s="1">
        <v>92.0</v>
      </c>
      <c r="T339" s="1">
        <v>36.38</v>
      </c>
      <c r="U339" s="1">
        <v>6.105</v>
      </c>
      <c r="V339" s="1">
        <v>189.2</v>
      </c>
      <c r="W339" s="1">
        <v>279.3090211</v>
      </c>
      <c r="X339" s="1">
        <v>21.2</v>
      </c>
      <c r="Y339" s="1">
        <v>10.13057638</v>
      </c>
      <c r="Z339" s="1">
        <v>9.871106667</v>
      </c>
      <c r="AA339" s="1">
        <v>0.277301307</v>
      </c>
      <c r="AB339" s="1">
        <v>90.5</v>
      </c>
      <c r="AC339" s="1">
        <v>33.5662074</v>
      </c>
      <c r="AD339" s="1" t="s">
        <v>155</v>
      </c>
      <c r="AE339" s="1">
        <v>44.17443975</v>
      </c>
      <c r="AF339" s="1">
        <v>105.7</v>
      </c>
      <c r="AG339" s="1" t="s">
        <v>140</v>
      </c>
      <c r="AH339" s="1" t="s">
        <v>141</v>
      </c>
      <c r="AI339" s="1" t="s">
        <v>142</v>
      </c>
      <c r="AJ339" s="1" t="s">
        <v>142</v>
      </c>
      <c r="AK339" s="1" t="s">
        <v>173</v>
      </c>
      <c r="AL339" s="1">
        <v>114.0</v>
      </c>
      <c r="AM339" s="1">
        <v>70.0</v>
      </c>
      <c r="AN339" s="1">
        <v>2431.67</v>
      </c>
      <c r="AO339" s="1">
        <v>18.1347</v>
      </c>
      <c r="AP339" s="1">
        <v>509.805</v>
      </c>
      <c r="AQ339" s="1">
        <v>1068.74</v>
      </c>
      <c r="AR339" s="1">
        <v>16.4946</v>
      </c>
      <c r="AS339" s="1">
        <v>2097.54</v>
      </c>
      <c r="AT339" s="1">
        <v>3079.01</v>
      </c>
      <c r="AU339" s="1">
        <v>264.377</v>
      </c>
      <c r="AV339" s="1">
        <v>10.8109</v>
      </c>
      <c r="AW339" s="1">
        <v>2.11632</v>
      </c>
      <c r="AX339" s="1">
        <v>3.11171</v>
      </c>
      <c r="AY339" s="1">
        <v>619.85</v>
      </c>
      <c r="AZ339" s="1">
        <v>1.38435</v>
      </c>
      <c r="BA339" s="1">
        <v>1.58078</v>
      </c>
      <c r="BB339" s="1">
        <v>23.6833</v>
      </c>
      <c r="BC339" s="1">
        <v>5.70873</v>
      </c>
      <c r="BD339" s="1">
        <v>1.02594</v>
      </c>
      <c r="BE339" s="1">
        <v>377.533</v>
      </c>
      <c r="BF339" s="1">
        <v>7.32647</v>
      </c>
      <c r="BG339" s="1">
        <v>125.508</v>
      </c>
      <c r="BH339" s="1">
        <v>4.343710097</v>
      </c>
      <c r="BI339" s="1">
        <v>1.210281046</v>
      </c>
      <c r="BJ339" s="1">
        <v>0.606876665</v>
      </c>
      <c r="BK339" s="1">
        <v>0.089989606</v>
      </c>
      <c r="BL339" s="1" t="s">
        <v>144</v>
      </c>
      <c r="BM339" s="1" t="s">
        <v>146</v>
      </c>
      <c r="BN339" s="1" t="s">
        <v>146</v>
      </c>
      <c r="BO339" s="1" t="s">
        <v>145</v>
      </c>
      <c r="BP339" s="1" t="s">
        <v>145</v>
      </c>
      <c r="BQ339" s="1" t="s">
        <v>145</v>
      </c>
      <c r="BR339" s="1" t="s">
        <v>145</v>
      </c>
      <c r="BS339" s="1">
        <v>23.35076788</v>
      </c>
      <c r="BT339" s="1">
        <v>0.55882139</v>
      </c>
      <c r="BU339" s="1">
        <v>0.440505357</v>
      </c>
      <c r="BV339" s="1">
        <v>0.154867061</v>
      </c>
      <c r="BW339" s="1">
        <v>0.074101352</v>
      </c>
      <c r="BX339" s="1">
        <v>1.005653939</v>
      </c>
      <c r="BY339" s="1">
        <v>0.413509021</v>
      </c>
      <c r="BZ339" s="1" t="str">
        <f t="shared" si="1"/>
        <v>proinflamatoria</v>
      </c>
      <c r="CA339" s="1">
        <v>44.93093661</v>
      </c>
      <c r="CB339" s="1" t="s">
        <v>148</v>
      </c>
      <c r="CC339" s="1">
        <v>0.186418492</v>
      </c>
      <c r="CD339" s="1">
        <v>0.161867058</v>
      </c>
      <c r="CE339" s="1">
        <v>0.270385033</v>
      </c>
      <c r="CF339" s="1">
        <v>0.020496775</v>
      </c>
      <c r="CG339" s="1">
        <v>0.229295703</v>
      </c>
      <c r="CH339" s="1">
        <v>2357.781</v>
      </c>
      <c r="CI339" s="2" t="str">
        <f t="shared" si="2"/>
        <v>High</v>
      </c>
      <c r="CJ339" s="1">
        <v>1571.378</v>
      </c>
      <c r="CK339" s="1">
        <v>1301.077</v>
      </c>
      <c r="CL339" s="1">
        <v>270.301</v>
      </c>
      <c r="CM339" s="1">
        <v>989.859</v>
      </c>
      <c r="CN339" s="1">
        <v>562.38</v>
      </c>
      <c r="CO339" s="1">
        <v>6.85</v>
      </c>
      <c r="CP339" s="1">
        <v>0.0</v>
      </c>
      <c r="CQ339" s="1">
        <v>6.85</v>
      </c>
      <c r="CR339" s="1">
        <v>0.0</v>
      </c>
      <c r="CS339" s="1">
        <v>12.29</v>
      </c>
      <c r="CT339" s="1">
        <v>12.29</v>
      </c>
      <c r="CU339" s="1">
        <v>0.0</v>
      </c>
      <c r="CV339" s="1">
        <v>4.255</v>
      </c>
      <c r="CW339" s="1">
        <v>0.031</v>
      </c>
      <c r="CX339" s="1">
        <v>0.0</v>
      </c>
      <c r="CY339" s="1">
        <v>987.355</v>
      </c>
      <c r="CZ339" s="1">
        <v>0.134</v>
      </c>
      <c r="DA339" s="1">
        <v>0.0</v>
      </c>
      <c r="DB339" s="1">
        <v>0.134</v>
      </c>
      <c r="DC339" s="1">
        <v>0.488</v>
      </c>
      <c r="DD339" s="1">
        <v>0.005</v>
      </c>
      <c r="DE339" s="1">
        <v>0.493</v>
      </c>
      <c r="DF339" s="1">
        <v>1.437</v>
      </c>
      <c r="DG339" s="1">
        <v>0.409</v>
      </c>
      <c r="DH339" s="1">
        <v>1.846</v>
      </c>
      <c r="DI339" s="1">
        <v>0.289</v>
      </c>
      <c r="DJ339" s="1">
        <v>15.274</v>
      </c>
      <c r="DK339" s="1">
        <v>15.564</v>
      </c>
      <c r="DL339" s="1">
        <v>304.413</v>
      </c>
      <c r="DM339" s="1">
        <v>242.244</v>
      </c>
      <c r="DN339" s="1">
        <v>546.657</v>
      </c>
      <c r="DO339" s="1">
        <v>0.0</v>
      </c>
      <c r="DP339" s="1">
        <v>12.29</v>
      </c>
      <c r="DQ339" s="1">
        <v>12.29</v>
      </c>
      <c r="DR339" s="1" t="s">
        <v>149</v>
      </c>
      <c r="DS339" s="1" t="s">
        <v>149</v>
      </c>
      <c r="DT339" s="1" t="s">
        <v>149</v>
      </c>
      <c r="DU339" s="1" t="s">
        <v>149</v>
      </c>
      <c r="DV339" s="1">
        <v>969.614</v>
      </c>
      <c r="DW339" s="1" t="str">
        <f t="shared" si="3"/>
        <v>high</v>
      </c>
      <c r="DX339" s="1">
        <v>646.214</v>
      </c>
      <c r="DY339" s="1">
        <v>407.07</v>
      </c>
      <c r="DZ339" s="1">
        <v>231.273</v>
      </c>
      <c r="EA339" s="1" t="s">
        <v>149</v>
      </c>
      <c r="EB339" s="1" t="s">
        <v>149</v>
      </c>
      <c r="EC339" s="1" t="s">
        <v>149</v>
      </c>
      <c r="ED339" s="1" t="s">
        <v>157</v>
      </c>
      <c r="EE339" s="1" t="s">
        <v>837</v>
      </c>
      <c r="EF339" s="1" t="s">
        <v>175</v>
      </c>
      <c r="EG339" s="1" t="s">
        <v>175</v>
      </c>
    </row>
    <row r="340" ht="14.25" customHeight="1">
      <c r="A340" s="1" t="s">
        <v>838</v>
      </c>
      <c r="B340" s="1" t="s">
        <v>136</v>
      </c>
      <c r="C340" s="1">
        <v>28.0</v>
      </c>
      <c r="D340" s="1" t="s">
        <v>137</v>
      </c>
      <c r="E340" s="1">
        <v>56.2</v>
      </c>
      <c r="F340" s="1">
        <v>45.0</v>
      </c>
      <c r="G340" s="1" t="s">
        <v>154</v>
      </c>
      <c r="H340" s="1">
        <v>21.0</v>
      </c>
      <c r="I340" s="1">
        <v>73.0</v>
      </c>
      <c r="J340" s="1">
        <v>127.0</v>
      </c>
      <c r="K340" s="1">
        <v>2.822222222</v>
      </c>
      <c r="L340" s="1">
        <v>203.1</v>
      </c>
      <c r="M340" s="1">
        <v>1.1</v>
      </c>
      <c r="N340" s="1">
        <v>88.0</v>
      </c>
      <c r="O340" s="1">
        <v>5.6</v>
      </c>
      <c r="P340" s="1">
        <v>4.0</v>
      </c>
      <c r="Q340" s="1">
        <v>5.33</v>
      </c>
      <c r="R340" s="1">
        <v>0.750469043</v>
      </c>
      <c r="S340" s="1">
        <v>103.0</v>
      </c>
      <c r="T340" s="1">
        <v>13.06</v>
      </c>
      <c r="U340" s="1">
        <v>4.884</v>
      </c>
      <c r="V340" s="1">
        <v>142.5</v>
      </c>
      <c r="W340" s="1">
        <v>188.7283237</v>
      </c>
      <c r="X340" s="1">
        <v>59.9</v>
      </c>
      <c r="Y340" s="1">
        <v>35.27472899</v>
      </c>
      <c r="Z340" s="1">
        <v>2.834890667</v>
      </c>
      <c r="AA340" s="1">
        <v>0.326332826</v>
      </c>
      <c r="AB340" s="1">
        <v>89.2</v>
      </c>
      <c r="AC340" s="1">
        <v>27.99551193</v>
      </c>
      <c r="AD340" s="1" t="s">
        <v>139</v>
      </c>
      <c r="AE340" s="1">
        <v>34.89646946</v>
      </c>
      <c r="AF340" s="1">
        <v>96.9</v>
      </c>
      <c r="AG340" s="1" t="s">
        <v>140</v>
      </c>
      <c r="AH340" s="1" t="s">
        <v>141</v>
      </c>
      <c r="AI340" s="1" t="s">
        <v>142</v>
      </c>
      <c r="AJ340" s="1" t="s">
        <v>167</v>
      </c>
      <c r="AK340" s="1" t="s">
        <v>143</v>
      </c>
      <c r="AL340" s="1">
        <v>125.0</v>
      </c>
      <c r="AM340" s="1">
        <v>78.0</v>
      </c>
      <c r="AN340" s="1">
        <v>1495.22</v>
      </c>
      <c r="AO340" s="1">
        <v>15.0694</v>
      </c>
      <c r="AP340" s="1">
        <v>371.933</v>
      </c>
      <c r="AQ340" s="1">
        <v>775.873</v>
      </c>
      <c r="AR340" s="1">
        <v>13.2995</v>
      </c>
      <c r="AS340" s="1">
        <v>1059.18</v>
      </c>
      <c r="AT340" s="1">
        <v>2091.44</v>
      </c>
      <c r="AU340" s="1">
        <v>157.501</v>
      </c>
      <c r="AV340" s="1">
        <v>10.003</v>
      </c>
      <c r="AW340" s="1">
        <v>0.918647</v>
      </c>
      <c r="AX340" s="1">
        <v>2.40384</v>
      </c>
      <c r="AY340" s="1">
        <v>832.043</v>
      </c>
      <c r="AZ340" s="1">
        <v>0.813361</v>
      </c>
      <c r="BA340" s="1">
        <v>1.24597</v>
      </c>
      <c r="BB340" s="1">
        <v>11.4025</v>
      </c>
      <c r="BC340" s="1">
        <v>4.06822</v>
      </c>
      <c r="BD340" s="1">
        <v>0.533854</v>
      </c>
      <c r="BE340" s="1">
        <v>336.741</v>
      </c>
      <c r="BF340" s="1">
        <v>7.07836</v>
      </c>
      <c r="BG340" s="1">
        <v>142.82</v>
      </c>
      <c r="BH340" s="1">
        <v>3.244391817</v>
      </c>
      <c r="BI340" s="1">
        <v>1.898930073</v>
      </c>
      <c r="BJ340" s="1">
        <v>1.039234991</v>
      </c>
      <c r="BK340" s="1">
        <v>0.068127932</v>
      </c>
      <c r="BL340" s="1" t="s">
        <v>156</v>
      </c>
      <c r="BM340" s="1" t="s">
        <v>146</v>
      </c>
      <c r="BN340" s="1" t="s">
        <v>146</v>
      </c>
      <c r="BO340" s="1" t="s">
        <v>146</v>
      </c>
      <c r="BP340" s="1" t="s">
        <v>146</v>
      </c>
      <c r="BQ340" s="1" t="s">
        <v>146</v>
      </c>
      <c r="BR340" s="1" t="s">
        <v>146</v>
      </c>
      <c r="BS340" s="1">
        <v>22.00503186</v>
      </c>
      <c r="BT340" s="1">
        <v>0.997755982</v>
      </c>
      <c r="BU340" s="1">
        <v>0.562194603</v>
      </c>
      <c r="BV340" s="1">
        <v>0.309170996</v>
      </c>
      <c r="BW340" s="1">
        <v>0.125086283</v>
      </c>
      <c r="BX340" s="1">
        <v>0.666069869</v>
      </c>
      <c r="BY340" s="1">
        <v>0.445531685</v>
      </c>
      <c r="BZ340" s="1" t="str">
        <f t="shared" si="1"/>
        <v>proinflamatoria</v>
      </c>
      <c r="CA340" s="1">
        <v>27.15789474</v>
      </c>
      <c r="CB340" s="1" t="s">
        <v>148</v>
      </c>
      <c r="CC340" s="1">
        <v>0.6084451</v>
      </c>
      <c r="CD340" s="1">
        <v>0.201591603</v>
      </c>
      <c r="CE340" s="1">
        <v>0.00939869</v>
      </c>
      <c r="CF340" s="1">
        <v>0.015813124</v>
      </c>
      <c r="CG340" s="1">
        <v>0.061262992</v>
      </c>
      <c r="CH340" s="1">
        <v>714.728</v>
      </c>
      <c r="CI340" s="2" t="str">
        <f t="shared" si="2"/>
        <v>low</v>
      </c>
      <c r="CJ340" s="1">
        <v>564.526</v>
      </c>
      <c r="CK340" s="1">
        <v>498.29</v>
      </c>
      <c r="CL340" s="1">
        <v>66.236</v>
      </c>
      <c r="CM340" s="1">
        <v>278.52</v>
      </c>
      <c r="CN340" s="1">
        <v>285.993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0.013</v>
      </c>
      <c r="CV340" s="1">
        <v>0.0</v>
      </c>
      <c r="CW340" s="1">
        <v>231.249</v>
      </c>
      <c r="CX340" s="1">
        <v>0.0</v>
      </c>
      <c r="CY340" s="1">
        <v>3.862</v>
      </c>
      <c r="CZ340" s="1">
        <v>0.249</v>
      </c>
      <c r="DA340" s="1">
        <v>0.0</v>
      </c>
      <c r="DB340" s="1">
        <v>0.249</v>
      </c>
      <c r="DC340" s="1">
        <v>0.133</v>
      </c>
      <c r="DD340" s="1">
        <v>0.0</v>
      </c>
      <c r="DE340" s="1">
        <v>0.133</v>
      </c>
      <c r="DF340" s="1">
        <v>43.027</v>
      </c>
      <c r="DG340" s="1">
        <v>0.0</v>
      </c>
      <c r="DH340" s="1">
        <v>43.027</v>
      </c>
      <c r="DI340" s="1">
        <v>1.258</v>
      </c>
      <c r="DJ340" s="1">
        <v>0.901</v>
      </c>
      <c r="DK340" s="1">
        <v>2.159</v>
      </c>
      <c r="DL340" s="1">
        <v>218.461</v>
      </c>
      <c r="DM340" s="1">
        <v>65.297</v>
      </c>
      <c r="DN340" s="1">
        <v>283.758</v>
      </c>
      <c r="DO340" s="1">
        <v>0.0</v>
      </c>
      <c r="DP340" s="1">
        <v>0.0</v>
      </c>
      <c r="DQ340" s="1">
        <v>0.0</v>
      </c>
      <c r="DR340" s="1" t="s">
        <v>158</v>
      </c>
      <c r="DS340" s="1" t="s">
        <v>157</v>
      </c>
      <c r="DT340" s="1" t="s">
        <v>149</v>
      </c>
      <c r="DU340" s="1" t="s">
        <v>157</v>
      </c>
      <c r="DV340" s="1">
        <v>478.009</v>
      </c>
      <c r="DW340" s="1" t="str">
        <f t="shared" si="3"/>
        <v>low</v>
      </c>
      <c r="DX340" s="1">
        <v>377.554</v>
      </c>
      <c r="DY340" s="1">
        <v>186.274</v>
      </c>
      <c r="DZ340" s="1">
        <v>191.271</v>
      </c>
      <c r="EA340" s="1" t="s">
        <v>157</v>
      </c>
      <c r="EB340" s="1" t="s">
        <v>157</v>
      </c>
      <c r="EC340" s="1" t="s">
        <v>149</v>
      </c>
      <c r="ED340" s="1" t="s">
        <v>157</v>
      </c>
      <c r="EE340" s="1" t="s">
        <v>839</v>
      </c>
      <c r="EF340" s="1" t="s">
        <v>165</v>
      </c>
      <c r="EG340" s="1" t="s">
        <v>165</v>
      </c>
    </row>
    <row r="341" ht="14.25" customHeight="1">
      <c r="A341" s="1" t="s">
        <v>840</v>
      </c>
      <c r="B341" s="1" t="s">
        <v>153</v>
      </c>
      <c r="C341" s="1">
        <v>30.0</v>
      </c>
      <c r="D341" s="1" t="s">
        <v>137</v>
      </c>
      <c r="E341" s="1">
        <v>54.4</v>
      </c>
      <c r="F341" s="1">
        <v>44.0</v>
      </c>
      <c r="G341" s="1" t="s">
        <v>154</v>
      </c>
      <c r="H341" s="1">
        <v>11.0</v>
      </c>
      <c r="I341" s="1">
        <v>73.0</v>
      </c>
      <c r="J341" s="1">
        <v>123.0</v>
      </c>
      <c r="K341" s="1">
        <v>2.795454545</v>
      </c>
      <c r="L341" s="1">
        <v>99.7</v>
      </c>
      <c r="M341" s="1">
        <v>2.7</v>
      </c>
      <c r="N341" s="1">
        <v>75.0</v>
      </c>
      <c r="O341" s="1">
        <v>5.7</v>
      </c>
      <c r="P341" s="1">
        <v>3.18</v>
      </c>
      <c r="Q341" s="1">
        <v>9.42</v>
      </c>
      <c r="R341" s="1">
        <v>0.337579618</v>
      </c>
      <c r="S341" s="1">
        <v>53.0</v>
      </c>
      <c r="T341" s="1">
        <v>5.53</v>
      </c>
      <c r="U341" s="1">
        <v>4.1625</v>
      </c>
      <c r="V341" s="1">
        <v>110.2</v>
      </c>
      <c r="W341" s="1">
        <v>166.9433962</v>
      </c>
      <c r="X341" s="1">
        <v>145.8</v>
      </c>
      <c r="Y341" s="1">
        <v>97.74693319</v>
      </c>
      <c r="Z341" s="1">
        <v>1.02305</v>
      </c>
      <c r="AA341" s="1">
        <v>0.381429467</v>
      </c>
      <c r="AB341" s="1">
        <v>61.4</v>
      </c>
      <c r="AC341" s="1">
        <v>20.58655591</v>
      </c>
      <c r="AD341" s="1" t="s">
        <v>154</v>
      </c>
      <c r="AE341" s="1">
        <v>30.62260151</v>
      </c>
      <c r="AF341" s="1">
        <v>71.2</v>
      </c>
      <c r="AG341" s="1" t="s">
        <v>154</v>
      </c>
      <c r="AH341" s="1" t="s">
        <v>154</v>
      </c>
      <c r="AI341" s="1" t="s">
        <v>142</v>
      </c>
      <c r="AJ341" s="1" t="s">
        <v>142</v>
      </c>
      <c r="AK341" s="1" t="s">
        <v>170</v>
      </c>
      <c r="AL341" s="1">
        <v>114.0</v>
      </c>
      <c r="AM341" s="1">
        <v>75.0</v>
      </c>
      <c r="AN341" s="1">
        <v>1663.62</v>
      </c>
      <c r="AO341" s="1">
        <v>18.5963</v>
      </c>
      <c r="AP341" s="1">
        <v>503.196</v>
      </c>
      <c r="AQ341" s="1">
        <v>901.673</v>
      </c>
      <c r="AR341" s="1">
        <v>12.8076</v>
      </c>
      <c r="AS341" s="1">
        <v>1172.42</v>
      </c>
      <c r="AT341" s="1">
        <v>3798.57</v>
      </c>
      <c r="AU341" s="1">
        <v>248.915</v>
      </c>
      <c r="AV341" s="1">
        <v>10.0417</v>
      </c>
      <c r="AW341" s="1">
        <v>1.83651</v>
      </c>
      <c r="AX341" s="1">
        <v>3.14176</v>
      </c>
      <c r="AY341" s="1">
        <v>938.386</v>
      </c>
      <c r="AZ341" s="1">
        <v>1.23758</v>
      </c>
      <c r="BA341" s="1">
        <v>1.70066</v>
      </c>
      <c r="BB341" s="1">
        <v>14.9602</v>
      </c>
      <c r="BC341" s="1">
        <v>5.25764</v>
      </c>
      <c r="BD341" s="1">
        <v>2.32196</v>
      </c>
      <c r="BE341" s="1">
        <v>360.438</v>
      </c>
      <c r="BF341" s="1">
        <v>7.11182</v>
      </c>
      <c r="BG341" s="1">
        <v>195.712</v>
      </c>
      <c r="BH341" s="1">
        <v>1.890221886</v>
      </c>
      <c r="BI341" s="1">
        <v>0.603120994</v>
      </c>
      <c r="BJ341" s="1">
        <v>0.170472036</v>
      </c>
      <c r="BK341" s="1">
        <v>0.0</v>
      </c>
      <c r="BL341" s="1" t="s">
        <v>156</v>
      </c>
      <c r="BM341" s="1" t="s">
        <v>146</v>
      </c>
      <c r="BN341" s="1" t="s">
        <v>146</v>
      </c>
      <c r="BO341" s="1" t="s">
        <v>145</v>
      </c>
      <c r="BP341" s="1" t="s">
        <v>146</v>
      </c>
      <c r="BQ341" s="1" t="s">
        <v>146</v>
      </c>
      <c r="BR341" s="1" t="s">
        <v>146</v>
      </c>
      <c r="BS341" s="1">
        <v>13.02027927</v>
      </c>
      <c r="BT341" s="1">
        <v>0.747571175</v>
      </c>
      <c r="BU341" s="1">
        <v>0.344702982</v>
      </c>
      <c r="BV341" s="1">
        <v>0.15130263</v>
      </c>
      <c r="BW341" s="1">
        <v>0.058242965</v>
      </c>
      <c r="BX341" s="1">
        <v>-0.744065726</v>
      </c>
      <c r="BY341" s="1">
        <v>-0.447154883</v>
      </c>
      <c r="BZ341" s="1" t="str">
        <f t="shared" si="1"/>
        <v>antiinflamatoria</v>
      </c>
      <c r="CA341" s="1">
        <v>27.48876404</v>
      </c>
      <c r="CB341" s="1" t="s">
        <v>154</v>
      </c>
      <c r="CC341" s="1">
        <v>0.019429325</v>
      </c>
      <c r="CD341" s="1">
        <v>0.222761009</v>
      </c>
      <c r="CE341" s="1">
        <v>0.011182583</v>
      </c>
      <c r="CF341" s="1">
        <v>0.404189345</v>
      </c>
      <c r="CG341" s="1">
        <v>0.055154214</v>
      </c>
      <c r="CH341" s="1">
        <v>697.669</v>
      </c>
      <c r="CI341" s="2" t="str">
        <f t="shared" si="2"/>
        <v>low</v>
      </c>
      <c r="CJ341" s="1">
        <v>98.859</v>
      </c>
      <c r="CK341" s="1">
        <v>75.397</v>
      </c>
      <c r="CL341" s="1">
        <v>23.462</v>
      </c>
      <c r="CM341" s="1">
        <v>12.277</v>
      </c>
      <c r="CN341" s="1">
        <v>76.45</v>
      </c>
      <c r="CO341" s="1">
        <v>0.446</v>
      </c>
      <c r="CP341" s="1">
        <v>0.0</v>
      </c>
      <c r="CQ341" s="1">
        <v>0.446</v>
      </c>
      <c r="CR341" s="1">
        <v>0.0</v>
      </c>
      <c r="CS341" s="1">
        <v>9.685</v>
      </c>
      <c r="CT341" s="1">
        <v>9.685</v>
      </c>
      <c r="CU341" s="1">
        <v>0.0</v>
      </c>
      <c r="CV341" s="1">
        <v>0.446</v>
      </c>
      <c r="CW341" s="1">
        <v>0.0</v>
      </c>
      <c r="CX341" s="1">
        <v>0.0</v>
      </c>
      <c r="CY341" s="1">
        <v>4.283</v>
      </c>
      <c r="CZ341" s="1">
        <v>0.374</v>
      </c>
      <c r="DA341" s="1">
        <v>0.0</v>
      </c>
      <c r="DB341" s="1">
        <v>0.374</v>
      </c>
      <c r="DC341" s="1">
        <v>4.348</v>
      </c>
      <c r="DD341" s="1">
        <v>0.132</v>
      </c>
      <c r="DE341" s="1">
        <v>4.48</v>
      </c>
      <c r="DF341" s="1">
        <v>2.421</v>
      </c>
      <c r="DG341" s="1">
        <v>0.72</v>
      </c>
      <c r="DH341" s="1">
        <v>3.14</v>
      </c>
      <c r="DI341" s="1">
        <v>1.04</v>
      </c>
      <c r="DJ341" s="1">
        <v>3.404</v>
      </c>
      <c r="DK341" s="1">
        <v>4.444</v>
      </c>
      <c r="DL341" s="1">
        <v>62.482</v>
      </c>
      <c r="DM341" s="1">
        <v>9.519</v>
      </c>
      <c r="DN341" s="1">
        <v>72.001</v>
      </c>
      <c r="DO341" s="1">
        <v>0.0</v>
      </c>
      <c r="DP341" s="1">
        <v>9.685</v>
      </c>
      <c r="DQ341" s="1">
        <v>9.685</v>
      </c>
      <c r="DR341" s="1" t="s">
        <v>158</v>
      </c>
      <c r="DS341" s="1" t="s">
        <v>158</v>
      </c>
      <c r="DT341" s="1" t="s">
        <v>158</v>
      </c>
      <c r="DU341" s="1" t="s">
        <v>158</v>
      </c>
      <c r="DV341" s="1">
        <v>419.368</v>
      </c>
      <c r="DW341" s="1" t="str">
        <f t="shared" si="3"/>
        <v>low</v>
      </c>
      <c r="DX341" s="1">
        <v>59.424</v>
      </c>
      <c r="DY341" s="1">
        <v>7.38</v>
      </c>
      <c r="DZ341" s="1">
        <v>45.954</v>
      </c>
      <c r="EA341" s="1" t="s">
        <v>157</v>
      </c>
      <c r="EB341" s="1" t="s">
        <v>158</v>
      </c>
      <c r="EC341" s="1" t="s">
        <v>158</v>
      </c>
      <c r="ED341" s="1" t="s">
        <v>158</v>
      </c>
      <c r="EE341" s="1" t="s">
        <v>841</v>
      </c>
      <c r="EF341" s="1" t="s">
        <v>151</v>
      </c>
      <c r="EG341" s="1" t="s">
        <v>151</v>
      </c>
    </row>
    <row r="342" ht="14.25" customHeight="1">
      <c r="A342" s="1" t="s">
        <v>842</v>
      </c>
      <c r="B342" s="1" t="s">
        <v>136</v>
      </c>
      <c r="C342" s="1">
        <v>51.0</v>
      </c>
      <c r="D342" s="1" t="s">
        <v>161</v>
      </c>
      <c r="E342" s="1">
        <v>119.0</v>
      </c>
      <c r="F342" s="1">
        <v>38.0</v>
      </c>
      <c r="G342" s="1" t="s">
        <v>138</v>
      </c>
      <c r="H342" s="1">
        <v>86.0</v>
      </c>
      <c r="I342" s="1">
        <v>160.0</v>
      </c>
      <c r="J342" s="1">
        <v>259.0</v>
      </c>
      <c r="K342" s="1">
        <v>6.815789474</v>
      </c>
      <c r="L342" s="1">
        <v>112.0</v>
      </c>
      <c r="M342" s="1">
        <v>0.6</v>
      </c>
      <c r="N342" s="1">
        <v>90.0</v>
      </c>
      <c r="O342" s="1">
        <v>6.0</v>
      </c>
      <c r="P342" s="1">
        <v>0.78</v>
      </c>
      <c r="Q342" s="1">
        <v>4.43</v>
      </c>
      <c r="R342" s="1">
        <v>0.176072235</v>
      </c>
      <c r="S342" s="1">
        <v>428.0</v>
      </c>
      <c r="T342" s="1">
        <v>7.9</v>
      </c>
      <c r="U342" s="1">
        <v>4.995</v>
      </c>
      <c r="V342" s="1">
        <v>97.0</v>
      </c>
      <c r="W342" s="1">
        <v>105.6856187</v>
      </c>
      <c r="X342" s="1">
        <v>97.5</v>
      </c>
      <c r="Y342" s="1">
        <v>57.01904436</v>
      </c>
      <c r="Z342" s="1">
        <v>1.7538</v>
      </c>
      <c r="AA342" s="1">
        <v>0.35016459</v>
      </c>
      <c r="AB342" s="1">
        <v>67.0</v>
      </c>
      <c r="AC342" s="1">
        <v>22.54240664</v>
      </c>
      <c r="AD342" s="1" t="s">
        <v>154</v>
      </c>
      <c r="AE342" s="1">
        <v>34.51196024</v>
      </c>
      <c r="AF342" s="1">
        <v>88.3</v>
      </c>
      <c r="AG342" s="1" t="s">
        <v>140</v>
      </c>
      <c r="AH342" s="1" t="s">
        <v>154</v>
      </c>
      <c r="AI342" s="1" t="s">
        <v>142</v>
      </c>
      <c r="AJ342" s="1" t="s">
        <v>142</v>
      </c>
      <c r="AK342" s="1" t="s">
        <v>170</v>
      </c>
      <c r="AL342" s="1">
        <v>122.0</v>
      </c>
      <c r="AM342" s="1">
        <v>73.0</v>
      </c>
      <c r="AN342" s="1">
        <v>2069.96</v>
      </c>
      <c r="AO342" s="1">
        <v>25.2951</v>
      </c>
      <c r="AP342" s="1">
        <v>928.34</v>
      </c>
      <c r="AQ342" s="1">
        <v>1427.54</v>
      </c>
      <c r="AR342" s="1">
        <v>15.9924</v>
      </c>
      <c r="AS342" s="1">
        <v>1529.56</v>
      </c>
      <c r="AT342" s="1">
        <v>4000.26</v>
      </c>
      <c r="AU342" s="1">
        <v>389.229</v>
      </c>
      <c r="AV342" s="1">
        <v>11.3213</v>
      </c>
      <c r="AW342" s="1">
        <v>2.51241</v>
      </c>
      <c r="AX342" s="1">
        <v>4.08762</v>
      </c>
      <c r="AY342" s="1">
        <v>1034.76</v>
      </c>
      <c r="AZ342" s="1">
        <v>1.45246</v>
      </c>
      <c r="BA342" s="1">
        <v>2.12407</v>
      </c>
      <c r="BB342" s="1">
        <v>24.5169</v>
      </c>
      <c r="BC342" s="1">
        <v>6.85256</v>
      </c>
      <c r="BD342" s="1">
        <v>2.46507</v>
      </c>
      <c r="BE342" s="1">
        <v>390.437</v>
      </c>
      <c r="BF342" s="1">
        <v>7.46523</v>
      </c>
      <c r="BG342" s="1">
        <v>162.34</v>
      </c>
      <c r="BH342" s="1">
        <v>2.350764697</v>
      </c>
      <c r="BI342" s="1">
        <v>0.450830625</v>
      </c>
      <c r="BJ342" s="1">
        <v>0.245780108</v>
      </c>
      <c r="BK342" s="1">
        <v>0.03379983</v>
      </c>
      <c r="BL342" s="1" t="s">
        <v>144</v>
      </c>
      <c r="BM342" s="1" t="s">
        <v>145</v>
      </c>
      <c r="BN342" s="1" t="s">
        <v>145</v>
      </c>
      <c r="BO342" s="1" t="s">
        <v>145</v>
      </c>
      <c r="BP342" s="1" t="s">
        <v>146</v>
      </c>
      <c r="BQ342" s="1" t="s">
        <v>146</v>
      </c>
      <c r="BR342" s="1" t="s">
        <v>146</v>
      </c>
      <c r="BS342" s="1">
        <v>47.91213576</v>
      </c>
      <c r="BT342" s="1">
        <v>8.780366157</v>
      </c>
      <c r="BU342" s="1">
        <v>3.689385244</v>
      </c>
      <c r="BV342" s="1">
        <v>5.301962355</v>
      </c>
      <c r="BW342" s="1">
        <v>2.873558889</v>
      </c>
      <c r="BX342" s="1">
        <v>-1.810921397</v>
      </c>
      <c r="BY342" s="1">
        <v>-0.874841255</v>
      </c>
      <c r="BZ342" s="1" t="str">
        <f t="shared" si="1"/>
        <v>antiinflamatoria</v>
      </c>
      <c r="CA342" s="1">
        <v>24.95130238</v>
      </c>
      <c r="CB342" s="1" t="s">
        <v>148</v>
      </c>
      <c r="CC342" s="1">
        <v>0.007173821</v>
      </c>
      <c r="CD342" s="1">
        <v>0.120804082</v>
      </c>
      <c r="CE342" s="1">
        <v>0.005907853</v>
      </c>
      <c r="CF342" s="1">
        <v>0.455096482</v>
      </c>
      <c r="CG342" s="1">
        <v>0.280469559</v>
      </c>
      <c r="CH342" s="1">
        <v>1195.836</v>
      </c>
      <c r="CI342" s="2" t="str">
        <f t="shared" si="2"/>
        <v>High</v>
      </c>
      <c r="CJ342" s="1">
        <v>960.596</v>
      </c>
      <c r="CK342" s="1">
        <v>576.787</v>
      </c>
      <c r="CL342" s="1">
        <v>383.809</v>
      </c>
      <c r="CM342" s="1">
        <v>490.606</v>
      </c>
      <c r="CN342" s="1">
        <v>418.104</v>
      </c>
      <c r="CO342" s="1">
        <v>18.865</v>
      </c>
      <c r="CP342" s="1">
        <v>0.0</v>
      </c>
      <c r="CQ342" s="1">
        <v>18.865</v>
      </c>
      <c r="CR342" s="1">
        <v>0.113</v>
      </c>
      <c r="CS342" s="1">
        <v>32.908</v>
      </c>
      <c r="CT342" s="1">
        <v>33.021</v>
      </c>
      <c r="CU342" s="1">
        <v>0.0</v>
      </c>
      <c r="CV342" s="1">
        <v>17.014</v>
      </c>
      <c r="CW342" s="1">
        <v>0.0</v>
      </c>
      <c r="CX342" s="1">
        <v>0.0</v>
      </c>
      <c r="CY342" s="1">
        <v>282.119</v>
      </c>
      <c r="CZ342" s="1">
        <v>0.0</v>
      </c>
      <c r="DA342" s="1">
        <v>7.403</v>
      </c>
      <c r="DB342" s="1">
        <v>7.403</v>
      </c>
      <c r="DC342" s="1">
        <v>0.005</v>
      </c>
      <c r="DD342" s="1">
        <v>0.638</v>
      </c>
      <c r="DE342" s="1">
        <v>0.643</v>
      </c>
      <c r="DF342" s="1">
        <v>196.592</v>
      </c>
      <c r="DG342" s="1">
        <v>3.85</v>
      </c>
      <c r="DH342" s="1">
        <v>200.441</v>
      </c>
      <c r="DI342" s="1">
        <v>1.776</v>
      </c>
      <c r="DJ342" s="1">
        <v>14.655</v>
      </c>
      <c r="DK342" s="1">
        <v>16.431</v>
      </c>
      <c r="DL342" s="1">
        <v>77.152</v>
      </c>
      <c r="DM342" s="1">
        <v>324.19</v>
      </c>
      <c r="DN342" s="1">
        <v>401.342</v>
      </c>
      <c r="DO342" s="1">
        <v>0.113</v>
      </c>
      <c r="DP342" s="1">
        <v>32.908</v>
      </c>
      <c r="DQ342" s="1">
        <v>33.021</v>
      </c>
      <c r="DR342" s="1" t="s">
        <v>157</v>
      </c>
      <c r="DS342" s="1" t="s">
        <v>149</v>
      </c>
      <c r="DT342" s="1" t="s">
        <v>149</v>
      </c>
      <c r="DU342" s="1" t="s">
        <v>157</v>
      </c>
      <c r="DV342" s="1">
        <v>577.71</v>
      </c>
      <c r="DW342" s="1" t="str">
        <f t="shared" si="3"/>
        <v>high</v>
      </c>
      <c r="DX342" s="1">
        <v>464.065</v>
      </c>
      <c r="DY342" s="1">
        <v>237.012</v>
      </c>
      <c r="DZ342" s="1">
        <v>201.987</v>
      </c>
      <c r="EA342" s="1" t="s">
        <v>157</v>
      </c>
      <c r="EB342" s="1" t="s">
        <v>149</v>
      </c>
      <c r="EC342" s="1" t="s">
        <v>149</v>
      </c>
      <c r="ED342" s="1" t="s">
        <v>157</v>
      </c>
      <c r="EE342" s="1" t="s">
        <v>843</v>
      </c>
      <c r="EF342" s="1" t="s">
        <v>151</v>
      </c>
      <c r="EG342" s="1" t="s">
        <v>151</v>
      </c>
    </row>
    <row r="343" ht="14.25" customHeight="1">
      <c r="A343" s="1" t="s">
        <v>844</v>
      </c>
      <c r="B343" s="1" t="s">
        <v>153</v>
      </c>
      <c r="C343" s="1">
        <v>51.0</v>
      </c>
      <c r="D343" s="1" t="s">
        <v>161</v>
      </c>
      <c r="E343" s="1">
        <v>85.7</v>
      </c>
      <c r="F343" s="1">
        <v>53.0</v>
      </c>
      <c r="G343" s="1" t="s">
        <v>154</v>
      </c>
      <c r="H343" s="1">
        <v>16.0</v>
      </c>
      <c r="I343" s="1">
        <v>130.0</v>
      </c>
      <c r="J343" s="1">
        <v>190.0</v>
      </c>
      <c r="K343" s="1">
        <v>3.58490566</v>
      </c>
      <c r="L343" s="1">
        <v>113.8</v>
      </c>
      <c r="M343" s="1">
        <v>0.9</v>
      </c>
      <c r="N343" s="1">
        <v>82.0</v>
      </c>
      <c r="O343" s="1">
        <v>6.2</v>
      </c>
      <c r="P343" s="1">
        <v>5.13</v>
      </c>
      <c r="Q343" s="1">
        <v>10.57</v>
      </c>
      <c r="R343" s="1">
        <v>0.485335856</v>
      </c>
      <c r="S343" s="1">
        <v>80.0</v>
      </c>
      <c r="T343" s="1">
        <v>6.37</v>
      </c>
      <c r="U343" s="1">
        <v>4.551</v>
      </c>
      <c r="V343" s="1">
        <v>101.2</v>
      </c>
      <c r="W343" s="1">
        <v>121.2178877</v>
      </c>
      <c r="X343" s="1">
        <v>123.6</v>
      </c>
      <c r="Y343" s="1">
        <v>77.61331801</v>
      </c>
      <c r="Z343" s="1">
        <v>1.288438667</v>
      </c>
      <c r="AA343" s="1">
        <v>0.367392642</v>
      </c>
      <c r="AB343" s="1">
        <v>51.0</v>
      </c>
      <c r="AC343" s="1">
        <v>21.90085697</v>
      </c>
      <c r="AD343" s="1" t="s">
        <v>154</v>
      </c>
      <c r="AE343" s="1">
        <v>36.53363761</v>
      </c>
      <c r="AF343" s="1">
        <v>80.3</v>
      </c>
      <c r="AG343" s="1" t="s">
        <v>140</v>
      </c>
      <c r="AH343" s="1" t="s">
        <v>154</v>
      </c>
      <c r="AI343" s="1" t="s">
        <v>142</v>
      </c>
      <c r="AJ343" s="1" t="s">
        <v>142</v>
      </c>
      <c r="AK343" s="1" t="s">
        <v>143</v>
      </c>
      <c r="AL343" s="1">
        <v>121.0</v>
      </c>
      <c r="AM343" s="1">
        <v>68.0</v>
      </c>
      <c r="AN343" s="1">
        <v>1629.48</v>
      </c>
      <c r="AO343" s="1">
        <v>20.2368</v>
      </c>
      <c r="AP343" s="1">
        <v>746.291</v>
      </c>
      <c r="AQ343" s="1">
        <v>1002.3</v>
      </c>
      <c r="AR343" s="1">
        <v>11.9667</v>
      </c>
      <c r="AS343" s="1">
        <v>1179.64</v>
      </c>
      <c r="AT343" s="1">
        <v>2837.68</v>
      </c>
      <c r="AU343" s="1">
        <v>217.573</v>
      </c>
      <c r="AV343" s="1">
        <v>10.0127</v>
      </c>
      <c r="AW343" s="1">
        <v>1.81753</v>
      </c>
      <c r="AX343" s="1">
        <v>2.66679</v>
      </c>
      <c r="AY343" s="1">
        <v>852.536</v>
      </c>
      <c r="AZ343" s="1">
        <v>0.968622</v>
      </c>
      <c r="BA343" s="1">
        <v>1.38204</v>
      </c>
      <c r="BB343" s="1">
        <v>15.8759</v>
      </c>
      <c r="BC343" s="1">
        <v>5.2244</v>
      </c>
      <c r="BD343" s="1">
        <v>1.29253</v>
      </c>
      <c r="BE343" s="1">
        <v>349.027</v>
      </c>
      <c r="BF343" s="1">
        <v>6.73196</v>
      </c>
      <c r="BG343" s="1">
        <v>220.177</v>
      </c>
      <c r="BH343" s="1">
        <v>3.207790663</v>
      </c>
      <c r="BI343" s="1">
        <v>0.690665116</v>
      </c>
      <c r="BJ343" s="1">
        <v>0.571319467</v>
      </c>
      <c r="BK343" s="1">
        <v>0.045720267</v>
      </c>
      <c r="BL343" s="1" t="s">
        <v>156</v>
      </c>
      <c r="BM343" s="1" t="s">
        <v>146</v>
      </c>
      <c r="BN343" s="1" t="s">
        <v>146</v>
      </c>
      <c r="BO343" s="1" t="s">
        <v>146</v>
      </c>
      <c r="BP343" s="1" t="s">
        <v>146</v>
      </c>
      <c r="BQ343" s="1" t="s">
        <v>146</v>
      </c>
      <c r="BR343" s="1" t="s">
        <v>146</v>
      </c>
      <c r="BS343" s="1">
        <v>19.30577508</v>
      </c>
      <c r="BT343" s="1">
        <v>3.06804422</v>
      </c>
      <c r="BU343" s="1">
        <v>1.842231546</v>
      </c>
      <c r="BV343" s="1">
        <v>1.973194548</v>
      </c>
      <c r="BW343" s="1">
        <v>0.930556103</v>
      </c>
      <c r="BX343" s="1">
        <v>-0.802993506</v>
      </c>
      <c r="BY343" s="1">
        <v>-0.492936468</v>
      </c>
      <c r="BZ343" s="1" t="str">
        <f t="shared" si="1"/>
        <v>antiinflamatoria</v>
      </c>
      <c r="CA343" s="1">
        <v>37.99252802</v>
      </c>
      <c r="CB343" s="1" t="s">
        <v>148</v>
      </c>
      <c r="CC343" s="1">
        <v>0.088411398</v>
      </c>
      <c r="CD343" s="1">
        <v>0.283324133</v>
      </c>
      <c r="CE343" s="1">
        <v>0.235848656</v>
      </c>
      <c r="CF343" s="1">
        <v>0.246082636</v>
      </c>
      <c r="CG343" s="1">
        <v>0.03864283</v>
      </c>
      <c r="CH343" s="1">
        <v>1272.223</v>
      </c>
      <c r="CI343" s="2" t="str">
        <f t="shared" si="2"/>
        <v>High</v>
      </c>
      <c r="CJ343" s="1">
        <v>214.432</v>
      </c>
      <c r="CK343" s="1">
        <v>113.347</v>
      </c>
      <c r="CL343" s="1">
        <v>101.085</v>
      </c>
      <c r="CM343" s="1">
        <v>119.509</v>
      </c>
      <c r="CN343" s="1">
        <v>43.41</v>
      </c>
      <c r="CO343" s="1">
        <v>4.954</v>
      </c>
      <c r="CP343" s="1">
        <v>0.0</v>
      </c>
      <c r="CQ343" s="1">
        <v>4.954</v>
      </c>
      <c r="CR343" s="1">
        <v>0.0</v>
      </c>
      <c r="CS343" s="1">
        <v>46.558</v>
      </c>
      <c r="CT343" s="1">
        <v>46.558</v>
      </c>
      <c r="CU343" s="1">
        <v>0.0</v>
      </c>
      <c r="CV343" s="1">
        <v>0.407</v>
      </c>
      <c r="CW343" s="1">
        <v>0.0</v>
      </c>
      <c r="CX343" s="1">
        <v>0.0</v>
      </c>
      <c r="CY343" s="1">
        <v>0.317</v>
      </c>
      <c r="CZ343" s="1">
        <v>77.252</v>
      </c>
      <c r="DA343" s="1">
        <v>20.696</v>
      </c>
      <c r="DB343" s="1">
        <v>97.948</v>
      </c>
      <c r="DC343" s="1">
        <v>15.633</v>
      </c>
      <c r="DD343" s="1">
        <v>0.206</v>
      </c>
      <c r="DE343" s="1">
        <v>15.839</v>
      </c>
      <c r="DF343" s="1">
        <v>3.303</v>
      </c>
      <c r="DG343" s="1">
        <v>2.102</v>
      </c>
      <c r="DH343" s="1">
        <v>5.405</v>
      </c>
      <c r="DI343" s="1">
        <v>0.314</v>
      </c>
      <c r="DJ343" s="1">
        <v>3.397</v>
      </c>
      <c r="DK343" s="1">
        <v>3.711</v>
      </c>
      <c r="DL343" s="1">
        <v>11.575</v>
      </c>
      <c r="DM343" s="1">
        <v>28.125</v>
      </c>
      <c r="DN343" s="1">
        <v>39.7</v>
      </c>
      <c r="DO343" s="1">
        <v>0.0</v>
      </c>
      <c r="DP343" s="1">
        <v>46.558</v>
      </c>
      <c r="DQ343" s="1">
        <v>46.558</v>
      </c>
      <c r="DR343" s="1" t="s">
        <v>157</v>
      </c>
      <c r="DS343" s="1" t="s">
        <v>158</v>
      </c>
      <c r="DT343" s="1" t="s">
        <v>157</v>
      </c>
      <c r="DU343" s="1" t="s">
        <v>158</v>
      </c>
      <c r="DV343" s="1">
        <v>780.754</v>
      </c>
      <c r="DW343" s="1" t="str">
        <f t="shared" si="3"/>
        <v>high</v>
      </c>
      <c r="DX343" s="1">
        <v>131.595</v>
      </c>
      <c r="DY343" s="1">
        <v>73.342</v>
      </c>
      <c r="DZ343" s="1">
        <v>26.64</v>
      </c>
      <c r="EA343" s="1" t="s">
        <v>149</v>
      </c>
      <c r="EB343" s="1" t="s">
        <v>158</v>
      </c>
      <c r="EC343" s="1" t="s">
        <v>157</v>
      </c>
      <c r="ED343" s="1" t="s">
        <v>158</v>
      </c>
      <c r="EE343" s="1" t="s">
        <v>845</v>
      </c>
      <c r="EF343" s="1" t="s">
        <v>165</v>
      </c>
      <c r="EG343" s="1" t="s">
        <v>151</v>
      </c>
    </row>
    <row r="344" ht="14.25" customHeight="1">
      <c r="A344" s="1" t="s">
        <v>846</v>
      </c>
      <c r="B344" s="1" t="s">
        <v>136</v>
      </c>
      <c r="C344" s="1">
        <v>59.0</v>
      </c>
      <c r="D344" s="1" t="s">
        <v>161</v>
      </c>
      <c r="E344" s="1">
        <v>95.5</v>
      </c>
      <c r="F344" s="1">
        <v>38.0</v>
      </c>
      <c r="G344" s="1" t="s">
        <v>138</v>
      </c>
      <c r="H344" s="1">
        <v>25.0</v>
      </c>
      <c r="I344" s="1">
        <v>137.0</v>
      </c>
      <c r="J344" s="1">
        <v>187.0</v>
      </c>
      <c r="K344" s="1">
        <v>4.921052632</v>
      </c>
      <c r="L344" s="1">
        <v>69.4</v>
      </c>
      <c r="M344" s="1">
        <v>6.4</v>
      </c>
      <c r="N344" s="1">
        <v>76.0</v>
      </c>
      <c r="O344" s="1">
        <v>6.1</v>
      </c>
      <c r="P344" s="1">
        <v>3.62</v>
      </c>
      <c r="Q344" s="1">
        <v>13.58</v>
      </c>
      <c r="R344" s="1">
        <v>0.266568483</v>
      </c>
      <c r="S344" s="1">
        <v>126.0</v>
      </c>
      <c r="T344" s="1">
        <v>10.73</v>
      </c>
      <c r="U344" s="1">
        <v>4.218</v>
      </c>
      <c r="V344" s="1">
        <v>167.0</v>
      </c>
      <c r="W344" s="1">
        <v>298.8857939</v>
      </c>
      <c r="X344" s="1">
        <v>75.6</v>
      </c>
      <c r="Y344" s="1">
        <v>49.71371529</v>
      </c>
      <c r="Z344" s="1">
        <v>2.011517333</v>
      </c>
      <c r="AA344" s="1">
        <v>0.34301274</v>
      </c>
      <c r="AB344" s="1">
        <v>90.2</v>
      </c>
      <c r="AC344" s="1">
        <v>29.25213132</v>
      </c>
      <c r="AD344" s="1" t="s">
        <v>139</v>
      </c>
      <c r="AE344" s="1">
        <v>41.14385371</v>
      </c>
      <c r="AF344" s="1">
        <v>117.3</v>
      </c>
      <c r="AG344" s="1" t="s">
        <v>140</v>
      </c>
      <c r="AH344" s="1" t="s">
        <v>141</v>
      </c>
      <c r="AI344" s="1" t="s">
        <v>142</v>
      </c>
      <c r="AJ344" s="1" t="s">
        <v>167</v>
      </c>
      <c r="AK344" s="1" t="s">
        <v>143</v>
      </c>
      <c r="AL344" s="1">
        <v>135.0</v>
      </c>
      <c r="AM344" s="1">
        <v>65.0</v>
      </c>
      <c r="AN344" s="1">
        <v>1957.33</v>
      </c>
      <c r="AO344" s="1">
        <v>20.2923</v>
      </c>
      <c r="AP344" s="1">
        <v>470.614</v>
      </c>
      <c r="AQ344" s="1">
        <v>961.229</v>
      </c>
      <c r="AR344" s="1">
        <v>19.7144</v>
      </c>
      <c r="AS344" s="1">
        <v>1121.79</v>
      </c>
      <c r="AT344" s="1">
        <v>3321.82</v>
      </c>
      <c r="AU344" s="1">
        <v>282.939</v>
      </c>
      <c r="AV344" s="1">
        <v>10.3488</v>
      </c>
      <c r="AW344" s="1">
        <v>2.72971</v>
      </c>
      <c r="AX344" s="1">
        <v>3.09637</v>
      </c>
      <c r="AY344" s="1">
        <v>572.558</v>
      </c>
      <c r="AZ344" s="1">
        <v>1.42623</v>
      </c>
      <c r="BA344" s="1">
        <v>1.46554</v>
      </c>
      <c r="BB344" s="1">
        <v>20.0256</v>
      </c>
      <c r="BC344" s="1">
        <v>5.44753</v>
      </c>
      <c r="BD344" s="1">
        <v>1.15711</v>
      </c>
      <c r="BE344" s="1">
        <v>401.053</v>
      </c>
      <c r="BF344" s="1">
        <v>6.83087</v>
      </c>
      <c r="BG344" s="1">
        <v>137.126</v>
      </c>
      <c r="BH344" s="1">
        <v>0.916075443</v>
      </c>
      <c r="BI344" s="1">
        <v>0.369616647</v>
      </c>
      <c r="BJ344" s="1">
        <v>0.291301392</v>
      </c>
      <c r="BK344" s="1">
        <v>0.02901067</v>
      </c>
      <c r="BL344" s="1" t="s">
        <v>144</v>
      </c>
      <c r="BM344" s="1" t="s">
        <v>145</v>
      </c>
      <c r="BN344" s="1" t="s">
        <v>146</v>
      </c>
      <c r="BO344" s="1" t="s">
        <v>145</v>
      </c>
      <c r="BP344" s="1" t="s">
        <v>146</v>
      </c>
      <c r="BQ344" s="1" t="s">
        <v>145</v>
      </c>
      <c r="BR344" s="1" t="s">
        <v>146</v>
      </c>
      <c r="BS344" s="1">
        <v>12.19862251</v>
      </c>
      <c r="BT344" s="1">
        <v>1.697197913</v>
      </c>
      <c r="BU344" s="1">
        <v>1.102704801</v>
      </c>
      <c r="BV344" s="1">
        <v>0.969663174</v>
      </c>
      <c r="BW344" s="1">
        <v>0.425818093</v>
      </c>
      <c r="BX344" s="1">
        <v>-0.052834061</v>
      </c>
      <c r="BY344" s="1">
        <v>-0.026997476</v>
      </c>
      <c r="BZ344" s="1" t="str">
        <f t="shared" si="1"/>
        <v>antiinflamatoria</v>
      </c>
      <c r="CA344" s="1">
        <v>34.05967604</v>
      </c>
      <c r="CB344" s="1" t="s">
        <v>148</v>
      </c>
      <c r="CC344" s="1">
        <v>0.169789612</v>
      </c>
      <c r="CD344" s="1">
        <v>0.221236029</v>
      </c>
      <c r="CE344" s="1">
        <v>0.029355687</v>
      </c>
      <c r="CF344" s="1">
        <v>0.024917817</v>
      </c>
      <c r="CG344" s="1">
        <v>0.194148586</v>
      </c>
      <c r="CH344" s="1">
        <v>1557.079</v>
      </c>
      <c r="CI344" s="2" t="str">
        <f t="shared" si="2"/>
        <v>High</v>
      </c>
      <c r="CJ344" s="1">
        <v>1142.762</v>
      </c>
      <c r="CK344" s="1">
        <v>894.252</v>
      </c>
      <c r="CL344" s="1">
        <v>248.51</v>
      </c>
      <c r="CM344" s="1">
        <v>365.156</v>
      </c>
      <c r="CN344" s="1">
        <v>739.831</v>
      </c>
      <c r="CO344" s="1">
        <v>16.866</v>
      </c>
      <c r="CP344" s="1">
        <v>0.0</v>
      </c>
      <c r="CQ344" s="1">
        <v>16.866</v>
      </c>
      <c r="CR344" s="1">
        <v>0.0</v>
      </c>
      <c r="CS344" s="1">
        <v>20.803</v>
      </c>
      <c r="CT344" s="1">
        <v>20.803</v>
      </c>
      <c r="CU344" s="1">
        <v>0.105</v>
      </c>
      <c r="CV344" s="1">
        <v>12.647</v>
      </c>
      <c r="CW344" s="1">
        <v>21.901</v>
      </c>
      <c r="CX344" s="1">
        <v>0.0</v>
      </c>
      <c r="CY344" s="1">
        <v>337.531</v>
      </c>
      <c r="CZ344" s="1">
        <v>0.08</v>
      </c>
      <c r="DA344" s="1">
        <v>0.57</v>
      </c>
      <c r="DB344" s="1">
        <v>0.65</v>
      </c>
      <c r="DC344" s="1">
        <v>0.0</v>
      </c>
      <c r="DD344" s="1">
        <v>0.063</v>
      </c>
      <c r="DE344" s="1">
        <v>0.063</v>
      </c>
      <c r="DF344" s="1">
        <v>2.299</v>
      </c>
      <c r="DG344" s="1">
        <v>2.713</v>
      </c>
      <c r="DH344" s="1">
        <v>5.011</v>
      </c>
      <c r="DI344" s="1">
        <v>1.867</v>
      </c>
      <c r="DJ344" s="1">
        <v>18.0</v>
      </c>
      <c r="DK344" s="1">
        <v>19.866</v>
      </c>
      <c r="DL344" s="1">
        <v>513.591</v>
      </c>
      <c r="DM344" s="1">
        <v>206.349</v>
      </c>
      <c r="DN344" s="1">
        <v>719.94</v>
      </c>
      <c r="DO344" s="1">
        <v>0.0</v>
      </c>
      <c r="DP344" s="1">
        <v>20.803</v>
      </c>
      <c r="DQ344" s="1">
        <v>20.803</v>
      </c>
      <c r="DR344" s="1" t="s">
        <v>149</v>
      </c>
      <c r="DS344" s="1" t="s">
        <v>149</v>
      </c>
      <c r="DT344" s="1" t="s">
        <v>149</v>
      </c>
      <c r="DU344" s="1" t="s">
        <v>149</v>
      </c>
      <c r="DV344" s="1">
        <v>795.512</v>
      </c>
      <c r="DW344" s="1" t="str">
        <f t="shared" si="3"/>
        <v>high</v>
      </c>
      <c r="DX344" s="1">
        <v>583.837</v>
      </c>
      <c r="DY344" s="1">
        <v>186.558</v>
      </c>
      <c r="DZ344" s="1">
        <v>377.98</v>
      </c>
      <c r="EA344" s="1" t="s">
        <v>149</v>
      </c>
      <c r="EB344" s="1" t="s">
        <v>149</v>
      </c>
      <c r="EC344" s="1" t="s">
        <v>149</v>
      </c>
      <c r="ED344" s="1" t="s">
        <v>149</v>
      </c>
      <c r="EE344" s="1" t="s">
        <v>847</v>
      </c>
      <c r="EF344" s="1" t="s">
        <v>151</v>
      </c>
      <c r="EG344" s="1" t="s">
        <v>151</v>
      </c>
    </row>
    <row r="345" ht="14.25" customHeight="1">
      <c r="A345" s="1" t="s">
        <v>848</v>
      </c>
      <c r="B345" s="1" t="s">
        <v>136</v>
      </c>
      <c r="C345" s="1">
        <v>47.0</v>
      </c>
      <c r="D345" s="1" t="s">
        <v>161</v>
      </c>
      <c r="E345" s="1">
        <v>101.0</v>
      </c>
      <c r="F345" s="1">
        <v>39.0</v>
      </c>
      <c r="G345" s="1" t="s">
        <v>138</v>
      </c>
      <c r="H345" s="1">
        <v>43.0</v>
      </c>
      <c r="I345" s="1">
        <v>122.0</v>
      </c>
      <c r="J345" s="1">
        <v>179.0</v>
      </c>
      <c r="K345" s="1">
        <v>4.58974359</v>
      </c>
      <c r="L345" s="1">
        <v>136.3</v>
      </c>
      <c r="M345" s="1">
        <v>0.6</v>
      </c>
      <c r="N345" s="1">
        <v>109.0</v>
      </c>
      <c r="O345" s="1">
        <v>6.8</v>
      </c>
      <c r="P345" s="1">
        <v>3.66</v>
      </c>
      <c r="Q345" s="1">
        <v>4.43</v>
      </c>
      <c r="R345" s="1">
        <v>0.826185102</v>
      </c>
      <c r="S345" s="1">
        <v>214.0</v>
      </c>
      <c r="T345" s="1">
        <v>28.02</v>
      </c>
      <c r="U345" s="1">
        <v>6.0495</v>
      </c>
      <c r="V345" s="1">
        <v>160.0</v>
      </c>
      <c r="W345" s="1">
        <v>219.8078055</v>
      </c>
      <c r="X345" s="1">
        <v>27.2</v>
      </c>
      <c r="Y345" s="1">
        <v>13.27378889</v>
      </c>
      <c r="Z345" s="1">
        <v>7.533644</v>
      </c>
      <c r="AA345" s="1">
        <v>0.286629459</v>
      </c>
      <c r="AB345" s="1">
        <v>101.8</v>
      </c>
      <c r="AC345" s="1">
        <v>32.4571704</v>
      </c>
      <c r="AD345" s="1" t="s">
        <v>155</v>
      </c>
      <c r="AE345" s="1">
        <v>41.69237299</v>
      </c>
      <c r="AF345" s="1">
        <v>116.5</v>
      </c>
      <c r="AG345" s="1" t="s">
        <v>140</v>
      </c>
      <c r="AH345" s="1" t="s">
        <v>141</v>
      </c>
      <c r="AI345" s="1" t="s">
        <v>142</v>
      </c>
      <c r="AJ345" s="1" t="s">
        <v>167</v>
      </c>
      <c r="AK345" s="1" t="s">
        <v>143</v>
      </c>
      <c r="AL345" s="1">
        <v>158.0</v>
      </c>
      <c r="AM345" s="1">
        <v>100.0</v>
      </c>
      <c r="AN345" s="1">
        <v>1887.73</v>
      </c>
      <c r="AO345" s="1">
        <v>28.9901</v>
      </c>
      <c r="AP345" s="1">
        <v>561.47</v>
      </c>
      <c r="AQ345" s="1">
        <v>992.792</v>
      </c>
      <c r="AR345" s="1">
        <v>14.7229</v>
      </c>
      <c r="AS345" s="1">
        <v>824.644</v>
      </c>
      <c r="AT345" s="1">
        <v>4841.26</v>
      </c>
      <c r="AU345" s="1">
        <v>284.561</v>
      </c>
      <c r="AV345" s="1">
        <v>9.79381</v>
      </c>
      <c r="AW345" s="1">
        <v>3.28112</v>
      </c>
      <c r="AX345" s="1">
        <v>3.25436</v>
      </c>
      <c r="AY345" s="1">
        <v>723.368</v>
      </c>
      <c r="AZ345" s="1">
        <v>1.51672</v>
      </c>
      <c r="BA345" s="1">
        <v>1.48242</v>
      </c>
      <c r="BB345" s="1">
        <v>21.278</v>
      </c>
      <c r="BC345" s="1">
        <v>4.98845</v>
      </c>
      <c r="BD345" s="1">
        <v>0.886299</v>
      </c>
      <c r="BE345" s="1">
        <v>421.433</v>
      </c>
      <c r="BF345" s="1">
        <v>6.87685</v>
      </c>
      <c r="BG345" s="1">
        <v>324.506</v>
      </c>
      <c r="BH345" s="1">
        <v>4.402243531</v>
      </c>
      <c r="BI345" s="1">
        <v>1.201768708</v>
      </c>
      <c r="BJ345" s="1">
        <v>0.850836065</v>
      </c>
      <c r="BK345" s="1">
        <v>0.0</v>
      </c>
      <c r="BL345" s="1" t="s">
        <v>144</v>
      </c>
      <c r="BM345" s="1" t="s">
        <v>145</v>
      </c>
      <c r="BN345" s="1" t="s">
        <v>145</v>
      </c>
      <c r="BO345" s="1" t="s">
        <v>145</v>
      </c>
      <c r="BP345" s="1" t="s">
        <v>145</v>
      </c>
      <c r="BQ345" s="1" t="s">
        <v>146</v>
      </c>
      <c r="BR345" s="1" t="s">
        <v>145</v>
      </c>
      <c r="BS345" s="1">
        <v>16.72200749</v>
      </c>
      <c r="BT345" s="1">
        <v>1.703394979</v>
      </c>
      <c r="BU345" s="1">
        <v>1.004786908</v>
      </c>
      <c r="BV345" s="1">
        <v>0.955520276</v>
      </c>
      <c r="BW345" s="1">
        <v>0.467929451</v>
      </c>
      <c r="BX345" s="1">
        <v>-0.965962938</v>
      </c>
      <c r="BY345" s="1">
        <v>-0.511632912</v>
      </c>
      <c r="BZ345" s="1" t="str">
        <f t="shared" si="1"/>
        <v>antiinflamatoria</v>
      </c>
      <c r="CA345" s="1">
        <v>33.59656652</v>
      </c>
      <c r="CB345" s="1" t="s">
        <v>148</v>
      </c>
      <c r="CC345" s="1">
        <v>0.020195207</v>
      </c>
      <c r="CD345" s="1">
        <v>0.068401841</v>
      </c>
      <c r="CE345" s="1">
        <v>0.779955563</v>
      </c>
      <c r="CF345" s="1">
        <v>0.026146643</v>
      </c>
      <c r="CG345" s="1">
        <v>0.029201714</v>
      </c>
      <c r="CH345" s="1">
        <v>1893.658</v>
      </c>
      <c r="CI345" s="2" t="str">
        <f t="shared" si="2"/>
        <v>High</v>
      </c>
      <c r="CJ345" s="1">
        <v>1156.593</v>
      </c>
      <c r="CK345" s="1">
        <v>1003.633</v>
      </c>
      <c r="CL345" s="1">
        <v>152.96</v>
      </c>
      <c r="CM345" s="1">
        <v>723.224</v>
      </c>
      <c r="CN345" s="1">
        <v>371.441</v>
      </c>
      <c r="CO345" s="1">
        <v>22.01</v>
      </c>
      <c r="CP345" s="1">
        <v>0.0</v>
      </c>
      <c r="CQ345" s="1">
        <v>22.01</v>
      </c>
      <c r="CR345" s="1">
        <v>0.0</v>
      </c>
      <c r="CS345" s="1">
        <v>39.741</v>
      </c>
      <c r="CT345" s="1">
        <v>39.741</v>
      </c>
      <c r="CU345" s="1">
        <v>0.176</v>
      </c>
      <c r="CV345" s="1">
        <v>16.387</v>
      </c>
      <c r="CW345" s="1">
        <v>3.631</v>
      </c>
      <c r="CX345" s="1">
        <v>0.0</v>
      </c>
      <c r="CY345" s="1">
        <v>553.912</v>
      </c>
      <c r="CZ345" s="1">
        <v>70.588</v>
      </c>
      <c r="DA345" s="1">
        <v>18.316</v>
      </c>
      <c r="DB345" s="1">
        <v>88.905</v>
      </c>
      <c r="DC345" s="1">
        <v>10.651</v>
      </c>
      <c r="DD345" s="1">
        <v>0.671</v>
      </c>
      <c r="DE345" s="1">
        <v>11.323</v>
      </c>
      <c r="DF345" s="1">
        <v>32.294</v>
      </c>
      <c r="DG345" s="1">
        <v>12.121</v>
      </c>
      <c r="DH345" s="1">
        <v>44.415</v>
      </c>
      <c r="DI345" s="1">
        <v>5.325</v>
      </c>
      <c r="DJ345" s="1">
        <v>1.979</v>
      </c>
      <c r="DK345" s="1">
        <v>7.304</v>
      </c>
      <c r="DL345" s="1">
        <v>284.006</v>
      </c>
      <c r="DM345" s="1">
        <v>80.13</v>
      </c>
      <c r="DN345" s="1">
        <v>364.137</v>
      </c>
      <c r="DO345" s="1">
        <v>0.0</v>
      </c>
      <c r="DP345" s="1">
        <v>39.741</v>
      </c>
      <c r="DQ345" s="1">
        <v>39.741</v>
      </c>
      <c r="DR345" s="1" t="s">
        <v>149</v>
      </c>
      <c r="DS345" s="1" t="s">
        <v>149</v>
      </c>
      <c r="DT345" s="1" t="s">
        <v>149</v>
      </c>
      <c r="DU345" s="1" t="s">
        <v>157</v>
      </c>
      <c r="DV345" s="1">
        <v>1003.14</v>
      </c>
      <c r="DW345" s="1" t="str">
        <f t="shared" si="3"/>
        <v>high</v>
      </c>
      <c r="DX345" s="1">
        <v>612.69</v>
      </c>
      <c r="DY345" s="1">
        <v>383.118</v>
      </c>
      <c r="DZ345" s="1">
        <v>196.766</v>
      </c>
      <c r="EA345" s="1" t="s">
        <v>149</v>
      </c>
      <c r="EB345" s="1" t="s">
        <v>149</v>
      </c>
      <c r="EC345" s="1" t="s">
        <v>149</v>
      </c>
      <c r="ED345" s="1" t="s">
        <v>157</v>
      </c>
      <c r="EE345" s="1" t="s">
        <v>849</v>
      </c>
      <c r="EF345" s="1" t="s">
        <v>151</v>
      </c>
      <c r="EG345" s="1" t="s">
        <v>151</v>
      </c>
    </row>
    <row r="346" ht="14.25" customHeight="1">
      <c r="A346" s="1" t="s">
        <v>850</v>
      </c>
      <c r="B346" s="1" t="s">
        <v>153</v>
      </c>
      <c r="C346" s="1">
        <v>28.0</v>
      </c>
      <c r="D346" s="1" t="s">
        <v>137</v>
      </c>
      <c r="E346" s="1">
        <v>62.6</v>
      </c>
      <c r="F346" s="1">
        <v>54.0</v>
      </c>
      <c r="G346" s="1" t="s">
        <v>154</v>
      </c>
      <c r="H346" s="1">
        <v>13.0</v>
      </c>
      <c r="I346" s="1">
        <v>94.0</v>
      </c>
      <c r="J346" s="1">
        <v>155.0</v>
      </c>
      <c r="K346" s="1">
        <v>2.87037037</v>
      </c>
      <c r="L346" s="1">
        <v>212.3</v>
      </c>
      <c r="M346" s="1">
        <v>0.7</v>
      </c>
      <c r="N346" s="1">
        <v>82.0</v>
      </c>
      <c r="O346" s="1">
        <v>5.8</v>
      </c>
      <c r="P346" s="1">
        <v>5.44</v>
      </c>
      <c r="Q346" s="1">
        <v>5.74</v>
      </c>
      <c r="R346" s="1">
        <v>0.947735192</v>
      </c>
      <c r="S346" s="1">
        <v>67.0</v>
      </c>
      <c r="T346" s="1">
        <v>9.66</v>
      </c>
      <c r="U346" s="1">
        <v>4.551</v>
      </c>
      <c r="V346" s="1">
        <v>133.8</v>
      </c>
      <c r="W346" s="1">
        <v>183.8249286</v>
      </c>
      <c r="X346" s="1">
        <v>82.0</v>
      </c>
      <c r="Y346" s="1">
        <v>51.17979667</v>
      </c>
      <c r="Z346" s="1">
        <v>1.953896</v>
      </c>
      <c r="AA346" s="1">
        <v>0.344504314</v>
      </c>
      <c r="AB346" s="1">
        <v>56.6</v>
      </c>
      <c r="AC346" s="1">
        <v>22.22033781</v>
      </c>
      <c r="AD346" s="1" t="s">
        <v>154</v>
      </c>
      <c r="AE346" s="1">
        <v>33.47391535</v>
      </c>
      <c r="AF346" s="1">
        <v>76.7</v>
      </c>
      <c r="AG346" s="1" t="s">
        <v>154</v>
      </c>
      <c r="AH346" s="1" t="s">
        <v>154</v>
      </c>
      <c r="AI346" s="1" t="s">
        <v>142</v>
      </c>
      <c r="AJ346" s="1" t="s">
        <v>167</v>
      </c>
      <c r="AK346" s="1" t="s">
        <v>173</v>
      </c>
      <c r="AL346" s="1">
        <v>94.0</v>
      </c>
      <c r="AM346" s="1">
        <v>70.0</v>
      </c>
      <c r="AN346" s="1">
        <v>1763.78</v>
      </c>
      <c r="AO346" s="1">
        <v>11.903</v>
      </c>
      <c r="AP346" s="1">
        <v>532.311</v>
      </c>
      <c r="AQ346" s="1">
        <v>882.9</v>
      </c>
      <c r="AR346" s="1">
        <v>10.9364</v>
      </c>
      <c r="AS346" s="1">
        <v>1207.05</v>
      </c>
      <c r="AT346" s="1">
        <v>2360.38</v>
      </c>
      <c r="AU346" s="1">
        <v>201.563</v>
      </c>
      <c r="AV346" s="1">
        <v>10.4341</v>
      </c>
      <c r="AW346" s="1">
        <v>1.14189</v>
      </c>
      <c r="AX346" s="1">
        <v>2.63821</v>
      </c>
      <c r="AY346" s="1">
        <v>932.116</v>
      </c>
      <c r="AZ346" s="1">
        <v>0.926443</v>
      </c>
      <c r="BA346" s="1">
        <v>1.3987</v>
      </c>
      <c r="BB346" s="1">
        <v>13.6639</v>
      </c>
      <c r="BC346" s="1">
        <v>3.56348</v>
      </c>
      <c r="BD346" s="1">
        <v>0.709866</v>
      </c>
      <c r="BE346" s="1">
        <v>295.203</v>
      </c>
      <c r="BF346" s="1">
        <v>7.12104</v>
      </c>
      <c r="BG346" s="1">
        <v>157.642</v>
      </c>
      <c r="BH346" s="1">
        <v>1.956761451</v>
      </c>
      <c r="BI346" s="1">
        <v>0.980080461</v>
      </c>
      <c r="BJ346" s="1">
        <v>0.808755654</v>
      </c>
      <c r="BK346" s="1">
        <v>0.035996604</v>
      </c>
      <c r="BL346" s="1" t="s">
        <v>156</v>
      </c>
      <c r="BM346" s="1" t="s">
        <v>146</v>
      </c>
      <c r="BN346" s="1" t="s">
        <v>146</v>
      </c>
      <c r="BO346" s="1" t="s">
        <v>146</v>
      </c>
      <c r="BP346" s="1" t="s">
        <v>146</v>
      </c>
      <c r="BQ346" s="1" t="s">
        <v>146</v>
      </c>
      <c r="BR346" s="1" t="s">
        <v>146</v>
      </c>
      <c r="BS346" s="1">
        <v>11.87079292</v>
      </c>
      <c r="BT346" s="1">
        <v>1.17085525</v>
      </c>
      <c r="BU346" s="1">
        <v>0.551568714</v>
      </c>
      <c r="BV346" s="1">
        <v>0.41456845</v>
      </c>
      <c r="BW346" s="1">
        <v>0.214946614</v>
      </c>
      <c r="BX346" s="1">
        <v>0.859452661</v>
      </c>
      <c r="BY346" s="1">
        <v>0.487218062</v>
      </c>
      <c r="BZ346" s="1" t="str">
        <f t="shared" si="1"/>
        <v>proinflamatoria</v>
      </c>
      <c r="CA346" s="1">
        <v>34.3833116</v>
      </c>
      <c r="CB346" s="1" t="s">
        <v>148</v>
      </c>
      <c r="CC346" s="1">
        <v>0.380011898</v>
      </c>
      <c r="CD346" s="1">
        <v>0.180317838</v>
      </c>
      <c r="CE346" s="1">
        <v>0.370782697</v>
      </c>
      <c r="CF346" s="1">
        <v>0.004589105</v>
      </c>
      <c r="CG346" s="1">
        <v>0.007036628</v>
      </c>
      <c r="CH346" s="1">
        <v>3250.406</v>
      </c>
      <c r="CI346" s="2" t="str">
        <f t="shared" si="2"/>
        <v>High</v>
      </c>
      <c r="CJ346" s="1">
        <v>2741.319</v>
      </c>
      <c r="CK346" s="1">
        <v>2710.594</v>
      </c>
      <c r="CL346" s="1">
        <v>30.725</v>
      </c>
      <c r="CM346" s="1">
        <v>2375.597</v>
      </c>
      <c r="CN346" s="1">
        <v>364.59</v>
      </c>
      <c r="CO346" s="1">
        <v>1.031</v>
      </c>
      <c r="CP346" s="1">
        <v>0.0</v>
      </c>
      <c r="CQ346" s="1">
        <v>1.031</v>
      </c>
      <c r="CR346" s="1">
        <v>0.0</v>
      </c>
      <c r="CS346" s="1">
        <v>0.102</v>
      </c>
      <c r="CT346" s="1">
        <v>0.102</v>
      </c>
      <c r="CU346" s="1">
        <v>0.0</v>
      </c>
      <c r="CV346" s="1">
        <v>0.801</v>
      </c>
      <c r="CW346" s="1">
        <v>328.617</v>
      </c>
      <c r="CX346" s="1">
        <v>0.0</v>
      </c>
      <c r="CY346" s="1">
        <v>1979.121</v>
      </c>
      <c r="CZ346" s="1">
        <v>0.0</v>
      </c>
      <c r="DA346" s="1">
        <v>0.0</v>
      </c>
      <c r="DB346" s="1">
        <v>0.0</v>
      </c>
      <c r="DC346" s="1">
        <v>7.69</v>
      </c>
      <c r="DD346" s="1">
        <v>0.0</v>
      </c>
      <c r="DE346" s="1">
        <v>7.69</v>
      </c>
      <c r="DF346" s="1">
        <v>60.17</v>
      </c>
      <c r="DG346" s="1">
        <v>0.0</v>
      </c>
      <c r="DH346" s="1">
        <v>60.17</v>
      </c>
      <c r="DI346" s="1">
        <v>1.518</v>
      </c>
      <c r="DJ346" s="1">
        <v>26.292</v>
      </c>
      <c r="DK346" s="1">
        <v>27.81</v>
      </c>
      <c r="DL346" s="1">
        <v>332.448</v>
      </c>
      <c r="DM346" s="1">
        <v>4.331</v>
      </c>
      <c r="DN346" s="1">
        <v>336.779</v>
      </c>
      <c r="DO346" s="1">
        <v>0.0</v>
      </c>
      <c r="DP346" s="1">
        <v>0.102</v>
      </c>
      <c r="DQ346" s="1">
        <v>0.102</v>
      </c>
      <c r="DR346" s="1" t="s">
        <v>149</v>
      </c>
      <c r="DS346" s="1" t="s">
        <v>149</v>
      </c>
      <c r="DT346" s="1" t="s">
        <v>149</v>
      </c>
      <c r="DU346" s="1" t="s">
        <v>157</v>
      </c>
      <c r="DV346" s="1">
        <v>1842.864</v>
      </c>
      <c r="DW346" s="1" t="str">
        <f t="shared" si="3"/>
        <v>high</v>
      </c>
      <c r="DX346" s="1">
        <v>1554.23</v>
      </c>
      <c r="DY346" s="1">
        <v>1346.878</v>
      </c>
      <c r="DZ346" s="1">
        <v>206.709</v>
      </c>
      <c r="EA346" s="1" t="s">
        <v>149</v>
      </c>
      <c r="EB346" s="1" t="s">
        <v>149</v>
      </c>
      <c r="EC346" s="1" t="s">
        <v>149</v>
      </c>
      <c r="ED346" s="1" t="s">
        <v>157</v>
      </c>
      <c r="EE346" s="1" t="s">
        <v>851</v>
      </c>
      <c r="EF346" s="1" t="s">
        <v>151</v>
      </c>
      <c r="EG346" s="1" t="s">
        <v>151</v>
      </c>
    </row>
    <row r="347" ht="14.25" customHeight="1">
      <c r="A347" s="1" t="s">
        <v>852</v>
      </c>
      <c r="B347" s="1" t="s">
        <v>136</v>
      </c>
      <c r="C347" s="1">
        <v>21.0</v>
      </c>
      <c r="D347" s="1" t="s">
        <v>137</v>
      </c>
      <c r="E347" s="1">
        <v>56.3</v>
      </c>
      <c r="F347" s="1">
        <v>42.0</v>
      </c>
      <c r="G347" s="1" t="s">
        <v>154</v>
      </c>
      <c r="H347" s="1">
        <v>8.0</v>
      </c>
      <c r="I347" s="1">
        <v>81.0</v>
      </c>
      <c r="J347" s="1">
        <v>128.0</v>
      </c>
      <c r="K347" s="1">
        <v>3.047619048</v>
      </c>
      <c r="L347" s="1">
        <v>284.6</v>
      </c>
      <c r="M347" s="1">
        <v>0.5</v>
      </c>
      <c r="N347" s="1">
        <v>85.0</v>
      </c>
      <c r="O347" s="1">
        <v>5.6</v>
      </c>
      <c r="P347" s="1">
        <v>0.52</v>
      </c>
      <c r="Q347" s="1">
        <v>7.94</v>
      </c>
      <c r="R347" s="1">
        <v>0.065491184</v>
      </c>
      <c r="S347" s="1">
        <v>42.0</v>
      </c>
      <c r="T347" s="1">
        <v>6.26</v>
      </c>
      <c r="U347" s="1">
        <v>4.7175</v>
      </c>
      <c r="V347" s="1">
        <v>93.0</v>
      </c>
      <c r="W347" s="1">
        <v>102.8336756</v>
      </c>
      <c r="X347" s="1">
        <v>124.5</v>
      </c>
      <c r="Y347" s="1">
        <v>76.18970222</v>
      </c>
      <c r="Z347" s="1">
        <v>1.312513333</v>
      </c>
      <c r="AA347" s="1">
        <v>0.366310624</v>
      </c>
      <c r="AB347" s="1">
        <v>58.0</v>
      </c>
      <c r="AC347" s="1">
        <v>20.89671403</v>
      </c>
      <c r="AD347" s="1" t="s">
        <v>154</v>
      </c>
      <c r="AE347" s="1">
        <v>24.69250659</v>
      </c>
      <c r="AF347" s="1">
        <v>75.0</v>
      </c>
      <c r="AG347" s="1" t="s">
        <v>154</v>
      </c>
      <c r="AH347" s="1" t="s">
        <v>154</v>
      </c>
      <c r="AI347" s="1" t="s">
        <v>142</v>
      </c>
      <c r="AJ347" s="1" t="s">
        <v>142</v>
      </c>
      <c r="AK347" s="1" t="s">
        <v>173</v>
      </c>
      <c r="AL347" s="1">
        <v>119.0</v>
      </c>
      <c r="AM347" s="1">
        <v>53.0</v>
      </c>
      <c r="AN347" s="1">
        <v>2739.32</v>
      </c>
      <c r="AO347" s="1">
        <v>27.3151</v>
      </c>
      <c r="AP347" s="1">
        <v>1018.15</v>
      </c>
      <c r="AQ347" s="1">
        <v>1227.35</v>
      </c>
      <c r="AR347" s="1">
        <v>19.0709</v>
      </c>
      <c r="AS347" s="1">
        <v>1746.0</v>
      </c>
      <c r="AT347" s="1">
        <v>4094.12</v>
      </c>
      <c r="AU347" s="1">
        <v>298.441</v>
      </c>
      <c r="AV347" s="1">
        <v>10.7411</v>
      </c>
      <c r="AW347" s="1">
        <v>2.94889</v>
      </c>
      <c r="AX347" s="1">
        <v>3.3834</v>
      </c>
      <c r="AY347" s="1">
        <v>1239.65</v>
      </c>
      <c r="AZ347" s="1">
        <v>2.71153</v>
      </c>
      <c r="BA347" s="1">
        <v>3.22214</v>
      </c>
      <c r="BB347" s="1">
        <v>32.7421</v>
      </c>
      <c r="BC347" s="1">
        <v>9.69874</v>
      </c>
      <c r="BD347" s="1">
        <v>2.79577</v>
      </c>
      <c r="BE347" s="1">
        <v>645.6</v>
      </c>
      <c r="BF347" s="1">
        <v>7.60361</v>
      </c>
      <c r="BG347" s="1">
        <v>216.901</v>
      </c>
      <c r="BH347" s="1">
        <v>3.768057426</v>
      </c>
      <c r="BI347" s="1">
        <v>1.682525213</v>
      </c>
      <c r="BJ347" s="1">
        <v>0.662487783</v>
      </c>
      <c r="BK347" s="1">
        <v>0.042736054</v>
      </c>
      <c r="BL347" s="1" t="s">
        <v>156</v>
      </c>
      <c r="BM347" s="1" t="s">
        <v>146</v>
      </c>
      <c r="BN347" s="1" t="s">
        <v>146</v>
      </c>
      <c r="BO347" s="1" t="s">
        <v>146</v>
      </c>
      <c r="BP347" s="1" t="s">
        <v>146</v>
      </c>
      <c r="BQ347" s="1" t="s">
        <v>146</v>
      </c>
      <c r="BR347" s="1" t="s">
        <v>146</v>
      </c>
      <c r="BS347" s="1">
        <v>7.23281827</v>
      </c>
      <c r="BT347" s="1">
        <v>1.041550473</v>
      </c>
      <c r="BU347" s="1">
        <v>0.540806099</v>
      </c>
      <c r="BV347" s="1">
        <v>0.289786503</v>
      </c>
      <c r="BW347" s="1">
        <v>0.151358769</v>
      </c>
      <c r="BX347" s="1">
        <v>-1.505041466</v>
      </c>
      <c r="BY347" s="1">
        <v>-0.549485749</v>
      </c>
      <c r="BZ347" s="1" t="str">
        <f t="shared" si="1"/>
        <v>antiinflamatoria</v>
      </c>
      <c r="CA347" s="1">
        <v>19.57333333</v>
      </c>
      <c r="CB347" s="1" t="s">
        <v>154</v>
      </c>
      <c r="CC347" s="1">
        <v>0.710777958</v>
      </c>
      <c r="CD347" s="1">
        <v>0.06815235</v>
      </c>
      <c r="CE347" s="1">
        <v>0.029781199</v>
      </c>
      <c r="CF347" s="1">
        <v>0.022649919</v>
      </c>
      <c r="CG347" s="1">
        <v>0.041045381</v>
      </c>
      <c r="CH347" s="1">
        <v>1882.609</v>
      </c>
      <c r="CI347" s="2" t="str">
        <f t="shared" si="2"/>
        <v>High</v>
      </c>
      <c r="CJ347" s="1">
        <v>325.437</v>
      </c>
      <c r="CK347" s="1">
        <v>122.238</v>
      </c>
      <c r="CL347" s="1">
        <v>203.199</v>
      </c>
      <c r="CM347" s="1">
        <v>42.566</v>
      </c>
      <c r="CN347" s="1">
        <v>271.446</v>
      </c>
      <c r="CO347" s="1">
        <v>0.893</v>
      </c>
      <c r="CP347" s="1">
        <v>0.0</v>
      </c>
      <c r="CQ347" s="1">
        <v>0.893</v>
      </c>
      <c r="CR347" s="1">
        <v>0.0</v>
      </c>
      <c r="CS347" s="1">
        <v>10.501</v>
      </c>
      <c r="CT347" s="1">
        <v>10.501</v>
      </c>
      <c r="CU347" s="1">
        <v>0.031</v>
      </c>
      <c r="CV347" s="1">
        <v>0.893</v>
      </c>
      <c r="CW347" s="1">
        <v>0.0</v>
      </c>
      <c r="CX347" s="1">
        <v>0.0</v>
      </c>
      <c r="CY347" s="1">
        <v>1.77</v>
      </c>
      <c r="CZ347" s="1">
        <v>0.498</v>
      </c>
      <c r="DA347" s="1">
        <v>28.316</v>
      </c>
      <c r="DB347" s="1">
        <v>28.815</v>
      </c>
      <c r="DC347" s="1">
        <v>9.021</v>
      </c>
      <c r="DD347" s="1">
        <v>1.027</v>
      </c>
      <c r="DE347" s="1">
        <v>10.049</v>
      </c>
      <c r="DF347" s="1">
        <v>1.437</v>
      </c>
      <c r="DG347" s="1">
        <v>0.496</v>
      </c>
      <c r="DH347" s="1">
        <v>1.932</v>
      </c>
      <c r="DI347" s="1">
        <v>0.739</v>
      </c>
      <c r="DJ347" s="1">
        <v>2.498</v>
      </c>
      <c r="DK347" s="1">
        <v>3.237</v>
      </c>
      <c r="DL347" s="1">
        <v>107.757</v>
      </c>
      <c r="DM347" s="1">
        <v>160.269</v>
      </c>
      <c r="DN347" s="1">
        <v>268.026</v>
      </c>
      <c r="DO347" s="1">
        <v>0.0</v>
      </c>
      <c r="DP347" s="1">
        <v>10.501</v>
      </c>
      <c r="DQ347" s="1">
        <v>10.501</v>
      </c>
      <c r="DR347" s="1" t="s">
        <v>149</v>
      </c>
      <c r="DS347" s="1" t="s">
        <v>158</v>
      </c>
      <c r="DT347" s="1" t="s">
        <v>158</v>
      </c>
      <c r="DU347" s="1" t="s">
        <v>157</v>
      </c>
      <c r="DV347" s="1">
        <v>687.254</v>
      </c>
      <c r="DW347" s="1" t="str">
        <f t="shared" si="3"/>
        <v>high</v>
      </c>
      <c r="DX347" s="1">
        <v>118.802</v>
      </c>
      <c r="DY347" s="1">
        <v>15.539</v>
      </c>
      <c r="DZ347" s="1">
        <v>99.092</v>
      </c>
      <c r="EA347" s="1" t="s">
        <v>149</v>
      </c>
      <c r="EB347" s="1" t="s">
        <v>158</v>
      </c>
      <c r="EC347" s="1" t="s">
        <v>158</v>
      </c>
      <c r="ED347" s="1" t="s">
        <v>157</v>
      </c>
      <c r="EE347" s="1" t="s">
        <v>853</v>
      </c>
      <c r="EF347" s="1" t="s">
        <v>175</v>
      </c>
      <c r="EG347" s="1" t="s">
        <v>175</v>
      </c>
    </row>
    <row r="348" ht="14.25" customHeight="1">
      <c r="A348" s="1" t="s">
        <v>854</v>
      </c>
      <c r="B348" s="1" t="s">
        <v>153</v>
      </c>
      <c r="C348" s="1">
        <v>26.0</v>
      </c>
      <c r="D348" s="1" t="s">
        <v>137</v>
      </c>
      <c r="E348" s="1">
        <v>86.8</v>
      </c>
      <c r="F348" s="1">
        <v>36.0</v>
      </c>
      <c r="G348" s="1" t="s">
        <v>154</v>
      </c>
      <c r="H348" s="1">
        <v>38.0</v>
      </c>
      <c r="I348" s="1">
        <v>109.0</v>
      </c>
      <c r="J348" s="1">
        <v>164.0</v>
      </c>
      <c r="K348" s="1">
        <v>4.555555556</v>
      </c>
      <c r="L348" s="1">
        <v>155.5</v>
      </c>
      <c r="M348" s="1">
        <v>4.1</v>
      </c>
      <c r="N348" s="1">
        <v>86.0</v>
      </c>
      <c r="O348" s="1">
        <v>5.6</v>
      </c>
      <c r="P348" s="1">
        <v>13.2</v>
      </c>
      <c r="Q348" s="1">
        <v>6.08</v>
      </c>
      <c r="R348" s="1">
        <v>2.171052632</v>
      </c>
      <c r="S348" s="1">
        <v>188.0</v>
      </c>
      <c r="T348" s="1">
        <v>24.13</v>
      </c>
      <c r="U348" s="1">
        <v>4.773</v>
      </c>
      <c r="V348" s="1">
        <v>226.0</v>
      </c>
      <c r="W348" s="1">
        <v>379.1044776</v>
      </c>
      <c r="X348" s="1">
        <v>33.3</v>
      </c>
      <c r="Y348" s="1">
        <v>19.53591522</v>
      </c>
      <c r="Z348" s="1">
        <v>5.118777333</v>
      </c>
      <c r="AA348" s="1">
        <v>0.301115386</v>
      </c>
      <c r="AB348" s="1">
        <v>94.2</v>
      </c>
      <c r="AC348" s="1">
        <v>35.28148029</v>
      </c>
      <c r="AD348" s="1" t="s">
        <v>155</v>
      </c>
      <c r="AE348" s="1">
        <v>38.66153807</v>
      </c>
      <c r="AF348" s="1">
        <v>108.2</v>
      </c>
      <c r="AG348" s="1" t="s">
        <v>140</v>
      </c>
      <c r="AH348" s="1" t="s">
        <v>141</v>
      </c>
      <c r="AI348" s="1" t="s">
        <v>142</v>
      </c>
      <c r="AJ348" s="1" t="s">
        <v>167</v>
      </c>
      <c r="AK348" s="1" t="s">
        <v>143</v>
      </c>
      <c r="AL348" s="1">
        <v>129.0</v>
      </c>
      <c r="AM348" s="1">
        <v>91.0</v>
      </c>
      <c r="AN348" s="1">
        <v>1882.38</v>
      </c>
      <c r="AO348" s="1">
        <v>16.1934</v>
      </c>
      <c r="AP348" s="1">
        <v>642.651</v>
      </c>
      <c r="AQ348" s="1">
        <v>1104.67</v>
      </c>
      <c r="AR348" s="1">
        <v>13.5107</v>
      </c>
      <c r="AS348" s="1">
        <v>1270.84</v>
      </c>
      <c r="AT348" s="1">
        <v>2926.94</v>
      </c>
      <c r="AU348" s="1">
        <v>242.381</v>
      </c>
      <c r="AV348" s="1">
        <v>10.6485</v>
      </c>
      <c r="AW348" s="1">
        <v>1.22722</v>
      </c>
      <c r="AX348" s="1">
        <v>3.17962</v>
      </c>
      <c r="AY348" s="1">
        <v>914.251</v>
      </c>
      <c r="AZ348" s="1">
        <v>0.902128</v>
      </c>
      <c r="BA348" s="1">
        <v>1.76795</v>
      </c>
      <c r="BB348" s="1">
        <v>16.2319</v>
      </c>
      <c r="BC348" s="1">
        <v>4.90201</v>
      </c>
      <c r="BD348" s="1">
        <v>2.41823</v>
      </c>
      <c r="BE348" s="1">
        <v>366.827</v>
      </c>
      <c r="BF348" s="1">
        <v>7.23105</v>
      </c>
      <c r="BG348" s="1">
        <v>124.699</v>
      </c>
      <c r="BH348" s="1">
        <v>3.110934333</v>
      </c>
      <c r="BI348" s="1">
        <v>0.784763791</v>
      </c>
      <c r="BJ348" s="1">
        <v>0.561060491</v>
      </c>
      <c r="BK348" s="1">
        <v>0.067558392</v>
      </c>
      <c r="BL348" s="1" t="s">
        <v>144</v>
      </c>
      <c r="BM348" s="1" t="s">
        <v>145</v>
      </c>
      <c r="BN348" s="1" t="s">
        <v>145</v>
      </c>
      <c r="BO348" s="1" t="s">
        <v>145</v>
      </c>
      <c r="BP348" s="1" t="s">
        <v>146</v>
      </c>
      <c r="BQ348" s="1" t="s">
        <v>145</v>
      </c>
      <c r="BR348" s="1" t="s">
        <v>145</v>
      </c>
      <c r="BS348" s="1">
        <v>8.021747141</v>
      </c>
      <c r="BT348" s="1">
        <v>0.724645224</v>
      </c>
      <c r="BU348" s="1">
        <v>0.56024234</v>
      </c>
      <c r="BV348" s="1">
        <v>0.289420043</v>
      </c>
      <c r="BW348" s="1">
        <v>0.122407745</v>
      </c>
      <c r="BX348" s="1">
        <v>0.128534604</v>
      </c>
      <c r="BY348" s="1">
        <v>0.068296814</v>
      </c>
      <c r="BZ348" s="1" t="str">
        <f t="shared" si="1"/>
        <v>proinflamatoria</v>
      </c>
      <c r="CA348" s="1">
        <v>45.79667283</v>
      </c>
      <c r="CB348" s="1" t="s">
        <v>148</v>
      </c>
      <c r="CC348" s="1">
        <v>0.020800267</v>
      </c>
      <c r="CD348" s="1">
        <v>0.417801353</v>
      </c>
      <c r="CE348" s="1">
        <v>0.204870103</v>
      </c>
      <c r="CF348" s="1">
        <v>0.1839863</v>
      </c>
      <c r="CG348" s="1">
        <v>0.030114443</v>
      </c>
      <c r="CH348" s="1">
        <v>337.834</v>
      </c>
      <c r="CI348" s="2" t="str">
        <f t="shared" si="2"/>
        <v>low</v>
      </c>
      <c r="CJ348" s="1">
        <v>250.02</v>
      </c>
      <c r="CK348" s="1">
        <v>208.405</v>
      </c>
      <c r="CL348" s="1">
        <v>41.615</v>
      </c>
      <c r="CM348" s="1">
        <v>154.171</v>
      </c>
      <c r="CN348" s="1">
        <v>94.744</v>
      </c>
      <c r="CO348" s="1">
        <v>0.656</v>
      </c>
      <c r="CP348" s="1">
        <v>0.0</v>
      </c>
      <c r="CQ348" s="1">
        <v>0.656</v>
      </c>
      <c r="CR348" s="1">
        <v>0.0</v>
      </c>
      <c r="CS348" s="1">
        <v>0.448</v>
      </c>
      <c r="CT348" s="1">
        <v>0.448</v>
      </c>
      <c r="CU348" s="1">
        <v>0.0</v>
      </c>
      <c r="CV348" s="1">
        <v>0.62</v>
      </c>
      <c r="CW348" s="1">
        <v>65.723</v>
      </c>
      <c r="CX348" s="1">
        <v>0.0</v>
      </c>
      <c r="CY348" s="1">
        <v>0.891</v>
      </c>
      <c r="CZ348" s="1">
        <v>0.536</v>
      </c>
      <c r="DA348" s="1">
        <v>4.23</v>
      </c>
      <c r="DB348" s="1">
        <v>4.766</v>
      </c>
      <c r="DC348" s="1">
        <v>6.04</v>
      </c>
      <c r="DD348" s="1">
        <v>0.7</v>
      </c>
      <c r="DE348" s="1">
        <v>6.74</v>
      </c>
      <c r="DF348" s="1">
        <v>68.503</v>
      </c>
      <c r="DG348" s="1">
        <v>7.549</v>
      </c>
      <c r="DH348" s="1">
        <v>76.051</v>
      </c>
      <c r="DI348" s="1">
        <v>0.643</v>
      </c>
      <c r="DJ348" s="1">
        <v>0.828</v>
      </c>
      <c r="DK348" s="1">
        <v>1.471</v>
      </c>
      <c r="DL348" s="1">
        <v>65.4</v>
      </c>
      <c r="DM348" s="1">
        <v>27.847</v>
      </c>
      <c r="DN348" s="1">
        <v>93.247</v>
      </c>
      <c r="DO348" s="1">
        <v>0.0</v>
      </c>
      <c r="DP348" s="1">
        <v>0.448</v>
      </c>
      <c r="DQ348" s="1">
        <v>0.448</v>
      </c>
      <c r="DR348" s="1" t="s">
        <v>158</v>
      </c>
      <c r="DS348" s="1" t="s">
        <v>158</v>
      </c>
      <c r="DT348" s="1" t="s">
        <v>157</v>
      </c>
      <c r="DU348" s="1" t="s">
        <v>158</v>
      </c>
      <c r="DV348" s="1">
        <v>179.472</v>
      </c>
      <c r="DW348" s="1" t="str">
        <f t="shared" si="3"/>
        <v>low</v>
      </c>
      <c r="DX348" s="1">
        <v>132.821</v>
      </c>
      <c r="DY348" s="1">
        <v>81.902</v>
      </c>
      <c r="DZ348" s="1">
        <v>50.332</v>
      </c>
      <c r="EA348" s="1" t="s">
        <v>158</v>
      </c>
      <c r="EB348" s="1" t="s">
        <v>158</v>
      </c>
      <c r="EC348" s="1" t="s">
        <v>157</v>
      </c>
      <c r="ED348" s="1" t="s">
        <v>158</v>
      </c>
      <c r="EE348" s="1" t="s">
        <v>855</v>
      </c>
      <c r="EF348" s="1" t="s">
        <v>151</v>
      </c>
      <c r="EG348" s="1" t="s">
        <v>151</v>
      </c>
    </row>
    <row r="349" ht="14.25" customHeight="1">
      <c r="A349" s="1" t="s">
        <v>856</v>
      </c>
      <c r="B349" s="1" t="s">
        <v>153</v>
      </c>
      <c r="C349" s="1">
        <v>30.0</v>
      </c>
      <c r="D349" s="1" t="s">
        <v>137</v>
      </c>
      <c r="E349" s="1">
        <v>48.3</v>
      </c>
      <c r="F349" s="1">
        <v>30.0</v>
      </c>
      <c r="G349" s="1" t="s">
        <v>154</v>
      </c>
      <c r="H349" s="1">
        <v>8.0</v>
      </c>
      <c r="I349" s="1">
        <v>63.0</v>
      </c>
      <c r="J349" s="1">
        <v>100.0</v>
      </c>
      <c r="K349" s="1">
        <v>3.333333333</v>
      </c>
      <c r="L349" s="1">
        <v>270.6</v>
      </c>
      <c r="M349" s="1">
        <v>5.0</v>
      </c>
      <c r="N349" s="1">
        <v>83.0</v>
      </c>
      <c r="O349" s="1">
        <v>5.7</v>
      </c>
      <c r="P349" s="1">
        <v>5.62</v>
      </c>
      <c r="Q349" s="1">
        <v>16.31</v>
      </c>
      <c r="R349" s="1">
        <v>0.344573881</v>
      </c>
      <c r="S349" s="1">
        <v>38.0</v>
      </c>
      <c r="T349" s="1">
        <v>6.48</v>
      </c>
      <c r="U349" s="1">
        <v>4.6065</v>
      </c>
      <c r="V349" s="1">
        <v>99.9</v>
      </c>
      <c r="W349" s="1">
        <v>117.1260732</v>
      </c>
      <c r="X349" s="1">
        <v>121.1</v>
      </c>
      <c r="Y349" s="1">
        <v>75.3765814</v>
      </c>
      <c r="Z349" s="1">
        <v>1.326672</v>
      </c>
      <c r="AA349" s="1">
        <v>0.365686416</v>
      </c>
      <c r="AB349" s="1">
        <v>59.0</v>
      </c>
      <c r="AC349" s="1">
        <v>24.7169594</v>
      </c>
      <c r="AD349" s="1" t="s">
        <v>154</v>
      </c>
      <c r="AE349" s="1">
        <v>32.71108924</v>
      </c>
      <c r="AF349" s="1">
        <v>77.0</v>
      </c>
      <c r="AG349" s="1" t="s">
        <v>154</v>
      </c>
      <c r="AH349" s="1" t="s">
        <v>154</v>
      </c>
      <c r="AI349" s="1" t="s">
        <v>142</v>
      </c>
      <c r="AJ349" s="1" t="s">
        <v>167</v>
      </c>
      <c r="AK349" s="1" t="s">
        <v>143</v>
      </c>
      <c r="AL349" s="1">
        <v>99.0</v>
      </c>
      <c r="AM349" s="1">
        <v>67.0</v>
      </c>
      <c r="AN349" s="1">
        <v>2397.33</v>
      </c>
      <c r="AO349" s="1">
        <v>17.1962</v>
      </c>
      <c r="AP349" s="1">
        <v>846.459</v>
      </c>
      <c r="AQ349" s="1">
        <v>1364.36</v>
      </c>
      <c r="AR349" s="1">
        <v>16.1918</v>
      </c>
      <c r="AS349" s="1">
        <v>1671.53</v>
      </c>
      <c r="AT349" s="1">
        <v>3591.7</v>
      </c>
      <c r="AU349" s="1">
        <v>249.457</v>
      </c>
      <c r="AV349" s="1">
        <v>12.7399</v>
      </c>
      <c r="AW349" s="1">
        <v>2.52685</v>
      </c>
      <c r="AX349" s="1">
        <v>3.85009</v>
      </c>
      <c r="AY349" s="1">
        <v>827.642</v>
      </c>
      <c r="AZ349" s="1">
        <v>1.14964</v>
      </c>
      <c r="BA349" s="1">
        <v>2.24643</v>
      </c>
      <c r="BB349" s="1">
        <v>20.5871</v>
      </c>
      <c r="BC349" s="1">
        <v>5.71449</v>
      </c>
      <c r="BD349" s="1">
        <v>3.35538</v>
      </c>
      <c r="BE349" s="1">
        <v>367.198</v>
      </c>
      <c r="BF349" s="1">
        <v>7.45755</v>
      </c>
      <c r="BG349" s="1">
        <v>126.856</v>
      </c>
      <c r="BH349" s="1">
        <v>1.166013758</v>
      </c>
      <c r="BI349" s="1">
        <v>0.281287658</v>
      </c>
      <c r="BJ349" s="1">
        <v>0.292181605</v>
      </c>
      <c r="BK349" s="1">
        <v>0.013072912</v>
      </c>
      <c r="BL349" s="1" t="s">
        <v>144</v>
      </c>
      <c r="BM349" s="1" t="s">
        <v>146</v>
      </c>
      <c r="BN349" s="1" t="s">
        <v>146</v>
      </c>
      <c r="BO349" s="1" t="s">
        <v>145</v>
      </c>
      <c r="BP349" s="1" t="s">
        <v>146</v>
      </c>
      <c r="BQ349" s="1" t="s">
        <v>145</v>
      </c>
      <c r="BR349" s="1" t="s">
        <v>146</v>
      </c>
      <c r="BS349" s="1" t="s">
        <v>147</v>
      </c>
      <c r="BT349" s="1" t="s">
        <v>147</v>
      </c>
      <c r="BU349" s="1" t="s">
        <v>147</v>
      </c>
      <c r="BV349" s="1" t="s">
        <v>147</v>
      </c>
      <c r="BW349" s="1" t="s">
        <v>147</v>
      </c>
      <c r="BX349" s="1">
        <v>-0.139930131</v>
      </c>
      <c r="BY349" s="1">
        <v>-0.058377193</v>
      </c>
      <c r="BZ349" s="1" t="str">
        <f t="shared" si="1"/>
        <v>antiinflamatoria</v>
      </c>
      <c r="CA349" s="1">
        <v>35.87012987</v>
      </c>
      <c r="CB349" s="1" t="s">
        <v>148</v>
      </c>
      <c r="CC349" s="1">
        <v>0.100974277</v>
      </c>
      <c r="CD349" s="1">
        <v>0.272797685</v>
      </c>
      <c r="CE349" s="1">
        <v>0.054624761</v>
      </c>
      <c r="CF349" s="1">
        <v>0.218172924</v>
      </c>
      <c r="CG349" s="1">
        <v>0.183808243</v>
      </c>
      <c r="CH349" s="1">
        <v>272.741</v>
      </c>
      <c r="CI349" s="2" t="str">
        <f t="shared" si="2"/>
        <v>low</v>
      </c>
      <c r="CJ349" s="1">
        <v>76.584</v>
      </c>
      <c r="CK349" s="1">
        <v>64.473</v>
      </c>
      <c r="CL349" s="1">
        <v>12.111</v>
      </c>
      <c r="CM349" s="1">
        <v>8.636</v>
      </c>
      <c r="CN349" s="1">
        <v>61.225</v>
      </c>
      <c r="CO349" s="1">
        <v>0.814</v>
      </c>
      <c r="CP349" s="1">
        <v>0.0</v>
      </c>
      <c r="CQ349" s="1">
        <v>0.814</v>
      </c>
      <c r="CR349" s="1">
        <v>0.0</v>
      </c>
      <c r="CS349" s="1">
        <v>5.908</v>
      </c>
      <c r="CT349" s="1">
        <v>5.908</v>
      </c>
      <c r="CU349" s="1">
        <v>0.0</v>
      </c>
      <c r="CV349" s="1">
        <v>0.814</v>
      </c>
      <c r="CW349" s="1">
        <v>0.0</v>
      </c>
      <c r="CX349" s="1">
        <v>0.0</v>
      </c>
      <c r="CY349" s="1">
        <v>0.0</v>
      </c>
      <c r="CZ349" s="1">
        <v>0.032</v>
      </c>
      <c r="DA349" s="1">
        <v>0.226</v>
      </c>
      <c r="DB349" s="1">
        <v>0.258</v>
      </c>
      <c r="DC349" s="1">
        <v>7.934</v>
      </c>
      <c r="DD349" s="1">
        <v>0.025</v>
      </c>
      <c r="DE349" s="1">
        <v>7.959</v>
      </c>
      <c r="DF349" s="1">
        <v>0.036</v>
      </c>
      <c r="DG349" s="1">
        <v>0.384</v>
      </c>
      <c r="DH349" s="1">
        <v>0.42</v>
      </c>
      <c r="DI349" s="1">
        <v>0.14</v>
      </c>
      <c r="DJ349" s="1">
        <v>0.594</v>
      </c>
      <c r="DK349" s="1">
        <v>0.734</v>
      </c>
      <c r="DL349" s="1">
        <v>55.509</v>
      </c>
      <c r="DM349" s="1">
        <v>4.966</v>
      </c>
      <c r="DN349" s="1">
        <v>60.474</v>
      </c>
      <c r="DO349" s="1">
        <v>0.0</v>
      </c>
      <c r="DP349" s="1">
        <v>5.908</v>
      </c>
      <c r="DQ349" s="1">
        <v>5.908</v>
      </c>
      <c r="DR349" s="1" t="s">
        <v>158</v>
      </c>
      <c r="DS349" s="1" t="s">
        <v>158</v>
      </c>
      <c r="DT349" s="1" t="s">
        <v>158</v>
      </c>
      <c r="DU349" s="1" t="s">
        <v>158</v>
      </c>
      <c r="DV349" s="1">
        <v>113.769</v>
      </c>
      <c r="DW349" s="1" t="str">
        <f t="shared" si="3"/>
        <v>low</v>
      </c>
      <c r="DX349" s="1">
        <v>31.945</v>
      </c>
      <c r="DY349" s="1">
        <v>3.602</v>
      </c>
      <c r="DZ349" s="1">
        <v>25.539</v>
      </c>
      <c r="EA349" s="1" t="s">
        <v>158</v>
      </c>
      <c r="EB349" s="1" t="s">
        <v>158</v>
      </c>
      <c r="EC349" s="1" t="s">
        <v>158</v>
      </c>
      <c r="ED349" s="1" t="s">
        <v>158</v>
      </c>
      <c r="EE349" s="1" t="s">
        <v>857</v>
      </c>
      <c r="EF349" s="1" t="s">
        <v>175</v>
      </c>
      <c r="EG349" s="1" t="s">
        <v>151</v>
      </c>
    </row>
    <row r="350" ht="14.25" customHeight="1">
      <c r="A350" s="1" t="s">
        <v>858</v>
      </c>
      <c r="B350" s="1" t="s">
        <v>136</v>
      </c>
      <c r="C350" s="1">
        <v>53.0</v>
      </c>
      <c r="D350" s="1" t="s">
        <v>161</v>
      </c>
      <c r="E350" s="1">
        <v>51.5</v>
      </c>
      <c r="F350" s="1">
        <v>33.0</v>
      </c>
      <c r="G350" s="1" t="s">
        <v>138</v>
      </c>
      <c r="H350" s="1">
        <v>10.0</v>
      </c>
      <c r="I350" s="1">
        <v>78.0</v>
      </c>
      <c r="J350" s="1">
        <v>117.0</v>
      </c>
      <c r="K350" s="1">
        <v>3.545454545</v>
      </c>
      <c r="L350" s="1">
        <v>98.3</v>
      </c>
      <c r="M350" s="1">
        <v>7.3</v>
      </c>
      <c r="N350" s="1">
        <v>91.0</v>
      </c>
      <c r="O350" s="1">
        <v>6.2</v>
      </c>
      <c r="P350" s="1">
        <v>0.76</v>
      </c>
      <c r="Q350" s="1">
        <v>2.29</v>
      </c>
      <c r="R350" s="1">
        <v>0.331877729</v>
      </c>
      <c r="S350" s="1">
        <v>50.0</v>
      </c>
      <c r="T350" s="1">
        <v>8.52</v>
      </c>
      <c r="U350" s="1">
        <v>5.0505</v>
      </c>
      <c r="V350" s="1">
        <v>99.9</v>
      </c>
      <c r="W350" s="1">
        <v>109.9000322</v>
      </c>
      <c r="X350" s="1">
        <v>90.2</v>
      </c>
      <c r="Y350" s="1">
        <v>52.28878468</v>
      </c>
      <c r="Z350" s="1">
        <v>1.912456</v>
      </c>
      <c r="AA350" s="1">
        <v>0.345612809</v>
      </c>
      <c r="AB350" s="1">
        <v>64.2</v>
      </c>
      <c r="AC350" s="1">
        <v>23.84063759</v>
      </c>
      <c r="AD350" s="1" t="s">
        <v>154</v>
      </c>
      <c r="AE350" s="1">
        <v>38.11655401</v>
      </c>
      <c r="AF350" s="1">
        <v>84.0</v>
      </c>
      <c r="AG350" s="1" t="s">
        <v>140</v>
      </c>
      <c r="AH350" s="1" t="s">
        <v>154</v>
      </c>
      <c r="AI350" s="1" t="s">
        <v>142</v>
      </c>
      <c r="AJ350" s="1" t="s">
        <v>142</v>
      </c>
      <c r="AK350" s="1" t="s">
        <v>143</v>
      </c>
      <c r="AL350" s="1">
        <v>166.0</v>
      </c>
      <c r="AM350" s="1">
        <v>100.0</v>
      </c>
      <c r="AN350" s="1">
        <v>2370.45</v>
      </c>
      <c r="AO350" s="1">
        <v>31.3213</v>
      </c>
      <c r="AP350" s="1">
        <v>804.413</v>
      </c>
      <c r="AQ350" s="1">
        <v>1408.97</v>
      </c>
      <c r="AR350" s="1">
        <v>17.6307</v>
      </c>
      <c r="AS350" s="1">
        <v>1575.54</v>
      </c>
      <c r="AT350" s="1">
        <v>4544.19</v>
      </c>
      <c r="AU350" s="1">
        <v>457.141</v>
      </c>
      <c r="AV350" s="1">
        <v>10.8054</v>
      </c>
      <c r="AW350" s="1">
        <v>3.81226</v>
      </c>
      <c r="AX350" s="1">
        <v>4.24697</v>
      </c>
      <c r="AY350" s="1">
        <v>1100.33</v>
      </c>
      <c r="AZ350" s="1">
        <v>1.42173</v>
      </c>
      <c r="BA350" s="1">
        <v>1.42647</v>
      </c>
      <c r="BB350" s="1">
        <v>15.2091</v>
      </c>
      <c r="BC350" s="1">
        <v>5.23862</v>
      </c>
      <c r="BD350" s="1">
        <v>1.02594</v>
      </c>
      <c r="BE350" s="1">
        <v>511.12</v>
      </c>
      <c r="BF350" s="1">
        <v>6.41449</v>
      </c>
      <c r="BG350" s="1">
        <v>218.385</v>
      </c>
      <c r="BH350" s="1">
        <v>4.116876876</v>
      </c>
      <c r="BI350" s="1">
        <v>0.707928725</v>
      </c>
      <c r="BJ350" s="1">
        <v>0.573877892</v>
      </c>
      <c r="BK350" s="1">
        <v>0.04472428</v>
      </c>
      <c r="BL350" s="1" t="s">
        <v>144</v>
      </c>
      <c r="BM350" s="1" t="s">
        <v>145</v>
      </c>
      <c r="BN350" s="1" t="s">
        <v>146</v>
      </c>
      <c r="BO350" s="1" t="s">
        <v>145</v>
      </c>
      <c r="BP350" s="1" t="s">
        <v>146</v>
      </c>
      <c r="BQ350" s="1" t="s">
        <v>145</v>
      </c>
      <c r="BR350" s="1" t="s">
        <v>146</v>
      </c>
      <c r="BS350" s="1">
        <v>10.49849544</v>
      </c>
      <c r="BT350" s="1">
        <v>1.035846477</v>
      </c>
      <c r="BU350" s="1">
        <v>0.593533525</v>
      </c>
      <c r="BV350" s="1">
        <v>0.308398988</v>
      </c>
      <c r="BW350" s="1">
        <v>0.136945769</v>
      </c>
      <c r="BX350" s="1">
        <v>-2.000673841</v>
      </c>
      <c r="BY350" s="1">
        <v>-0.844166177</v>
      </c>
      <c r="BZ350" s="1" t="str">
        <f t="shared" si="1"/>
        <v>antiinflamatoria</v>
      </c>
      <c r="CA350" s="1">
        <v>24.92857143</v>
      </c>
      <c r="CB350" s="1" t="s">
        <v>148</v>
      </c>
      <c r="CC350" s="1">
        <v>0.003164355</v>
      </c>
      <c r="CD350" s="1">
        <v>0.405357029</v>
      </c>
      <c r="CE350" s="1">
        <v>0.036789618</v>
      </c>
      <c r="CF350" s="1">
        <v>0.110464745</v>
      </c>
      <c r="CG350" s="1">
        <v>0.134501055</v>
      </c>
      <c r="CH350" s="1">
        <v>1612.781</v>
      </c>
      <c r="CI350" s="2" t="str">
        <f t="shared" si="2"/>
        <v>High</v>
      </c>
      <c r="CJ350" s="1">
        <v>1076.462</v>
      </c>
      <c r="CK350" s="1">
        <v>920.807</v>
      </c>
      <c r="CL350" s="1">
        <v>155.655</v>
      </c>
      <c r="CM350" s="1">
        <v>681.15</v>
      </c>
      <c r="CN350" s="1">
        <v>318.372</v>
      </c>
      <c r="CO350" s="1">
        <v>15.447</v>
      </c>
      <c r="CP350" s="1">
        <v>0.0</v>
      </c>
      <c r="CQ350" s="1">
        <v>15.447</v>
      </c>
      <c r="CR350" s="1">
        <v>0.0</v>
      </c>
      <c r="CS350" s="1">
        <v>61.475</v>
      </c>
      <c r="CT350" s="1">
        <v>61.475</v>
      </c>
      <c r="CU350" s="1">
        <v>0.019</v>
      </c>
      <c r="CV350" s="1">
        <v>9.742</v>
      </c>
      <c r="CW350" s="1">
        <v>262.894</v>
      </c>
      <c r="CX350" s="1">
        <v>5.705</v>
      </c>
      <c r="CY350" s="1">
        <v>7.12</v>
      </c>
      <c r="CZ350" s="1">
        <v>0.223</v>
      </c>
      <c r="DA350" s="1">
        <v>1.464</v>
      </c>
      <c r="DB350" s="1">
        <v>1.687</v>
      </c>
      <c r="DC350" s="1">
        <v>1.94</v>
      </c>
      <c r="DD350" s="1">
        <v>1.631</v>
      </c>
      <c r="DE350" s="1">
        <v>3.571</v>
      </c>
      <c r="DF350" s="1">
        <v>108.318</v>
      </c>
      <c r="DG350" s="1">
        <v>10.951</v>
      </c>
      <c r="DH350" s="1">
        <v>119.269</v>
      </c>
      <c r="DI350" s="1">
        <v>1.578</v>
      </c>
      <c r="DJ350" s="1">
        <v>7.418</v>
      </c>
      <c r="DK350" s="1">
        <v>8.995</v>
      </c>
      <c r="DL350" s="1">
        <v>287.521</v>
      </c>
      <c r="DM350" s="1">
        <v>21.855</v>
      </c>
      <c r="DN350" s="1">
        <v>309.376</v>
      </c>
      <c r="DO350" s="1">
        <v>0.0</v>
      </c>
      <c r="DP350" s="1">
        <v>61.475</v>
      </c>
      <c r="DQ350" s="1">
        <v>61.475</v>
      </c>
      <c r="DR350" s="1" t="s">
        <v>149</v>
      </c>
      <c r="DS350" s="1" t="s">
        <v>149</v>
      </c>
      <c r="DT350" s="1" t="s">
        <v>149</v>
      </c>
      <c r="DU350" s="1" t="s">
        <v>157</v>
      </c>
      <c r="DV350" s="1">
        <v>680.369</v>
      </c>
      <c r="DW350" s="1" t="str">
        <f t="shared" si="3"/>
        <v>high</v>
      </c>
      <c r="DX350" s="1">
        <v>454.117</v>
      </c>
      <c r="DY350" s="1">
        <v>287.35</v>
      </c>
      <c r="DZ350" s="1">
        <v>134.309</v>
      </c>
      <c r="EA350" s="1" t="s">
        <v>149</v>
      </c>
      <c r="EB350" s="1" t="s">
        <v>149</v>
      </c>
      <c r="EC350" s="1" t="s">
        <v>149</v>
      </c>
      <c r="ED350" s="1" t="s">
        <v>157</v>
      </c>
      <c r="EE350" s="1" t="s">
        <v>859</v>
      </c>
      <c r="EF350" s="1" t="s">
        <v>175</v>
      </c>
      <c r="EG350" s="1" t="s">
        <v>151</v>
      </c>
    </row>
    <row r="351" ht="14.25" customHeight="1">
      <c r="A351" s="1" t="s">
        <v>860</v>
      </c>
      <c r="B351" s="1" t="s">
        <v>136</v>
      </c>
      <c r="C351" s="1">
        <v>49.0</v>
      </c>
      <c r="D351" s="1" t="s">
        <v>161</v>
      </c>
      <c r="E351" s="1">
        <v>99.8</v>
      </c>
      <c r="F351" s="1">
        <v>51.0</v>
      </c>
      <c r="G351" s="1" t="s">
        <v>154</v>
      </c>
      <c r="H351" s="1">
        <v>16.0</v>
      </c>
      <c r="I351" s="1">
        <v>150.0</v>
      </c>
      <c r="J351" s="1">
        <v>203.0</v>
      </c>
      <c r="K351" s="1">
        <v>3.980392157</v>
      </c>
      <c r="L351" s="1">
        <v>183.7</v>
      </c>
      <c r="M351" s="1">
        <v>0.8</v>
      </c>
      <c r="N351" s="1">
        <v>80.0</v>
      </c>
      <c r="O351" s="1">
        <v>5.7</v>
      </c>
      <c r="P351" s="1">
        <v>0.47</v>
      </c>
      <c r="Q351" s="1">
        <v>8.87</v>
      </c>
      <c r="R351" s="1">
        <v>0.052987599</v>
      </c>
      <c r="S351" s="1">
        <v>81.0</v>
      </c>
      <c r="T351" s="1">
        <v>3.22</v>
      </c>
      <c r="U351" s="1">
        <v>4.44</v>
      </c>
      <c r="V351" s="1">
        <v>67.5</v>
      </c>
      <c r="W351" s="1">
        <v>68.5106383</v>
      </c>
      <c r="X351" s="1">
        <v>244.7</v>
      </c>
      <c r="Y351" s="1">
        <v>157.3778749</v>
      </c>
      <c r="Z351" s="1">
        <v>0.635413333</v>
      </c>
      <c r="AA351" s="1">
        <v>0.414099911</v>
      </c>
      <c r="AB351" s="1">
        <v>71.9</v>
      </c>
      <c r="AC351" s="1">
        <v>24.50271251</v>
      </c>
      <c r="AD351" s="1" t="s">
        <v>154</v>
      </c>
      <c r="AE351" s="1">
        <v>30.64785509</v>
      </c>
      <c r="AF351" s="1">
        <v>85.0</v>
      </c>
      <c r="AG351" s="1" t="s">
        <v>140</v>
      </c>
      <c r="AH351" s="1" t="s">
        <v>154</v>
      </c>
      <c r="AI351" s="1" t="s">
        <v>142</v>
      </c>
      <c r="AJ351" s="1" t="s">
        <v>167</v>
      </c>
      <c r="AK351" s="1" t="s">
        <v>143</v>
      </c>
      <c r="AL351" s="1">
        <v>138.0</v>
      </c>
      <c r="AM351" s="1">
        <v>98.0</v>
      </c>
      <c r="AN351" s="1">
        <v>2246.06</v>
      </c>
      <c r="AO351" s="1">
        <v>18.816</v>
      </c>
      <c r="AP351" s="1">
        <v>1101.91</v>
      </c>
      <c r="AQ351" s="1">
        <v>1351.35</v>
      </c>
      <c r="AR351" s="1">
        <v>17.0388</v>
      </c>
      <c r="AS351" s="1">
        <v>1565.05</v>
      </c>
      <c r="AT351" s="1">
        <v>3055.36</v>
      </c>
      <c r="AU351" s="1">
        <v>249.139</v>
      </c>
      <c r="AV351" s="1">
        <v>11.4899</v>
      </c>
      <c r="AW351" s="1">
        <v>1.62375</v>
      </c>
      <c r="AX351" s="1">
        <v>2.7435</v>
      </c>
      <c r="AY351" s="1">
        <v>1135.31</v>
      </c>
      <c r="AZ351" s="1">
        <v>2.06109</v>
      </c>
      <c r="BA351" s="1">
        <v>2.82655</v>
      </c>
      <c r="BB351" s="1">
        <v>30.0153</v>
      </c>
      <c r="BC351" s="1">
        <v>7.30716</v>
      </c>
      <c r="BD351" s="1">
        <v>1.46395</v>
      </c>
      <c r="BE351" s="1">
        <v>516.519</v>
      </c>
      <c r="BF351" s="1">
        <v>7.57766</v>
      </c>
      <c r="BG351" s="1">
        <v>234.458</v>
      </c>
      <c r="BH351" s="1">
        <v>4.412411935</v>
      </c>
      <c r="BI351" s="1">
        <v>1.396210863</v>
      </c>
      <c r="BJ351" s="1">
        <v>0.640148992</v>
      </c>
      <c r="BK351" s="1">
        <v>0.034580942</v>
      </c>
      <c r="BL351" s="1" t="s">
        <v>156</v>
      </c>
      <c r="BM351" s="1" t="s">
        <v>145</v>
      </c>
      <c r="BN351" s="1" t="s">
        <v>146</v>
      </c>
      <c r="BO351" s="1" t="s">
        <v>146</v>
      </c>
      <c r="BP351" s="1" t="s">
        <v>146</v>
      </c>
      <c r="BQ351" s="1" t="s">
        <v>146</v>
      </c>
      <c r="BR351" s="1" t="s">
        <v>146</v>
      </c>
      <c r="BS351" s="1">
        <v>40.34669466</v>
      </c>
      <c r="BT351" s="1">
        <v>15.96894002</v>
      </c>
      <c r="BU351" s="1">
        <v>8.860846972</v>
      </c>
      <c r="BV351" s="1">
        <v>5.647766967</v>
      </c>
      <c r="BW351" s="1">
        <v>2.658357301</v>
      </c>
      <c r="BX351" s="1">
        <v>-0.771320569</v>
      </c>
      <c r="BY351" s="1">
        <v>-0.343419666</v>
      </c>
      <c r="BZ351" s="1" t="str">
        <f t="shared" si="1"/>
        <v>antiinflamatoria</v>
      </c>
      <c r="CA351" s="1">
        <v>23.69411765</v>
      </c>
      <c r="CB351" s="1" t="s">
        <v>148</v>
      </c>
      <c r="CC351" s="1">
        <v>0.116144209</v>
      </c>
      <c r="CD351" s="1">
        <v>0.211964549</v>
      </c>
      <c r="CE351" s="1">
        <v>0.138957273</v>
      </c>
      <c r="CF351" s="1">
        <v>0.080693692</v>
      </c>
      <c r="CG351" s="1">
        <v>0.026396411</v>
      </c>
      <c r="CH351" s="1">
        <v>1468.822</v>
      </c>
      <c r="CI351" s="2" t="str">
        <f t="shared" si="2"/>
        <v>High</v>
      </c>
      <c r="CJ351" s="1">
        <v>414.115</v>
      </c>
      <c r="CK351" s="1">
        <v>312.342</v>
      </c>
      <c r="CL351" s="1">
        <v>101.774</v>
      </c>
      <c r="CM351" s="1">
        <v>228.504</v>
      </c>
      <c r="CN351" s="1">
        <v>128.859</v>
      </c>
      <c r="CO351" s="1">
        <v>4.91</v>
      </c>
      <c r="CP351" s="1">
        <v>0.0</v>
      </c>
      <c r="CQ351" s="1">
        <v>4.91</v>
      </c>
      <c r="CR351" s="1">
        <v>0.0</v>
      </c>
      <c r="CS351" s="1">
        <v>51.692</v>
      </c>
      <c r="CT351" s="1">
        <v>51.692</v>
      </c>
      <c r="CU351" s="1">
        <v>0.151</v>
      </c>
      <c r="CV351" s="1">
        <v>4.368</v>
      </c>
      <c r="CW351" s="1">
        <v>114.226</v>
      </c>
      <c r="CX351" s="1">
        <v>0.0</v>
      </c>
      <c r="CY351" s="1">
        <v>100.253</v>
      </c>
      <c r="CZ351" s="1">
        <v>0.249</v>
      </c>
      <c r="DA351" s="1">
        <v>0.0</v>
      </c>
      <c r="DB351" s="1">
        <v>0.249</v>
      </c>
      <c r="DC351" s="1">
        <v>0.0</v>
      </c>
      <c r="DD351" s="1">
        <v>1.309</v>
      </c>
      <c r="DE351" s="1">
        <v>1.309</v>
      </c>
      <c r="DF351" s="1">
        <v>8.038</v>
      </c>
      <c r="DG351" s="1">
        <v>4.428</v>
      </c>
      <c r="DH351" s="1">
        <v>12.466</v>
      </c>
      <c r="DI351" s="1">
        <v>16.927</v>
      </c>
      <c r="DJ351" s="1">
        <v>14.825</v>
      </c>
      <c r="DK351" s="1">
        <v>31.753</v>
      </c>
      <c r="DL351" s="1">
        <v>67.587</v>
      </c>
      <c r="DM351" s="1">
        <v>29.519</v>
      </c>
      <c r="DN351" s="1">
        <v>97.106</v>
      </c>
      <c r="DO351" s="1">
        <v>0.0</v>
      </c>
      <c r="DP351" s="1">
        <v>51.692</v>
      </c>
      <c r="DQ351" s="1">
        <v>51.692</v>
      </c>
      <c r="DR351" s="1" t="s">
        <v>149</v>
      </c>
      <c r="DS351" s="1" t="s">
        <v>157</v>
      </c>
      <c r="DT351" s="1" t="s">
        <v>157</v>
      </c>
      <c r="DU351" s="1" t="s">
        <v>157</v>
      </c>
      <c r="DV351" s="1">
        <v>653.955</v>
      </c>
      <c r="DW351" s="1" t="str">
        <f t="shared" si="3"/>
        <v>high</v>
      </c>
      <c r="DX351" s="1">
        <v>184.374</v>
      </c>
      <c r="DY351" s="1">
        <v>101.735</v>
      </c>
      <c r="DZ351" s="1">
        <v>57.371</v>
      </c>
      <c r="EA351" s="1" t="s">
        <v>157</v>
      </c>
      <c r="EB351" s="1" t="s">
        <v>157</v>
      </c>
      <c r="EC351" s="1" t="s">
        <v>157</v>
      </c>
      <c r="ED351" s="1" t="s">
        <v>158</v>
      </c>
      <c r="EE351" s="1" t="s">
        <v>861</v>
      </c>
      <c r="EF351" s="1" t="s">
        <v>151</v>
      </c>
      <c r="EG351" s="1" t="s">
        <v>151</v>
      </c>
    </row>
    <row r="352" ht="14.25" customHeight="1">
      <c r="A352" s="1" t="s">
        <v>862</v>
      </c>
      <c r="B352" s="1" t="s">
        <v>136</v>
      </c>
      <c r="C352" s="1">
        <v>50.0</v>
      </c>
      <c r="D352" s="1" t="s">
        <v>161</v>
      </c>
      <c r="E352" s="1">
        <v>92.9</v>
      </c>
      <c r="F352" s="1">
        <v>45.0</v>
      </c>
      <c r="G352" s="1" t="s">
        <v>154</v>
      </c>
      <c r="H352" s="1">
        <v>30.0</v>
      </c>
      <c r="I352" s="1">
        <v>124.0</v>
      </c>
      <c r="J352" s="1">
        <v>186.0</v>
      </c>
      <c r="K352" s="1">
        <v>4.133333333</v>
      </c>
      <c r="L352" s="1">
        <v>72.2</v>
      </c>
      <c r="M352" s="1">
        <v>2.7</v>
      </c>
      <c r="N352" s="1">
        <v>84.0</v>
      </c>
      <c r="O352" s="1">
        <v>5.6</v>
      </c>
      <c r="P352" s="1">
        <v>0.59</v>
      </c>
      <c r="Q352" s="1">
        <v>5.8</v>
      </c>
      <c r="R352" s="1">
        <v>0.101724138</v>
      </c>
      <c r="S352" s="1">
        <v>148.0</v>
      </c>
      <c r="T352" s="1">
        <v>8.01</v>
      </c>
      <c r="U352" s="1">
        <v>4.662</v>
      </c>
      <c r="V352" s="1">
        <v>112.4</v>
      </c>
      <c r="W352" s="1">
        <v>137.8657487</v>
      </c>
      <c r="X352" s="1">
        <v>98.0</v>
      </c>
      <c r="Y352" s="1">
        <v>60.25286924</v>
      </c>
      <c r="Z352" s="1">
        <v>1.659672</v>
      </c>
      <c r="AA352" s="1">
        <v>0.353127034</v>
      </c>
      <c r="AB352" s="1">
        <v>71.4</v>
      </c>
      <c r="AC352" s="1">
        <v>28.13627889</v>
      </c>
      <c r="AD352" s="1" t="s">
        <v>139</v>
      </c>
      <c r="AE352" s="1">
        <v>38.30259998</v>
      </c>
      <c r="AF352" s="1">
        <v>98.0</v>
      </c>
      <c r="AG352" s="1" t="s">
        <v>140</v>
      </c>
      <c r="AH352" s="1" t="s">
        <v>141</v>
      </c>
      <c r="AI352" s="1" t="s">
        <v>142</v>
      </c>
      <c r="AJ352" s="1" t="s">
        <v>142</v>
      </c>
      <c r="AK352" s="1" t="s">
        <v>143</v>
      </c>
      <c r="AL352" s="1">
        <v>166.0</v>
      </c>
      <c r="AM352" s="1">
        <v>86.0</v>
      </c>
      <c r="AN352" s="1">
        <v>2342.0</v>
      </c>
      <c r="AO352" s="1">
        <v>17.9909</v>
      </c>
      <c r="AP352" s="1">
        <v>680.244</v>
      </c>
      <c r="AQ352" s="1">
        <v>1133.64</v>
      </c>
      <c r="AR352" s="1">
        <v>15.3304</v>
      </c>
      <c r="AS352" s="1">
        <v>1005.92</v>
      </c>
      <c r="AT352" s="1">
        <v>3964.61</v>
      </c>
      <c r="AU352" s="1">
        <v>307.084</v>
      </c>
      <c r="AV352" s="1">
        <v>10.6428</v>
      </c>
      <c r="AW352" s="1">
        <v>1.40122</v>
      </c>
      <c r="AX352" s="1">
        <v>3.28083</v>
      </c>
      <c r="AY352" s="1">
        <v>664.048</v>
      </c>
      <c r="AZ352" s="1">
        <v>0.95659</v>
      </c>
      <c r="BA352" s="1">
        <v>1.42647</v>
      </c>
      <c r="BB352" s="1">
        <v>20.521</v>
      </c>
      <c r="BC352" s="1">
        <v>5.46262</v>
      </c>
      <c r="BD352" s="1">
        <v>2.03337</v>
      </c>
      <c r="BE352" s="1">
        <v>314.604</v>
      </c>
      <c r="BF352" s="1">
        <v>6.74535</v>
      </c>
      <c r="BG352" s="1">
        <v>206.097</v>
      </c>
      <c r="BH352" s="1">
        <v>3.93518863</v>
      </c>
      <c r="BI352" s="1">
        <v>1.849987474</v>
      </c>
      <c r="BJ352" s="1">
        <v>1.193261316</v>
      </c>
      <c r="BK352" s="1">
        <v>0.05053457</v>
      </c>
      <c r="BL352" s="1" t="s">
        <v>156</v>
      </c>
      <c r="BM352" s="1" t="s">
        <v>145</v>
      </c>
      <c r="BN352" s="1" t="s">
        <v>146</v>
      </c>
      <c r="BO352" s="1" t="s">
        <v>146</v>
      </c>
      <c r="BP352" s="1" t="s">
        <v>146</v>
      </c>
      <c r="BQ352" s="1" t="s">
        <v>146</v>
      </c>
      <c r="BR352" s="1" t="s">
        <v>146</v>
      </c>
      <c r="BS352" s="1">
        <v>83.78427254</v>
      </c>
      <c r="BT352" s="1">
        <v>40.91282051</v>
      </c>
      <c r="BU352" s="1">
        <v>28.42941894</v>
      </c>
      <c r="BV352" s="1">
        <v>19.39319177</v>
      </c>
      <c r="BW352" s="1">
        <v>9.062695441</v>
      </c>
      <c r="BX352" s="1">
        <v>-0.623558952</v>
      </c>
      <c r="BY352" s="1">
        <v>-0.26625062</v>
      </c>
      <c r="BZ352" s="1" t="str">
        <f t="shared" si="1"/>
        <v>antiinflamatoria</v>
      </c>
      <c r="CA352" s="1">
        <v>31.48979592</v>
      </c>
      <c r="CB352" s="1" t="s">
        <v>148</v>
      </c>
      <c r="CC352" s="1">
        <v>0.838521548</v>
      </c>
      <c r="CD352" s="1">
        <v>0.083011437</v>
      </c>
      <c r="CE352" s="1">
        <v>0.015753995</v>
      </c>
      <c r="CF352" s="1">
        <v>0.0251458</v>
      </c>
      <c r="CG352" s="1">
        <v>0.008558661</v>
      </c>
      <c r="CH352" s="1">
        <v>1822.373</v>
      </c>
      <c r="CI352" s="2" t="str">
        <f t="shared" si="2"/>
        <v>High</v>
      </c>
      <c r="CJ352" s="1">
        <v>345.015</v>
      </c>
      <c r="CK352" s="1">
        <v>177.367</v>
      </c>
      <c r="CL352" s="1">
        <v>167.648</v>
      </c>
      <c r="CM352" s="1">
        <v>116.357</v>
      </c>
      <c r="CN352" s="1">
        <v>195.415</v>
      </c>
      <c r="CO352" s="1">
        <v>3.04</v>
      </c>
      <c r="CP352" s="1">
        <v>0.0</v>
      </c>
      <c r="CQ352" s="1">
        <v>3.04</v>
      </c>
      <c r="CR352" s="1">
        <v>0.0</v>
      </c>
      <c r="CS352" s="1">
        <v>30.203</v>
      </c>
      <c r="CT352" s="1">
        <v>30.203</v>
      </c>
      <c r="CU352" s="1">
        <v>0.0</v>
      </c>
      <c r="CV352" s="1">
        <v>1.783</v>
      </c>
      <c r="CW352" s="1">
        <v>0.0</v>
      </c>
      <c r="CX352" s="1">
        <v>0.0</v>
      </c>
      <c r="CY352" s="1">
        <v>0.001</v>
      </c>
      <c r="CZ352" s="1">
        <v>0.217</v>
      </c>
      <c r="DA352" s="1">
        <v>59.944</v>
      </c>
      <c r="DB352" s="1">
        <v>60.161</v>
      </c>
      <c r="DC352" s="1">
        <v>0.001</v>
      </c>
      <c r="DD352" s="1">
        <v>2.311</v>
      </c>
      <c r="DE352" s="1">
        <v>2.312</v>
      </c>
      <c r="DF352" s="1">
        <v>40.882</v>
      </c>
      <c r="DG352" s="1">
        <v>13.001</v>
      </c>
      <c r="DH352" s="1">
        <v>53.883</v>
      </c>
      <c r="DI352" s="1">
        <v>0.674</v>
      </c>
      <c r="DJ352" s="1">
        <v>0.395</v>
      </c>
      <c r="DK352" s="1">
        <v>1.069</v>
      </c>
      <c r="DL352" s="1">
        <v>132.552</v>
      </c>
      <c r="DM352" s="1">
        <v>61.794</v>
      </c>
      <c r="DN352" s="1">
        <v>194.346</v>
      </c>
      <c r="DO352" s="1">
        <v>0.0</v>
      </c>
      <c r="DP352" s="1">
        <v>30.203</v>
      </c>
      <c r="DQ352" s="1">
        <v>30.203</v>
      </c>
      <c r="DR352" s="1" t="s">
        <v>149</v>
      </c>
      <c r="DS352" s="1" t="s">
        <v>158</v>
      </c>
      <c r="DT352" s="1" t="s">
        <v>157</v>
      </c>
      <c r="DU352" s="1" t="s">
        <v>157</v>
      </c>
      <c r="DV352" s="1">
        <v>778.127</v>
      </c>
      <c r="DW352" s="1" t="str">
        <f t="shared" si="3"/>
        <v>high</v>
      </c>
      <c r="DX352" s="1">
        <v>147.317</v>
      </c>
      <c r="DY352" s="1">
        <v>49.683</v>
      </c>
      <c r="DZ352" s="1">
        <v>83.44</v>
      </c>
      <c r="EA352" s="1" t="s">
        <v>149</v>
      </c>
      <c r="EB352" s="1" t="s">
        <v>158</v>
      </c>
      <c r="EC352" s="1" t="s">
        <v>157</v>
      </c>
      <c r="ED352" s="1" t="s">
        <v>157</v>
      </c>
      <c r="EE352" s="1" t="s">
        <v>863</v>
      </c>
      <c r="EF352" s="1" t="s">
        <v>151</v>
      </c>
      <c r="EG352" s="1" t="s">
        <v>151</v>
      </c>
    </row>
    <row r="353" ht="14.25" customHeight="1">
      <c r="A353" s="1" t="s">
        <v>864</v>
      </c>
      <c r="B353" s="1" t="s">
        <v>136</v>
      </c>
      <c r="C353" s="1">
        <v>33.0</v>
      </c>
      <c r="D353" s="1" t="s">
        <v>137</v>
      </c>
      <c r="E353" s="1">
        <v>128.0</v>
      </c>
      <c r="F353" s="1">
        <v>33.0</v>
      </c>
      <c r="G353" s="1" t="s">
        <v>138</v>
      </c>
      <c r="H353" s="1">
        <v>69.0</v>
      </c>
      <c r="I353" s="1">
        <v>158.0</v>
      </c>
      <c r="J353" s="1">
        <v>235.0</v>
      </c>
      <c r="K353" s="1">
        <v>7.121212121</v>
      </c>
      <c r="L353" s="1">
        <v>78.7</v>
      </c>
      <c r="M353" s="1">
        <v>0.8</v>
      </c>
      <c r="N353" s="1">
        <v>95.0</v>
      </c>
      <c r="O353" s="1">
        <v>5.9</v>
      </c>
      <c r="P353" s="1">
        <v>2.12</v>
      </c>
      <c r="Q353" s="1">
        <v>2.57</v>
      </c>
      <c r="R353" s="1">
        <v>0.824902724</v>
      </c>
      <c r="S353" s="1">
        <v>344.0</v>
      </c>
      <c r="T353" s="1">
        <v>15.72</v>
      </c>
      <c r="U353" s="1">
        <v>5.2725</v>
      </c>
      <c r="V353" s="1">
        <v>139.2</v>
      </c>
      <c r="W353" s="1">
        <v>177.3765867</v>
      </c>
      <c r="X353" s="1">
        <v>49.0</v>
      </c>
      <c r="Y353" s="1">
        <v>27.1464715</v>
      </c>
      <c r="Z353" s="1">
        <v>3.68372</v>
      </c>
      <c r="AA353" s="1">
        <v>0.314652772</v>
      </c>
      <c r="AB353" s="1">
        <v>84.9</v>
      </c>
      <c r="AC353" s="1">
        <v>28.96677657</v>
      </c>
      <c r="AD353" s="1" t="s">
        <v>139</v>
      </c>
      <c r="AE353" s="1">
        <v>35.88490959</v>
      </c>
      <c r="AF353" s="1">
        <v>98.6</v>
      </c>
      <c r="AG353" s="1" t="s">
        <v>140</v>
      </c>
      <c r="AH353" s="1" t="s">
        <v>141</v>
      </c>
      <c r="AI353" s="1" t="s">
        <v>142</v>
      </c>
      <c r="AJ353" s="1" t="s">
        <v>167</v>
      </c>
      <c r="AK353" s="1" t="s">
        <v>170</v>
      </c>
      <c r="AL353" s="1">
        <v>126.0</v>
      </c>
      <c r="AM353" s="1">
        <v>94.0</v>
      </c>
      <c r="AN353" s="1">
        <v>1783.82</v>
      </c>
      <c r="AO353" s="1">
        <v>20.6521</v>
      </c>
      <c r="AP353" s="1">
        <v>471.406</v>
      </c>
      <c r="AQ353" s="1">
        <v>848.372</v>
      </c>
      <c r="AR353" s="1">
        <v>12.5496</v>
      </c>
      <c r="AS353" s="1">
        <v>914.763</v>
      </c>
      <c r="AT353" s="1">
        <v>4083.9</v>
      </c>
      <c r="AU353" s="1">
        <v>254.362</v>
      </c>
      <c r="AV353" s="1">
        <v>10.2766</v>
      </c>
      <c r="AW353" s="1">
        <v>1.49333</v>
      </c>
      <c r="AX353" s="1">
        <v>3.14767</v>
      </c>
      <c r="AY353" s="1">
        <v>803.861</v>
      </c>
      <c r="AZ353" s="1">
        <v>0.896004</v>
      </c>
      <c r="BA353" s="1">
        <v>1.43203</v>
      </c>
      <c r="BB353" s="1">
        <v>13.6639</v>
      </c>
      <c r="BC353" s="1">
        <v>4.0973</v>
      </c>
      <c r="BD353" s="1">
        <v>1.39119</v>
      </c>
      <c r="BE353" s="1">
        <v>315.717</v>
      </c>
      <c r="BF353" s="1">
        <v>6.99822</v>
      </c>
      <c r="BG353" s="1">
        <v>214.232</v>
      </c>
      <c r="BH353" s="1">
        <v>3.859844103</v>
      </c>
      <c r="BI353" s="1">
        <v>2.586536928</v>
      </c>
      <c r="BJ353" s="1">
        <v>0.653158308</v>
      </c>
      <c r="BK353" s="1">
        <v>0.0</v>
      </c>
      <c r="BL353" s="1" t="s">
        <v>144</v>
      </c>
      <c r="BM353" s="1" t="s">
        <v>145</v>
      </c>
      <c r="BN353" s="1" t="s">
        <v>145</v>
      </c>
      <c r="BO353" s="1" t="s">
        <v>145</v>
      </c>
      <c r="BP353" s="1" t="s">
        <v>146</v>
      </c>
      <c r="BQ353" s="1" t="s">
        <v>146</v>
      </c>
      <c r="BR353" s="1" t="s">
        <v>145</v>
      </c>
      <c r="BS353" s="1">
        <v>138.715059</v>
      </c>
      <c r="BT353" s="1">
        <v>47.4313638</v>
      </c>
      <c r="BU353" s="1">
        <v>34.9730485</v>
      </c>
      <c r="BV353" s="1">
        <v>25.17447769</v>
      </c>
      <c r="BW353" s="1">
        <v>14.71573821</v>
      </c>
      <c r="BX353" s="1">
        <v>-0.194598664</v>
      </c>
      <c r="BY353" s="1">
        <v>-0.109079969</v>
      </c>
      <c r="BZ353" s="1" t="str">
        <f t="shared" si="1"/>
        <v>antiinflamatoria</v>
      </c>
      <c r="CA353" s="1">
        <v>29.27383367</v>
      </c>
      <c r="CB353" s="1" t="s">
        <v>148</v>
      </c>
      <c r="CC353" s="1">
        <v>0.349192199</v>
      </c>
      <c r="CD353" s="1">
        <v>0.150844189</v>
      </c>
      <c r="CE353" s="1">
        <v>0.39440361</v>
      </c>
      <c r="CF353" s="1">
        <v>0.031202241</v>
      </c>
      <c r="CG353" s="1">
        <v>0.007204716</v>
      </c>
      <c r="CH353" s="1">
        <v>1895.08</v>
      </c>
      <c r="CI353" s="2" t="str">
        <f t="shared" si="2"/>
        <v>High</v>
      </c>
      <c r="CJ353" s="1">
        <v>961.588</v>
      </c>
      <c r="CK353" s="1">
        <v>660.611</v>
      </c>
      <c r="CL353" s="1">
        <v>300.976</v>
      </c>
      <c r="CM353" s="1">
        <v>18.553</v>
      </c>
      <c r="CN353" s="1">
        <v>932.429</v>
      </c>
      <c r="CO353" s="1">
        <v>10.482</v>
      </c>
      <c r="CP353" s="1">
        <v>0.0</v>
      </c>
      <c r="CQ353" s="1">
        <v>10.482</v>
      </c>
      <c r="CR353" s="1">
        <v>0.0</v>
      </c>
      <c r="CS353" s="1">
        <v>0.123</v>
      </c>
      <c r="CT353" s="1">
        <v>0.123</v>
      </c>
      <c r="CU353" s="1">
        <v>0.0</v>
      </c>
      <c r="CV353" s="1">
        <v>1.585</v>
      </c>
      <c r="CW353" s="1">
        <v>0.0</v>
      </c>
      <c r="CX353" s="1">
        <v>0.0</v>
      </c>
      <c r="CY353" s="1">
        <v>8.667</v>
      </c>
      <c r="CZ353" s="1">
        <v>0.623</v>
      </c>
      <c r="DA353" s="1">
        <v>0.0</v>
      </c>
      <c r="DB353" s="1">
        <v>0.623</v>
      </c>
      <c r="DC353" s="1">
        <v>7.934</v>
      </c>
      <c r="DD353" s="1">
        <v>0.0</v>
      </c>
      <c r="DE353" s="1">
        <v>7.934</v>
      </c>
      <c r="DF353" s="1">
        <v>1.33</v>
      </c>
      <c r="DG353" s="1">
        <v>0.0</v>
      </c>
      <c r="DH353" s="1">
        <v>1.33</v>
      </c>
      <c r="DI353" s="1">
        <v>0.932</v>
      </c>
      <c r="DJ353" s="1">
        <v>0.788</v>
      </c>
      <c r="DK353" s="1">
        <v>1.721</v>
      </c>
      <c r="DL353" s="1">
        <v>630.644</v>
      </c>
      <c r="DM353" s="1">
        <v>300.065</v>
      </c>
      <c r="DN353" s="1">
        <v>930.708</v>
      </c>
      <c r="DO353" s="1">
        <v>0.0</v>
      </c>
      <c r="DP353" s="1">
        <v>0.123</v>
      </c>
      <c r="DQ353" s="1">
        <v>0.123</v>
      </c>
      <c r="DR353" s="1" t="s">
        <v>149</v>
      </c>
      <c r="DS353" s="1" t="s">
        <v>149</v>
      </c>
      <c r="DT353" s="1" t="s">
        <v>158</v>
      </c>
      <c r="DU353" s="1" t="s">
        <v>149</v>
      </c>
      <c r="DV353" s="1">
        <v>1062.372</v>
      </c>
      <c r="DW353" s="1" t="str">
        <f t="shared" si="3"/>
        <v>high</v>
      </c>
      <c r="DX353" s="1">
        <v>539.061</v>
      </c>
      <c r="DY353" s="1">
        <v>10.401</v>
      </c>
      <c r="DZ353" s="1">
        <v>522.715</v>
      </c>
      <c r="EA353" s="1" t="s">
        <v>149</v>
      </c>
      <c r="EB353" s="1" t="s">
        <v>149</v>
      </c>
      <c r="EC353" s="1" t="s">
        <v>158</v>
      </c>
      <c r="ED353" s="1" t="s">
        <v>149</v>
      </c>
      <c r="EE353" s="1" t="s">
        <v>865</v>
      </c>
      <c r="EF353" s="1" t="s">
        <v>151</v>
      </c>
      <c r="EG353" s="1" t="s">
        <v>151</v>
      </c>
    </row>
    <row r="354" ht="14.25" customHeight="1">
      <c r="A354" s="1" t="s">
        <v>866</v>
      </c>
      <c r="B354" s="1" t="s">
        <v>153</v>
      </c>
      <c r="C354" s="1">
        <v>29.0</v>
      </c>
      <c r="D354" s="1" t="s">
        <v>137</v>
      </c>
      <c r="E354" s="1">
        <v>61.6</v>
      </c>
      <c r="F354" s="1">
        <v>43.0</v>
      </c>
      <c r="G354" s="1" t="s">
        <v>154</v>
      </c>
      <c r="H354" s="1">
        <v>9.0</v>
      </c>
      <c r="I354" s="1">
        <v>83.0</v>
      </c>
      <c r="J354" s="1">
        <v>128.0</v>
      </c>
      <c r="K354" s="1">
        <v>2.976744186</v>
      </c>
      <c r="L354" s="1">
        <v>118.8</v>
      </c>
      <c r="M354" s="1">
        <v>4.1</v>
      </c>
      <c r="N354" s="1">
        <v>69.0</v>
      </c>
      <c r="O354" s="1">
        <v>5.3</v>
      </c>
      <c r="P354" s="1">
        <v>15.3</v>
      </c>
      <c r="Q354" s="1">
        <v>6.05</v>
      </c>
      <c r="R354" s="1">
        <v>2.52892562</v>
      </c>
      <c r="S354" s="1">
        <v>46.0</v>
      </c>
      <c r="T354" s="1">
        <v>11.51</v>
      </c>
      <c r="U354" s="1">
        <v>3.8295</v>
      </c>
      <c r="V354" s="1">
        <v>212.4</v>
      </c>
      <c r="W354" s="1">
        <v>698.6342944</v>
      </c>
      <c r="X354" s="1">
        <v>72.6</v>
      </c>
      <c r="Y354" s="1">
        <v>51.04640016</v>
      </c>
      <c r="Z354" s="1">
        <v>1.959002</v>
      </c>
      <c r="AA354" s="1">
        <v>0.344369846</v>
      </c>
      <c r="AB354" s="1">
        <v>72.2</v>
      </c>
      <c r="AC354" s="1">
        <v>27.04164413</v>
      </c>
      <c r="AD354" s="1" t="s">
        <v>139</v>
      </c>
      <c r="AE354" s="1">
        <v>37.55085213</v>
      </c>
      <c r="AF354" s="1">
        <v>88.9</v>
      </c>
      <c r="AG354" s="1" t="s">
        <v>140</v>
      </c>
      <c r="AH354" s="1" t="s">
        <v>141</v>
      </c>
      <c r="AI354" s="1" t="s">
        <v>142</v>
      </c>
      <c r="AJ354" s="1" t="s">
        <v>167</v>
      </c>
      <c r="AK354" s="1" t="s">
        <v>170</v>
      </c>
      <c r="AL354" s="1">
        <v>109.0</v>
      </c>
      <c r="AM354" s="1">
        <v>70.0</v>
      </c>
      <c r="AN354" s="1">
        <v>1584.78</v>
      </c>
      <c r="AO354" s="1">
        <v>13.3507</v>
      </c>
      <c r="AP354" s="1">
        <v>222.182</v>
      </c>
      <c r="AQ354" s="1">
        <v>591.525</v>
      </c>
      <c r="AR354" s="1">
        <v>10.6204</v>
      </c>
      <c r="AS354" s="1">
        <v>1147.94</v>
      </c>
      <c r="AT354" s="1">
        <v>1441.3</v>
      </c>
      <c r="AU354" s="1">
        <v>156.774</v>
      </c>
      <c r="AV354" s="1">
        <v>9.3595</v>
      </c>
      <c r="AW354" s="1">
        <v>1.0594</v>
      </c>
      <c r="AX354" s="1">
        <v>2.83873</v>
      </c>
      <c r="AY354" s="1">
        <v>542.163</v>
      </c>
      <c r="AZ354" s="1">
        <v>0.491339</v>
      </c>
      <c r="BA354" s="1">
        <v>0.841684</v>
      </c>
      <c r="BB354" s="1">
        <v>12.0014</v>
      </c>
      <c r="BC354" s="1">
        <v>3.36376</v>
      </c>
      <c r="BD354" s="1">
        <v>0.989438</v>
      </c>
      <c r="BE354" s="1">
        <v>279.598</v>
      </c>
      <c r="BF354" s="1">
        <v>6.50089</v>
      </c>
      <c r="BG354" s="1">
        <v>93.5744</v>
      </c>
      <c r="BH354" s="1">
        <v>0.578310711</v>
      </c>
      <c r="BI354" s="1">
        <v>0.144787959</v>
      </c>
      <c r="BJ354" s="1">
        <v>0.085867568</v>
      </c>
      <c r="BK354" s="1">
        <v>0.006817954</v>
      </c>
      <c r="BL354" s="1" t="s">
        <v>144</v>
      </c>
      <c r="BM354" s="1" t="s">
        <v>146</v>
      </c>
      <c r="BN354" s="1" t="s">
        <v>146</v>
      </c>
      <c r="BO354" s="1" t="s">
        <v>145</v>
      </c>
      <c r="BP354" s="1" t="s">
        <v>146</v>
      </c>
      <c r="BQ354" s="1" t="s">
        <v>145</v>
      </c>
      <c r="BR354" s="1" t="s">
        <v>146</v>
      </c>
      <c r="BS354" s="1">
        <v>58.51698524</v>
      </c>
      <c r="BT354" s="1">
        <v>18.97656217</v>
      </c>
      <c r="BU354" s="1">
        <v>9.626842547</v>
      </c>
      <c r="BV354" s="1">
        <v>8.486402825</v>
      </c>
      <c r="BW354" s="1">
        <v>5.288541025</v>
      </c>
      <c r="BX354" s="1">
        <v>1.705013382</v>
      </c>
      <c r="BY354" s="1">
        <v>1.075718222</v>
      </c>
      <c r="BZ354" s="1" t="str">
        <f t="shared" si="1"/>
        <v>proinflamatoria</v>
      </c>
      <c r="CA354" s="1">
        <v>39.23959505</v>
      </c>
      <c r="CB354" s="1" t="s">
        <v>148</v>
      </c>
      <c r="CC354" s="3">
        <v>6.42E-5</v>
      </c>
      <c r="CD354" s="1">
        <v>0.005586413</v>
      </c>
      <c r="CE354" s="1">
        <v>0.961135904</v>
      </c>
      <c r="CF354" s="1">
        <v>0.01417472</v>
      </c>
      <c r="CG354" s="1">
        <v>8.02646E-4</v>
      </c>
      <c r="CH354" s="1">
        <v>671.704</v>
      </c>
      <c r="CI354" s="2" t="str">
        <f t="shared" si="2"/>
        <v>low</v>
      </c>
      <c r="CJ354" s="1">
        <v>663.025</v>
      </c>
      <c r="CK354" s="1">
        <v>458.889</v>
      </c>
      <c r="CL354" s="1">
        <v>204.136</v>
      </c>
      <c r="CM354" s="1">
        <v>36.34</v>
      </c>
      <c r="CN354" s="1">
        <v>618.889</v>
      </c>
      <c r="CO354" s="1">
        <v>6.658</v>
      </c>
      <c r="CP354" s="1">
        <v>0.0</v>
      </c>
      <c r="CQ354" s="1">
        <v>6.658</v>
      </c>
      <c r="CR354" s="1">
        <v>0.0</v>
      </c>
      <c r="CS354" s="1">
        <v>1.138</v>
      </c>
      <c r="CT354" s="1">
        <v>1.138</v>
      </c>
      <c r="CU354" s="1">
        <v>0.0</v>
      </c>
      <c r="CV354" s="1">
        <v>2.24</v>
      </c>
      <c r="CW354" s="1">
        <v>0.0</v>
      </c>
      <c r="CX354" s="1">
        <v>0.0</v>
      </c>
      <c r="CY354" s="1">
        <v>14.166</v>
      </c>
      <c r="CZ354" s="1">
        <v>0.249</v>
      </c>
      <c r="DA354" s="1">
        <v>4.23</v>
      </c>
      <c r="DB354" s="1">
        <v>4.479</v>
      </c>
      <c r="DC354" s="1">
        <v>16.948</v>
      </c>
      <c r="DD354" s="1">
        <v>0.153</v>
      </c>
      <c r="DE354" s="1">
        <v>17.101</v>
      </c>
      <c r="DF354" s="1">
        <v>0.532</v>
      </c>
      <c r="DG354" s="1">
        <v>0.062</v>
      </c>
      <c r="DH354" s="1">
        <v>0.594</v>
      </c>
      <c r="DI354" s="1">
        <v>0.168</v>
      </c>
      <c r="DJ354" s="1">
        <v>0.894</v>
      </c>
      <c r="DK354" s="1">
        <v>1.062</v>
      </c>
      <c r="DL354" s="1">
        <v>420.168</v>
      </c>
      <c r="DM354" s="1">
        <v>197.658</v>
      </c>
      <c r="DN354" s="1">
        <v>617.827</v>
      </c>
      <c r="DO354" s="1">
        <v>0.0</v>
      </c>
      <c r="DP354" s="1">
        <v>1.138</v>
      </c>
      <c r="DQ354" s="1">
        <v>1.138</v>
      </c>
      <c r="DR354" s="1" t="s">
        <v>158</v>
      </c>
      <c r="DS354" s="1" t="s">
        <v>157</v>
      </c>
      <c r="DT354" s="1" t="s">
        <v>158</v>
      </c>
      <c r="DU354" s="1" t="s">
        <v>149</v>
      </c>
      <c r="DV354" s="1">
        <v>423.847</v>
      </c>
      <c r="DW354" s="1" t="str">
        <f t="shared" si="3"/>
        <v>low</v>
      </c>
      <c r="DX354" s="1">
        <v>418.37</v>
      </c>
      <c r="DY354" s="1">
        <v>22.931</v>
      </c>
      <c r="DZ354" s="1">
        <v>390.52</v>
      </c>
      <c r="EA354" s="1" t="s">
        <v>157</v>
      </c>
      <c r="EB354" s="1" t="s">
        <v>149</v>
      </c>
      <c r="EC354" s="1" t="s">
        <v>158</v>
      </c>
      <c r="ED354" s="1" t="s">
        <v>149</v>
      </c>
      <c r="EE354" s="1" t="s">
        <v>867</v>
      </c>
      <c r="EF354" s="1" t="s">
        <v>165</v>
      </c>
      <c r="EG354" s="1" t="s">
        <v>151</v>
      </c>
    </row>
    <row r="355" ht="14.25" customHeight="1">
      <c r="A355" s="1" t="s">
        <v>868</v>
      </c>
      <c r="B355" s="1" t="s">
        <v>136</v>
      </c>
      <c r="C355" s="1">
        <v>22.0</v>
      </c>
      <c r="D355" s="1" t="s">
        <v>137</v>
      </c>
      <c r="E355" s="1">
        <v>65.5</v>
      </c>
      <c r="F355" s="1">
        <v>44.0</v>
      </c>
      <c r="G355" s="1" t="s">
        <v>154</v>
      </c>
      <c r="H355" s="1">
        <v>21.0</v>
      </c>
      <c r="I355" s="1">
        <v>100.0</v>
      </c>
      <c r="J355" s="1">
        <v>155.0</v>
      </c>
      <c r="K355" s="1">
        <v>3.522727273</v>
      </c>
      <c r="L355" s="1">
        <v>183.3</v>
      </c>
      <c r="M355" s="1">
        <v>5.4</v>
      </c>
      <c r="N355" s="1">
        <v>94.0</v>
      </c>
      <c r="O355" s="1">
        <v>5.6</v>
      </c>
      <c r="P355" s="1">
        <v>22.5</v>
      </c>
      <c r="Q355" s="1">
        <v>5.89</v>
      </c>
      <c r="R355" s="1">
        <v>3.820033956</v>
      </c>
      <c r="S355" s="1">
        <v>103.0</v>
      </c>
      <c r="T355" s="1">
        <v>14.42</v>
      </c>
      <c r="U355" s="1">
        <v>5.217</v>
      </c>
      <c r="V355" s="1">
        <v>134.0</v>
      </c>
      <c r="W355" s="1">
        <v>167.967385</v>
      </c>
      <c r="X355" s="1">
        <v>53.5</v>
      </c>
      <c r="Y355" s="1">
        <v>29.90862318</v>
      </c>
      <c r="Z355" s="1">
        <v>3.343517333</v>
      </c>
      <c r="AA355" s="1">
        <v>0.318875171</v>
      </c>
      <c r="AB355" s="1">
        <v>124.4</v>
      </c>
      <c r="AC355" s="1">
        <v>46.47867959</v>
      </c>
      <c r="AD355" s="1" t="s">
        <v>155</v>
      </c>
      <c r="AE355" s="1">
        <v>44.55173771</v>
      </c>
      <c r="AF355" s="1">
        <v>139.7</v>
      </c>
      <c r="AG355" s="1" t="s">
        <v>140</v>
      </c>
      <c r="AH355" s="1" t="s">
        <v>141</v>
      </c>
      <c r="AI355" s="1" t="s">
        <v>167</v>
      </c>
      <c r="AJ355" s="1" t="s">
        <v>142</v>
      </c>
      <c r="AK355" s="1" t="s">
        <v>143</v>
      </c>
      <c r="AL355" s="1" t="s">
        <v>147</v>
      </c>
      <c r="AM355" s="1">
        <v>110.0</v>
      </c>
      <c r="AN355" s="1">
        <v>2269.48</v>
      </c>
      <c r="AO355" s="1">
        <v>17.9954</v>
      </c>
      <c r="AP355" s="1">
        <v>575.794</v>
      </c>
      <c r="AQ355" s="1">
        <v>1142.73</v>
      </c>
      <c r="AR355" s="1">
        <v>14.2738</v>
      </c>
      <c r="AS355" s="1">
        <v>985.461</v>
      </c>
      <c r="AT355" s="1">
        <v>3403.78</v>
      </c>
      <c r="AU355" s="1">
        <v>301.672</v>
      </c>
      <c r="AV355" s="1">
        <v>10.5324</v>
      </c>
      <c r="AW355" s="1">
        <v>1.93951</v>
      </c>
      <c r="AX355" s="1">
        <v>3.19102</v>
      </c>
      <c r="AY355" s="1">
        <v>738.444</v>
      </c>
      <c r="AZ355" s="1">
        <v>1.21925</v>
      </c>
      <c r="BA355" s="1">
        <v>1.60493</v>
      </c>
      <c r="BB355" s="1">
        <v>23.5045</v>
      </c>
      <c r="BC355" s="1">
        <v>6.14512</v>
      </c>
      <c r="BD355" s="1">
        <v>1.3965</v>
      </c>
      <c r="BE355" s="1">
        <v>411.141</v>
      </c>
      <c r="BF355" s="1">
        <v>7.04109</v>
      </c>
      <c r="BG355" s="1">
        <v>226.429</v>
      </c>
      <c r="BH355" s="1">
        <v>5.461547003</v>
      </c>
      <c r="BI355" s="1">
        <v>3.952040882</v>
      </c>
      <c r="BJ355" s="1">
        <v>2.111091179</v>
      </c>
      <c r="BK355" s="1">
        <v>0.015608584</v>
      </c>
      <c r="BL355" s="1" t="s">
        <v>144</v>
      </c>
      <c r="BM355" s="1" t="s">
        <v>145</v>
      </c>
      <c r="BN355" s="1" t="s">
        <v>146</v>
      </c>
      <c r="BO355" s="1" t="s">
        <v>146</v>
      </c>
      <c r="BP355" s="1" t="s">
        <v>146</v>
      </c>
      <c r="BQ355" s="1" t="s">
        <v>145</v>
      </c>
      <c r="BR355" s="1" t="s">
        <v>145</v>
      </c>
      <c r="BS355" s="1" t="s">
        <v>147</v>
      </c>
      <c r="BT355" s="1" t="s">
        <v>147</v>
      </c>
      <c r="BU355" s="1" t="s">
        <v>147</v>
      </c>
      <c r="BV355" s="1" t="s">
        <v>147</v>
      </c>
      <c r="BW355" s="1" t="s">
        <v>147</v>
      </c>
      <c r="BX355" s="1">
        <v>-0.415030829</v>
      </c>
      <c r="BY355" s="1">
        <v>-0.182913543</v>
      </c>
      <c r="BZ355" s="1" t="str">
        <f t="shared" si="1"/>
        <v>antiinflamatoria</v>
      </c>
      <c r="CA355" s="1">
        <v>40.57838225</v>
      </c>
      <c r="CB355" s="1" t="s">
        <v>148</v>
      </c>
      <c r="CC355" s="1">
        <v>0.015323053</v>
      </c>
      <c r="CD355" s="1">
        <v>0.128830763</v>
      </c>
      <c r="CE355" s="1">
        <v>0.79377318</v>
      </c>
      <c r="CF355" s="1">
        <v>0.010345501</v>
      </c>
      <c r="CG355" s="1">
        <v>0.026254148</v>
      </c>
      <c r="CH355" s="1">
        <v>716.397</v>
      </c>
      <c r="CI355" s="2" t="str">
        <f t="shared" si="2"/>
        <v>low</v>
      </c>
      <c r="CJ355" s="1">
        <v>520.789</v>
      </c>
      <c r="CK355" s="1">
        <v>417.778</v>
      </c>
      <c r="CL355" s="1">
        <v>103.011</v>
      </c>
      <c r="CM355" s="1">
        <v>196.256</v>
      </c>
      <c r="CN355" s="1">
        <v>304.915</v>
      </c>
      <c r="CO355" s="1">
        <v>7.605</v>
      </c>
      <c r="CP355" s="1">
        <v>0.0</v>
      </c>
      <c r="CQ355" s="1">
        <v>7.605</v>
      </c>
      <c r="CR355" s="1">
        <v>0.0</v>
      </c>
      <c r="CS355" s="1">
        <v>12.013</v>
      </c>
      <c r="CT355" s="1">
        <v>12.013</v>
      </c>
      <c r="CU355" s="1">
        <v>0.0</v>
      </c>
      <c r="CV355" s="1">
        <v>0.251</v>
      </c>
      <c r="CW355" s="1">
        <v>0.0</v>
      </c>
      <c r="CX355" s="1">
        <v>0.0</v>
      </c>
      <c r="CY355" s="1">
        <v>0.0</v>
      </c>
      <c r="CZ355" s="1">
        <v>124.601</v>
      </c>
      <c r="DA355" s="1">
        <v>45.136</v>
      </c>
      <c r="DB355" s="1">
        <v>169.737</v>
      </c>
      <c r="DC355" s="1">
        <v>21.309</v>
      </c>
      <c r="DD355" s="1">
        <v>0.492</v>
      </c>
      <c r="DE355" s="1">
        <v>21.802</v>
      </c>
      <c r="DF355" s="1">
        <v>3.572</v>
      </c>
      <c r="DG355" s="1">
        <v>1.146</v>
      </c>
      <c r="DH355" s="1">
        <v>4.718</v>
      </c>
      <c r="DI355" s="1">
        <v>0.253</v>
      </c>
      <c r="DJ355" s="1">
        <v>1.284</v>
      </c>
      <c r="DK355" s="1">
        <v>1.537</v>
      </c>
      <c r="DL355" s="1">
        <v>260.429</v>
      </c>
      <c r="DM355" s="1">
        <v>42.932</v>
      </c>
      <c r="DN355" s="1">
        <v>303.361</v>
      </c>
      <c r="DO355" s="1">
        <v>0.0</v>
      </c>
      <c r="DP355" s="1">
        <v>12.013</v>
      </c>
      <c r="DQ355" s="1">
        <v>12.013</v>
      </c>
      <c r="DR355" s="1" t="s">
        <v>158</v>
      </c>
      <c r="DS355" s="1" t="s">
        <v>157</v>
      </c>
      <c r="DT355" s="1" t="s">
        <v>157</v>
      </c>
      <c r="DU355" s="1" t="s">
        <v>157</v>
      </c>
      <c r="DV355" s="1">
        <v>315.666</v>
      </c>
      <c r="DW355" s="1" t="str">
        <f t="shared" si="3"/>
        <v>low</v>
      </c>
      <c r="DX355" s="1">
        <v>229.475</v>
      </c>
      <c r="DY355" s="1">
        <v>86.476</v>
      </c>
      <c r="DZ355" s="1">
        <v>134.355</v>
      </c>
      <c r="EA355" s="1" t="s">
        <v>158</v>
      </c>
      <c r="EB355" s="1" t="s">
        <v>157</v>
      </c>
      <c r="EC355" s="1" t="s">
        <v>157</v>
      </c>
      <c r="ED355" s="1" t="s">
        <v>157</v>
      </c>
      <c r="EE355" s="1" t="s">
        <v>869</v>
      </c>
      <c r="EF355" s="1" t="s">
        <v>151</v>
      </c>
      <c r="EG355" s="1" t="s">
        <v>151</v>
      </c>
    </row>
    <row r="356" ht="14.25" customHeight="1">
      <c r="A356" s="1" t="s">
        <v>870</v>
      </c>
      <c r="B356" s="1" t="s">
        <v>136</v>
      </c>
      <c r="C356" s="1">
        <v>51.0</v>
      </c>
      <c r="D356" s="1" t="s">
        <v>161</v>
      </c>
      <c r="E356" s="1">
        <v>107.0</v>
      </c>
      <c r="F356" s="1">
        <v>22.0</v>
      </c>
      <c r="G356" s="1" t="s">
        <v>138</v>
      </c>
      <c r="H356" s="1">
        <v>93.0</v>
      </c>
      <c r="I356" s="1">
        <v>112.0</v>
      </c>
      <c r="J356" s="1">
        <v>213.0</v>
      </c>
      <c r="K356" s="1">
        <v>9.681818182</v>
      </c>
      <c r="L356" s="1">
        <v>108.7</v>
      </c>
      <c r="M356" s="1">
        <v>1.4</v>
      </c>
      <c r="N356" s="1">
        <v>86.0</v>
      </c>
      <c r="O356" s="1">
        <v>6.1</v>
      </c>
      <c r="P356" s="1">
        <v>3.82</v>
      </c>
      <c r="Q356" s="1">
        <v>4.46</v>
      </c>
      <c r="R356" s="1">
        <v>0.856502242</v>
      </c>
      <c r="S356" s="1">
        <v>466.0</v>
      </c>
      <c r="T356" s="1">
        <v>14.32</v>
      </c>
      <c r="U356" s="1">
        <v>4.773</v>
      </c>
      <c r="V356" s="1">
        <v>158.7</v>
      </c>
      <c r="W356" s="1">
        <v>224.9803614</v>
      </c>
      <c r="X356" s="1">
        <v>55.1</v>
      </c>
      <c r="Y356" s="1">
        <v>32.91910854</v>
      </c>
      <c r="Z356" s="1">
        <v>3.037749333</v>
      </c>
      <c r="AA356" s="1">
        <v>0.323167375</v>
      </c>
      <c r="AB356" s="1">
        <v>76.8</v>
      </c>
      <c r="AC356" s="1">
        <v>28.00532101</v>
      </c>
      <c r="AD356" s="1" t="s">
        <v>139</v>
      </c>
      <c r="AE356" s="1">
        <v>38.66757749</v>
      </c>
      <c r="AF356" s="1">
        <v>101.1</v>
      </c>
      <c r="AG356" s="1" t="s">
        <v>140</v>
      </c>
      <c r="AH356" s="1" t="s">
        <v>141</v>
      </c>
      <c r="AI356" s="1" t="s">
        <v>142</v>
      </c>
      <c r="AJ356" s="1" t="s">
        <v>167</v>
      </c>
      <c r="AK356" s="1" t="s">
        <v>143</v>
      </c>
      <c r="AL356" s="1">
        <v>135.0</v>
      </c>
      <c r="AM356" s="1">
        <v>87.0</v>
      </c>
      <c r="AN356" s="1">
        <v>1999.28</v>
      </c>
      <c r="AO356" s="1">
        <v>16.924</v>
      </c>
      <c r="AP356" s="1">
        <v>492.234</v>
      </c>
      <c r="AQ356" s="1">
        <v>961.351</v>
      </c>
      <c r="AR356" s="1">
        <v>13.9301</v>
      </c>
      <c r="AS356" s="1">
        <v>1122.51</v>
      </c>
      <c r="AT356" s="1">
        <v>2514.03</v>
      </c>
      <c r="AU356" s="1">
        <v>226.679</v>
      </c>
      <c r="AV356" s="1">
        <v>10.0417</v>
      </c>
      <c r="AW356" s="1">
        <v>1.5055</v>
      </c>
      <c r="AX356" s="1">
        <v>3.34445</v>
      </c>
      <c r="AY356" s="1">
        <v>782.076</v>
      </c>
      <c r="AZ356" s="1">
        <v>0.95659</v>
      </c>
      <c r="BA356" s="1">
        <v>1.40425</v>
      </c>
      <c r="BB356" s="1">
        <v>20.3878</v>
      </c>
      <c r="BC356" s="1">
        <v>4.52813</v>
      </c>
      <c r="BD356" s="1">
        <v>1.81306</v>
      </c>
      <c r="BE356" s="1">
        <v>391.563</v>
      </c>
      <c r="BF356" s="1">
        <v>6.5807</v>
      </c>
      <c r="BG356" s="1">
        <v>182.451</v>
      </c>
      <c r="BH356" s="1">
        <v>3.393759904</v>
      </c>
      <c r="BI356" s="1">
        <v>3.445286824</v>
      </c>
      <c r="BJ356" s="1">
        <v>1.224312823</v>
      </c>
      <c r="BK356" s="1">
        <v>0.0301449</v>
      </c>
      <c r="BL356" s="1" t="s">
        <v>144</v>
      </c>
      <c r="BM356" s="1" t="s">
        <v>145</v>
      </c>
      <c r="BN356" s="1" t="s">
        <v>145</v>
      </c>
      <c r="BO356" s="1" t="s">
        <v>145</v>
      </c>
      <c r="BP356" s="1" t="s">
        <v>146</v>
      </c>
      <c r="BQ356" s="1" t="s">
        <v>146</v>
      </c>
      <c r="BR356" s="1" t="s">
        <v>145</v>
      </c>
      <c r="BS356" s="1">
        <v>65.4021636</v>
      </c>
      <c r="BT356" s="1">
        <v>29.24223326</v>
      </c>
      <c r="BU356" s="1">
        <v>13.83404186</v>
      </c>
      <c r="BV356" s="1">
        <v>9.159180854</v>
      </c>
      <c r="BW356" s="1">
        <v>4.768645924</v>
      </c>
      <c r="BX356" s="1">
        <v>-0.397741462</v>
      </c>
      <c r="BY356" s="1">
        <v>-0.198970216</v>
      </c>
      <c r="BZ356" s="1" t="str">
        <f t="shared" si="1"/>
        <v>antiinflamatoria</v>
      </c>
      <c r="CA356" s="1">
        <v>31.24035608</v>
      </c>
      <c r="CB356" s="1" t="s">
        <v>148</v>
      </c>
      <c r="CC356" s="1">
        <v>0.002105699</v>
      </c>
      <c r="CD356" s="1">
        <v>0.016949153</v>
      </c>
      <c r="CE356" s="1">
        <v>0.951258242</v>
      </c>
      <c r="CF356" s="1">
        <v>0.020470158</v>
      </c>
      <c r="CG356" s="1">
        <v>3.45197E-4</v>
      </c>
      <c r="CH356" s="1">
        <v>497.792</v>
      </c>
      <c r="CI356" s="2" t="str">
        <f t="shared" si="2"/>
        <v>low</v>
      </c>
      <c r="CJ356" s="1">
        <v>212.291</v>
      </c>
      <c r="CK356" s="1">
        <v>186.252</v>
      </c>
      <c r="CL356" s="1">
        <v>26.04</v>
      </c>
      <c r="CM356" s="1">
        <v>157.241</v>
      </c>
      <c r="CN356" s="1">
        <v>41.78</v>
      </c>
      <c r="CO356" s="1">
        <v>0.223</v>
      </c>
      <c r="CP356" s="1">
        <v>0.0</v>
      </c>
      <c r="CQ356" s="1">
        <v>0.223</v>
      </c>
      <c r="CR356" s="1">
        <v>0.0</v>
      </c>
      <c r="CS356" s="1">
        <v>13.026</v>
      </c>
      <c r="CT356" s="1">
        <v>13.026</v>
      </c>
      <c r="CU356" s="1">
        <v>0.021</v>
      </c>
      <c r="CV356" s="1">
        <v>0.223</v>
      </c>
      <c r="CW356" s="1">
        <v>4.72</v>
      </c>
      <c r="CX356" s="1">
        <v>0.0</v>
      </c>
      <c r="CY356" s="1">
        <v>83.494</v>
      </c>
      <c r="CZ356" s="1">
        <v>0.045</v>
      </c>
      <c r="DA356" s="1">
        <v>0.0</v>
      </c>
      <c r="DB356" s="1">
        <v>0.045</v>
      </c>
      <c r="DC356" s="1">
        <v>2.174</v>
      </c>
      <c r="DD356" s="1">
        <v>0.087</v>
      </c>
      <c r="DE356" s="1">
        <v>2.262</v>
      </c>
      <c r="DF356" s="1">
        <v>66.293</v>
      </c>
      <c r="DG356" s="1">
        <v>0.427</v>
      </c>
      <c r="DH356" s="1">
        <v>66.721</v>
      </c>
      <c r="DI356" s="1">
        <v>0.452</v>
      </c>
      <c r="DJ356" s="1">
        <v>5.06</v>
      </c>
      <c r="DK356" s="1">
        <v>5.512</v>
      </c>
      <c r="DL356" s="1">
        <v>28.829</v>
      </c>
      <c r="DM356" s="1">
        <v>7.439</v>
      </c>
      <c r="DN356" s="1">
        <v>36.268</v>
      </c>
      <c r="DO356" s="1">
        <v>0.0</v>
      </c>
      <c r="DP356" s="1">
        <v>13.026</v>
      </c>
      <c r="DQ356" s="1">
        <v>13.026</v>
      </c>
      <c r="DR356" s="1" t="s">
        <v>158</v>
      </c>
      <c r="DS356" s="1" t="s">
        <v>158</v>
      </c>
      <c r="DT356" s="1" t="s">
        <v>157</v>
      </c>
      <c r="DU356" s="1" t="s">
        <v>158</v>
      </c>
      <c r="DV356" s="1">
        <v>248.986</v>
      </c>
      <c r="DW356" s="1" t="str">
        <f t="shared" si="3"/>
        <v>low</v>
      </c>
      <c r="DX356" s="1">
        <v>106.184</v>
      </c>
      <c r="DY356" s="1">
        <v>78.649</v>
      </c>
      <c r="DZ356" s="1">
        <v>20.898</v>
      </c>
      <c r="EA356" s="1" t="s">
        <v>158</v>
      </c>
      <c r="EB356" s="1" t="s">
        <v>158</v>
      </c>
      <c r="EC356" s="1" t="s">
        <v>157</v>
      </c>
      <c r="ED356" s="1" t="s">
        <v>158</v>
      </c>
      <c r="EE356" s="1" t="s">
        <v>871</v>
      </c>
      <c r="EF356" s="1" t="s">
        <v>151</v>
      </c>
      <c r="EG356" s="1" t="s">
        <v>151</v>
      </c>
    </row>
    <row r="357" ht="14.25" customHeight="1">
      <c r="A357" s="1" t="s">
        <v>872</v>
      </c>
      <c r="B357" s="1" t="s">
        <v>136</v>
      </c>
      <c r="C357" s="1">
        <v>57.0</v>
      </c>
      <c r="D357" s="1" t="s">
        <v>161</v>
      </c>
      <c r="E357" s="1">
        <v>101.0</v>
      </c>
      <c r="F357" s="1">
        <v>52.0</v>
      </c>
      <c r="G357" s="1" t="s">
        <v>154</v>
      </c>
      <c r="H357" s="1">
        <v>27.0</v>
      </c>
      <c r="I357" s="1">
        <v>129.0</v>
      </c>
      <c r="J357" s="1">
        <v>200.0</v>
      </c>
      <c r="K357" s="1">
        <v>3.846153846</v>
      </c>
      <c r="L357" s="1">
        <v>44.2</v>
      </c>
      <c r="M357" s="1">
        <v>5.1</v>
      </c>
      <c r="N357" s="1">
        <v>76.0</v>
      </c>
      <c r="O357" s="1">
        <v>5.9</v>
      </c>
      <c r="P357" s="1">
        <v>0.69</v>
      </c>
      <c r="Q357" s="1">
        <v>6.05</v>
      </c>
      <c r="R357" s="1">
        <v>0.114049587</v>
      </c>
      <c r="S357" s="1">
        <v>134.0</v>
      </c>
      <c r="T357" s="1">
        <v>9.29</v>
      </c>
      <c r="U357" s="1">
        <v>4.218</v>
      </c>
      <c r="V357" s="1">
        <v>151.7</v>
      </c>
      <c r="W357" s="1">
        <v>258.7743733</v>
      </c>
      <c r="X357" s="1">
        <v>87.1</v>
      </c>
      <c r="Y357" s="1">
        <v>57.41960873</v>
      </c>
      <c r="Z357" s="1">
        <v>1.741565333</v>
      </c>
      <c r="AA357" s="1">
        <v>0.350537774</v>
      </c>
      <c r="AB357" s="1">
        <v>65.5</v>
      </c>
      <c r="AC357" s="1">
        <v>22.16611319</v>
      </c>
      <c r="AD357" s="1" t="s">
        <v>154</v>
      </c>
      <c r="AE357" s="1">
        <v>38.30259998</v>
      </c>
      <c r="AF357" s="1">
        <v>92.3</v>
      </c>
      <c r="AG357" s="1" t="s">
        <v>140</v>
      </c>
      <c r="AH357" s="1" t="s">
        <v>141</v>
      </c>
      <c r="AI357" s="1" t="s">
        <v>142</v>
      </c>
      <c r="AJ357" s="1" t="s">
        <v>142</v>
      </c>
      <c r="AK357" s="1" t="s">
        <v>170</v>
      </c>
      <c r="AL357" s="1">
        <v>173.0</v>
      </c>
      <c r="AM357" s="1">
        <v>88.0</v>
      </c>
      <c r="AN357" s="1">
        <v>2133.63</v>
      </c>
      <c r="AO357" s="1">
        <v>25.1097</v>
      </c>
      <c r="AP357" s="1">
        <v>777.276</v>
      </c>
      <c r="AQ357" s="1">
        <v>1265.87</v>
      </c>
      <c r="AR357" s="1">
        <v>16.2696</v>
      </c>
      <c r="AS357" s="1">
        <v>1217.62</v>
      </c>
      <c r="AT357" s="1">
        <v>3829.27</v>
      </c>
      <c r="AU357" s="1">
        <v>311.943</v>
      </c>
      <c r="AV357" s="1">
        <v>11.0916</v>
      </c>
      <c r="AW357" s="1">
        <v>4.92688</v>
      </c>
      <c r="AX357" s="1">
        <v>3.43723</v>
      </c>
      <c r="AY357" s="1">
        <v>1411.46</v>
      </c>
      <c r="AZ357" s="1">
        <v>1.12383</v>
      </c>
      <c r="BA357" s="1">
        <v>2.98204</v>
      </c>
      <c r="BB357" s="1">
        <v>20.4324</v>
      </c>
      <c r="BC357" s="1">
        <v>7.55763</v>
      </c>
      <c r="BD357" s="1">
        <v>2.20064</v>
      </c>
      <c r="BE357" s="1">
        <v>443.054</v>
      </c>
      <c r="BF357" s="1">
        <v>7.98981</v>
      </c>
      <c r="BG357" s="1">
        <v>215.976</v>
      </c>
      <c r="BH357" s="1">
        <v>7.72105823</v>
      </c>
      <c r="BI357" s="1">
        <v>1.960662579</v>
      </c>
      <c r="BJ357" s="1">
        <v>1.260335437</v>
      </c>
      <c r="BK357" s="1">
        <v>0.0</v>
      </c>
      <c r="BL357" s="1" t="s">
        <v>144</v>
      </c>
      <c r="BM357" s="1" t="s">
        <v>145</v>
      </c>
      <c r="BN357" s="1" t="s">
        <v>146</v>
      </c>
      <c r="BO357" s="1" t="s">
        <v>146</v>
      </c>
      <c r="BP357" s="1" t="s">
        <v>146</v>
      </c>
      <c r="BQ357" s="1" t="s">
        <v>145</v>
      </c>
      <c r="BR357" s="1" t="s">
        <v>146</v>
      </c>
      <c r="BS357" s="1">
        <v>60.97575244</v>
      </c>
      <c r="BT357" s="1">
        <v>18.53039402</v>
      </c>
      <c r="BU357" s="1">
        <v>10.05147111</v>
      </c>
      <c r="BV357" s="1">
        <v>6.974384168</v>
      </c>
      <c r="BW357" s="1">
        <v>3.654376096</v>
      </c>
      <c r="BX357" s="1">
        <v>-1.962566206</v>
      </c>
      <c r="BY357" s="1">
        <v>-0.919665514</v>
      </c>
      <c r="BZ357" s="1" t="str">
        <f t="shared" si="1"/>
        <v>antiinflamatoria</v>
      </c>
      <c r="CA357" s="1">
        <v>26.75189599</v>
      </c>
      <c r="CB357" s="1" t="s">
        <v>148</v>
      </c>
      <c r="CC357" s="1">
        <v>0.138895934</v>
      </c>
      <c r="CD357" s="1">
        <v>0.142700144</v>
      </c>
      <c r="CE357" s="1">
        <v>0.03635134</v>
      </c>
      <c r="CF357" s="1">
        <v>0.253022233</v>
      </c>
      <c r="CG357" s="1">
        <v>0.067545862</v>
      </c>
      <c r="CH357" s="1">
        <v>2051.896</v>
      </c>
      <c r="CI357" s="2" t="str">
        <f t="shared" si="2"/>
        <v>High</v>
      </c>
      <c r="CJ357" s="1">
        <v>904.714</v>
      </c>
      <c r="CK357" s="1">
        <v>693.576</v>
      </c>
      <c r="CL357" s="1">
        <v>211.138</v>
      </c>
      <c r="CM357" s="1">
        <v>687.963</v>
      </c>
      <c r="CN357" s="1">
        <v>205.458</v>
      </c>
      <c r="CO357" s="1">
        <v>0.064</v>
      </c>
      <c r="CP357" s="1">
        <v>0.0</v>
      </c>
      <c r="CQ357" s="1">
        <v>0.064</v>
      </c>
      <c r="CR357" s="1">
        <v>0.0</v>
      </c>
      <c r="CS357" s="1">
        <v>11.23</v>
      </c>
      <c r="CT357" s="1">
        <v>11.23</v>
      </c>
      <c r="CU357" s="1">
        <v>0.0</v>
      </c>
      <c r="CV357" s="1">
        <v>0.003</v>
      </c>
      <c r="CW357" s="1">
        <v>0.716</v>
      </c>
      <c r="CX357" s="1">
        <v>0.0</v>
      </c>
      <c r="CY357" s="1">
        <v>594.624</v>
      </c>
      <c r="CZ357" s="1">
        <v>0.021</v>
      </c>
      <c r="DA357" s="1">
        <v>25.852</v>
      </c>
      <c r="DB357" s="1">
        <v>25.873</v>
      </c>
      <c r="DC357" s="1">
        <v>0.0</v>
      </c>
      <c r="DD357" s="1">
        <v>1.543</v>
      </c>
      <c r="DE357" s="1">
        <v>1.543</v>
      </c>
      <c r="DF357" s="1">
        <v>50.701</v>
      </c>
      <c r="DG357" s="1">
        <v>10.358</v>
      </c>
      <c r="DH357" s="1">
        <v>61.06</v>
      </c>
      <c r="DI357" s="1">
        <v>2.048</v>
      </c>
      <c r="DJ357" s="1">
        <v>9.977</v>
      </c>
      <c r="DK357" s="1">
        <v>12.025</v>
      </c>
      <c r="DL357" s="1">
        <v>41.184</v>
      </c>
      <c r="DM357" s="1">
        <v>152.108</v>
      </c>
      <c r="DN357" s="1">
        <v>193.292</v>
      </c>
      <c r="DO357" s="1">
        <v>0.0</v>
      </c>
      <c r="DP357" s="1">
        <v>11.23</v>
      </c>
      <c r="DQ357" s="1">
        <v>11.23</v>
      </c>
      <c r="DR357" s="1" t="s">
        <v>149</v>
      </c>
      <c r="DS357" s="1" t="s">
        <v>149</v>
      </c>
      <c r="DT357" s="1" t="s">
        <v>149</v>
      </c>
      <c r="DU357" s="1" t="s">
        <v>157</v>
      </c>
      <c r="DV357" s="1">
        <v>961.693</v>
      </c>
      <c r="DW357" s="1" t="str">
        <f t="shared" si="3"/>
        <v>high</v>
      </c>
      <c r="DX357" s="1">
        <v>424.026</v>
      </c>
      <c r="DY357" s="1">
        <v>322.438</v>
      </c>
      <c r="DZ357" s="1">
        <v>96.295</v>
      </c>
      <c r="EA357" s="1" t="s">
        <v>149</v>
      </c>
      <c r="EB357" s="1" t="s">
        <v>149</v>
      </c>
      <c r="EC357" s="1" t="s">
        <v>149</v>
      </c>
      <c r="ED357" s="1" t="s">
        <v>157</v>
      </c>
      <c r="EE357" s="1" t="s">
        <v>873</v>
      </c>
      <c r="EF357" s="1" t="s">
        <v>151</v>
      </c>
      <c r="EG357" s="1" t="s">
        <v>151</v>
      </c>
    </row>
    <row r="358" ht="14.25" customHeight="1">
      <c r="A358" s="1" t="s">
        <v>874</v>
      </c>
      <c r="B358" s="1" t="s">
        <v>153</v>
      </c>
      <c r="C358" s="1">
        <v>30.0</v>
      </c>
      <c r="D358" s="1" t="s">
        <v>137</v>
      </c>
      <c r="E358" s="1">
        <v>76.9</v>
      </c>
      <c r="F358" s="1">
        <v>35.0</v>
      </c>
      <c r="G358" s="1" t="s">
        <v>154</v>
      </c>
      <c r="H358" s="1">
        <v>20.0</v>
      </c>
      <c r="I358" s="1">
        <v>106.0</v>
      </c>
      <c r="J358" s="1">
        <v>160.0</v>
      </c>
      <c r="K358" s="1">
        <v>4.571428571</v>
      </c>
      <c r="L358" s="1">
        <v>138.4</v>
      </c>
      <c r="M358" s="1">
        <v>2.9</v>
      </c>
      <c r="N358" s="1">
        <v>75.0</v>
      </c>
      <c r="O358" s="1">
        <v>5.3</v>
      </c>
      <c r="P358" s="1">
        <v>5.55</v>
      </c>
      <c r="Q358" s="1">
        <v>3.13</v>
      </c>
      <c r="R358" s="1">
        <v>1.773162939</v>
      </c>
      <c r="S358" s="1">
        <v>100.0</v>
      </c>
      <c r="T358" s="1">
        <v>18.81</v>
      </c>
      <c r="U358" s="1">
        <v>4.1625</v>
      </c>
      <c r="V358" s="1">
        <v>249.6</v>
      </c>
      <c r="W358" s="1">
        <v>567.8490566</v>
      </c>
      <c r="X358" s="1">
        <v>44.0</v>
      </c>
      <c r="Y358" s="1">
        <v>28.73687084</v>
      </c>
      <c r="Z358" s="1">
        <v>3.47985</v>
      </c>
      <c r="AA358" s="1">
        <v>0.317120007</v>
      </c>
      <c r="AB358" s="1">
        <v>70.2</v>
      </c>
      <c r="AC358" s="1">
        <v>28.73552632</v>
      </c>
      <c r="AD358" s="1" t="s">
        <v>139</v>
      </c>
      <c r="AE358" s="1">
        <v>37.11355483</v>
      </c>
      <c r="AF358" s="1">
        <v>94.4</v>
      </c>
      <c r="AG358" s="1" t="s">
        <v>140</v>
      </c>
      <c r="AH358" s="1" t="s">
        <v>141</v>
      </c>
      <c r="AI358" s="1" t="s">
        <v>142</v>
      </c>
      <c r="AJ358" s="1" t="s">
        <v>142</v>
      </c>
      <c r="AK358" s="1" t="s">
        <v>143</v>
      </c>
      <c r="AL358" s="1">
        <v>123.0</v>
      </c>
      <c r="AM358" s="1">
        <v>68.0</v>
      </c>
      <c r="AN358" s="1">
        <v>1452.11</v>
      </c>
      <c r="AO358" s="1">
        <v>14.4816</v>
      </c>
      <c r="AP358" s="1">
        <v>495.81</v>
      </c>
      <c r="AQ358" s="1">
        <v>742.04</v>
      </c>
      <c r="AR358" s="1">
        <v>12.0674</v>
      </c>
      <c r="AS358" s="1">
        <v>1138.25</v>
      </c>
      <c r="AT358" s="1">
        <v>2312.8</v>
      </c>
      <c r="AU358" s="1">
        <v>140.223</v>
      </c>
      <c r="AV358" s="1">
        <v>9.47292</v>
      </c>
      <c r="AW358" s="1">
        <v>1.18893</v>
      </c>
      <c r="AX358" s="1">
        <v>2.99601</v>
      </c>
      <c r="AY358" s="1">
        <v>619.067</v>
      </c>
      <c r="AZ358" s="1">
        <v>0.95659</v>
      </c>
      <c r="BA358" s="1">
        <v>1.59885</v>
      </c>
      <c r="BB358" s="1">
        <v>11.6112</v>
      </c>
      <c r="BC358" s="1">
        <v>3.37647</v>
      </c>
      <c r="BD358" s="1">
        <v>1.78328</v>
      </c>
      <c r="BE358" s="1">
        <v>262.43</v>
      </c>
      <c r="BF358" s="1">
        <v>6.62826</v>
      </c>
      <c r="BG358" s="1">
        <v>148.92</v>
      </c>
      <c r="BH358" s="1">
        <v>1.19386367</v>
      </c>
      <c r="BI358" s="1">
        <v>0.113797174</v>
      </c>
      <c r="BJ358" s="1">
        <v>0.078167864</v>
      </c>
      <c r="BK358" s="1">
        <v>0.01186328</v>
      </c>
      <c r="BL358" s="1" t="s">
        <v>144</v>
      </c>
      <c r="BM358" s="1" t="s">
        <v>146</v>
      </c>
      <c r="BN358" s="1" t="s">
        <v>146</v>
      </c>
      <c r="BO358" s="1" t="s">
        <v>145</v>
      </c>
      <c r="BP358" s="1" t="s">
        <v>146</v>
      </c>
      <c r="BQ358" s="1" t="s">
        <v>146</v>
      </c>
      <c r="BR358" s="1" t="s">
        <v>145</v>
      </c>
      <c r="BS358" s="1">
        <v>66.93004662</v>
      </c>
      <c r="BT358" s="1">
        <v>22.24716869</v>
      </c>
      <c r="BU358" s="1">
        <v>14.1788729</v>
      </c>
      <c r="BV358" s="1">
        <v>9.924410417</v>
      </c>
      <c r="BW358" s="1">
        <v>5.022858023</v>
      </c>
      <c r="BX358" s="1">
        <v>0.740211772</v>
      </c>
      <c r="BY358" s="1">
        <v>0.509787722</v>
      </c>
      <c r="BZ358" s="1" t="str">
        <f t="shared" si="1"/>
        <v>proinflamatoria</v>
      </c>
      <c r="CA358" s="1">
        <v>42.88559322</v>
      </c>
      <c r="CB358" s="1" t="s">
        <v>148</v>
      </c>
      <c r="CC358" s="1">
        <v>0.197100911</v>
      </c>
      <c r="CD358" s="1">
        <v>0.036164282</v>
      </c>
      <c r="CE358" s="1">
        <v>0.225348448</v>
      </c>
      <c r="CF358" s="1">
        <v>0.22259803</v>
      </c>
      <c r="CG358" s="1">
        <v>0.085411634</v>
      </c>
      <c r="CH358" s="1">
        <v>439.152</v>
      </c>
      <c r="CI358" s="2" t="str">
        <f t="shared" si="2"/>
        <v>low</v>
      </c>
      <c r="CJ358" s="1">
        <v>314.119</v>
      </c>
      <c r="CK358" s="1">
        <v>206.19</v>
      </c>
      <c r="CL358" s="1">
        <v>107.929</v>
      </c>
      <c r="CM358" s="1">
        <v>16.031</v>
      </c>
      <c r="CN358" s="1">
        <v>266.567</v>
      </c>
      <c r="CO358" s="1">
        <v>8.544</v>
      </c>
      <c r="CP358" s="1">
        <v>0.0</v>
      </c>
      <c r="CQ358" s="1">
        <v>8.544</v>
      </c>
      <c r="CR358" s="1">
        <v>0.0</v>
      </c>
      <c r="CS358" s="1">
        <v>22.976</v>
      </c>
      <c r="CT358" s="1">
        <v>22.976</v>
      </c>
      <c r="CU358" s="1">
        <v>0.0</v>
      </c>
      <c r="CV358" s="1">
        <v>6.708</v>
      </c>
      <c r="CW358" s="1">
        <v>0.0</v>
      </c>
      <c r="CX358" s="1">
        <v>0.0</v>
      </c>
      <c r="CY358" s="1">
        <v>4.616</v>
      </c>
      <c r="CZ358" s="1">
        <v>0.049</v>
      </c>
      <c r="DA358" s="1">
        <v>0.351</v>
      </c>
      <c r="DB358" s="1">
        <v>0.401</v>
      </c>
      <c r="DC358" s="1">
        <v>7.934</v>
      </c>
      <c r="DD358" s="1">
        <v>0.034</v>
      </c>
      <c r="DE358" s="1">
        <v>7.967</v>
      </c>
      <c r="DF358" s="1">
        <v>1.867</v>
      </c>
      <c r="DG358" s="1">
        <v>1.181</v>
      </c>
      <c r="DH358" s="1">
        <v>3.048</v>
      </c>
      <c r="DI358" s="1">
        <v>0.757</v>
      </c>
      <c r="DJ358" s="1">
        <v>0.652</v>
      </c>
      <c r="DK358" s="1">
        <v>1.409</v>
      </c>
      <c r="DL358" s="1">
        <v>182.416</v>
      </c>
      <c r="DM358" s="1">
        <v>82.728</v>
      </c>
      <c r="DN358" s="1">
        <v>265.144</v>
      </c>
      <c r="DO358" s="1">
        <v>0.0</v>
      </c>
      <c r="DP358" s="1">
        <v>22.976</v>
      </c>
      <c r="DQ358" s="1">
        <v>22.976</v>
      </c>
      <c r="DR358" s="1" t="s">
        <v>158</v>
      </c>
      <c r="DS358" s="1" t="s">
        <v>158</v>
      </c>
      <c r="DT358" s="1" t="s">
        <v>158</v>
      </c>
      <c r="DU358" s="1" t="s">
        <v>157</v>
      </c>
      <c r="DV358" s="1">
        <v>302.423</v>
      </c>
      <c r="DW358" s="1" t="str">
        <f t="shared" si="3"/>
        <v>low</v>
      </c>
      <c r="DX358" s="1">
        <v>216.319</v>
      </c>
      <c r="DY358" s="1">
        <v>11.04</v>
      </c>
      <c r="DZ358" s="1">
        <v>183.572</v>
      </c>
      <c r="EA358" s="1" t="s">
        <v>158</v>
      </c>
      <c r="EB358" s="1" t="s">
        <v>157</v>
      </c>
      <c r="EC358" s="1" t="s">
        <v>158</v>
      </c>
      <c r="ED358" s="1" t="s">
        <v>157</v>
      </c>
      <c r="EE358" s="1" t="s">
        <v>875</v>
      </c>
      <c r="EF358" s="1" t="s">
        <v>165</v>
      </c>
      <c r="EG358" s="1" t="s">
        <v>165</v>
      </c>
    </row>
    <row r="359" ht="14.25" customHeight="1">
      <c r="A359" s="1" t="s">
        <v>876</v>
      </c>
      <c r="B359" s="1" t="s">
        <v>136</v>
      </c>
      <c r="C359" s="1">
        <v>55.0</v>
      </c>
      <c r="D359" s="1" t="s">
        <v>161</v>
      </c>
      <c r="E359" s="1">
        <v>45.4</v>
      </c>
      <c r="F359" s="1">
        <v>54.0</v>
      </c>
      <c r="G359" s="1" t="s">
        <v>154</v>
      </c>
      <c r="H359" s="1">
        <v>9.0</v>
      </c>
      <c r="I359" s="1">
        <v>73.0</v>
      </c>
      <c r="J359" s="1">
        <v>136.0</v>
      </c>
      <c r="K359" s="1">
        <v>2.518518519</v>
      </c>
      <c r="L359" s="1">
        <v>215.0</v>
      </c>
      <c r="M359" s="1">
        <v>0.6</v>
      </c>
      <c r="N359" s="1">
        <v>88.0</v>
      </c>
      <c r="O359" s="1">
        <v>5.5</v>
      </c>
      <c r="P359" s="1">
        <v>1.27</v>
      </c>
      <c r="Q359" s="1">
        <v>8.09</v>
      </c>
      <c r="R359" s="1">
        <v>0.156983931</v>
      </c>
      <c r="S359" s="1">
        <v>45.0</v>
      </c>
      <c r="T359" s="1">
        <v>11.3</v>
      </c>
      <c r="U359" s="1">
        <v>4.884</v>
      </c>
      <c r="V359" s="1">
        <v>129.2</v>
      </c>
      <c r="W359" s="1">
        <v>163.2947977</v>
      </c>
      <c r="X359" s="1">
        <v>69.0</v>
      </c>
      <c r="Y359" s="1">
        <v>40.76884608</v>
      </c>
      <c r="Z359" s="1">
        <v>2.452853333</v>
      </c>
      <c r="AA359" s="1">
        <v>0.333167704</v>
      </c>
      <c r="AB359" s="1">
        <v>64.0</v>
      </c>
      <c r="AC359" s="1">
        <v>24.23668639</v>
      </c>
      <c r="AD359" s="1" t="s">
        <v>154</v>
      </c>
      <c r="AE359" s="1">
        <v>41.73817605</v>
      </c>
      <c r="AF359" s="1">
        <v>88.9</v>
      </c>
      <c r="AG359" s="1" t="s">
        <v>140</v>
      </c>
      <c r="AH359" s="1" t="s">
        <v>154</v>
      </c>
      <c r="AI359" s="1" t="s">
        <v>142</v>
      </c>
      <c r="AJ359" s="1" t="s">
        <v>142</v>
      </c>
      <c r="AK359" s="1" t="s">
        <v>173</v>
      </c>
      <c r="AL359" s="1">
        <v>173.0</v>
      </c>
      <c r="AM359" s="1">
        <v>103.0</v>
      </c>
      <c r="AN359" s="1">
        <v>1548.67</v>
      </c>
      <c r="AO359" s="1">
        <v>15.6573</v>
      </c>
      <c r="AP359" s="1">
        <v>306.774</v>
      </c>
      <c r="AQ359" s="1">
        <v>850.025</v>
      </c>
      <c r="AR359" s="1">
        <v>11.8042</v>
      </c>
      <c r="AS359" s="1">
        <v>974.29</v>
      </c>
      <c r="AT359" s="1">
        <v>2321.55</v>
      </c>
      <c r="AU359" s="1">
        <v>194.108</v>
      </c>
      <c r="AV359" s="1">
        <v>10.434</v>
      </c>
      <c r="AW359" s="1">
        <v>0.969861</v>
      </c>
      <c r="AX359" s="1">
        <v>2.46822</v>
      </c>
      <c r="AY359" s="1">
        <v>564.599</v>
      </c>
      <c r="AZ359" s="1">
        <v>0.80725</v>
      </c>
      <c r="BA359" s="1">
        <v>1.40382</v>
      </c>
      <c r="BB359" s="1">
        <v>16.1642</v>
      </c>
      <c r="BC359" s="1">
        <v>3.97047</v>
      </c>
      <c r="BD359" s="1">
        <v>0.770226</v>
      </c>
      <c r="BE359" s="1">
        <v>347.276</v>
      </c>
      <c r="BF359" s="1">
        <v>6.98424</v>
      </c>
      <c r="BG359" s="1">
        <v>99.0926</v>
      </c>
      <c r="BH359" s="1">
        <v>1.905593246</v>
      </c>
      <c r="BI359" s="1">
        <v>1.106502553</v>
      </c>
      <c r="BJ359" s="1">
        <v>0.432166957</v>
      </c>
      <c r="BK359" s="1">
        <v>0.043777373</v>
      </c>
      <c r="BL359" s="1" t="s">
        <v>156</v>
      </c>
      <c r="BM359" s="1" t="s">
        <v>145</v>
      </c>
      <c r="BN359" s="1" t="s">
        <v>146</v>
      </c>
      <c r="BO359" s="1" t="s">
        <v>146</v>
      </c>
      <c r="BP359" s="1" t="s">
        <v>146</v>
      </c>
      <c r="BQ359" s="1" t="s">
        <v>146</v>
      </c>
      <c r="BR359" s="1" t="s">
        <v>146</v>
      </c>
      <c r="BS359" s="1">
        <v>353.3983779</v>
      </c>
      <c r="BT359" s="1">
        <v>24.33270114</v>
      </c>
      <c r="BU359" s="1">
        <v>2.172457011</v>
      </c>
      <c r="BV359" s="1">
        <v>1.90027859</v>
      </c>
      <c r="BW359" s="1">
        <v>0.854937987</v>
      </c>
      <c r="BX359" s="1">
        <v>1.031232786</v>
      </c>
      <c r="BY359" s="1">
        <v>0.665740985</v>
      </c>
      <c r="BZ359" s="1" t="str">
        <f t="shared" si="1"/>
        <v>proinflamatoria</v>
      </c>
      <c r="CA359" s="1">
        <v>27.44206974</v>
      </c>
      <c r="CB359" s="1" t="s">
        <v>148</v>
      </c>
      <c r="CC359" s="1">
        <v>0.172056656</v>
      </c>
      <c r="CD359" s="1">
        <v>0.183518913</v>
      </c>
      <c r="CE359" s="1">
        <v>0.030211233</v>
      </c>
      <c r="CF359" s="1">
        <v>0.038726052</v>
      </c>
      <c r="CG359" s="1">
        <v>0.180694285</v>
      </c>
      <c r="CH359" s="1">
        <v>570.471</v>
      </c>
      <c r="CI359" s="2" t="str">
        <f t="shared" si="2"/>
        <v>low</v>
      </c>
      <c r="CJ359" s="1">
        <v>414.203</v>
      </c>
      <c r="CK359" s="1">
        <v>368.834</v>
      </c>
      <c r="CL359" s="1">
        <v>45.368</v>
      </c>
      <c r="CM359" s="1">
        <v>189.602</v>
      </c>
      <c r="CN359" s="1">
        <v>223.545</v>
      </c>
      <c r="CO359" s="1">
        <v>1.035</v>
      </c>
      <c r="CP359" s="1">
        <v>0.0</v>
      </c>
      <c r="CQ359" s="1">
        <v>1.035</v>
      </c>
      <c r="CR359" s="1">
        <v>0.0</v>
      </c>
      <c r="CS359" s="1">
        <v>0.02</v>
      </c>
      <c r="CT359" s="1">
        <v>0.02</v>
      </c>
      <c r="CU359" s="1">
        <v>0.0</v>
      </c>
      <c r="CV359" s="1">
        <v>0.105</v>
      </c>
      <c r="CW359" s="1">
        <v>98.585</v>
      </c>
      <c r="CX359" s="1">
        <v>0.0</v>
      </c>
      <c r="CY359" s="1">
        <v>65.114</v>
      </c>
      <c r="CZ359" s="1">
        <v>0.125</v>
      </c>
      <c r="DA359" s="1">
        <v>0.0</v>
      </c>
      <c r="DB359" s="1">
        <v>0.125</v>
      </c>
      <c r="DC359" s="1">
        <v>0.0</v>
      </c>
      <c r="DD359" s="1">
        <v>0.0</v>
      </c>
      <c r="DE359" s="1">
        <v>0.0</v>
      </c>
      <c r="DF359" s="1">
        <v>25.555</v>
      </c>
      <c r="DG359" s="1">
        <v>0.203</v>
      </c>
      <c r="DH359" s="1">
        <v>25.757</v>
      </c>
      <c r="DI359" s="1">
        <v>0.525</v>
      </c>
      <c r="DJ359" s="1">
        <v>0.236</v>
      </c>
      <c r="DK359" s="1">
        <v>0.761</v>
      </c>
      <c r="DL359" s="1">
        <v>177.875</v>
      </c>
      <c r="DM359" s="1">
        <v>44.91</v>
      </c>
      <c r="DN359" s="1">
        <v>222.784</v>
      </c>
      <c r="DO359" s="1">
        <v>0.0</v>
      </c>
      <c r="DP359" s="1">
        <v>0.02</v>
      </c>
      <c r="DQ359" s="1">
        <v>0.02</v>
      </c>
      <c r="DR359" s="1" t="s">
        <v>158</v>
      </c>
      <c r="DS359" s="1" t="s">
        <v>157</v>
      </c>
      <c r="DT359" s="1" t="s">
        <v>157</v>
      </c>
      <c r="DU359" s="1" t="s">
        <v>157</v>
      </c>
      <c r="DV359" s="1">
        <v>368.362</v>
      </c>
      <c r="DW359" s="1" t="str">
        <f t="shared" si="3"/>
        <v>low</v>
      </c>
      <c r="DX359" s="1">
        <v>267.457</v>
      </c>
      <c r="DY359" s="1">
        <v>122.429</v>
      </c>
      <c r="DZ359" s="1">
        <v>144.347</v>
      </c>
      <c r="EA359" s="1" t="s">
        <v>158</v>
      </c>
      <c r="EB359" s="1" t="s">
        <v>157</v>
      </c>
      <c r="EC359" s="1" t="s">
        <v>157</v>
      </c>
      <c r="ED359" s="1" t="s">
        <v>157</v>
      </c>
      <c r="EE359" s="1" t="s">
        <v>877</v>
      </c>
      <c r="EF359" s="1" t="s">
        <v>165</v>
      </c>
      <c r="EG359" s="1" t="s">
        <v>165</v>
      </c>
    </row>
    <row r="360" ht="14.25" customHeight="1">
      <c r="A360" s="1" t="s">
        <v>878</v>
      </c>
      <c r="B360" s="1" t="s">
        <v>153</v>
      </c>
      <c r="C360" s="1">
        <v>29.0</v>
      </c>
      <c r="D360" s="1" t="s">
        <v>137</v>
      </c>
      <c r="E360" s="1">
        <v>66.8</v>
      </c>
      <c r="F360" s="1">
        <v>43.0</v>
      </c>
      <c r="G360" s="1" t="s">
        <v>154</v>
      </c>
      <c r="H360" s="1">
        <v>12.2</v>
      </c>
      <c r="I360" s="1">
        <v>104.0</v>
      </c>
      <c r="J360" s="1">
        <v>159.0</v>
      </c>
      <c r="K360" s="1">
        <v>3.697674419</v>
      </c>
      <c r="L360" s="1">
        <v>180.1</v>
      </c>
      <c r="M360" s="1">
        <v>2.6</v>
      </c>
      <c r="N360" s="1">
        <v>77.0</v>
      </c>
      <c r="O360" s="1">
        <v>5.5</v>
      </c>
      <c r="P360" s="1">
        <v>7.74</v>
      </c>
      <c r="Q360" s="1">
        <v>3.66</v>
      </c>
      <c r="R360" s="1">
        <v>2.114754098</v>
      </c>
      <c r="S360" s="1">
        <v>61.0</v>
      </c>
      <c r="T360" s="1">
        <v>10.41</v>
      </c>
      <c r="U360" s="1">
        <v>4.2735</v>
      </c>
      <c r="V360" s="1">
        <v>159.5</v>
      </c>
      <c r="W360" s="1">
        <v>269.166128</v>
      </c>
      <c r="X360" s="1">
        <v>77.6</v>
      </c>
      <c r="Y360" s="1">
        <v>50.57641945</v>
      </c>
      <c r="Z360" s="1">
        <v>1.977206</v>
      </c>
      <c r="AA360" s="1">
        <v>0.343894121</v>
      </c>
      <c r="AB360" s="1">
        <v>67.0</v>
      </c>
      <c r="AC360" s="1">
        <v>27.35559208</v>
      </c>
      <c r="AD360" s="1" t="s">
        <v>139</v>
      </c>
      <c r="AE360" s="1">
        <v>37.8358527</v>
      </c>
      <c r="AF360" s="1">
        <v>82.6</v>
      </c>
      <c r="AG360" s="1" t="s">
        <v>140</v>
      </c>
      <c r="AH360" s="1" t="s">
        <v>154</v>
      </c>
      <c r="AI360" s="1" t="s">
        <v>142</v>
      </c>
      <c r="AJ360" s="1" t="s">
        <v>167</v>
      </c>
      <c r="AK360" s="1" t="s">
        <v>143</v>
      </c>
      <c r="AL360" s="1">
        <v>109.0</v>
      </c>
      <c r="AM360" s="1">
        <v>70.0</v>
      </c>
      <c r="AN360" s="1">
        <v>1719.35</v>
      </c>
      <c r="AO360" s="1">
        <v>10.6342</v>
      </c>
      <c r="AP360" s="1">
        <v>539.913</v>
      </c>
      <c r="AQ360" s="1">
        <v>918.042</v>
      </c>
      <c r="AR360" s="1">
        <v>13.4228</v>
      </c>
      <c r="AS360" s="1">
        <v>1822.73</v>
      </c>
      <c r="AT360" s="1">
        <v>2327.37</v>
      </c>
      <c r="AU360" s="1">
        <v>200.59</v>
      </c>
      <c r="AV360" s="1">
        <v>11.8591</v>
      </c>
      <c r="AW360" s="1">
        <v>0.913263</v>
      </c>
      <c r="AX360" s="1">
        <v>2.954</v>
      </c>
      <c r="AY360" s="1">
        <v>641.831</v>
      </c>
      <c r="AZ360" s="1">
        <v>1.74271</v>
      </c>
      <c r="BA360" s="1">
        <v>3.18926</v>
      </c>
      <c r="BB360" s="1">
        <v>16.1179</v>
      </c>
      <c r="BC360" s="1">
        <v>4.01018</v>
      </c>
      <c r="BD360" s="1">
        <v>2.13028</v>
      </c>
      <c r="BE360" s="1">
        <v>309.342</v>
      </c>
      <c r="BF360" s="1">
        <v>6.98015</v>
      </c>
      <c r="BG360" s="1">
        <v>73.0042</v>
      </c>
      <c r="BH360" s="1">
        <v>0.528498178</v>
      </c>
      <c r="BI360" s="1">
        <v>0.242948755</v>
      </c>
      <c r="BJ360" s="1">
        <v>0.155067595</v>
      </c>
      <c r="BK360" s="1">
        <v>0.031685061</v>
      </c>
      <c r="BL360" s="1" t="s">
        <v>156</v>
      </c>
      <c r="BM360" s="1" t="s">
        <v>146</v>
      </c>
      <c r="BN360" s="1" t="s">
        <v>146</v>
      </c>
      <c r="BO360" s="1" t="s">
        <v>145</v>
      </c>
      <c r="BP360" s="1" t="s">
        <v>146</v>
      </c>
      <c r="BQ360" s="1" t="s">
        <v>146</v>
      </c>
      <c r="BR360" s="1" t="s">
        <v>146</v>
      </c>
      <c r="BS360" s="1">
        <v>141.0206433</v>
      </c>
      <c r="BT360" s="1">
        <v>4.391712956</v>
      </c>
      <c r="BU360" s="1">
        <v>0.739162287</v>
      </c>
      <c r="BV360" s="1">
        <v>0.253703802</v>
      </c>
      <c r="BW360" s="1">
        <v>0.134958929</v>
      </c>
      <c r="BX360" s="1">
        <v>0.69431441</v>
      </c>
      <c r="BY360" s="1">
        <v>0.403905998</v>
      </c>
      <c r="BZ360" s="1" t="str">
        <f t="shared" si="1"/>
        <v>proinflamatoria</v>
      </c>
      <c r="CA360" s="1">
        <v>38.10653753</v>
      </c>
      <c r="CB360" s="1" t="s">
        <v>148</v>
      </c>
      <c r="CC360" s="1">
        <v>2.70845E-4</v>
      </c>
      <c r="CD360" s="1">
        <v>0.079357709</v>
      </c>
      <c r="CE360" s="1">
        <v>0.020352099</v>
      </c>
      <c r="CF360" s="1">
        <v>0.851241375</v>
      </c>
      <c r="CG360" s="1">
        <v>0.004888115</v>
      </c>
      <c r="CH360" s="1">
        <v>189.486</v>
      </c>
      <c r="CI360" s="2" t="str">
        <f t="shared" si="2"/>
        <v>low</v>
      </c>
      <c r="CJ360" s="1">
        <v>161.783</v>
      </c>
      <c r="CK360" s="1">
        <v>122.055</v>
      </c>
      <c r="CL360" s="1">
        <v>39.728</v>
      </c>
      <c r="CM360" s="1">
        <v>99.396</v>
      </c>
      <c r="CN360" s="1">
        <v>57.922</v>
      </c>
      <c r="CO360" s="1">
        <v>1.53</v>
      </c>
      <c r="CP360" s="1">
        <v>0.0</v>
      </c>
      <c r="CQ360" s="1">
        <v>1.53</v>
      </c>
      <c r="CR360" s="1">
        <v>0.106</v>
      </c>
      <c r="CS360" s="1">
        <v>2.83</v>
      </c>
      <c r="CT360" s="1">
        <v>2.935</v>
      </c>
      <c r="CU360" s="1">
        <v>0.0</v>
      </c>
      <c r="CV360" s="1">
        <v>0.407</v>
      </c>
      <c r="CW360" s="1">
        <v>0.0</v>
      </c>
      <c r="CX360" s="1">
        <v>0.0</v>
      </c>
      <c r="CY360" s="1">
        <v>8.04</v>
      </c>
      <c r="CZ360" s="1">
        <v>0.156</v>
      </c>
      <c r="DA360" s="1">
        <v>0.254</v>
      </c>
      <c r="DB360" s="1">
        <v>0.411</v>
      </c>
      <c r="DC360" s="1">
        <v>3.972</v>
      </c>
      <c r="DD360" s="1">
        <v>0.026</v>
      </c>
      <c r="DE360" s="1">
        <v>3.997</v>
      </c>
      <c r="DF360" s="1">
        <v>86.588</v>
      </c>
      <c r="DG360" s="1">
        <v>0.359</v>
      </c>
      <c r="DH360" s="1">
        <v>86.948</v>
      </c>
      <c r="DI360" s="1">
        <v>0.23</v>
      </c>
      <c r="DJ360" s="1">
        <v>0.875</v>
      </c>
      <c r="DK360" s="1">
        <v>1.104</v>
      </c>
      <c r="DL360" s="1">
        <v>21.415</v>
      </c>
      <c r="DM360" s="1">
        <v>35.367</v>
      </c>
      <c r="DN360" s="1">
        <v>56.782</v>
      </c>
      <c r="DO360" s="1">
        <v>0.106</v>
      </c>
      <c r="DP360" s="1">
        <v>2.83</v>
      </c>
      <c r="DQ360" s="1">
        <v>2.935</v>
      </c>
      <c r="DR360" s="1" t="s">
        <v>158</v>
      </c>
      <c r="DS360" s="1" t="s">
        <v>158</v>
      </c>
      <c r="DT360" s="1" t="s">
        <v>157</v>
      </c>
      <c r="DU360" s="1" t="s">
        <v>158</v>
      </c>
      <c r="DV360" s="1">
        <v>110.208</v>
      </c>
      <c r="DW360" s="1" t="str">
        <f t="shared" si="3"/>
        <v>low</v>
      </c>
      <c r="DX360" s="1">
        <v>94.095</v>
      </c>
      <c r="DY360" s="1">
        <v>57.81</v>
      </c>
      <c r="DZ360" s="1">
        <v>33.688</v>
      </c>
      <c r="EA360" s="1" t="s">
        <v>158</v>
      </c>
      <c r="EB360" s="1" t="s">
        <v>158</v>
      </c>
      <c r="EC360" s="1" t="s">
        <v>157</v>
      </c>
      <c r="ED360" s="1" t="s">
        <v>158</v>
      </c>
      <c r="EE360" s="1" t="s">
        <v>879</v>
      </c>
      <c r="EF360" s="1" t="s">
        <v>151</v>
      </c>
      <c r="EG360" s="1" t="s">
        <v>151</v>
      </c>
    </row>
    <row r="361" ht="14.25" customHeight="1">
      <c r="A361" s="1" t="s">
        <v>880</v>
      </c>
      <c r="B361" s="1" t="s">
        <v>136</v>
      </c>
      <c r="C361" s="1">
        <v>30.0</v>
      </c>
      <c r="D361" s="1" t="s">
        <v>137</v>
      </c>
      <c r="E361" s="1">
        <v>74.2</v>
      </c>
      <c r="F361" s="1">
        <v>30.0</v>
      </c>
      <c r="G361" s="1" t="s">
        <v>138</v>
      </c>
      <c r="H361" s="1">
        <v>28.8</v>
      </c>
      <c r="I361" s="1">
        <v>84.0</v>
      </c>
      <c r="J361" s="1">
        <v>142.0</v>
      </c>
      <c r="K361" s="1">
        <v>4.733333333</v>
      </c>
      <c r="L361" s="1">
        <v>165.0</v>
      </c>
      <c r="M361" s="1">
        <v>1.3</v>
      </c>
      <c r="N361" s="1">
        <v>86.0</v>
      </c>
      <c r="O361" s="1">
        <v>5.3</v>
      </c>
      <c r="P361" s="1">
        <v>0.75</v>
      </c>
      <c r="Q361" s="1">
        <v>2.64</v>
      </c>
      <c r="R361" s="1">
        <v>0.284090909</v>
      </c>
      <c r="S361" s="1">
        <v>144.0</v>
      </c>
      <c r="T361" s="1">
        <v>15.39</v>
      </c>
      <c r="U361" s="1">
        <v>4.773</v>
      </c>
      <c r="V361" s="1">
        <v>166.6</v>
      </c>
      <c r="W361" s="1">
        <v>241.7910448</v>
      </c>
      <c r="X361" s="1">
        <v>51.4</v>
      </c>
      <c r="Y361" s="1">
        <v>30.63038559</v>
      </c>
      <c r="Z361" s="1">
        <v>3.264732</v>
      </c>
      <c r="AA361" s="1">
        <v>0.319931676</v>
      </c>
      <c r="AB361" s="1">
        <v>87.0</v>
      </c>
      <c r="AC361" s="1">
        <v>28.3757246</v>
      </c>
      <c r="AD361" s="1" t="s">
        <v>139</v>
      </c>
      <c r="AE361" s="1">
        <v>36.35687771</v>
      </c>
      <c r="AF361" s="1">
        <v>97.8</v>
      </c>
      <c r="AG361" s="1" t="s">
        <v>140</v>
      </c>
      <c r="AH361" s="1" t="s">
        <v>141</v>
      </c>
      <c r="AI361" s="1" t="s">
        <v>142</v>
      </c>
      <c r="AJ361" s="1" t="s">
        <v>167</v>
      </c>
      <c r="AK361" s="1" t="s">
        <v>170</v>
      </c>
      <c r="AL361" s="1">
        <v>154.0</v>
      </c>
      <c r="AM361" s="1">
        <v>94.0</v>
      </c>
      <c r="AN361" s="1">
        <v>1759.48</v>
      </c>
      <c r="AO361" s="1">
        <v>17.0003</v>
      </c>
      <c r="AP361" s="1">
        <v>319.521</v>
      </c>
      <c r="AQ361" s="1">
        <v>801.947</v>
      </c>
      <c r="AR361" s="1">
        <v>10.8385</v>
      </c>
      <c r="AS361" s="1">
        <v>999.926</v>
      </c>
      <c r="AT361" s="1">
        <v>2582.51</v>
      </c>
      <c r="AU361" s="1">
        <v>205.441</v>
      </c>
      <c r="AV361" s="1">
        <v>9.84467</v>
      </c>
      <c r="AW361" s="1">
        <v>1.15772</v>
      </c>
      <c r="AX361" s="1">
        <v>3.63189</v>
      </c>
      <c r="AY361" s="1">
        <v>656.451</v>
      </c>
      <c r="AZ361" s="1">
        <v>0.885972</v>
      </c>
      <c r="BA361" s="1">
        <v>1.25737</v>
      </c>
      <c r="BB361" s="1">
        <v>12.7854</v>
      </c>
      <c r="BC361" s="1">
        <v>4.28793</v>
      </c>
      <c r="BD361" s="1">
        <v>0.879201</v>
      </c>
      <c r="BE361" s="1">
        <v>315.64</v>
      </c>
      <c r="BF361" s="1">
        <v>6.89526</v>
      </c>
      <c r="BG361" s="1">
        <v>111.552</v>
      </c>
      <c r="BH361" s="1">
        <v>2.404194407</v>
      </c>
      <c r="BI361" s="1">
        <v>0.669612624</v>
      </c>
      <c r="BJ361" s="1">
        <v>0.812787234</v>
      </c>
      <c r="BK361" s="1">
        <v>0.046542653</v>
      </c>
      <c r="BL361" s="1" t="s">
        <v>144</v>
      </c>
      <c r="BM361" s="1" t="s">
        <v>145</v>
      </c>
      <c r="BN361" s="1" t="s">
        <v>146</v>
      </c>
      <c r="BO361" s="1" t="s">
        <v>145</v>
      </c>
      <c r="BP361" s="1" t="s">
        <v>146</v>
      </c>
      <c r="BQ361" s="1" t="s">
        <v>146</v>
      </c>
      <c r="BR361" s="1" t="s">
        <v>145</v>
      </c>
      <c r="BS361" s="1">
        <v>120.5734643</v>
      </c>
      <c r="BT361" s="1">
        <v>2.776716014</v>
      </c>
      <c r="BU361" s="1">
        <v>0.742185501</v>
      </c>
      <c r="BV361" s="1">
        <v>0.362159033</v>
      </c>
      <c r="BW361" s="1">
        <v>0.094568798</v>
      </c>
      <c r="BX361" s="1">
        <v>1.111746352</v>
      </c>
      <c r="BY361" s="1">
        <v>0.632033173</v>
      </c>
      <c r="BZ361" s="1" t="str">
        <f t="shared" si="1"/>
        <v>proinflamatoria</v>
      </c>
      <c r="CA361" s="1">
        <v>28.19222904</v>
      </c>
      <c r="CB361" s="1" t="s">
        <v>148</v>
      </c>
      <c r="CC361" s="3">
        <v>9.22E-5</v>
      </c>
      <c r="CD361" s="1">
        <v>0.625583825</v>
      </c>
      <c r="CE361" s="1">
        <v>0.150319567</v>
      </c>
      <c r="CF361" s="1">
        <v>0.135293756</v>
      </c>
      <c r="CG361" s="1">
        <v>0.008235005</v>
      </c>
      <c r="CH361" s="1">
        <v>1117.65</v>
      </c>
      <c r="CI361" s="2" t="str">
        <f t="shared" si="2"/>
        <v>High</v>
      </c>
      <c r="CJ361" s="1">
        <v>588.853</v>
      </c>
      <c r="CK361" s="1">
        <v>512.597</v>
      </c>
      <c r="CL361" s="1">
        <v>76.256</v>
      </c>
      <c r="CM361" s="1">
        <v>439.047</v>
      </c>
      <c r="CN361" s="1">
        <v>143.059</v>
      </c>
      <c r="CO361" s="1">
        <v>0.647</v>
      </c>
      <c r="CP361" s="1">
        <v>0.0</v>
      </c>
      <c r="CQ361" s="1">
        <v>0.647</v>
      </c>
      <c r="CR361" s="1">
        <v>0.0</v>
      </c>
      <c r="CS361" s="1">
        <v>6.026</v>
      </c>
      <c r="CT361" s="1">
        <v>6.026</v>
      </c>
      <c r="CU361" s="1">
        <v>0.074</v>
      </c>
      <c r="CV361" s="1">
        <v>0.066</v>
      </c>
      <c r="CW361" s="1">
        <v>0.0</v>
      </c>
      <c r="CX361" s="1">
        <v>0.0</v>
      </c>
      <c r="CY361" s="1">
        <v>53.884</v>
      </c>
      <c r="CZ361" s="1">
        <v>0.0</v>
      </c>
      <c r="DA361" s="1">
        <v>0.0</v>
      </c>
      <c r="DB361" s="1">
        <v>0.0</v>
      </c>
      <c r="DC361" s="1">
        <v>0.23</v>
      </c>
      <c r="DD361" s="1">
        <v>0.129</v>
      </c>
      <c r="DE361" s="1">
        <v>0.359</v>
      </c>
      <c r="DF361" s="1">
        <v>384.211</v>
      </c>
      <c r="DG361" s="1">
        <v>0.593</v>
      </c>
      <c r="DH361" s="1">
        <v>384.804</v>
      </c>
      <c r="DI361" s="1">
        <v>0.358</v>
      </c>
      <c r="DJ361" s="1">
        <v>3.833</v>
      </c>
      <c r="DK361" s="1">
        <v>4.19</v>
      </c>
      <c r="DL361" s="1">
        <v>73.176</v>
      </c>
      <c r="DM361" s="1">
        <v>65.658</v>
      </c>
      <c r="DN361" s="1">
        <v>138.834</v>
      </c>
      <c r="DO361" s="1">
        <v>0.0</v>
      </c>
      <c r="DP361" s="1">
        <v>6.026</v>
      </c>
      <c r="DQ361" s="1">
        <v>6.026</v>
      </c>
      <c r="DR361" s="1" t="s">
        <v>157</v>
      </c>
      <c r="DS361" s="1" t="s">
        <v>157</v>
      </c>
      <c r="DT361" s="1" t="s">
        <v>149</v>
      </c>
      <c r="DU361" s="1" t="s">
        <v>157</v>
      </c>
      <c r="DV361" s="1">
        <v>635.216</v>
      </c>
      <c r="DW361" s="1" t="str">
        <f t="shared" si="3"/>
        <v>high</v>
      </c>
      <c r="DX361" s="1">
        <v>334.674</v>
      </c>
      <c r="DY361" s="1">
        <v>249.532</v>
      </c>
      <c r="DZ361" s="1">
        <v>81.308</v>
      </c>
      <c r="EA361" s="1" t="s">
        <v>157</v>
      </c>
      <c r="EB361" s="1" t="s">
        <v>157</v>
      </c>
      <c r="EC361" s="1" t="s">
        <v>149</v>
      </c>
      <c r="ED361" s="1" t="s">
        <v>157</v>
      </c>
      <c r="EE361" s="1" t="s">
        <v>881</v>
      </c>
      <c r="EF361" s="1" t="s">
        <v>151</v>
      </c>
      <c r="EG361" s="1" t="s">
        <v>151</v>
      </c>
    </row>
    <row r="362" ht="14.25" customHeight="1">
      <c r="A362" s="1" t="s">
        <v>882</v>
      </c>
      <c r="B362" s="1" t="s">
        <v>153</v>
      </c>
      <c r="C362" s="1">
        <v>43.0</v>
      </c>
      <c r="D362" s="1" t="s">
        <v>161</v>
      </c>
      <c r="E362" s="1">
        <v>50.5</v>
      </c>
      <c r="F362" s="1">
        <v>56.0</v>
      </c>
      <c r="G362" s="1" t="s">
        <v>154</v>
      </c>
      <c r="H362" s="1">
        <v>8.0</v>
      </c>
      <c r="I362" s="1">
        <v>80.0</v>
      </c>
      <c r="J362" s="1">
        <v>144.0</v>
      </c>
      <c r="K362" s="1">
        <v>2.571428571</v>
      </c>
      <c r="L362" s="1">
        <v>122.3</v>
      </c>
      <c r="M362" s="1">
        <v>2.3</v>
      </c>
      <c r="N362" s="1">
        <v>80.0</v>
      </c>
      <c r="O362" s="1">
        <v>5.5</v>
      </c>
      <c r="P362" s="1">
        <v>4.3</v>
      </c>
      <c r="Q362" s="1">
        <v>4.74</v>
      </c>
      <c r="R362" s="1">
        <v>0.907172996</v>
      </c>
      <c r="S362" s="1">
        <v>40.0</v>
      </c>
      <c r="T362" s="1">
        <v>6.28</v>
      </c>
      <c r="U362" s="1">
        <v>4.44</v>
      </c>
      <c r="V362" s="1">
        <v>105.3</v>
      </c>
      <c r="W362" s="1">
        <v>133.6170213</v>
      </c>
      <c r="X362" s="1">
        <v>126.2</v>
      </c>
      <c r="Y362" s="1">
        <v>80.6937511</v>
      </c>
      <c r="Z362" s="1">
        <v>1.239253333</v>
      </c>
      <c r="AA362" s="1">
        <v>0.369688511</v>
      </c>
      <c r="AB362" s="1">
        <v>61.4</v>
      </c>
      <c r="AC362" s="1">
        <v>24.0143836</v>
      </c>
      <c r="AD362" s="1" t="s">
        <v>154</v>
      </c>
      <c r="AE362" s="1">
        <v>34.56052054</v>
      </c>
      <c r="AF362" s="1">
        <v>80.8</v>
      </c>
      <c r="AG362" s="1" t="s">
        <v>140</v>
      </c>
      <c r="AH362" s="1" t="s">
        <v>154</v>
      </c>
      <c r="AI362" s="1" t="s">
        <v>142</v>
      </c>
      <c r="AJ362" s="1" t="s">
        <v>167</v>
      </c>
      <c r="AK362" s="1" t="s">
        <v>143</v>
      </c>
      <c r="AL362" s="1">
        <v>99.0</v>
      </c>
      <c r="AM362" s="1">
        <v>64.0</v>
      </c>
      <c r="AN362" s="1">
        <v>1911.46</v>
      </c>
      <c r="AO362" s="1">
        <v>16.5203</v>
      </c>
      <c r="AP362" s="1">
        <v>485.578</v>
      </c>
      <c r="AQ362" s="1">
        <v>952.84</v>
      </c>
      <c r="AR362" s="1">
        <v>13.482</v>
      </c>
      <c r="AS362" s="1">
        <v>1534.17</v>
      </c>
      <c r="AT362" s="1">
        <v>2460.58</v>
      </c>
      <c r="AU362" s="1">
        <v>223.619</v>
      </c>
      <c r="AV362" s="1">
        <v>10.9418</v>
      </c>
      <c r="AW362" s="1">
        <v>1.41228</v>
      </c>
      <c r="AX362" s="1">
        <v>3.05863</v>
      </c>
      <c r="AY362" s="1">
        <v>868.349</v>
      </c>
      <c r="AZ362" s="1">
        <v>1.29022</v>
      </c>
      <c r="BA362" s="1">
        <v>1.68742</v>
      </c>
      <c r="BB362" s="1">
        <v>21.4379</v>
      </c>
      <c r="BC362" s="1">
        <v>3.82313</v>
      </c>
      <c r="BD362" s="1">
        <v>0.814068</v>
      </c>
      <c r="BE362" s="1">
        <v>348.559</v>
      </c>
      <c r="BF362" s="1">
        <v>7.25279</v>
      </c>
      <c r="BG362" s="1">
        <v>194.658</v>
      </c>
      <c r="BH362" s="1">
        <v>2.897942307</v>
      </c>
      <c r="BI362" s="1">
        <v>0.760123737</v>
      </c>
      <c r="BJ362" s="1">
        <v>0.351666822</v>
      </c>
      <c r="BK362" s="1">
        <v>0.056808317</v>
      </c>
      <c r="BL362" s="1" t="s">
        <v>156</v>
      </c>
      <c r="BM362" s="1" t="s">
        <v>146</v>
      </c>
      <c r="BN362" s="1" t="s">
        <v>146</v>
      </c>
      <c r="BO362" s="1" t="s">
        <v>146</v>
      </c>
      <c r="BP362" s="1" t="s">
        <v>146</v>
      </c>
      <c r="BQ362" s="1" t="s">
        <v>146</v>
      </c>
      <c r="BR362" s="1" t="s">
        <v>146</v>
      </c>
      <c r="BS362" s="1">
        <v>86.42134048</v>
      </c>
      <c r="BT362" s="1">
        <v>2.291375988</v>
      </c>
      <c r="BU362" s="1">
        <v>0.636215058</v>
      </c>
      <c r="BV362" s="1">
        <v>0.274504538</v>
      </c>
      <c r="BW362" s="1">
        <v>0.090209864</v>
      </c>
      <c r="BX362" s="1">
        <v>-0.374400562</v>
      </c>
      <c r="BY362" s="1">
        <v>-0.195918661</v>
      </c>
      <c r="BZ362" s="1" t="str">
        <f t="shared" si="1"/>
        <v>antiinflamatoria</v>
      </c>
      <c r="CA362" s="1">
        <v>36.42079208</v>
      </c>
      <c r="CB362" s="1" t="s">
        <v>148</v>
      </c>
      <c r="CC362" s="1">
        <v>0.083948339</v>
      </c>
      <c r="CD362" s="1">
        <v>0.269326568</v>
      </c>
      <c r="CE362" s="1">
        <v>0.008440959</v>
      </c>
      <c r="CF362" s="1">
        <v>0.28597786</v>
      </c>
      <c r="CG362" s="1">
        <v>0.189714022</v>
      </c>
      <c r="CH362" s="1">
        <v>798.159</v>
      </c>
      <c r="CI362" s="2" t="str">
        <f t="shared" si="2"/>
        <v>low</v>
      </c>
      <c r="CJ362" s="1">
        <v>587.207</v>
      </c>
      <c r="CK362" s="1">
        <v>395.378</v>
      </c>
      <c r="CL362" s="1">
        <v>191.829</v>
      </c>
      <c r="CM362" s="1">
        <v>32.992</v>
      </c>
      <c r="CN362" s="1">
        <v>530.466</v>
      </c>
      <c r="CO362" s="1">
        <v>9.432</v>
      </c>
      <c r="CP362" s="1">
        <v>0.0</v>
      </c>
      <c r="CQ362" s="1">
        <v>9.432</v>
      </c>
      <c r="CR362" s="1">
        <v>0.0</v>
      </c>
      <c r="CS362" s="1">
        <v>14.311</v>
      </c>
      <c r="CT362" s="1">
        <v>14.311</v>
      </c>
      <c r="CU362" s="1">
        <v>0.006</v>
      </c>
      <c r="CV362" s="1">
        <v>5.898</v>
      </c>
      <c r="CW362" s="1">
        <v>0.0</v>
      </c>
      <c r="CX362" s="1">
        <v>0.0</v>
      </c>
      <c r="CY362" s="1">
        <v>15.297</v>
      </c>
      <c r="CZ362" s="1">
        <v>0.111</v>
      </c>
      <c r="DA362" s="1">
        <v>0.154</v>
      </c>
      <c r="DB362" s="1">
        <v>0.265</v>
      </c>
      <c r="DC362" s="1">
        <v>12.325</v>
      </c>
      <c r="DD362" s="1">
        <v>0.19</v>
      </c>
      <c r="DE362" s="1">
        <v>12.514</v>
      </c>
      <c r="DF362" s="1">
        <v>3.315</v>
      </c>
      <c r="DG362" s="1">
        <v>1.601</v>
      </c>
      <c r="DH362" s="1">
        <v>4.916</v>
      </c>
      <c r="DI362" s="1">
        <v>0.272</v>
      </c>
      <c r="DJ362" s="1">
        <v>5.217</v>
      </c>
      <c r="DK362" s="1">
        <v>5.489</v>
      </c>
      <c r="DL362" s="1">
        <v>354.61</v>
      </c>
      <c r="DM362" s="1">
        <v>170.344</v>
      </c>
      <c r="DN362" s="1">
        <v>524.954</v>
      </c>
      <c r="DO362" s="1">
        <v>0.0</v>
      </c>
      <c r="DP362" s="1">
        <v>14.311</v>
      </c>
      <c r="DQ362" s="1">
        <v>14.311</v>
      </c>
      <c r="DR362" s="1" t="s">
        <v>157</v>
      </c>
      <c r="DS362" s="1" t="s">
        <v>157</v>
      </c>
      <c r="DT362" s="1" t="s">
        <v>158</v>
      </c>
      <c r="DU362" s="1" t="s">
        <v>149</v>
      </c>
      <c r="DV362" s="1">
        <v>417.565</v>
      </c>
      <c r="DW362" s="1" t="str">
        <f t="shared" si="3"/>
        <v>low</v>
      </c>
      <c r="DX362" s="1">
        <v>307.203</v>
      </c>
      <c r="DY362" s="1">
        <v>17.26</v>
      </c>
      <c r="DZ362" s="1">
        <v>277.519</v>
      </c>
      <c r="EA362" s="1" t="s">
        <v>157</v>
      </c>
      <c r="EB362" s="1" t="s">
        <v>157</v>
      </c>
      <c r="EC362" s="1" t="s">
        <v>158</v>
      </c>
      <c r="ED362" s="1" t="s">
        <v>149</v>
      </c>
      <c r="EE362" s="1" t="s">
        <v>883</v>
      </c>
      <c r="EF362" s="1" t="s">
        <v>151</v>
      </c>
      <c r="EG362" s="1" t="s">
        <v>151</v>
      </c>
    </row>
    <row r="363" ht="14.25" customHeight="1">
      <c r="A363" s="1" t="s">
        <v>884</v>
      </c>
      <c r="B363" s="1" t="s">
        <v>153</v>
      </c>
      <c r="C363" s="1">
        <v>35.0</v>
      </c>
      <c r="D363" s="1" t="s">
        <v>137</v>
      </c>
      <c r="E363" s="1">
        <v>110.0</v>
      </c>
      <c r="F363" s="1">
        <v>52.0</v>
      </c>
      <c r="G363" s="1" t="s">
        <v>154</v>
      </c>
      <c r="H363" s="1">
        <v>56.0</v>
      </c>
      <c r="I363" s="1">
        <v>138.0</v>
      </c>
      <c r="J363" s="1">
        <v>225.0</v>
      </c>
      <c r="K363" s="1">
        <v>4.326923077</v>
      </c>
      <c r="L363" s="1">
        <v>192.7</v>
      </c>
      <c r="M363" s="1">
        <v>3.4</v>
      </c>
      <c r="N363" s="1">
        <v>83.0</v>
      </c>
      <c r="O363" s="1">
        <v>5.4</v>
      </c>
      <c r="P363" s="1">
        <v>3.85</v>
      </c>
      <c r="Q363" s="1">
        <v>6.32</v>
      </c>
      <c r="R363" s="1">
        <v>0.609177215</v>
      </c>
      <c r="S363" s="1">
        <v>179.0</v>
      </c>
      <c r="T363" s="1">
        <v>19.42</v>
      </c>
      <c r="U363" s="1">
        <v>4.6065</v>
      </c>
      <c r="V363" s="1">
        <v>209.1</v>
      </c>
      <c r="W363" s="1">
        <v>351.0167194</v>
      </c>
      <c r="X363" s="1">
        <v>41.4</v>
      </c>
      <c r="Y363" s="1">
        <v>25.15140306</v>
      </c>
      <c r="Z363" s="1">
        <v>3.975921333</v>
      </c>
      <c r="AA363" s="1">
        <v>0.311404478</v>
      </c>
      <c r="AB363" s="1">
        <v>60.8</v>
      </c>
      <c r="AC363" s="1">
        <v>22.79980905</v>
      </c>
      <c r="AD363" s="1" t="s">
        <v>154</v>
      </c>
      <c r="AE363" s="1">
        <v>35.2328753</v>
      </c>
      <c r="AF363" s="1">
        <v>70.5</v>
      </c>
      <c r="AG363" s="1" t="s">
        <v>154</v>
      </c>
      <c r="AH363" s="1" t="s">
        <v>154</v>
      </c>
      <c r="AI363" s="1" t="s">
        <v>142</v>
      </c>
      <c r="AJ363" s="1" t="s">
        <v>167</v>
      </c>
      <c r="AK363" s="1" t="s">
        <v>173</v>
      </c>
      <c r="AL363" s="1">
        <v>127.0</v>
      </c>
      <c r="AM363" s="1">
        <v>93.0</v>
      </c>
      <c r="AN363" s="1">
        <v>3097.92</v>
      </c>
      <c r="AO363" s="1">
        <v>44.9741</v>
      </c>
      <c r="AP363" s="1">
        <v>1215.71</v>
      </c>
      <c r="AQ363" s="1">
        <v>1187.67</v>
      </c>
      <c r="AR363" s="1">
        <v>19.5876</v>
      </c>
      <c r="AS363" s="1">
        <v>1764.23</v>
      </c>
      <c r="AT363" s="1">
        <v>3225.04</v>
      </c>
      <c r="AU363" s="1">
        <v>257.435</v>
      </c>
      <c r="AV363" s="1">
        <v>11.1102</v>
      </c>
      <c r="AW363" s="1">
        <v>1.66746</v>
      </c>
      <c r="AX363" s="1">
        <v>3.67743</v>
      </c>
      <c r="AY363" s="1">
        <v>695.062</v>
      </c>
      <c r="AZ363" s="1">
        <v>1.32858</v>
      </c>
      <c r="BA363" s="1">
        <v>1.6549</v>
      </c>
      <c r="BB363" s="1">
        <v>17.8076</v>
      </c>
      <c r="BC363" s="1">
        <v>4.13286</v>
      </c>
      <c r="BD363" s="1">
        <v>1.11953</v>
      </c>
      <c r="BE363" s="1">
        <v>367.878</v>
      </c>
      <c r="BF363" s="1">
        <v>7.23433</v>
      </c>
      <c r="BG363" s="1">
        <v>279.486</v>
      </c>
      <c r="BH363" s="1">
        <v>4.978268976</v>
      </c>
      <c r="BI363" s="1">
        <v>1.555016682</v>
      </c>
      <c r="BJ363" s="1">
        <v>0.594901807</v>
      </c>
      <c r="BK363" s="1">
        <v>0.0</v>
      </c>
      <c r="BL363" s="1" t="s">
        <v>144</v>
      </c>
      <c r="BM363" s="1" t="s">
        <v>145</v>
      </c>
      <c r="BN363" s="1" t="s">
        <v>145</v>
      </c>
      <c r="BO363" s="1" t="s">
        <v>146</v>
      </c>
      <c r="BP363" s="1" t="s">
        <v>146</v>
      </c>
      <c r="BQ363" s="1" t="s">
        <v>145</v>
      </c>
      <c r="BR363" s="1" t="s">
        <v>145</v>
      </c>
      <c r="BS363" s="1">
        <v>184.6008302</v>
      </c>
      <c r="BT363" s="1">
        <v>3.590168747</v>
      </c>
      <c r="BU363" s="1">
        <v>0.944341044</v>
      </c>
      <c r="BV363" s="1">
        <v>0.703390799</v>
      </c>
      <c r="BW363" s="1">
        <v>0.163616249</v>
      </c>
      <c r="BX363" s="1">
        <v>-0.402061135</v>
      </c>
      <c r="BY363" s="1">
        <v>-0.12978087</v>
      </c>
      <c r="BZ363" s="1" t="str">
        <f t="shared" si="1"/>
        <v>antiinflamatoria</v>
      </c>
      <c r="CA363" s="1">
        <v>29.67375887</v>
      </c>
      <c r="CB363" s="1" t="s">
        <v>154</v>
      </c>
      <c r="CC363" s="1" t="s">
        <v>147</v>
      </c>
      <c r="CD363" s="1" t="s">
        <v>147</v>
      </c>
      <c r="CE363" s="1" t="s">
        <v>147</v>
      </c>
      <c r="CF363" s="1" t="s">
        <v>147</v>
      </c>
      <c r="CG363" s="1" t="s">
        <v>147</v>
      </c>
      <c r="CH363" s="1">
        <v>1406.686</v>
      </c>
      <c r="CI363" s="2" t="str">
        <f t="shared" si="2"/>
        <v>High</v>
      </c>
      <c r="CJ363" s="1">
        <v>1291.052</v>
      </c>
      <c r="CK363" s="1">
        <v>1001.614</v>
      </c>
      <c r="CL363" s="1">
        <v>289.438</v>
      </c>
      <c r="CM363" s="1">
        <v>733.288</v>
      </c>
      <c r="CN363" s="1">
        <v>474.863</v>
      </c>
      <c r="CO363" s="1">
        <v>31.131</v>
      </c>
      <c r="CP363" s="1">
        <v>0.0</v>
      </c>
      <c r="CQ363" s="1">
        <v>31.131</v>
      </c>
      <c r="CR363" s="1">
        <v>0.0</v>
      </c>
      <c r="CS363" s="1">
        <v>51.249</v>
      </c>
      <c r="CT363" s="1">
        <v>51.249</v>
      </c>
      <c r="CU363" s="1">
        <v>0.521</v>
      </c>
      <c r="CV363" s="1">
        <v>4.945</v>
      </c>
      <c r="CW363" s="1">
        <v>202.052</v>
      </c>
      <c r="CX363" s="1">
        <v>0.0</v>
      </c>
      <c r="CY363" s="1">
        <v>228.55</v>
      </c>
      <c r="CZ363" s="1">
        <v>0.104</v>
      </c>
      <c r="DA363" s="1">
        <v>0.741</v>
      </c>
      <c r="DB363" s="1">
        <v>0.845</v>
      </c>
      <c r="DC363" s="1">
        <v>7.492</v>
      </c>
      <c r="DD363" s="1">
        <v>48.482</v>
      </c>
      <c r="DE363" s="1">
        <v>55.974</v>
      </c>
      <c r="DF363" s="1">
        <v>233.968</v>
      </c>
      <c r="DG363" s="1">
        <v>11.899</v>
      </c>
      <c r="DH363" s="1">
        <v>245.867</v>
      </c>
      <c r="DI363" s="1">
        <v>1.54</v>
      </c>
      <c r="DJ363" s="1">
        <v>6.603</v>
      </c>
      <c r="DK363" s="1">
        <v>8.143</v>
      </c>
      <c r="DL363" s="1">
        <v>294.511</v>
      </c>
      <c r="DM363" s="1">
        <v>166.701</v>
      </c>
      <c r="DN363" s="1">
        <v>461.212</v>
      </c>
      <c r="DO363" s="1">
        <v>0.0</v>
      </c>
      <c r="DP363" s="1">
        <v>51.249</v>
      </c>
      <c r="DQ363" s="1">
        <v>51.249</v>
      </c>
      <c r="DR363" s="1" t="s">
        <v>149</v>
      </c>
      <c r="DS363" s="1" t="s">
        <v>149</v>
      </c>
      <c r="DT363" s="1" t="s">
        <v>149</v>
      </c>
      <c r="DU363" s="1" t="s">
        <v>157</v>
      </c>
      <c r="DV363" s="1">
        <v>454.074</v>
      </c>
      <c r="DW363" s="1" t="str">
        <f t="shared" si="3"/>
        <v>low</v>
      </c>
      <c r="DX363" s="1">
        <v>416.748</v>
      </c>
      <c r="DY363" s="1">
        <v>236.703</v>
      </c>
      <c r="DZ363" s="1">
        <v>153.284</v>
      </c>
      <c r="EA363" s="1" t="s">
        <v>157</v>
      </c>
      <c r="EB363" s="1" t="s">
        <v>149</v>
      </c>
      <c r="EC363" s="1" t="s">
        <v>149</v>
      </c>
      <c r="ED363" s="1" t="s">
        <v>157</v>
      </c>
      <c r="EE363" s="1" t="s">
        <v>885</v>
      </c>
      <c r="EF363" s="1" t="s">
        <v>175</v>
      </c>
      <c r="EG363" s="1" t="s">
        <v>175</v>
      </c>
    </row>
    <row r="364" ht="14.25" customHeight="1">
      <c r="A364" s="1" t="s">
        <v>886</v>
      </c>
      <c r="B364" s="1" t="s">
        <v>136</v>
      </c>
      <c r="C364" s="1">
        <v>37.0</v>
      </c>
      <c r="D364" s="1" t="s">
        <v>137</v>
      </c>
      <c r="E364" s="1">
        <v>86.1</v>
      </c>
      <c r="F364" s="1">
        <v>50.0</v>
      </c>
      <c r="G364" s="1" t="s">
        <v>154</v>
      </c>
      <c r="H364" s="1">
        <v>15.6</v>
      </c>
      <c r="I364" s="1">
        <v>128.0</v>
      </c>
      <c r="J364" s="1">
        <v>194.0</v>
      </c>
      <c r="K364" s="1">
        <v>3.88</v>
      </c>
      <c r="L364" s="1">
        <v>150.7</v>
      </c>
      <c r="M364" s="1">
        <v>5.4</v>
      </c>
      <c r="N364" s="1">
        <v>80.0</v>
      </c>
      <c r="O364" s="1">
        <v>5.7</v>
      </c>
      <c r="P364" s="1">
        <v>4.8</v>
      </c>
      <c r="Q364" s="1">
        <v>6.6</v>
      </c>
      <c r="R364" s="1">
        <v>0.727272727</v>
      </c>
      <c r="S364" s="1">
        <v>78.0</v>
      </c>
      <c r="T364" s="1">
        <v>7.43</v>
      </c>
      <c r="U364" s="1">
        <v>4.44</v>
      </c>
      <c r="V364" s="1">
        <v>117.9</v>
      </c>
      <c r="W364" s="1">
        <v>158.0851064</v>
      </c>
      <c r="X364" s="1">
        <v>106.9</v>
      </c>
      <c r="Y364" s="1">
        <v>68.20413952</v>
      </c>
      <c r="Z364" s="1">
        <v>1.466186667</v>
      </c>
      <c r="AA364" s="1">
        <v>0.359970024</v>
      </c>
      <c r="AB364" s="1">
        <v>79.0</v>
      </c>
      <c r="AC364" s="1">
        <v>26.98528892</v>
      </c>
      <c r="AD364" s="1" t="s">
        <v>139</v>
      </c>
      <c r="AE364" s="1">
        <v>35.88490959</v>
      </c>
      <c r="AF364" s="1">
        <v>97.9</v>
      </c>
      <c r="AG364" s="1" t="s">
        <v>140</v>
      </c>
      <c r="AH364" s="1" t="s">
        <v>141</v>
      </c>
      <c r="AI364" s="1" t="s">
        <v>142</v>
      </c>
      <c r="AJ364" s="1" t="s">
        <v>142</v>
      </c>
      <c r="AK364" s="1" t="s">
        <v>170</v>
      </c>
      <c r="AL364" s="1">
        <v>92.0</v>
      </c>
      <c r="AM364" s="1">
        <v>62.0</v>
      </c>
      <c r="AN364" s="1">
        <v>2107.16</v>
      </c>
      <c r="AO364" s="1">
        <v>11.4068</v>
      </c>
      <c r="AP364" s="1">
        <v>309.947</v>
      </c>
      <c r="AQ364" s="1">
        <v>829.925</v>
      </c>
      <c r="AR364" s="1">
        <v>12.4407</v>
      </c>
      <c r="AS364" s="1">
        <v>723.154</v>
      </c>
      <c r="AT364" s="1">
        <v>2743.65</v>
      </c>
      <c r="AU364" s="1">
        <v>267.547</v>
      </c>
      <c r="AV364" s="1">
        <v>10.6686</v>
      </c>
      <c r="AW364" s="1">
        <v>1.44619</v>
      </c>
      <c r="AX364" s="1">
        <v>3.3345</v>
      </c>
      <c r="AY364" s="1">
        <v>493.501</v>
      </c>
      <c r="AZ364" s="1">
        <v>0.757421</v>
      </c>
      <c r="BA364" s="1">
        <v>1.06506</v>
      </c>
      <c r="BB364" s="1">
        <v>16.2509</v>
      </c>
      <c r="BC364" s="1">
        <v>4.38726</v>
      </c>
      <c r="BD364" s="1">
        <v>0.533854</v>
      </c>
      <c r="BE364" s="1">
        <v>275.756</v>
      </c>
      <c r="BF364" s="1">
        <v>7.11974</v>
      </c>
      <c r="BG364" s="1">
        <v>71.5418</v>
      </c>
      <c r="BH364" s="1">
        <v>2.004932111</v>
      </c>
      <c r="BI364" s="1">
        <v>0.506280744</v>
      </c>
      <c r="BJ364" s="1">
        <v>0.332171051</v>
      </c>
      <c r="BK364" s="1">
        <v>0.047036404</v>
      </c>
      <c r="BL364" s="1" t="s">
        <v>156</v>
      </c>
      <c r="BM364" s="1" t="s">
        <v>146</v>
      </c>
      <c r="BN364" s="1" t="s">
        <v>146</v>
      </c>
      <c r="BO364" s="1" t="s">
        <v>146</v>
      </c>
      <c r="BP364" s="1" t="s">
        <v>146</v>
      </c>
      <c r="BQ364" s="1" t="s">
        <v>145</v>
      </c>
      <c r="BR364" s="1" t="s">
        <v>146</v>
      </c>
      <c r="BS364" s="1">
        <v>114.6101845</v>
      </c>
      <c r="BT364" s="1">
        <v>2.396416518</v>
      </c>
      <c r="BU364" s="1">
        <v>0.729927293</v>
      </c>
      <c r="BV364" s="1">
        <v>0.41233386</v>
      </c>
      <c r="BW364" s="1">
        <v>0.103591952</v>
      </c>
      <c r="BX364" s="1">
        <v>1.534144105</v>
      </c>
      <c r="BY364" s="1">
        <v>0.728117753</v>
      </c>
      <c r="BZ364" s="1" t="str">
        <f t="shared" si="1"/>
        <v>proinflamatoria</v>
      </c>
      <c r="CA364" s="1">
        <v>29.04596527</v>
      </c>
      <c r="CB364" s="1" t="s">
        <v>148</v>
      </c>
      <c r="CC364" s="1">
        <v>0.241627266</v>
      </c>
      <c r="CD364" s="1">
        <v>0.049891647</v>
      </c>
      <c r="CE364" s="1">
        <v>0.003102837</v>
      </c>
      <c r="CF364" s="1">
        <v>0.025438337</v>
      </c>
      <c r="CG364" s="1">
        <v>0.045631403</v>
      </c>
      <c r="CH364" s="1">
        <v>6769.405</v>
      </c>
      <c r="CI364" s="2" t="str">
        <f t="shared" si="2"/>
        <v>High</v>
      </c>
      <c r="CJ364" s="1">
        <v>7644.404</v>
      </c>
      <c r="CK364" s="1">
        <v>5199.872</v>
      </c>
      <c r="CL364" s="1">
        <v>2444.532</v>
      </c>
      <c r="CM364" s="1">
        <v>16.948</v>
      </c>
      <c r="CN364" s="1">
        <v>7562.058</v>
      </c>
      <c r="CO364" s="1">
        <v>62.366</v>
      </c>
      <c r="CP364" s="1">
        <v>0.0</v>
      </c>
      <c r="CQ364" s="1">
        <v>62.366</v>
      </c>
      <c r="CR364" s="1">
        <v>0.0</v>
      </c>
      <c r="CS364" s="1">
        <v>3.033</v>
      </c>
      <c r="CT364" s="1">
        <v>3.033</v>
      </c>
      <c r="CU364" s="1">
        <v>0.0</v>
      </c>
      <c r="CV364" s="1">
        <v>6.566</v>
      </c>
      <c r="CW364" s="1">
        <v>0.0</v>
      </c>
      <c r="CX364" s="1">
        <v>0.0</v>
      </c>
      <c r="CY364" s="1">
        <v>14.166</v>
      </c>
      <c r="CZ364" s="1">
        <v>0.107</v>
      </c>
      <c r="DA364" s="1">
        <v>0.0</v>
      </c>
      <c r="DB364" s="1">
        <v>0.107</v>
      </c>
      <c r="DC364" s="1">
        <v>2.392</v>
      </c>
      <c r="DD364" s="1">
        <v>0.002</v>
      </c>
      <c r="DE364" s="1">
        <v>2.393</v>
      </c>
      <c r="DF364" s="1">
        <v>0.228</v>
      </c>
      <c r="DG364" s="1">
        <v>0.053</v>
      </c>
      <c r="DH364" s="1">
        <v>0.281</v>
      </c>
      <c r="DI364" s="1">
        <v>0.403</v>
      </c>
      <c r="DJ364" s="1">
        <v>3.562</v>
      </c>
      <c r="DK364" s="1">
        <v>3.964</v>
      </c>
      <c r="DL364" s="1">
        <v>5120.212</v>
      </c>
      <c r="DM364" s="1">
        <v>2437.882</v>
      </c>
      <c r="DN364" s="1">
        <v>7558.094</v>
      </c>
      <c r="DO364" s="1">
        <v>0.0</v>
      </c>
      <c r="DP364" s="1">
        <v>3.033</v>
      </c>
      <c r="DQ364" s="1">
        <v>3.033</v>
      </c>
      <c r="DR364" s="1" t="s">
        <v>149</v>
      </c>
      <c r="DS364" s="1" t="s">
        <v>149</v>
      </c>
      <c r="DT364" s="1" t="s">
        <v>158</v>
      </c>
      <c r="DU364" s="1" t="s">
        <v>149</v>
      </c>
      <c r="DV364" s="1">
        <v>3212.573</v>
      </c>
      <c r="DW364" s="1" t="str">
        <f t="shared" si="3"/>
        <v>high</v>
      </c>
      <c r="DX364" s="1">
        <v>3627.823</v>
      </c>
      <c r="DY364" s="1">
        <v>8.043</v>
      </c>
      <c r="DZ364" s="1">
        <v>3588.744</v>
      </c>
      <c r="EA364" s="1" t="s">
        <v>149</v>
      </c>
      <c r="EB364" s="1" t="s">
        <v>149</v>
      </c>
      <c r="EC364" s="1" t="s">
        <v>158</v>
      </c>
      <c r="ED364" s="1" t="s">
        <v>149</v>
      </c>
      <c r="EE364" s="1" t="s">
        <v>887</v>
      </c>
      <c r="EF364" s="1" t="s">
        <v>151</v>
      </c>
      <c r="EG364" s="1" t="s">
        <v>151</v>
      </c>
    </row>
    <row r="365" ht="14.25" customHeight="1">
      <c r="A365" s="1" t="s">
        <v>888</v>
      </c>
      <c r="B365" s="1" t="s">
        <v>136</v>
      </c>
      <c r="C365" s="1">
        <v>34.0</v>
      </c>
      <c r="D365" s="1" t="s">
        <v>137</v>
      </c>
      <c r="E365" s="1">
        <v>94.2</v>
      </c>
      <c r="F365" s="1">
        <v>31.0</v>
      </c>
      <c r="G365" s="1" t="s">
        <v>138</v>
      </c>
      <c r="H365" s="1">
        <v>24.2</v>
      </c>
      <c r="I365" s="1">
        <v>111.0</v>
      </c>
      <c r="J365" s="1">
        <v>166.0</v>
      </c>
      <c r="K365" s="1">
        <v>5.35483871</v>
      </c>
      <c r="L365" s="1">
        <v>243.5</v>
      </c>
      <c r="M365" s="1">
        <v>2.0</v>
      </c>
      <c r="N365" s="1">
        <v>81.0</v>
      </c>
      <c r="O365" s="1">
        <v>5.5</v>
      </c>
      <c r="P365" s="1">
        <v>0.57</v>
      </c>
      <c r="Q365" s="1">
        <v>8.65</v>
      </c>
      <c r="R365" s="1">
        <v>0.065895954</v>
      </c>
      <c r="S365" s="1">
        <v>121.0</v>
      </c>
      <c r="T365" s="1">
        <v>7.26</v>
      </c>
      <c r="U365" s="1">
        <v>4.4955</v>
      </c>
      <c r="V365" s="1">
        <v>113.2</v>
      </c>
      <c r="W365" s="1">
        <v>145.8563536</v>
      </c>
      <c r="X365" s="1">
        <v>109.0</v>
      </c>
      <c r="Y365" s="1">
        <v>68.93946288</v>
      </c>
      <c r="Z365" s="1">
        <v>1.450548</v>
      </c>
      <c r="AA365" s="1">
        <v>0.360574505</v>
      </c>
      <c r="AB365" s="1">
        <v>79.4</v>
      </c>
      <c r="AC365" s="1">
        <v>23.50333487</v>
      </c>
      <c r="AD365" s="1" t="s">
        <v>154</v>
      </c>
      <c r="AE365" s="1">
        <v>30.62260151</v>
      </c>
      <c r="AF365" s="1">
        <v>86.6</v>
      </c>
      <c r="AG365" s="1" t="s">
        <v>140</v>
      </c>
      <c r="AH365" s="1" t="s">
        <v>154</v>
      </c>
      <c r="AI365" s="1" t="s">
        <v>142</v>
      </c>
      <c r="AJ365" s="1" t="s">
        <v>142</v>
      </c>
      <c r="AK365" s="1" t="s">
        <v>143</v>
      </c>
      <c r="AL365" s="1">
        <v>120.0</v>
      </c>
      <c r="AM365" s="1">
        <v>71.0</v>
      </c>
      <c r="AN365" s="1">
        <v>2333.73</v>
      </c>
      <c r="AO365" s="1">
        <v>17.8074</v>
      </c>
      <c r="AP365" s="1">
        <v>908.656</v>
      </c>
      <c r="AQ365" s="1">
        <v>1403.3</v>
      </c>
      <c r="AR365" s="1">
        <v>13.5779</v>
      </c>
      <c r="AS365" s="1">
        <v>1292.16</v>
      </c>
      <c r="AT365" s="1">
        <v>2627.64</v>
      </c>
      <c r="AU365" s="1">
        <v>254.797</v>
      </c>
      <c r="AV365" s="1">
        <v>10.8794</v>
      </c>
      <c r="AW365" s="1">
        <v>1.2369</v>
      </c>
      <c r="AX365" s="1">
        <v>3.27559</v>
      </c>
      <c r="AY365" s="1">
        <v>924.113</v>
      </c>
      <c r="AZ365" s="1">
        <v>1.01696</v>
      </c>
      <c r="BA365" s="1">
        <v>2.03671</v>
      </c>
      <c r="BB365" s="1">
        <v>10.9037</v>
      </c>
      <c r="BC365" s="1">
        <v>7.02786</v>
      </c>
      <c r="BD365" s="1">
        <v>1.34806</v>
      </c>
      <c r="BE365" s="1">
        <v>366.187</v>
      </c>
      <c r="BF365" s="1">
        <v>7.38527</v>
      </c>
      <c r="BG365" s="1">
        <v>122.418</v>
      </c>
      <c r="BH365" s="1">
        <v>1.442069104</v>
      </c>
      <c r="BI365" s="1">
        <v>0.296195116</v>
      </c>
      <c r="BJ365" s="1">
        <v>0.124748803</v>
      </c>
      <c r="BK365" s="1">
        <v>0.015463229</v>
      </c>
      <c r="BL365" s="1" t="s">
        <v>156</v>
      </c>
      <c r="BM365" s="1" t="s">
        <v>146</v>
      </c>
      <c r="BN365" s="1" t="s">
        <v>146</v>
      </c>
      <c r="BO365" s="1" t="s">
        <v>145</v>
      </c>
      <c r="BP365" s="1" t="s">
        <v>146</v>
      </c>
      <c r="BQ365" s="1" t="s">
        <v>146</v>
      </c>
      <c r="BR365" s="1" t="s">
        <v>146</v>
      </c>
      <c r="BS365" s="1">
        <v>101.3165147</v>
      </c>
      <c r="BT365" s="1">
        <v>2.351198924</v>
      </c>
      <c r="BU365" s="1">
        <v>0.697821993</v>
      </c>
      <c r="BV365" s="1">
        <v>0.360912906</v>
      </c>
      <c r="BW365" s="1">
        <v>0.102155834</v>
      </c>
      <c r="BX365" s="1">
        <v>0.601524017</v>
      </c>
      <c r="BY365" s="1">
        <v>0.257722373</v>
      </c>
      <c r="BZ365" s="1" t="str">
        <f t="shared" si="1"/>
        <v>proinflamatoria</v>
      </c>
      <c r="CA365" s="1">
        <v>21.55196305</v>
      </c>
      <c r="CB365" s="1" t="s">
        <v>148</v>
      </c>
      <c r="CC365" s="1">
        <v>0.040793501</v>
      </c>
      <c r="CD365" s="1">
        <v>0.239286555</v>
      </c>
      <c r="CE365" s="1">
        <v>0.029491406</v>
      </c>
      <c r="CF365" s="1">
        <v>0.114021662</v>
      </c>
      <c r="CG365" s="1">
        <v>0.248116317</v>
      </c>
      <c r="CH365" s="1">
        <v>1148.167</v>
      </c>
      <c r="CI365" s="2" t="str">
        <f t="shared" si="2"/>
        <v>High</v>
      </c>
      <c r="CJ365" s="1">
        <v>431.991</v>
      </c>
      <c r="CK365" s="1">
        <v>364.78</v>
      </c>
      <c r="CL365" s="1">
        <v>67.211</v>
      </c>
      <c r="CM365" s="1">
        <v>356.967</v>
      </c>
      <c r="CN365" s="1">
        <v>58.872</v>
      </c>
      <c r="CO365" s="1">
        <v>3.8</v>
      </c>
      <c r="CP365" s="1">
        <v>0.0</v>
      </c>
      <c r="CQ365" s="1">
        <v>3.8</v>
      </c>
      <c r="CR365" s="1">
        <v>0.0</v>
      </c>
      <c r="CS365" s="1">
        <v>12.352</v>
      </c>
      <c r="CT365" s="1">
        <v>12.352</v>
      </c>
      <c r="CU365" s="1">
        <v>0.0</v>
      </c>
      <c r="CV365" s="1">
        <v>0.002</v>
      </c>
      <c r="CW365" s="1">
        <v>0.0</v>
      </c>
      <c r="CX365" s="1">
        <v>0.0</v>
      </c>
      <c r="CY365" s="1">
        <v>345.444</v>
      </c>
      <c r="CZ365" s="1">
        <v>0.045</v>
      </c>
      <c r="DA365" s="1">
        <v>0.323</v>
      </c>
      <c r="DB365" s="1">
        <v>0.369</v>
      </c>
      <c r="DC365" s="1">
        <v>0.0</v>
      </c>
      <c r="DD365" s="1">
        <v>0.031</v>
      </c>
      <c r="DE365" s="1">
        <v>0.031</v>
      </c>
      <c r="DF365" s="1">
        <v>9.658</v>
      </c>
      <c r="DG365" s="1">
        <v>1.448</v>
      </c>
      <c r="DH365" s="1">
        <v>11.107</v>
      </c>
      <c r="DI365" s="1">
        <v>0.656</v>
      </c>
      <c r="DJ365" s="1">
        <v>5.063</v>
      </c>
      <c r="DK365" s="1">
        <v>5.719</v>
      </c>
      <c r="DL365" s="1">
        <v>5.137</v>
      </c>
      <c r="DM365" s="1">
        <v>47.972</v>
      </c>
      <c r="DN365" s="1">
        <v>53.109</v>
      </c>
      <c r="DO365" s="1">
        <v>0.0</v>
      </c>
      <c r="DP365" s="1">
        <v>12.352</v>
      </c>
      <c r="DQ365" s="1">
        <v>12.352</v>
      </c>
      <c r="DR365" s="1" t="s">
        <v>157</v>
      </c>
      <c r="DS365" s="1" t="s">
        <v>157</v>
      </c>
      <c r="DT365" s="1" t="s">
        <v>149</v>
      </c>
      <c r="DU365" s="1" t="s">
        <v>158</v>
      </c>
      <c r="DV365" s="1">
        <v>491.988</v>
      </c>
      <c r="DW365" s="1" t="str">
        <f t="shared" si="3"/>
        <v>low</v>
      </c>
      <c r="DX365" s="1">
        <v>185.107</v>
      </c>
      <c r="DY365" s="1">
        <v>152.96</v>
      </c>
      <c r="DZ365" s="1">
        <v>25.226</v>
      </c>
      <c r="EA365" s="1" t="s">
        <v>157</v>
      </c>
      <c r="EB365" s="1" t="s">
        <v>157</v>
      </c>
      <c r="EC365" s="1" t="s">
        <v>149</v>
      </c>
      <c r="ED365" s="1" t="s">
        <v>158</v>
      </c>
      <c r="EE365" s="1" t="s">
        <v>889</v>
      </c>
      <c r="EF365" s="1" t="s">
        <v>151</v>
      </c>
      <c r="EG365" s="1" t="s">
        <v>151</v>
      </c>
    </row>
    <row r="366" ht="14.25" customHeight="1">
      <c r="A366" s="1" t="s">
        <v>890</v>
      </c>
      <c r="B366" s="1" t="s">
        <v>136</v>
      </c>
      <c r="C366" s="1">
        <v>52.0</v>
      </c>
      <c r="D366" s="1" t="s">
        <v>161</v>
      </c>
      <c r="E366" s="1">
        <v>109.0</v>
      </c>
      <c r="F366" s="1">
        <v>50.0</v>
      </c>
      <c r="G366" s="1" t="s">
        <v>154</v>
      </c>
      <c r="H366" s="1">
        <v>45.6</v>
      </c>
      <c r="I366" s="1">
        <v>124.0</v>
      </c>
      <c r="J366" s="1">
        <v>220.0</v>
      </c>
      <c r="K366" s="1">
        <v>4.4</v>
      </c>
      <c r="L366" s="1">
        <v>80.1</v>
      </c>
      <c r="M366" s="1">
        <v>0.9</v>
      </c>
      <c r="N366" s="1">
        <v>82.0</v>
      </c>
      <c r="O366" s="1">
        <v>5.7</v>
      </c>
      <c r="P366" s="1">
        <v>0.68</v>
      </c>
      <c r="Q366" s="1">
        <v>6.26</v>
      </c>
      <c r="R366" s="1">
        <v>0.108626198</v>
      </c>
      <c r="S366" s="1">
        <v>228.0</v>
      </c>
      <c r="T366" s="1">
        <v>15.36</v>
      </c>
      <c r="U366" s="1">
        <v>4.551</v>
      </c>
      <c r="V366" s="1">
        <v>182.8</v>
      </c>
      <c r="W366" s="1">
        <v>292.2930542</v>
      </c>
      <c r="X366" s="1">
        <v>52.1</v>
      </c>
      <c r="Y366" s="1">
        <v>32.187294</v>
      </c>
      <c r="Z366" s="1">
        <v>3.106816</v>
      </c>
      <c r="AA366" s="1">
        <v>0.3221509</v>
      </c>
      <c r="AB366" s="1">
        <v>67.6</v>
      </c>
      <c r="AC366" s="1">
        <v>22.56069946</v>
      </c>
      <c r="AD366" s="1" t="s">
        <v>154</v>
      </c>
      <c r="AE366" s="1">
        <v>38.66757749</v>
      </c>
      <c r="AF366" s="1">
        <v>86.6</v>
      </c>
      <c r="AG366" s="1" t="s">
        <v>140</v>
      </c>
      <c r="AH366" s="1" t="s">
        <v>154</v>
      </c>
      <c r="AI366" s="1" t="s">
        <v>142</v>
      </c>
      <c r="AJ366" s="1" t="s">
        <v>142</v>
      </c>
      <c r="AK366" s="1" t="s">
        <v>143</v>
      </c>
      <c r="AL366" s="1">
        <v>153.0</v>
      </c>
      <c r="AM366" s="1">
        <v>95.0</v>
      </c>
      <c r="AN366" s="1">
        <v>1422.95</v>
      </c>
      <c r="AO366" s="1">
        <v>13.5844</v>
      </c>
      <c r="AP366" s="1">
        <v>527.483</v>
      </c>
      <c r="AQ366" s="1">
        <v>776.31</v>
      </c>
      <c r="AR366" s="1">
        <v>10.6934</v>
      </c>
      <c r="AS366" s="1">
        <v>1029.81</v>
      </c>
      <c r="AT366" s="1">
        <v>2755.44</v>
      </c>
      <c r="AU366" s="1">
        <v>200.624</v>
      </c>
      <c r="AV366" s="1">
        <v>9.71555</v>
      </c>
      <c r="AW366" s="1">
        <v>0.944573</v>
      </c>
      <c r="AX366" s="1">
        <v>2.78601</v>
      </c>
      <c r="AY366" s="1">
        <v>779.139</v>
      </c>
      <c r="AZ366" s="1">
        <v>0.85237</v>
      </c>
      <c r="BA366" s="1">
        <v>1.22821</v>
      </c>
      <c r="BB366" s="1">
        <v>10.3771</v>
      </c>
      <c r="BC366" s="1">
        <v>3.69059</v>
      </c>
      <c r="BD366" s="1">
        <v>1.25831</v>
      </c>
      <c r="BE366" s="1">
        <v>282.993</v>
      </c>
      <c r="BF366" s="1">
        <v>6.92373</v>
      </c>
      <c r="BG366" s="1">
        <v>203.905</v>
      </c>
      <c r="BH366" s="1">
        <v>1.781568045</v>
      </c>
      <c r="BI366" s="1">
        <v>0.56269745</v>
      </c>
      <c r="BJ366" s="1">
        <v>0.332483264</v>
      </c>
      <c r="BK366" s="1">
        <v>0.035481978</v>
      </c>
      <c r="BL366" s="1" t="s">
        <v>144</v>
      </c>
      <c r="BM366" s="1" t="s">
        <v>145</v>
      </c>
      <c r="BN366" s="1" t="s">
        <v>145</v>
      </c>
      <c r="BO366" s="1" t="s">
        <v>146</v>
      </c>
      <c r="BP366" s="1" t="s">
        <v>146</v>
      </c>
      <c r="BQ366" s="1" t="s">
        <v>146</v>
      </c>
      <c r="BR366" s="1" t="s">
        <v>145</v>
      </c>
      <c r="BS366" s="1">
        <v>88.15357943</v>
      </c>
      <c r="BT366" s="1">
        <v>6.476023678</v>
      </c>
      <c r="BU366" s="1">
        <v>4.778235624</v>
      </c>
      <c r="BV366" s="1">
        <v>5.059563446</v>
      </c>
      <c r="BW366" s="1">
        <v>2.144885939</v>
      </c>
      <c r="BX366" s="1">
        <v>0.669686435</v>
      </c>
      <c r="BY366" s="1">
        <v>0.470615906</v>
      </c>
      <c r="BZ366" s="1" t="str">
        <f t="shared" si="1"/>
        <v>proinflamatoria</v>
      </c>
      <c r="CA366" s="1">
        <v>24.02309469</v>
      </c>
      <c r="CB366" s="1" t="s">
        <v>148</v>
      </c>
      <c r="CC366" s="1">
        <v>0.15577183</v>
      </c>
      <c r="CD366" s="1">
        <v>0.326466613</v>
      </c>
      <c r="CE366" s="1">
        <v>0.015193295</v>
      </c>
      <c r="CF366" s="1">
        <v>0.06774804</v>
      </c>
      <c r="CG366" s="1">
        <v>0.186699108</v>
      </c>
      <c r="CH366" s="1">
        <v>1408.677</v>
      </c>
      <c r="CI366" s="2" t="str">
        <f t="shared" si="2"/>
        <v>High</v>
      </c>
      <c r="CJ366" s="1">
        <v>1582.891</v>
      </c>
      <c r="CK366" s="1">
        <v>1168.444</v>
      </c>
      <c r="CL366" s="1">
        <v>414.447</v>
      </c>
      <c r="CM366" s="1">
        <v>242.516</v>
      </c>
      <c r="CN366" s="1">
        <v>1323.191</v>
      </c>
      <c r="CO366" s="1">
        <v>17.093</v>
      </c>
      <c r="CP366" s="1">
        <v>0.0</v>
      </c>
      <c r="CQ366" s="1">
        <v>17.093</v>
      </c>
      <c r="CR366" s="1">
        <v>0.0</v>
      </c>
      <c r="CS366" s="1">
        <v>0.09</v>
      </c>
      <c r="CT366" s="1">
        <v>0.09</v>
      </c>
      <c r="CU366" s="1">
        <v>0.0</v>
      </c>
      <c r="CV366" s="1">
        <v>5.409</v>
      </c>
      <c r="CW366" s="1">
        <v>131.447</v>
      </c>
      <c r="CX366" s="1">
        <v>0.0</v>
      </c>
      <c r="CY366" s="1">
        <v>11.313</v>
      </c>
      <c r="CZ366" s="1">
        <v>50.616</v>
      </c>
      <c r="DA366" s="1">
        <v>13.083</v>
      </c>
      <c r="DB366" s="1">
        <v>63.699</v>
      </c>
      <c r="DC366" s="1">
        <v>9.42</v>
      </c>
      <c r="DD366" s="1">
        <v>0.0</v>
      </c>
      <c r="DE366" s="1">
        <v>9.42</v>
      </c>
      <c r="DF366" s="1">
        <v>26.306</v>
      </c>
      <c r="DG366" s="1">
        <v>0.332</v>
      </c>
      <c r="DH366" s="1">
        <v>26.638</v>
      </c>
      <c r="DI366" s="1">
        <v>1.393</v>
      </c>
      <c r="DJ366" s="1">
        <v>0.748</v>
      </c>
      <c r="DK366" s="1">
        <v>2.141</v>
      </c>
      <c r="DL366" s="1">
        <v>920.849</v>
      </c>
      <c r="DM366" s="1">
        <v>400.189</v>
      </c>
      <c r="DN366" s="1">
        <v>1321.038</v>
      </c>
      <c r="DO366" s="1">
        <v>0.0</v>
      </c>
      <c r="DP366" s="1">
        <v>0.09</v>
      </c>
      <c r="DQ366" s="1">
        <v>0.09</v>
      </c>
      <c r="DR366" s="1" t="s">
        <v>149</v>
      </c>
      <c r="DS366" s="1" t="s">
        <v>149</v>
      </c>
      <c r="DT366" s="1" t="s">
        <v>157</v>
      </c>
      <c r="DU366" s="1" t="s">
        <v>149</v>
      </c>
      <c r="DV366" s="1">
        <v>989.969</v>
      </c>
      <c r="DW366" s="1" t="str">
        <f t="shared" si="3"/>
        <v>high</v>
      </c>
      <c r="DX366" s="1">
        <v>1112.401</v>
      </c>
      <c r="DY366" s="1">
        <v>170.432</v>
      </c>
      <c r="DZ366" s="1">
        <v>929.893</v>
      </c>
      <c r="EA366" s="1" t="s">
        <v>149</v>
      </c>
      <c r="EB366" s="1" t="s">
        <v>149</v>
      </c>
      <c r="EC366" s="1" t="s">
        <v>149</v>
      </c>
      <c r="ED366" s="1" t="s">
        <v>149</v>
      </c>
      <c r="EE366" s="1" t="s">
        <v>891</v>
      </c>
      <c r="EF366" s="1" t="s">
        <v>165</v>
      </c>
      <c r="EG366" s="1" t="s">
        <v>165</v>
      </c>
    </row>
    <row r="367" ht="14.25" customHeight="1">
      <c r="A367" s="1" t="s">
        <v>892</v>
      </c>
      <c r="B367" s="1" t="s">
        <v>153</v>
      </c>
      <c r="C367" s="1">
        <v>47.0</v>
      </c>
      <c r="D367" s="1" t="s">
        <v>161</v>
      </c>
      <c r="E367" s="1">
        <v>96.8</v>
      </c>
      <c r="F367" s="1">
        <v>52.0</v>
      </c>
      <c r="G367" s="1" t="s">
        <v>154</v>
      </c>
      <c r="H367" s="1">
        <v>22.6</v>
      </c>
      <c r="I367" s="1">
        <v>127.0</v>
      </c>
      <c r="J367" s="1">
        <v>202.0</v>
      </c>
      <c r="K367" s="1">
        <v>3.884615385</v>
      </c>
      <c r="L367" s="1">
        <v>291.1</v>
      </c>
      <c r="M367" s="1">
        <v>2.2</v>
      </c>
      <c r="N367" s="1">
        <v>76.0</v>
      </c>
      <c r="O367" s="1">
        <v>5.4</v>
      </c>
      <c r="P367" s="1">
        <v>14.2</v>
      </c>
      <c r="Q367" s="1">
        <v>6.98</v>
      </c>
      <c r="R367" s="1">
        <v>2.034383954</v>
      </c>
      <c r="S367" s="1">
        <v>113.0</v>
      </c>
      <c r="T367" s="1">
        <v>11.49</v>
      </c>
      <c r="U367" s="1">
        <v>4.218</v>
      </c>
      <c r="V367" s="1">
        <v>174.9</v>
      </c>
      <c r="W367" s="1">
        <v>320.0557103</v>
      </c>
      <c r="X367" s="1">
        <v>70.7</v>
      </c>
      <c r="Y367" s="1">
        <v>46.42542776</v>
      </c>
      <c r="Z367" s="1">
        <v>2.153992</v>
      </c>
      <c r="AA367" s="1">
        <v>0.339551205</v>
      </c>
      <c r="AB367" s="1">
        <v>103.8</v>
      </c>
      <c r="AC367" s="1">
        <v>36.47263902</v>
      </c>
      <c r="AD367" s="1" t="s">
        <v>155</v>
      </c>
      <c r="AE367" s="1">
        <v>41.24121905</v>
      </c>
      <c r="AF367" s="1">
        <v>104.8</v>
      </c>
      <c r="AG367" s="1" t="s">
        <v>140</v>
      </c>
      <c r="AH367" s="1" t="s">
        <v>141</v>
      </c>
      <c r="AI367" s="1" t="s">
        <v>142</v>
      </c>
      <c r="AJ367" s="1" t="s">
        <v>142</v>
      </c>
      <c r="AK367" s="1" t="s">
        <v>143</v>
      </c>
      <c r="AL367" s="1">
        <v>132.0</v>
      </c>
      <c r="AM367" s="1">
        <v>75.0</v>
      </c>
      <c r="AN367" s="1">
        <v>1519.92</v>
      </c>
      <c r="AO367" s="1">
        <v>14.7577</v>
      </c>
      <c r="AP367" s="1">
        <v>359.205</v>
      </c>
      <c r="AQ367" s="1">
        <v>885.794</v>
      </c>
      <c r="AR367" s="1">
        <v>11.3758</v>
      </c>
      <c r="AS367" s="1">
        <v>973.043</v>
      </c>
      <c r="AT367" s="1">
        <v>2420.14</v>
      </c>
      <c r="AU367" s="1">
        <v>222.22</v>
      </c>
      <c r="AV367" s="1">
        <v>10.2078</v>
      </c>
      <c r="AW367" s="1">
        <v>1.2602</v>
      </c>
      <c r="AX367" s="1">
        <v>4.33287</v>
      </c>
      <c r="AY367" s="1">
        <v>618.595</v>
      </c>
      <c r="AZ367" s="1">
        <v>1.35198</v>
      </c>
      <c r="BA367" s="1">
        <v>1.3235</v>
      </c>
      <c r="BB367" s="1">
        <v>21.1537</v>
      </c>
      <c r="BC367" s="1">
        <v>3.91795</v>
      </c>
      <c r="BD367" s="1">
        <v>1.27772</v>
      </c>
      <c r="BE367" s="1">
        <v>251.887</v>
      </c>
      <c r="BF367" s="1">
        <v>6.75701</v>
      </c>
      <c r="BG367" s="1">
        <v>118.883</v>
      </c>
      <c r="BH367" s="1">
        <v>7.008057016</v>
      </c>
      <c r="BI367" s="1">
        <v>3.530398316</v>
      </c>
      <c r="BJ367" s="1">
        <v>1.030844837</v>
      </c>
      <c r="BK367" s="1">
        <v>0.06280864</v>
      </c>
      <c r="BL367" s="1" t="s">
        <v>156</v>
      </c>
      <c r="BM367" s="1" t="s">
        <v>145</v>
      </c>
      <c r="BN367" s="1" t="s">
        <v>146</v>
      </c>
      <c r="BO367" s="1" t="s">
        <v>146</v>
      </c>
      <c r="BP367" s="1" t="s">
        <v>146</v>
      </c>
      <c r="BQ367" s="1" t="s">
        <v>146</v>
      </c>
      <c r="BR367" s="1" t="s">
        <v>146</v>
      </c>
      <c r="BS367" s="1">
        <v>93.83429548</v>
      </c>
      <c r="BT367" s="1">
        <v>3.28249965</v>
      </c>
      <c r="BU367" s="1">
        <v>1.813499072</v>
      </c>
      <c r="BV367" s="1">
        <v>1.660573588</v>
      </c>
      <c r="BW367" s="1">
        <v>0.621304229</v>
      </c>
      <c r="BX367" s="1">
        <v>0.238790393</v>
      </c>
      <c r="BY367" s="1">
        <v>0.157098943</v>
      </c>
      <c r="BZ367" s="1" t="str">
        <f t="shared" si="1"/>
        <v>proinflamatoria</v>
      </c>
      <c r="CA367" s="1">
        <v>43.80534351</v>
      </c>
      <c r="CB367" s="1" t="s">
        <v>148</v>
      </c>
      <c r="CC367" s="1">
        <v>0.565107178</v>
      </c>
      <c r="CD367" s="1">
        <v>0.031886507</v>
      </c>
      <c r="CE367" s="1">
        <v>0.346526728</v>
      </c>
      <c r="CF367" s="1">
        <v>0.005559014</v>
      </c>
      <c r="CG367" s="1">
        <v>0.013830828</v>
      </c>
      <c r="CH367" s="1">
        <v>1307.79</v>
      </c>
      <c r="CI367" s="2" t="str">
        <f t="shared" si="2"/>
        <v>High</v>
      </c>
      <c r="CJ367" s="1">
        <v>832.488</v>
      </c>
      <c r="CK367" s="1">
        <v>569.324</v>
      </c>
      <c r="CL367" s="1">
        <v>263.163</v>
      </c>
      <c r="CM367" s="1">
        <v>18.998</v>
      </c>
      <c r="CN367" s="1">
        <v>800.873</v>
      </c>
      <c r="CO367" s="1">
        <v>6.855</v>
      </c>
      <c r="CP367" s="1">
        <v>0.0</v>
      </c>
      <c r="CQ367" s="1">
        <v>6.855</v>
      </c>
      <c r="CR367" s="1">
        <v>0.0</v>
      </c>
      <c r="CS367" s="1">
        <v>5.762</v>
      </c>
      <c r="CT367" s="1">
        <v>5.762</v>
      </c>
      <c r="CU367" s="1">
        <v>0.0</v>
      </c>
      <c r="CV367" s="1">
        <v>1.624</v>
      </c>
      <c r="CW367" s="1">
        <v>0.0</v>
      </c>
      <c r="CX367" s="1">
        <v>0.0</v>
      </c>
      <c r="CY367" s="1">
        <v>0.634</v>
      </c>
      <c r="CZ367" s="1">
        <v>0.0</v>
      </c>
      <c r="DA367" s="1">
        <v>0.0</v>
      </c>
      <c r="DB367" s="1">
        <v>0.0</v>
      </c>
      <c r="DC367" s="1">
        <v>10.078</v>
      </c>
      <c r="DD367" s="1">
        <v>0.06</v>
      </c>
      <c r="DE367" s="1">
        <v>10.138</v>
      </c>
      <c r="DF367" s="1">
        <v>6.512</v>
      </c>
      <c r="DG367" s="1">
        <v>1.715</v>
      </c>
      <c r="DH367" s="1">
        <v>8.226</v>
      </c>
      <c r="DI367" s="1">
        <v>0.21</v>
      </c>
      <c r="DJ367" s="1">
        <v>1.895</v>
      </c>
      <c r="DK367" s="1">
        <v>2.105</v>
      </c>
      <c r="DL367" s="1">
        <v>545.026</v>
      </c>
      <c r="DM367" s="1">
        <v>253.721</v>
      </c>
      <c r="DN367" s="1">
        <v>798.746</v>
      </c>
      <c r="DO367" s="1">
        <v>0.0</v>
      </c>
      <c r="DP367" s="1">
        <v>5.762</v>
      </c>
      <c r="DQ367" s="1">
        <v>5.762</v>
      </c>
      <c r="DR367" s="1" t="s">
        <v>149</v>
      </c>
      <c r="DS367" s="1" t="s">
        <v>149</v>
      </c>
      <c r="DT367" s="1" t="s">
        <v>158</v>
      </c>
      <c r="DU367" s="1" t="s">
        <v>149</v>
      </c>
      <c r="DV367" s="1">
        <v>860.434</v>
      </c>
      <c r="DW367" s="1" t="str">
        <f t="shared" si="3"/>
        <v>high</v>
      </c>
      <c r="DX367" s="1">
        <v>547.718</v>
      </c>
      <c r="DY367" s="1">
        <v>12.499</v>
      </c>
      <c r="DZ367" s="1">
        <v>526.918</v>
      </c>
      <c r="EA367" s="1" t="s">
        <v>149</v>
      </c>
      <c r="EB367" s="1" t="s">
        <v>149</v>
      </c>
      <c r="EC367" s="1" t="s">
        <v>158</v>
      </c>
      <c r="ED367" s="1" t="s">
        <v>149</v>
      </c>
      <c r="EE367" s="1" t="s">
        <v>893</v>
      </c>
      <c r="EF367" s="1" t="s">
        <v>165</v>
      </c>
      <c r="EG367" s="1" t="s">
        <v>165</v>
      </c>
    </row>
    <row r="368" ht="14.25" customHeight="1">
      <c r="A368" s="1" t="s">
        <v>894</v>
      </c>
      <c r="B368" s="1" t="s">
        <v>153</v>
      </c>
      <c r="C368" s="1">
        <v>23.0</v>
      </c>
      <c r="D368" s="1" t="s">
        <v>137</v>
      </c>
      <c r="E368" s="1">
        <v>93.2</v>
      </c>
      <c r="F368" s="1">
        <v>54.0</v>
      </c>
      <c r="G368" s="1" t="s">
        <v>154</v>
      </c>
      <c r="H368" s="1">
        <v>23.6</v>
      </c>
      <c r="I368" s="1">
        <v>111.0</v>
      </c>
      <c r="J368" s="1">
        <v>189.0</v>
      </c>
      <c r="K368" s="1">
        <v>3.5</v>
      </c>
      <c r="L368" s="1">
        <v>165.4</v>
      </c>
      <c r="M368" s="1">
        <v>1.3</v>
      </c>
      <c r="N368" s="1">
        <v>80.0</v>
      </c>
      <c r="O368" s="1">
        <v>5.2</v>
      </c>
      <c r="P368" s="1">
        <v>1.9</v>
      </c>
      <c r="Q368" s="1">
        <v>4.4</v>
      </c>
      <c r="R368" s="1">
        <v>0.431818182</v>
      </c>
      <c r="S368" s="1">
        <v>118.0</v>
      </c>
      <c r="T368" s="1">
        <v>5.91</v>
      </c>
      <c r="U368" s="1">
        <v>4.44</v>
      </c>
      <c r="V368" s="1">
        <v>101.1</v>
      </c>
      <c r="W368" s="1">
        <v>125.7446809</v>
      </c>
      <c r="X368" s="1">
        <v>134.0</v>
      </c>
      <c r="Y368" s="1">
        <v>85.74564412</v>
      </c>
      <c r="Z368" s="1">
        <v>1.16624</v>
      </c>
      <c r="AA368" s="1">
        <v>0.373328269</v>
      </c>
      <c r="AB368" s="1">
        <v>52.6</v>
      </c>
      <c r="AC368" s="1">
        <v>19.62855754</v>
      </c>
      <c r="AD368" s="1" t="s">
        <v>154</v>
      </c>
      <c r="AE368" s="1">
        <v>28.20727562</v>
      </c>
      <c r="AF368" s="1">
        <v>66.5</v>
      </c>
      <c r="AG368" s="1" t="s">
        <v>154</v>
      </c>
      <c r="AH368" s="1" t="s">
        <v>154</v>
      </c>
      <c r="AI368" s="1" t="s">
        <v>142</v>
      </c>
      <c r="AJ368" s="1" t="s">
        <v>167</v>
      </c>
      <c r="AK368" s="1" t="s">
        <v>170</v>
      </c>
      <c r="AL368" s="1">
        <v>104.0</v>
      </c>
      <c r="AM368" s="1">
        <v>76.0</v>
      </c>
      <c r="AN368" s="1">
        <v>2180.0</v>
      </c>
      <c r="AO368" s="1">
        <v>12.5687</v>
      </c>
      <c r="AP368" s="1">
        <v>401.914</v>
      </c>
      <c r="AQ368" s="1">
        <v>805.418</v>
      </c>
      <c r="AR368" s="1">
        <v>12.7084</v>
      </c>
      <c r="AS368" s="1">
        <v>1466.08</v>
      </c>
      <c r="AT368" s="1">
        <v>2521.63</v>
      </c>
      <c r="AU368" s="1">
        <v>215.323</v>
      </c>
      <c r="AV368" s="1">
        <v>9.51118</v>
      </c>
      <c r="AW368" s="1">
        <v>1.14899</v>
      </c>
      <c r="AX368" s="1">
        <v>4.20781</v>
      </c>
      <c r="AY368" s="1">
        <v>827.554</v>
      </c>
      <c r="AZ368" s="1">
        <v>0.901781</v>
      </c>
      <c r="BA368" s="1">
        <v>1.55387</v>
      </c>
      <c r="BB368" s="1">
        <v>13.4824</v>
      </c>
      <c r="BC368" s="1">
        <v>4.28526</v>
      </c>
      <c r="BD368" s="1">
        <v>2.86907</v>
      </c>
      <c r="BE368" s="1">
        <v>320.351</v>
      </c>
      <c r="BF368" s="1">
        <v>6.79589</v>
      </c>
      <c r="BG368" s="1">
        <v>136.335</v>
      </c>
      <c r="BH368" s="1">
        <v>2.543320079</v>
      </c>
      <c r="BI368" s="1">
        <v>0.665673237</v>
      </c>
      <c r="BJ368" s="1">
        <v>0.164645815</v>
      </c>
      <c r="BK368" s="1">
        <v>0.0</v>
      </c>
      <c r="BL368" s="1" t="s">
        <v>156</v>
      </c>
      <c r="BM368" s="1" t="s">
        <v>146</v>
      </c>
      <c r="BN368" s="1" t="s">
        <v>146</v>
      </c>
      <c r="BO368" s="1" t="s">
        <v>146</v>
      </c>
      <c r="BP368" s="1" t="s">
        <v>146</v>
      </c>
      <c r="BQ368" s="1" t="s">
        <v>146</v>
      </c>
      <c r="BR368" s="1" t="s">
        <v>146</v>
      </c>
      <c r="BS368" s="1">
        <v>215.0345973</v>
      </c>
      <c r="BT368" s="1">
        <v>3.765355511</v>
      </c>
      <c r="BU368" s="1">
        <v>1.641923648</v>
      </c>
      <c r="BV368" s="1">
        <v>1.134186511</v>
      </c>
      <c r="BW368" s="1">
        <v>0.38935407</v>
      </c>
      <c r="BX368" s="1">
        <v>1.045489083</v>
      </c>
      <c r="BY368" s="1">
        <v>0.479582148</v>
      </c>
      <c r="BZ368" s="1" t="str">
        <f t="shared" si="1"/>
        <v>proinflamatoria</v>
      </c>
      <c r="CA368" s="1">
        <v>26.76691729</v>
      </c>
      <c r="CB368" s="1" t="s">
        <v>154</v>
      </c>
      <c r="CC368" s="1">
        <v>0.41925074</v>
      </c>
      <c r="CD368" s="1">
        <v>0.077133984</v>
      </c>
      <c r="CE368" s="1">
        <v>0.071407774</v>
      </c>
      <c r="CF368" s="1">
        <v>0.127505217</v>
      </c>
      <c r="CG368" s="1">
        <v>0.122919396</v>
      </c>
      <c r="CH368" s="1">
        <v>539.101</v>
      </c>
      <c r="CI368" s="2" t="str">
        <f t="shared" si="2"/>
        <v>low</v>
      </c>
      <c r="CJ368" s="1">
        <v>471.481</v>
      </c>
      <c r="CK368" s="1">
        <v>430.177</v>
      </c>
      <c r="CL368" s="1">
        <v>41.304</v>
      </c>
      <c r="CM368" s="1">
        <v>421.313</v>
      </c>
      <c r="CN368" s="1">
        <v>42.652</v>
      </c>
      <c r="CO368" s="1">
        <v>4.029</v>
      </c>
      <c r="CP368" s="1">
        <v>0.0</v>
      </c>
      <c r="CQ368" s="1">
        <v>4.029</v>
      </c>
      <c r="CR368" s="1">
        <v>0.0</v>
      </c>
      <c r="CS368" s="1">
        <v>3.488</v>
      </c>
      <c r="CT368" s="1">
        <v>3.488</v>
      </c>
      <c r="CU368" s="1">
        <v>0.0</v>
      </c>
      <c r="CV368" s="1">
        <v>0.074</v>
      </c>
      <c r="CW368" s="1">
        <v>0.025</v>
      </c>
      <c r="CX368" s="1">
        <v>0.0</v>
      </c>
      <c r="CY368" s="1">
        <v>51.85</v>
      </c>
      <c r="CZ368" s="1">
        <v>0.344</v>
      </c>
      <c r="DA368" s="1">
        <v>0.732</v>
      </c>
      <c r="DB368" s="1">
        <v>1.075</v>
      </c>
      <c r="DC368" s="1">
        <v>0.725</v>
      </c>
      <c r="DD368" s="1">
        <v>0.286</v>
      </c>
      <c r="DE368" s="1">
        <v>1.011</v>
      </c>
      <c r="DF368" s="1">
        <v>360.269</v>
      </c>
      <c r="DG368" s="1">
        <v>7.083</v>
      </c>
      <c r="DH368" s="1">
        <v>367.352</v>
      </c>
      <c r="DI368" s="1">
        <v>0.517</v>
      </c>
      <c r="DJ368" s="1">
        <v>0.959</v>
      </c>
      <c r="DK368" s="1">
        <v>1.477</v>
      </c>
      <c r="DL368" s="1">
        <v>12.404</v>
      </c>
      <c r="DM368" s="1">
        <v>28.742</v>
      </c>
      <c r="DN368" s="1">
        <v>41.146</v>
      </c>
      <c r="DO368" s="1">
        <v>0.0</v>
      </c>
      <c r="DP368" s="1">
        <v>3.488</v>
      </c>
      <c r="DQ368" s="1">
        <v>3.488</v>
      </c>
      <c r="DR368" s="1" t="s">
        <v>158</v>
      </c>
      <c r="DS368" s="1" t="s">
        <v>157</v>
      </c>
      <c r="DT368" s="1" t="s">
        <v>149</v>
      </c>
      <c r="DU368" s="1" t="s">
        <v>158</v>
      </c>
      <c r="DV368" s="1">
        <v>247.294</v>
      </c>
      <c r="DW368" s="1" t="str">
        <f t="shared" si="3"/>
        <v>low</v>
      </c>
      <c r="DX368" s="1">
        <v>216.276</v>
      </c>
      <c r="DY368" s="1">
        <v>193.263</v>
      </c>
      <c r="DZ368" s="1">
        <v>19.565</v>
      </c>
      <c r="EA368" s="1" t="s">
        <v>158</v>
      </c>
      <c r="EB368" s="1" t="s">
        <v>157</v>
      </c>
      <c r="EC368" s="1" t="s">
        <v>149</v>
      </c>
      <c r="ED368" s="1" t="s">
        <v>158</v>
      </c>
      <c r="EE368" s="1" t="s">
        <v>895</v>
      </c>
      <c r="EF368" s="1" t="s">
        <v>151</v>
      </c>
      <c r="EG368" s="1" t="s">
        <v>151</v>
      </c>
    </row>
    <row r="369" ht="14.25" customHeight="1">
      <c r="A369" s="1" t="s">
        <v>896</v>
      </c>
      <c r="B369" s="1" t="s">
        <v>153</v>
      </c>
      <c r="C369" s="1">
        <v>54.0</v>
      </c>
      <c r="D369" s="1" t="s">
        <v>161</v>
      </c>
      <c r="E369" s="1">
        <v>113.0</v>
      </c>
      <c r="F369" s="1">
        <v>49.0</v>
      </c>
      <c r="G369" s="1" t="s">
        <v>154</v>
      </c>
      <c r="H369" s="1">
        <v>17.2</v>
      </c>
      <c r="I369" s="1">
        <v>161.0</v>
      </c>
      <c r="J369" s="1">
        <v>227.0</v>
      </c>
      <c r="K369" s="1">
        <v>4.632653061</v>
      </c>
      <c r="L369" s="1">
        <v>66.6</v>
      </c>
      <c r="M369" s="1">
        <v>0.9</v>
      </c>
      <c r="N369" s="1">
        <v>92.0</v>
      </c>
      <c r="O369" s="1">
        <v>5.5</v>
      </c>
      <c r="P369" s="1">
        <v>6.55</v>
      </c>
      <c r="Q369" s="1">
        <v>9.36</v>
      </c>
      <c r="R369" s="1">
        <v>0.699786325</v>
      </c>
      <c r="S369" s="1">
        <v>86.0</v>
      </c>
      <c r="T369" s="1">
        <v>16.43</v>
      </c>
      <c r="U369" s="1">
        <v>5.106</v>
      </c>
      <c r="V369" s="1">
        <v>152.7</v>
      </c>
      <c r="W369" s="1">
        <v>204.607721</v>
      </c>
      <c r="X369" s="1">
        <v>47.4</v>
      </c>
      <c r="Y369" s="1">
        <v>26.82033167</v>
      </c>
      <c r="Z369" s="1">
        <v>3.728514667</v>
      </c>
      <c r="AA369" s="1">
        <v>0.31413392</v>
      </c>
      <c r="AB369" s="1">
        <v>59.0</v>
      </c>
      <c r="AC369" s="1">
        <v>25.67163971</v>
      </c>
      <c r="AD369" s="1" t="s">
        <v>139</v>
      </c>
      <c r="AE369" s="1">
        <v>44.63275512</v>
      </c>
      <c r="AF369" s="1">
        <v>89.5</v>
      </c>
      <c r="AG369" s="1" t="s">
        <v>140</v>
      </c>
      <c r="AH369" s="1" t="s">
        <v>141</v>
      </c>
      <c r="AI369" s="1" t="s">
        <v>142</v>
      </c>
      <c r="AJ369" s="1" t="s">
        <v>142</v>
      </c>
      <c r="AK369" s="1" t="s">
        <v>173</v>
      </c>
      <c r="AL369" s="1">
        <v>106.0</v>
      </c>
      <c r="AM369" s="1">
        <v>64.0</v>
      </c>
      <c r="AN369" s="1">
        <v>1790.42</v>
      </c>
      <c r="AO369" s="1">
        <v>14.9634</v>
      </c>
      <c r="AP369" s="1">
        <v>340.233</v>
      </c>
      <c r="AQ369" s="1">
        <v>824.524</v>
      </c>
      <c r="AR369" s="1">
        <v>12.5496</v>
      </c>
      <c r="AS369" s="1">
        <v>879.941</v>
      </c>
      <c r="AT369" s="1">
        <v>2809.1</v>
      </c>
      <c r="AU369" s="1">
        <v>208.051</v>
      </c>
      <c r="AV369" s="1">
        <v>10.3975</v>
      </c>
      <c r="AW369" s="1">
        <v>1.51785</v>
      </c>
      <c r="AX369" s="1">
        <v>3.02614</v>
      </c>
      <c r="AY369" s="1">
        <v>735.121</v>
      </c>
      <c r="AZ369" s="1">
        <v>1.43069</v>
      </c>
      <c r="BA369" s="1">
        <v>1.84154</v>
      </c>
      <c r="BB369" s="1">
        <v>16.0138</v>
      </c>
      <c r="BC369" s="1">
        <v>4.6326</v>
      </c>
      <c r="BD369" s="1">
        <v>1.46395</v>
      </c>
      <c r="BE369" s="1">
        <v>313.154</v>
      </c>
      <c r="BF369" s="1">
        <v>7.65455</v>
      </c>
      <c r="BG369" s="1">
        <v>188.967</v>
      </c>
      <c r="BH369" s="1">
        <v>1.817431953</v>
      </c>
      <c r="BI369" s="1">
        <v>0.721276017</v>
      </c>
      <c r="BJ369" s="1">
        <v>0.199055103</v>
      </c>
      <c r="BK369" s="1">
        <v>0.0</v>
      </c>
      <c r="BL369" s="1" t="s">
        <v>144</v>
      </c>
      <c r="BM369" s="1" t="s">
        <v>146</v>
      </c>
      <c r="BN369" s="1" t="s">
        <v>146</v>
      </c>
      <c r="BO369" s="1" t="s">
        <v>145</v>
      </c>
      <c r="BP369" s="1" t="s">
        <v>146</v>
      </c>
      <c r="BQ369" s="1" t="s">
        <v>146</v>
      </c>
      <c r="BR369" s="1" t="s">
        <v>145</v>
      </c>
      <c r="BS369" s="1">
        <v>63.79154995</v>
      </c>
      <c r="BT369" s="1">
        <v>35.3199335</v>
      </c>
      <c r="BU369" s="1">
        <v>37.74733845</v>
      </c>
      <c r="BV369" s="1">
        <v>34.98306203</v>
      </c>
      <c r="BW369" s="1">
        <v>16.17549992</v>
      </c>
      <c r="BX369" s="1">
        <v>0.652742979</v>
      </c>
      <c r="BY369" s="1">
        <v>0.364660882</v>
      </c>
      <c r="BZ369" s="1" t="str">
        <f t="shared" si="1"/>
        <v>proinflamatoria</v>
      </c>
      <c r="CA369" s="1">
        <v>42.12290503</v>
      </c>
      <c r="CB369" s="1" t="s">
        <v>148</v>
      </c>
      <c r="CC369" s="1">
        <v>0.044504414</v>
      </c>
      <c r="CD369" s="1">
        <v>0.175273293</v>
      </c>
      <c r="CE369" s="1">
        <v>0.015093994</v>
      </c>
      <c r="CF369" s="1">
        <v>0.123999451</v>
      </c>
      <c r="CG369" s="1">
        <v>0.10350821</v>
      </c>
      <c r="CH369" s="1">
        <v>630.546</v>
      </c>
      <c r="CI369" s="2" t="str">
        <f t="shared" si="2"/>
        <v>low</v>
      </c>
      <c r="CJ369" s="1">
        <v>842.306</v>
      </c>
      <c r="CK369" s="1">
        <v>730.491</v>
      </c>
      <c r="CL369" s="1">
        <v>111.814</v>
      </c>
      <c r="CM369" s="1">
        <v>346.703</v>
      </c>
      <c r="CN369" s="1">
        <v>485.284</v>
      </c>
      <c r="CO369" s="1">
        <v>2.728</v>
      </c>
      <c r="CP369" s="1">
        <v>0.0</v>
      </c>
      <c r="CQ369" s="1">
        <v>2.728</v>
      </c>
      <c r="CR369" s="1">
        <v>0.0</v>
      </c>
      <c r="CS369" s="1">
        <v>7.589</v>
      </c>
      <c r="CT369" s="1">
        <v>7.589</v>
      </c>
      <c r="CU369" s="1">
        <v>0.0</v>
      </c>
      <c r="CV369" s="1">
        <v>0.752</v>
      </c>
      <c r="CW369" s="1">
        <v>131.447</v>
      </c>
      <c r="CX369" s="1">
        <v>0.0</v>
      </c>
      <c r="CY369" s="1">
        <v>24.062</v>
      </c>
      <c r="CZ369" s="1">
        <v>0.249</v>
      </c>
      <c r="DA369" s="1">
        <v>0.0</v>
      </c>
      <c r="DB369" s="1">
        <v>0.249</v>
      </c>
      <c r="DC369" s="1">
        <v>5.146</v>
      </c>
      <c r="DD369" s="1">
        <v>0.005</v>
      </c>
      <c r="DE369" s="1">
        <v>5.151</v>
      </c>
      <c r="DF369" s="1">
        <v>185.649</v>
      </c>
      <c r="DG369" s="1">
        <v>0.145</v>
      </c>
      <c r="DH369" s="1">
        <v>185.794</v>
      </c>
      <c r="DI369" s="1">
        <v>0.744</v>
      </c>
      <c r="DJ369" s="1">
        <v>0.647</v>
      </c>
      <c r="DK369" s="1">
        <v>1.391</v>
      </c>
      <c r="DL369" s="1">
        <v>380.458</v>
      </c>
      <c r="DM369" s="1">
        <v>103.419</v>
      </c>
      <c r="DN369" s="1">
        <v>483.877</v>
      </c>
      <c r="DO369" s="1">
        <v>0.0</v>
      </c>
      <c r="DP369" s="1">
        <v>7.589</v>
      </c>
      <c r="DQ369" s="1">
        <v>7.589</v>
      </c>
      <c r="DR369" s="1" t="s">
        <v>158</v>
      </c>
      <c r="DS369" s="1" t="s">
        <v>149</v>
      </c>
      <c r="DT369" s="1" t="s">
        <v>149</v>
      </c>
      <c r="DU369" s="1" t="s">
        <v>149</v>
      </c>
      <c r="DV369" s="1">
        <v>352.178</v>
      </c>
      <c r="DW369" s="1" t="str">
        <f t="shared" si="3"/>
        <v>low</v>
      </c>
      <c r="DX369" s="1">
        <v>470.451</v>
      </c>
      <c r="DY369" s="1">
        <v>193.644</v>
      </c>
      <c r="DZ369" s="1">
        <v>271.045</v>
      </c>
      <c r="EA369" s="1" t="s">
        <v>158</v>
      </c>
      <c r="EB369" s="1" t="s">
        <v>149</v>
      </c>
      <c r="EC369" s="1" t="s">
        <v>149</v>
      </c>
      <c r="ED369" s="1" t="s">
        <v>149</v>
      </c>
      <c r="EE369" s="1" t="s">
        <v>897</v>
      </c>
      <c r="EF369" s="1" t="s">
        <v>151</v>
      </c>
      <c r="EG369" s="1" t="s">
        <v>151</v>
      </c>
    </row>
    <row r="370" ht="14.25" customHeight="1">
      <c r="A370" s="1" t="s">
        <v>898</v>
      </c>
      <c r="B370" s="1" t="s">
        <v>136</v>
      </c>
      <c r="C370" s="1">
        <v>28.0</v>
      </c>
      <c r="D370" s="1" t="s">
        <v>137</v>
      </c>
      <c r="E370" s="1">
        <v>701.0</v>
      </c>
      <c r="F370" s="1">
        <v>38.0</v>
      </c>
      <c r="G370" s="1" t="s">
        <v>138</v>
      </c>
      <c r="H370" s="1">
        <v>30.4</v>
      </c>
      <c r="I370" s="1">
        <v>139.0</v>
      </c>
      <c r="J370" s="1">
        <v>207.0</v>
      </c>
      <c r="K370" s="1">
        <v>5.447368421</v>
      </c>
      <c r="L370" s="1">
        <v>221.9</v>
      </c>
      <c r="M370" s="1">
        <v>0.9</v>
      </c>
      <c r="N370" s="1">
        <v>74.0</v>
      </c>
      <c r="O370" s="1">
        <v>5.2</v>
      </c>
      <c r="P370" s="1">
        <v>2.6</v>
      </c>
      <c r="Q370" s="1">
        <v>4.53</v>
      </c>
      <c r="R370" s="1">
        <v>0.573951435</v>
      </c>
      <c r="S370" s="1">
        <v>152.0</v>
      </c>
      <c r="T370" s="1">
        <v>12.72</v>
      </c>
      <c r="U370" s="1">
        <v>4.107</v>
      </c>
      <c r="V370" s="1">
        <v>197.4</v>
      </c>
      <c r="W370" s="1">
        <v>419.1103789</v>
      </c>
      <c r="X370" s="1">
        <v>64.5</v>
      </c>
      <c r="Y370" s="1">
        <v>43.06958667</v>
      </c>
      <c r="Z370" s="1">
        <v>2.321824</v>
      </c>
      <c r="AA370" s="1">
        <v>0.335835405</v>
      </c>
      <c r="AB370" s="1">
        <v>85.2</v>
      </c>
      <c r="AC370" s="1">
        <v>27.82040816</v>
      </c>
      <c r="AD370" s="1" t="s">
        <v>139</v>
      </c>
      <c r="AE370" s="1">
        <v>36.04380071</v>
      </c>
      <c r="AF370" s="1">
        <v>95.9</v>
      </c>
      <c r="AG370" s="1" t="s">
        <v>140</v>
      </c>
      <c r="AH370" s="1" t="s">
        <v>141</v>
      </c>
      <c r="AI370" s="1" t="s">
        <v>142</v>
      </c>
      <c r="AJ370" s="1" t="s">
        <v>167</v>
      </c>
      <c r="AK370" s="1" t="s">
        <v>173</v>
      </c>
      <c r="AL370" s="1">
        <v>130.0</v>
      </c>
      <c r="AM370" s="1">
        <v>94.0</v>
      </c>
      <c r="AN370" s="1">
        <v>2120.07</v>
      </c>
      <c r="AO370" s="1">
        <v>16.9106</v>
      </c>
      <c r="AP370" s="1">
        <v>763.449</v>
      </c>
      <c r="AQ370" s="1">
        <v>1067.63</v>
      </c>
      <c r="AR370" s="1">
        <v>11.7323</v>
      </c>
      <c r="AS370" s="1">
        <v>1506.67</v>
      </c>
      <c r="AT370" s="1">
        <v>3079.27</v>
      </c>
      <c r="AU370" s="1">
        <v>253.576</v>
      </c>
      <c r="AV370" s="1">
        <v>10.378</v>
      </c>
      <c r="AW370" s="1">
        <v>1.19844</v>
      </c>
      <c r="AX370" s="1">
        <v>3.16811</v>
      </c>
      <c r="AY370" s="1">
        <v>872.991</v>
      </c>
      <c r="AZ370" s="1">
        <v>0.938523</v>
      </c>
      <c r="BA370" s="1">
        <v>2.13306</v>
      </c>
      <c r="BB370" s="1">
        <v>15.4097</v>
      </c>
      <c r="BC370" s="1">
        <v>5.15359</v>
      </c>
      <c r="BD370" s="1">
        <v>1.30938</v>
      </c>
      <c r="BE370" s="1">
        <v>321.124</v>
      </c>
      <c r="BF370" s="1">
        <v>7.07095</v>
      </c>
      <c r="BG370" s="1">
        <v>137.488</v>
      </c>
      <c r="BH370" s="1">
        <v>1.28786311</v>
      </c>
      <c r="BI370" s="1">
        <v>0.359510374</v>
      </c>
      <c r="BJ370" s="1">
        <v>0.179922682</v>
      </c>
      <c r="BK370" s="1">
        <v>0.026060632</v>
      </c>
      <c r="BL370" s="1" t="s">
        <v>144</v>
      </c>
      <c r="BM370" s="1" t="s">
        <v>145</v>
      </c>
      <c r="BN370" s="1" t="s">
        <v>145</v>
      </c>
      <c r="BO370" s="1" t="s">
        <v>145</v>
      </c>
      <c r="BP370" s="1" t="s">
        <v>146</v>
      </c>
      <c r="BQ370" s="1" t="s">
        <v>146</v>
      </c>
      <c r="BR370" s="1" t="s">
        <v>146</v>
      </c>
      <c r="BS370" s="1">
        <v>74.45921917</v>
      </c>
      <c r="BT370" s="1">
        <v>36.33938778</v>
      </c>
      <c r="BU370" s="1">
        <v>32.23447013</v>
      </c>
      <c r="BV370" s="1">
        <v>30.39093707</v>
      </c>
      <c r="BW370" s="1">
        <v>12.62891131</v>
      </c>
      <c r="BX370" s="1">
        <v>1.023017323</v>
      </c>
      <c r="BY370" s="1">
        <v>0.482555341</v>
      </c>
      <c r="BZ370" s="1" t="str">
        <f t="shared" si="1"/>
        <v>proinflamatoria</v>
      </c>
      <c r="CA370" s="1">
        <v>27.50364964</v>
      </c>
      <c r="CB370" s="1" t="s">
        <v>148</v>
      </c>
      <c r="CC370" s="1">
        <v>0.878985036</v>
      </c>
      <c r="CD370" s="1">
        <v>0.028937014</v>
      </c>
      <c r="CE370" s="1">
        <v>0.011711126</v>
      </c>
      <c r="CF370" s="1">
        <v>0.063078973</v>
      </c>
      <c r="CG370" s="1">
        <v>0.003562909</v>
      </c>
      <c r="CH370" s="1">
        <v>1463.86</v>
      </c>
      <c r="CI370" s="2" t="str">
        <f t="shared" si="2"/>
        <v>High</v>
      </c>
      <c r="CJ370" s="1">
        <v>935.985</v>
      </c>
      <c r="CK370" s="1">
        <v>608.733</v>
      </c>
      <c r="CL370" s="1">
        <v>327.252</v>
      </c>
      <c r="CM370" s="1">
        <v>148.079</v>
      </c>
      <c r="CN370" s="1">
        <v>767.981</v>
      </c>
      <c r="CO370" s="1">
        <v>5.167</v>
      </c>
      <c r="CP370" s="1">
        <v>0.0</v>
      </c>
      <c r="CQ370" s="1">
        <v>5.167</v>
      </c>
      <c r="CR370" s="1">
        <v>0.0</v>
      </c>
      <c r="CS370" s="1">
        <v>14.757</v>
      </c>
      <c r="CT370" s="1">
        <v>14.757</v>
      </c>
      <c r="CU370" s="1">
        <v>0.0</v>
      </c>
      <c r="CV370" s="1">
        <v>0.657</v>
      </c>
      <c r="CW370" s="1">
        <v>84.748</v>
      </c>
      <c r="CX370" s="1">
        <v>0.0</v>
      </c>
      <c r="CY370" s="1">
        <v>36.374</v>
      </c>
      <c r="CZ370" s="1">
        <v>0.07</v>
      </c>
      <c r="DA370" s="1">
        <v>0.5</v>
      </c>
      <c r="DB370" s="1">
        <v>0.57</v>
      </c>
      <c r="DC370" s="1">
        <v>1.623</v>
      </c>
      <c r="DD370" s="1">
        <v>0.547</v>
      </c>
      <c r="DE370" s="1">
        <v>2.17</v>
      </c>
      <c r="DF370" s="1">
        <v>16.887</v>
      </c>
      <c r="DG370" s="1">
        <v>7.33</v>
      </c>
      <c r="DH370" s="1">
        <v>24.217</v>
      </c>
      <c r="DI370" s="1">
        <v>25.029</v>
      </c>
      <c r="DJ370" s="1">
        <v>20.993</v>
      </c>
      <c r="DK370" s="1">
        <v>46.022</v>
      </c>
      <c r="DL370" s="1">
        <v>438.784</v>
      </c>
      <c r="DM370" s="1">
        <v>283.077</v>
      </c>
      <c r="DN370" s="1">
        <v>721.861</v>
      </c>
      <c r="DO370" s="1">
        <v>0.0</v>
      </c>
      <c r="DP370" s="1">
        <v>14.757</v>
      </c>
      <c r="DQ370" s="1">
        <v>14.757</v>
      </c>
      <c r="DR370" s="1" t="s">
        <v>149</v>
      </c>
      <c r="DS370" s="1" t="s">
        <v>149</v>
      </c>
      <c r="DT370" s="1" t="s">
        <v>157</v>
      </c>
      <c r="DU370" s="1" t="s">
        <v>149</v>
      </c>
      <c r="DV370" s="1">
        <v>690.477</v>
      </c>
      <c r="DW370" s="1" t="str">
        <f t="shared" si="3"/>
        <v>high</v>
      </c>
      <c r="DX370" s="1">
        <v>441.488</v>
      </c>
      <c r="DY370" s="1">
        <v>69.846</v>
      </c>
      <c r="DZ370" s="1">
        <v>362.243</v>
      </c>
      <c r="EA370" s="1" t="s">
        <v>149</v>
      </c>
      <c r="EB370" s="1" t="s">
        <v>149</v>
      </c>
      <c r="EC370" s="1" t="s">
        <v>157</v>
      </c>
      <c r="ED370" s="1" t="s">
        <v>149</v>
      </c>
      <c r="EE370" s="1" t="s">
        <v>899</v>
      </c>
      <c r="EF370" s="1" t="s">
        <v>151</v>
      </c>
      <c r="EG370" s="1" t="s">
        <v>151</v>
      </c>
    </row>
    <row r="371" ht="14.25" customHeight="1">
      <c r="A371" s="1" t="s">
        <v>900</v>
      </c>
      <c r="B371" s="1" t="s">
        <v>136</v>
      </c>
      <c r="C371" s="1">
        <v>41.0</v>
      </c>
      <c r="D371" s="1" t="s">
        <v>161</v>
      </c>
      <c r="E371" s="1">
        <v>149.0</v>
      </c>
      <c r="F371" s="1">
        <v>41.0</v>
      </c>
      <c r="G371" s="1" t="s">
        <v>154</v>
      </c>
      <c r="H371" s="1">
        <v>75.0</v>
      </c>
      <c r="I371" s="1">
        <v>150.0</v>
      </c>
      <c r="J371" s="1">
        <v>266.0</v>
      </c>
      <c r="K371" s="1">
        <v>6.487804878</v>
      </c>
      <c r="L371" s="1">
        <v>220.5</v>
      </c>
      <c r="M371" s="1">
        <v>5.5</v>
      </c>
      <c r="N371" s="1">
        <v>83.0</v>
      </c>
      <c r="O371" s="1">
        <v>5.4</v>
      </c>
      <c r="P371" s="1">
        <v>12.7</v>
      </c>
      <c r="Q371" s="1">
        <v>2.14</v>
      </c>
      <c r="R371" s="1">
        <v>5.934579439</v>
      </c>
      <c r="S371" s="1">
        <v>375.0</v>
      </c>
      <c r="T371" s="1">
        <v>15.16</v>
      </c>
      <c r="U371" s="1">
        <v>4.6065</v>
      </c>
      <c r="V371" s="1">
        <v>176.9</v>
      </c>
      <c r="W371" s="1">
        <v>274.0171713</v>
      </c>
      <c r="X371" s="1">
        <v>52.6</v>
      </c>
      <c r="Y371" s="1">
        <v>32.21901369</v>
      </c>
      <c r="Z371" s="1">
        <v>3.103757333</v>
      </c>
      <c r="AA371" s="1">
        <v>0.322195301</v>
      </c>
      <c r="AB371" s="1">
        <v>64.0</v>
      </c>
      <c r="AC371" s="1">
        <v>24.81354944</v>
      </c>
      <c r="AD371" s="1" t="s">
        <v>154</v>
      </c>
      <c r="AE371" s="1">
        <v>35.81659971</v>
      </c>
      <c r="AF371" s="1">
        <v>91.4</v>
      </c>
      <c r="AG371" s="1" t="s">
        <v>140</v>
      </c>
      <c r="AH371" s="1" t="s">
        <v>141</v>
      </c>
      <c r="AI371" s="1" t="s">
        <v>142</v>
      </c>
      <c r="AJ371" s="1" t="s">
        <v>142</v>
      </c>
      <c r="AK371" s="1" t="s">
        <v>143</v>
      </c>
      <c r="AL371" s="1">
        <v>141.0</v>
      </c>
      <c r="AM371" s="1">
        <v>97.0</v>
      </c>
      <c r="AN371" s="1">
        <v>2732.34</v>
      </c>
      <c r="AO371" s="1">
        <v>32.1639</v>
      </c>
      <c r="AP371" s="1">
        <v>743.685</v>
      </c>
      <c r="AQ371" s="1">
        <v>1346.7</v>
      </c>
      <c r="AR371" s="1">
        <v>17.3939</v>
      </c>
      <c r="AS371" s="1">
        <v>865.007</v>
      </c>
      <c r="AT371" s="1">
        <v>3605.58</v>
      </c>
      <c r="AU371" s="1">
        <v>378.043</v>
      </c>
      <c r="AV371" s="1">
        <v>10.7763</v>
      </c>
      <c r="AW371" s="1">
        <v>3.06519</v>
      </c>
      <c r="AX371" s="1">
        <v>3.66418</v>
      </c>
      <c r="AY371" s="1">
        <v>940.727</v>
      </c>
      <c r="AZ371" s="1">
        <v>1.58745</v>
      </c>
      <c r="BA371" s="1">
        <v>1.42647</v>
      </c>
      <c r="BB371" s="1">
        <v>18.9885</v>
      </c>
      <c r="BC371" s="1">
        <v>5.17243</v>
      </c>
      <c r="BD371" s="1">
        <v>1.08062</v>
      </c>
      <c r="BE371" s="1">
        <v>588.0</v>
      </c>
      <c r="BF371" s="1">
        <v>6.67276</v>
      </c>
      <c r="BG371" s="1">
        <v>144.218</v>
      </c>
      <c r="BH371" s="1">
        <v>1.628400574</v>
      </c>
      <c r="BI371" s="1">
        <v>0.467327771</v>
      </c>
      <c r="BJ371" s="1">
        <v>0.267360467</v>
      </c>
      <c r="BK371" s="1">
        <v>0.0</v>
      </c>
      <c r="BL371" s="1" t="s">
        <v>144</v>
      </c>
      <c r="BM371" s="1" t="s">
        <v>145</v>
      </c>
      <c r="BN371" s="1" t="s">
        <v>145</v>
      </c>
      <c r="BO371" s="1" t="s">
        <v>146</v>
      </c>
      <c r="BP371" s="1" t="s">
        <v>146</v>
      </c>
      <c r="BQ371" s="1" t="s">
        <v>145</v>
      </c>
      <c r="BR371" s="1" t="s">
        <v>145</v>
      </c>
      <c r="BS371" s="1">
        <v>57.01555264</v>
      </c>
      <c r="BT371" s="1">
        <v>26.50611564</v>
      </c>
      <c r="BU371" s="1">
        <v>20.9583596</v>
      </c>
      <c r="BV371" s="1">
        <v>20.66418853</v>
      </c>
      <c r="BW371" s="1">
        <v>9.09824549</v>
      </c>
      <c r="BX371" s="1">
        <v>-1.468382023</v>
      </c>
      <c r="BY371" s="1">
        <v>-0.537475118</v>
      </c>
      <c r="BZ371" s="1" t="str">
        <f t="shared" si="1"/>
        <v>antiinflamatoria</v>
      </c>
      <c r="CA371" s="1">
        <v>28.85776805</v>
      </c>
      <c r="CB371" s="1" t="s">
        <v>148</v>
      </c>
      <c r="CC371" s="1">
        <v>0.159157668</v>
      </c>
      <c r="CD371" s="1">
        <v>0.102643664</v>
      </c>
      <c r="CE371" s="1">
        <v>0.265442059</v>
      </c>
      <c r="CF371" s="1">
        <v>0.021099665</v>
      </c>
      <c r="CG371" s="1">
        <v>0.164825617</v>
      </c>
      <c r="CH371" s="1">
        <v>2154.317</v>
      </c>
      <c r="CI371" s="2" t="str">
        <f t="shared" si="2"/>
        <v>High</v>
      </c>
      <c r="CJ371" s="1">
        <v>2306.965</v>
      </c>
      <c r="CK371" s="1">
        <v>1889.517</v>
      </c>
      <c r="CL371" s="1">
        <v>417.449</v>
      </c>
      <c r="CM371" s="1">
        <v>791.531</v>
      </c>
      <c r="CN371" s="1">
        <v>1505.037</v>
      </c>
      <c r="CO371" s="1">
        <v>10.247</v>
      </c>
      <c r="CP371" s="1">
        <v>0.0</v>
      </c>
      <c r="CQ371" s="1">
        <v>10.247</v>
      </c>
      <c r="CR371" s="1">
        <v>0.0</v>
      </c>
      <c r="CS371" s="1">
        <v>0.149</v>
      </c>
      <c r="CT371" s="1">
        <v>0.149</v>
      </c>
      <c r="CU371" s="1">
        <v>0.0</v>
      </c>
      <c r="CV371" s="1">
        <v>1.041</v>
      </c>
      <c r="CW371" s="1">
        <v>262.894</v>
      </c>
      <c r="CX371" s="1">
        <v>0.0</v>
      </c>
      <c r="CY371" s="1">
        <v>450.655</v>
      </c>
      <c r="CZ371" s="1">
        <v>0.0</v>
      </c>
      <c r="DA371" s="1">
        <v>0.0</v>
      </c>
      <c r="DB371" s="1">
        <v>0.0</v>
      </c>
      <c r="DC371" s="1">
        <v>0.0</v>
      </c>
      <c r="DD371" s="1">
        <v>0.0</v>
      </c>
      <c r="DE371" s="1">
        <v>0.0</v>
      </c>
      <c r="DF371" s="1">
        <v>77.086</v>
      </c>
      <c r="DG371" s="1">
        <v>0.811</v>
      </c>
      <c r="DH371" s="1">
        <v>77.898</v>
      </c>
      <c r="DI371" s="1">
        <v>1.262</v>
      </c>
      <c r="DJ371" s="1">
        <v>3.328</v>
      </c>
      <c r="DK371" s="1">
        <v>4.59</v>
      </c>
      <c r="DL371" s="1">
        <v>1087.287</v>
      </c>
      <c r="DM371" s="1">
        <v>413.16</v>
      </c>
      <c r="DN371" s="1">
        <v>1500.447</v>
      </c>
      <c r="DO371" s="1">
        <v>0.0</v>
      </c>
      <c r="DP371" s="1">
        <v>0.149</v>
      </c>
      <c r="DQ371" s="1">
        <v>0.149</v>
      </c>
      <c r="DR371" s="1" t="s">
        <v>149</v>
      </c>
      <c r="DS371" s="1" t="s">
        <v>149</v>
      </c>
      <c r="DT371" s="1" t="s">
        <v>149</v>
      </c>
      <c r="DU371" s="1" t="s">
        <v>149</v>
      </c>
      <c r="DV371" s="1">
        <v>788.451</v>
      </c>
      <c r="DW371" s="1" t="str">
        <f t="shared" si="3"/>
        <v>high</v>
      </c>
      <c r="DX371" s="1">
        <v>844.319</v>
      </c>
      <c r="DY371" s="1">
        <v>289.69</v>
      </c>
      <c r="DZ371" s="1">
        <v>550.824</v>
      </c>
      <c r="EA371" s="1" t="s">
        <v>149</v>
      </c>
      <c r="EB371" s="1" t="s">
        <v>149</v>
      </c>
      <c r="EC371" s="1" t="s">
        <v>149</v>
      </c>
      <c r="ED371" s="1" t="s">
        <v>149</v>
      </c>
      <c r="EE371" s="1" t="s">
        <v>901</v>
      </c>
      <c r="EF371" s="1" t="s">
        <v>175</v>
      </c>
      <c r="EG371" s="1" t="s">
        <v>175</v>
      </c>
    </row>
    <row r="372" ht="14.25" customHeight="1">
      <c r="A372" s="1" t="s">
        <v>902</v>
      </c>
      <c r="B372" s="1" t="s">
        <v>153</v>
      </c>
      <c r="C372" s="1">
        <v>49.0</v>
      </c>
      <c r="D372" s="1" t="s">
        <v>161</v>
      </c>
      <c r="E372" s="1">
        <v>83.3</v>
      </c>
      <c r="F372" s="1">
        <v>48.0</v>
      </c>
      <c r="G372" s="1" t="s">
        <v>154</v>
      </c>
      <c r="H372" s="1">
        <v>12.6</v>
      </c>
      <c r="I372" s="1">
        <v>117.0</v>
      </c>
      <c r="J372" s="1">
        <v>178.0</v>
      </c>
      <c r="K372" s="1">
        <v>3.708333333</v>
      </c>
      <c r="L372" s="1">
        <v>95.7</v>
      </c>
      <c r="M372" s="1">
        <v>0.7</v>
      </c>
      <c r="N372" s="1">
        <v>82.0</v>
      </c>
      <c r="O372" s="1">
        <v>5.7</v>
      </c>
      <c r="P372" s="1">
        <v>2.26</v>
      </c>
      <c r="Q372" s="1">
        <v>9.86</v>
      </c>
      <c r="R372" s="1">
        <v>0.229208925</v>
      </c>
      <c r="S372" s="1">
        <v>63.0</v>
      </c>
      <c r="T372" s="1">
        <v>7.87</v>
      </c>
      <c r="U372" s="1">
        <v>4.551</v>
      </c>
      <c r="V372" s="1">
        <v>116.6</v>
      </c>
      <c r="W372" s="1">
        <v>149.7621313</v>
      </c>
      <c r="X372" s="1">
        <v>100.3</v>
      </c>
      <c r="Y372" s="1">
        <v>62.82043656</v>
      </c>
      <c r="Z372" s="1">
        <v>1.591838667</v>
      </c>
      <c r="AA372" s="1">
        <v>0.355401532</v>
      </c>
      <c r="AB372" s="1">
        <v>66.4</v>
      </c>
      <c r="AC372" s="1">
        <v>26.43075361</v>
      </c>
      <c r="AD372" s="1" t="s">
        <v>139</v>
      </c>
      <c r="AE372" s="1">
        <v>37.42823727</v>
      </c>
      <c r="AF372" s="1">
        <v>84.3</v>
      </c>
      <c r="AG372" s="1" t="s">
        <v>140</v>
      </c>
      <c r="AH372" s="1" t="s">
        <v>154</v>
      </c>
      <c r="AI372" s="1" t="s">
        <v>142</v>
      </c>
      <c r="AJ372" s="1" t="s">
        <v>142</v>
      </c>
      <c r="AK372" s="1" t="s">
        <v>143</v>
      </c>
      <c r="AL372" s="1">
        <v>116.0</v>
      </c>
      <c r="AM372" s="1">
        <v>81.0</v>
      </c>
      <c r="AN372" s="1">
        <v>1554.26</v>
      </c>
      <c r="AO372" s="1">
        <v>13.2861</v>
      </c>
      <c r="AP372" s="1">
        <v>509.632</v>
      </c>
      <c r="AQ372" s="1">
        <v>829.764</v>
      </c>
      <c r="AR372" s="1">
        <v>13.1761</v>
      </c>
      <c r="AS372" s="1">
        <v>866.451</v>
      </c>
      <c r="AT372" s="1">
        <v>2840.76</v>
      </c>
      <c r="AU372" s="1">
        <v>217.043</v>
      </c>
      <c r="AV372" s="1">
        <v>10.5122</v>
      </c>
      <c r="AW372" s="1">
        <v>1.26238</v>
      </c>
      <c r="AX372" s="1">
        <v>2.59526</v>
      </c>
      <c r="AY372" s="1">
        <v>679.117</v>
      </c>
      <c r="AZ372" s="1">
        <v>0.885811</v>
      </c>
      <c r="BA372" s="1">
        <v>1.2284</v>
      </c>
      <c r="BB372" s="1">
        <v>12.596</v>
      </c>
      <c r="BC372" s="1">
        <v>4.39448</v>
      </c>
      <c r="BD372" s="1">
        <v>1.35538</v>
      </c>
      <c r="BE372" s="1">
        <v>274.865</v>
      </c>
      <c r="BF372" s="1">
        <v>7.27675</v>
      </c>
      <c r="BG372" s="1">
        <v>137.553</v>
      </c>
      <c r="BH372" s="1">
        <v>1.273971182</v>
      </c>
      <c r="BI372" s="1">
        <v>0.144913501</v>
      </c>
      <c r="BJ372" s="1">
        <v>0.055969625</v>
      </c>
      <c r="BK372" s="1">
        <v>0.020286626</v>
      </c>
      <c r="BL372" s="1" t="s">
        <v>144</v>
      </c>
      <c r="BM372" s="1" t="s">
        <v>145</v>
      </c>
      <c r="BN372" s="1" t="s">
        <v>146</v>
      </c>
      <c r="BO372" s="1" t="s">
        <v>145</v>
      </c>
      <c r="BP372" s="1" t="s">
        <v>146</v>
      </c>
      <c r="BQ372" s="1" t="s">
        <v>146</v>
      </c>
      <c r="BR372" s="1" t="s">
        <v>146</v>
      </c>
      <c r="BS372" s="1">
        <v>52.71462814</v>
      </c>
      <c r="BT372" s="1">
        <v>21.39423821</v>
      </c>
      <c r="BU372" s="1">
        <v>15.54980481</v>
      </c>
      <c r="BV372" s="1">
        <v>15.86014771</v>
      </c>
      <c r="BW372" s="1">
        <v>6.566425568</v>
      </c>
      <c r="BX372" s="1">
        <v>0.666478409</v>
      </c>
      <c r="BY372" s="1">
        <v>0.428879285</v>
      </c>
      <c r="BZ372" s="1" t="str">
        <f t="shared" si="1"/>
        <v>proinflamatoria</v>
      </c>
      <c r="CA372" s="1">
        <v>38.39620403</v>
      </c>
      <c r="CB372" s="1" t="s">
        <v>148</v>
      </c>
      <c r="CC372" s="1">
        <v>5.82009E-4</v>
      </c>
      <c r="CD372" s="1">
        <v>0.055836456</v>
      </c>
      <c r="CE372" s="1">
        <v>0.051216762</v>
      </c>
      <c r="CF372" s="1">
        <v>0.535447965</v>
      </c>
      <c r="CG372" s="1">
        <v>0.138699938</v>
      </c>
      <c r="CH372" s="1">
        <v>1210.773</v>
      </c>
      <c r="CI372" s="2" t="str">
        <f t="shared" si="2"/>
        <v>High</v>
      </c>
      <c r="CJ372" s="1">
        <v>1203.125</v>
      </c>
      <c r="CK372" s="1">
        <v>774.684</v>
      </c>
      <c r="CL372" s="1">
        <v>428.441</v>
      </c>
      <c r="CM372" s="1">
        <v>50.827</v>
      </c>
      <c r="CN372" s="1">
        <v>1119.489</v>
      </c>
      <c r="CO372" s="1">
        <v>8.8</v>
      </c>
      <c r="CP372" s="1">
        <v>0.0</v>
      </c>
      <c r="CQ372" s="1">
        <v>8.8</v>
      </c>
      <c r="CR372" s="1">
        <v>0.0</v>
      </c>
      <c r="CS372" s="1">
        <v>24.009</v>
      </c>
      <c r="CT372" s="1">
        <v>24.009</v>
      </c>
      <c r="CU372" s="1">
        <v>0.0</v>
      </c>
      <c r="CV372" s="1">
        <v>0.895</v>
      </c>
      <c r="CW372" s="1">
        <v>0.0</v>
      </c>
      <c r="CX372" s="1">
        <v>0.0</v>
      </c>
      <c r="CY372" s="1">
        <v>1.581</v>
      </c>
      <c r="CZ372" s="1">
        <v>0.099</v>
      </c>
      <c r="DA372" s="1">
        <v>1.76</v>
      </c>
      <c r="DB372" s="1">
        <v>1.859</v>
      </c>
      <c r="DC372" s="1">
        <v>0.0</v>
      </c>
      <c r="DD372" s="1">
        <v>0.171</v>
      </c>
      <c r="DE372" s="1">
        <v>0.171</v>
      </c>
      <c r="DF372" s="1">
        <v>35.98</v>
      </c>
      <c r="DG372" s="1">
        <v>11.237</v>
      </c>
      <c r="DH372" s="1">
        <v>47.216</v>
      </c>
      <c r="DI372" s="1">
        <v>0.644</v>
      </c>
      <c r="DJ372" s="1">
        <v>2.557</v>
      </c>
      <c r="DK372" s="1">
        <v>3.2</v>
      </c>
      <c r="DL372" s="1">
        <v>727.558</v>
      </c>
      <c r="DM372" s="1">
        <v>388.685</v>
      </c>
      <c r="DN372" s="1">
        <v>1116.243</v>
      </c>
      <c r="DO372" s="1">
        <v>0.0</v>
      </c>
      <c r="DP372" s="1">
        <v>24.009</v>
      </c>
      <c r="DQ372" s="1">
        <v>24.009</v>
      </c>
      <c r="DR372" s="1" t="s">
        <v>157</v>
      </c>
      <c r="DS372" s="1" t="s">
        <v>149</v>
      </c>
      <c r="DT372" s="1" t="s">
        <v>158</v>
      </c>
      <c r="DU372" s="1" t="s">
        <v>149</v>
      </c>
      <c r="DV372" s="1">
        <v>779.003</v>
      </c>
      <c r="DW372" s="1" t="str">
        <f t="shared" si="3"/>
        <v>high</v>
      </c>
      <c r="DX372" s="1">
        <v>774.082</v>
      </c>
      <c r="DY372" s="1">
        <v>32.702</v>
      </c>
      <c r="DZ372" s="1">
        <v>720.271</v>
      </c>
      <c r="EA372" s="1" t="s">
        <v>149</v>
      </c>
      <c r="EB372" s="1" t="s">
        <v>149</v>
      </c>
      <c r="EC372" s="1" t="s">
        <v>157</v>
      </c>
      <c r="ED372" s="1" t="s">
        <v>149</v>
      </c>
      <c r="EE372" s="1" t="s">
        <v>903</v>
      </c>
      <c r="EF372" s="1" t="s">
        <v>165</v>
      </c>
      <c r="EG372" s="1" t="s">
        <v>165</v>
      </c>
    </row>
    <row r="373" ht="14.25" customHeight="1">
      <c r="A373" s="1" t="s">
        <v>904</v>
      </c>
      <c r="B373" s="1" t="s">
        <v>136</v>
      </c>
      <c r="C373" s="1">
        <v>50.0</v>
      </c>
      <c r="D373" s="1" t="s">
        <v>161</v>
      </c>
      <c r="E373" s="1">
        <v>78.2</v>
      </c>
      <c r="F373" s="1">
        <v>29.0</v>
      </c>
      <c r="G373" s="1" t="s">
        <v>138</v>
      </c>
      <c r="H373" s="1">
        <v>41.0</v>
      </c>
      <c r="I373" s="1">
        <v>82.0</v>
      </c>
      <c r="J373" s="1">
        <v>152.0</v>
      </c>
      <c r="K373" s="1">
        <v>5.24137931</v>
      </c>
      <c r="L373" s="1">
        <v>155.1</v>
      </c>
      <c r="M373" s="1">
        <v>6.9</v>
      </c>
      <c r="N373" s="1">
        <v>82.0</v>
      </c>
      <c r="O373" s="1">
        <v>5.1</v>
      </c>
      <c r="P373" s="1">
        <v>7.4</v>
      </c>
      <c r="Q373" s="1">
        <v>5.77</v>
      </c>
      <c r="R373" s="1">
        <v>1.282495667</v>
      </c>
      <c r="S373" s="1">
        <v>205.0</v>
      </c>
      <c r="T373" s="1">
        <v>26.38</v>
      </c>
      <c r="U373" s="1">
        <v>4.551</v>
      </c>
      <c r="V373" s="1">
        <v>263.2</v>
      </c>
      <c r="W373" s="1">
        <v>501.9980971</v>
      </c>
      <c r="X373" s="1">
        <v>31.0</v>
      </c>
      <c r="Y373" s="1">
        <v>18.74135087</v>
      </c>
      <c r="Z373" s="1">
        <v>5.335794667</v>
      </c>
      <c r="AA373" s="1">
        <v>0.299489167</v>
      </c>
      <c r="AB373" s="1">
        <v>117.6</v>
      </c>
      <c r="AC373" s="1">
        <v>39.75121687</v>
      </c>
      <c r="AD373" s="1" t="s">
        <v>155</v>
      </c>
      <c r="AE373" s="1">
        <v>42.65627515</v>
      </c>
      <c r="AF373" s="1">
        <v>121.5</v>
      </c>
      <c r="AG373" s="1" t="s">
        <v>140</v>
      </c>
      <c r="AH373" s="1" t="s">
        <v>141</v>
      </c>
      <c r="AI373" s="1" t="s">
        <v>142</v>
      </c>
      <c r="AJ373" s="1" t="s">
        <v>142</v>
      </c>
      <c r="AK373" s="1" t="s">
        <v>173</v>
      </c>
      <c r="AL373" s="1">
        <v>136.0</v>
      </c>
      <c r="AM373" s="1">
        <v>84.0</v>
      </c>
      <c r="AN373" s="1">
        <v>1252.54</v>
      </c>
      <c r="AO373" s="1">
        <v>13.8737</v>
      </c>
      <c r="AP373" s="1">
        <v>246.796</v>
      </c>
      <c r="AQ373" s="1">
        <v>575.6</v>
      </c>
      <c r="AR373" s="1">
        <v>11.4501</v>
      </c>
      <c r="AS373" s="1">
        <v>888.496</v>
      </c>
      <c r="AT373" s="1">
        <v>2293.71</v>
      </c>
      <c r="AU373" s="1">
        <v>202.445</v>
      </c>
      <c r="AV373" s="1">
        <v>9.19135</v>
      </c>
      <c r="AW373" s="1">
        <v>0.910039</v>
      </c>
      <c r="AX373" s="1">
        <v>2.68997</v>
      </c>
      <c r="AY373" s="1">
        <v>822.862</v>
      </c>
      <c r="AZ373" s="1">
        <v>0.631443</v>
      </c>
      <c r="BA373" s="1">
        <v>1.3987</v>
      </c>
      <c r="BB373" s="1">
        <v>13.4175</v>
      </c>
      <c r="BC373" s="1">
        <v>3.38905</v>
      </c>
      <c r="BD373" s="1">
        <v>1.1876</v>
      </c>
      <c r="BE373" s="1">
        <v>269.721</v>
      </c>
      <c r="BF373" s="1">
        <v>6.24006</v>
      </c>
      <c r="BG373" s="1">
        <v>143.72</v>
      </c>
      <c r="BH373" s="1">
        <v>3.919344023</v>
      </c>
      <c r="BI373" s="1">
        <v>0.988151671</v>
      </c>
      <c r="BJ373" s="1">
        <v>0.228067589</v>
      </c>
      <c r="BK373" s="1">
        <v>0.0</v>
      </c>
      <c r="BL373" s="1" t="s">
        <v>144</v>
      </c>
      <c r="BM373" s="1" t="s">
        <v>145</v>
      </c>
      <c r="BN373" s="1" t="s">
        <v>145</v>
      </c>
      <c r="BO373" s="1" t="s">
        <v>145</v>
      </c>
      <c r="BP373" s="1" t="s">
        <v>146</v>
      </c>
      <c r="BQ373" s="1" t="s">
        <v>145</v>
      </c>
      <c r="BR373" s="1" t="s">
        <v>145</v>
      </c>
      <c r="BS373" s="1">
        <v>65.32068259</v>
      </c>
      <c r="BT373" s="1">
        <v>25.76782717</v>
      </c>
      <c r="BU373" s="1">
        <v>17.7305147</v>
      </c>
      <c r="BV373" s="1">
        <v>17.22494166</v>
      </c>
      <c r="BW373" s="1">
        <v>6.610456936</v>
      </c>
      <c r="BX373" s="1">
        <v>0.390839837</v>
      </c>
      <c r="BY373" s="1">
        <v>0.311923254</v>
      </c>
      <c r="BZ373" s="1" t="str">
        <f t="shared" si="1"/>
        <v>proinflamatoria</v>
      </c>
      <c r="CA373" s="1">
        <v>35.6872428</v>
      </c>
      <c r="CB373" s="1" t="s">
        <v>148</v>
      </c>
      <c r="CC373" s="1">
        <v>0.0</v>
      </c>
      <c r="CD373" s="1">
        <v>0.391346859</v>
      </c>
      <c r="CE373" s="1">
        <v>0.392080176</v>
      </c>
      <c r="CF373" s="1">
        <v>0.03715473</v>
      </c>
      <c r="CG373" s="1">
        <v>0.036665852</v>
      </c>
      <c r="CH373" s="1">
        <v>1643.217</v>
      </c>
      <c r="CI373" s="2" t="str">
        <f t="shared" si="2"/>
        <v>High</v>
      </c>
      <c r="CJ373" s="1">
        <v>1695.105</v>
      </c>
      <c r="CK373" s="1">
        <v>1103.238</v>
      </c>
      <c r="CL373" s="1">
        <v>591.867</v>
      </c>
      <c r="CM373" s="1">
        <v>42.858</v>
      </c>
      <c r="CN373" s="1">
        <v>1629.973</v>
      </c>
      <c r="CO373" s="1">
        <v>12.942</v>
      </c>
      <c r="CP373" s="1">
        <v>0.0</v>
      </c>
      <c r="CQ373" s="1">
        <v>12.942</v>
      </c>
      <c r="CR373" s="1">
        <v>0.0</v>
      </c>
      <c r="CS373" s="1">
        <v>9.332</v>
      </c>
      <c r="CT373" s="1">
        <v>9.332</v>
      </c>
      <c r="CU373" s="1">
        <v>0.0</v>
      </c>
      <c r="CV373" s="1">
        <v>1.317</v>
      </c>
      <c r="CW373" s="1">
        <v>0.0</v>
      </c>
      <c r="CX373" s="1">
        <v>0.0</v>
      </c>
      <c r="CY373" s="1">
        <v>13.153</v>
      </c>
      <c r="CZ373" s="1">
        <v>0.022</v>
      </c>
      <c r="DA373" s="1">
        <v>17.074</v>
      </c>
      <c r="DB373" s="1">
        <v>17.096</v>
      </c>
      <c r="DC373" s="1">
        <v>0.0</v>
      </c>
      <c r="DD373" s="1">
        <v>0.953</v>
      </c>
      <c r="DE373" s="1">
        <v>0.953</v>
      </c>
      <c r="DF373" s="1">
        <v>8.637</v>
      </c>
      <c r="DG373" s="1">
        <v>3.014</v>
      </c>
      <c r="DH373" s="1">
        <v>11.651</v>
      </c>
      <c r="DI373" s="1">
        <v>0.284</v>
      </c>
      <c r="DJ373" s="1">
        <v>4.345</v>
      </c>
      <c r="DK373" s="1">
        <v>4.629</v>
      </c>
      <c r="DL373" s="1">
        <v>1068.171</v>
      </c>
      <c r="DM373" s="1">
        <v>557.124</v>
      </c>
      <c r="DN373" s="1">
        <v>1625.295</v>
      </c>
      <c r="DO373" s="1">
        <v>0.0</v>
      </c>
      <c r="DP373" s="1">
        <v>9.332</v>
      </c>
      <c r="DQ373" s="1">
        <v>9.332</v>
      </c>
      <c r="DR373" s="1" t="s">
        <v>149</v>
      </c>
      <c r="DS373" s="1" t="s">
        <v>149</v>
      </c>
      <c r="DT373" s="1" t="s">
        <v>158</v>
      </c>
      <c r="DU373" s="1" t="s">
        <v>149</v>
      </c>
      <c r="DV373" s="1">
        <v>1311.908</v>
      </c>
      <c r="DW373" s="1" t="str">
        <f t="shared" si="3"/>
        <v>high</v>
      </c>
      <c r="DX373" s="1">
        <v>1353.334</v>
      </c>
      <c r="DY373" s="1">
        <v>34.217</v>
      </c>
      <c r="DZ373" s="1">
        <v>1301.334</v>
      </c>
      <c r="EA373" s="1" t="s">
        <v>149</v>
      </c>
      <c r="EB373" s="1" t="s">
        <v>149</v>
      </c>
      <c r="EC373" s="1" t="s">
        <v>157</v>
      </c>
      <c r="ED373" s="1" t="s">
        <v>149</v>
      </c>
      <c r="EE373" s="1" t="s">
        <v>905</v>
      </c>
      <c r="EF373" s="1" t="s">
        <v>165</v>
      </c>
      <c r="EG373" s="1" t="s">
        <v>165</v>
      </c>
    </row>
    <row r="374" ht="14.25" customHeight="1">
      <c r="A374" s="1" t="s">
        <v>906</v>
      </c>
      <c r="B374" s="1" t="s">
        <v>136</v>
      </c>
      <c r="C374" s="1">
        <v>43.0</v>
      </c>
      <c r="D374" s="1" t="s">
        <v>161</v>
      </c>
      <c r="E374" s="1">
        <v>100.0</v>
      </c>
      <c r="F374" s="1">
        <v>58.0</v>
      </c>
      <c r="G374" s="1" t="s">
        <v>154</v>
      </c>
      <c r="H374" s="1">
        <v>18.4</v>
      </c>
      <c r="I374" s="1">
        <v>133.0</v>
      </c>
      <c r="J374" s="1">
        <v>209.0</v>
      </c>
      <c r="K374" s="1">
        <v>3.603448276</v>
      </c>
      <c r="L374" s="1">
        <v>205.9</v>
      </c>
      <c r="M374" s="1">
        <v>0.4</v>
      </c>
      <c r="N374" s="1">
        <v>77.0</v>
      </c>
      <c r="O374" s="1">
        <v>5.4</v>
      </c>
      <c r="P374" s="1">
        <v>0.45</v>
      </c>
      <c r="Q374" s="1">
        <v>7.25</v>
      </c>
      <c r="R374" s="1">
        <v>0.062068966</v>
      </c>
      <c r="S374" s="1">
        <v>92.0</v>
      </c>
      <c r="T374" s="1">
        <v>3.87</v>
      </c>
      <c r="U374" s="1">
        <v>4.2735</v>
      </c>
      <c r="V374" s="1">
        <v>82.4</v>
      </c>
      <c r="W374" s="1">
        <v>100.0646412</v>
      </c>
      <c r="X374" s="1">
        <v>206.1</v>
      </c>
      <c r="Y374" s="1">
        <v>136.0466477</v>
      </c>
      <c r="Z374" s="1">
        <v>0.735042</v>
      </c>
      <c r="AA374" s="1">
        <v>0.403529758</v>
      </c>
      <c r="AB374" s="1">
        <v>65.0</v>
      </c>
      <c r="AC374" s="1">
        <v>23.58832922</v>
      </c>
      <c r="AD374" s="1" t="s">
        <v>154</v>
      </c>
      <c r="AE374" s="1">
        <v>33.17329786</v>
      </c>
      <c r="AF374" s="1">
        <v>77.8</v>
      </c>
      <c r="AG374" s="1" t="s">
        <v>154</v>
      </c>
      <c r="AH374" s="1" t="s">
        <v>154</v>
      </c>
      <c r="AI374" s="1" t="s">
        <v>142</v>
      </c>
      <c r="AJ374" s="1" t="s">
        <v>142</v>
      </c>
      <c r="AK374" s="1" t="s">
        <v>143</v>
      </c>
      <c r="AL374" s="1">
        <v>129.0</v>
      </c>
      <c r="AM374" s="1">
        <v>84.0</v>
      </c>
      <c r="AN374" s="1">
        <v>1958.81</v>
      </c>
      <c r="AO374" s="1">
        <v>20.805</v>
      </c>
      <c r="AP374" s="1">
        <v>964.583</v>
      </c>
      <c r="AQ374" s="1">
        <v>1221.22</v>
      </c>
      <c r="AR374" s="1">
        <v>14.1829</v>
      </c>
      <c r="AS374" s="1">
        <v>1282.87</v>
      </c>
      <c r="AT374" s="1">
        <v>3286.24</v>
      </c>
      <c r="AU374" s="1">
        <v>241.775</v>
      </c>
      <c r="AV374" s="1">
        <v>10.7677</v>
      </c>
      <c r="AW374" s="1">
        <v>1.48132</v>
      </c>
      <c r="AX374" s="1">
        <v>3.03272</v>
      </c>
      <c r="AY374" s="1">
        <v>1014.99</v>
      </c>
      <c r="AZ374" s="1">
        <v>0.998765</v>
      </c>
      <c r="BA374" s="1">
        <v>1.54539</v>
      </c>
      <c r="BB374" s="1">
        <v>12.9713</v>
      </c>
      <c r="BC374" s="1">
        <v>4.31827</v>
      </c>
      <c r="BD374" s="1">
        <v>0.941714</v>
      </c>
      <c r="BE374" s="1">
        <v>343.999</v>
      </c>
      <c r="BF374" s="1">
        <v>7.30289</v>
      </c>
      <c r="BG374" s="1">
        <v>187.95</v>
      </c>
      <c r="BH374" s="1">
        <v>4.134624996</v>
      </c>
      <c r="BI374" s="1">
        <v>0.379606844</v>
      </c>
      <c r="BJ374" s="1">
        <v>0.149929644</v>
      </c>
      <c r="BK374" s="1">
        <v>0.0</v>
      </c>
      <c r="BL374" s="1" t="s">
        <v>156</v>
      </c>
      <c r="BM374" s="1" t="s">
        <v>146</v>
      </c>
      <c r="BN374" s="1" t="s">
        <v>146</v>
      </c>
      <c r="BO374" s="1" t="s">
        <v>146</v>
      </c>
      <c r="BP374" s="1" t="s">
        <v>146</v>
      </c>
      <c r="BQ374" s="1" t="s">
        <v>146</v>
      </c>
      <c r="BR374" s="1" t="s">
        <v>146</v>
      </c>
      <c r="BS374" s="1">
        <v>110.9080378</v>
      </c>
      <c r="BT374" s="1">
        <v>4.171318263</v>
      </c>
      <c r="BU374" s="1">
        <v>1.05252522</v>
      </c>
      <c r="BV374" s="1">
        <v>0.469122746</v>
      </c>
      <c r="BW374" s="1">
        <v>0.296290035</v>
      </c>
      <c r="BX374" s="1">
        <v>0.065772665</v>
      </c>
      <c r="BY374" s="1">
        <v>0.033574612</v>
      </c>
      <c r="BZ374" s="1" t="str">
        <f t="shared" si="1"/>
        <v>antiinflamatoria</v>
      </c>
      <c r="CA374" s="1">
        <v>21.32647815</v>
      </c>
      <c r="CB374" s="1" t="s">
        <v>148</v>
      </c>
      <c r="CC374" s="1">
        <v>0.608134364</v>
      </c>
      <c r="CD374" s="1">
        <v>0.096282544</v>
      </c>
      <c r="CE374" s="1">
        <v>0.012952809</v>
      </c>
      <c r="CF374" s="1">
        <v>0.008721558</v>
      </c>
      <c r="CG374" s="1">
        <v>0.117784206</v>
      </c>
      <c r="CH374" s="1">
        <v>1109.839</v>
      </c>
      <c r="CI374" s="2" t="str">
        <f t="shared" si="2"/>
        <v>High</v>
      </c>
      <c r="CJ374" s="1">
        <v>1002.516</v>
      </c>
      <c r="CK374" s="1">
        <v>804.934</v>
      </c>
      <c r="CL374" s="1">
        <v>197.582</v>
      </c>
      <c r="CM374" s="1">
        <v>285.742</v>
      </c>
      <c r="CN374" s="1">
        <v>672.541</v>
      </c>
      <c r="CO374" s="1">
        <v>3.355</v>
      </c>
      <c r="CP374" s="1">
        <v>0.0</v>
      </c>
      <c r="CQ374" s="1">
        <v>3.355</v>
      </c>
      <c r="CR374" s="1">
        <v>0.0</v>
      </c>
      <c r="CS374" s="1">
        <v>40.879</v>
      </c>
      <c r="CT374" s="1">
        <v>40.879</v>
      </c>
      <c r="CU374" s="1">
        <v>0.0</v>
      </c>
      <c r="CV374" s="1">
        <v>0.334</v>
      </c>
      <c r="CW374" s="1">
        <v>1.606</v>
      </c>
      <c r="CX374" s="1">
        <v>0.0</v>
      </c>
      <c r="CY374" s="1">
        <v>231.945</v>
      </c>
      <c r="CZ374" s="1">
        <v>0.016</v>
      </c>
      <c r="DA374" s="1">
        <v>0.113</v>
      </c>
      <c r="DB374" s="1">
        <v>0.129</v>
      </c>
      <c r="DC374" s="1">
        <v>0.0</v>
      </c>
      <c r="DD374" s="1">
        <v>0.339</v>
      </c>
      <c r="DE374" s="1">
        <v>0.339</v>
      </c>
      <c r="DF374" s="1">
        <v>33.802</v>
      </c>
      <c r="DG374" s="1">
        <v>8.503</v>
      </c>
      <c r="DH374" s="1">
        <v>42.305</v>
      </c>
      <c r="DI374" s="1">
        <v>3.056</v>
      </c>
      <c r="DJ374" s="1">
        <v>1.708</v>
      </c>
      <c r="DK374" s="1">
        <v>4.764</v>
      </c>
      <c r="DL374" s="1">
        <v>521.736</v>
      </c>
      <c r="DM374" s="1">
        <v>146.04</v>
      </c>
      <c r="DN374" s="1">
        <v>667.776</v>
      </c>
      <c r="DO374" s="1">
        <v>0.0</v>
      </c>
      <c r="DP374" s="1">
        <v>40.879</v>
      </c>
      <c r="DQ374" s="1">
        <v>40.879</v>
      </c>
      <c r="DR374" s="1" t="s">
        <v>157</v>
      </c>
      <c r="DS374" s="1" t="s">
        <v>149</v>
      </c>
      <c r="DT374" s="1" t="s">
        <v>149</v>
      </c>
      <c r="DU374" s="1" t="s">
        <v>149</v>
      </c>
      <c r="DV374" s="1">
        <v>566.588</v>
      </c>
      <c r="DW374" s="1" t="str">
        <f t="shared" si="3"/>
        <v>high</v>
      </c>
      <c r="DX374" s="1">
        <v>511.799</v>
      </c>
      <c r="DY374" s="1">
        <v>145.875</v>
      </c>
      <c r="DZ374" s="1">
        <v>343.342</v>
      </c>
      <c r="EA374" s="1" t="s">
        <v>157</v>
      </c>
      <c r="EB374" s="1" t="s">
        <v>149</v>
      </c>
      <c r="EC374" s="1" t="s">
        <v>149</v>
      </c>
      <c r="ED374" s="1" t="s">
        <v>149</v>
      </c>
      <c r="EE374" s="1" t="s">
        <v>907</v>
      </c>
      <c r="EF374" s="1" t="s">
        <v>151</v>
      </c>
      <c r="EG374" s="1" t="s">
        <v>151</v>
      </c>
    </row>
    <row r="375" ht="14.25" customHeight="1">
      <c r="A375" s="1" t="s">
        <v>908</v>
      </c>
      <c r="B375" s="1" t="s">
        <v>153</v>
      </c>
      <c r="C375" s="1">
        <v>54.0</v>
      </c>
      <c r="D375" s="1" t="s">
        <v>161</v>
      </c>
      <c r="E375" s="1">
        <v>75.3</v>
      </c>
      <c r="F375" s="1">
        <v>52.0</v>
      </c>
      <c r="G375" s="1" t="s">
        <v>154</v>
      </c>
      <c r="H375" s="1">
        <v>12.0</v>
      </c>
      <c r="I375" s="1">
        <v>115.0</v>
      </c>
      <c r="J375" s="1">
        <v>180.0</v>
      </c>
      <c r="K375" s="1">
        <v>3.461538462</v>
      </c>
      <c r="L375" s="1">
        <v>116.0</v>
      </c>
      <c r="M375" s="1">
        <v>3.1</v>
      </c>
      <c r="N375" s="1">
        <v>84.0</v>
      </c>
      <c r="O375" s="1">
        <v>5.4</v>
      </c>
      <c r="P375" s="1">
        <v>12.7</v>
      </c>
      <c r="Q375" s="1">
        <v>18.29</v>
      </c>
      <c r="R375" s="1">
        <v>0.694368507</v>
      </c>
      <c r="S375" s="1">
        <v>60.0</v>
      </c>
      <c r="T375" s="1">
        <v>5.26</v>
      </c>
      <c r="U375" s="1">
        <v>4.662</v>
      </c>
      <c r="V375" s="1">
        <v>84.8</v>
      </c>
      <c r="W375" s="1">
        <v>90.53356282</v>
      </c>
      <c r="X375" s="1">
        <v>148.4</v>
      </c>
      <c r="Y375" s="1">
        <v>91.75389404</v>
      </c>
      <c r="Z375" s="1">
        <v>1.089872</v>
      </c>
      <c r="AA375" s="1">
        <v>0.377473111</v>
      </c>
      <c r="AB375" s="1">
        <v>70.0</v>
      </c>
      <c r="AC375" s="1">
        <v>28.00491766</v>
      </c>
      <c r="AD375" s="1" t="s">
        <v>139</v>
      </c>
      <c r="AE375" s="1">
        <v>42.72299333</v>
      </c>
      <c r="AF375" s="1">
        <v>94.4</v>
      </c>
      <c r="AG375" s="1" t="s">
        <v>140</v>
      </c>
      <c r="AH375" s="1" t="s">
        <v>141</v>
      </c>
      <c r="AI375" s="1" t="s">
        <v>142</v>
      </c>
      <c r="AJ375" s="1" t="s">
        <v>142</v>
      </c>
      <c r="AK375" s="1" t="s">
        <v>143</v>
      </c>
      <c r="AL375" s="1">
        <v>138.0</v>
      </c>
      <c r="AM375" s="1">
        <v>75.0</v>
      </c>
      <c r="AN375" s="1">
        <v>1595.21</v>
      </c>
      <c r="AO375" s="1">
        <v>20.2519</v>
      </c>
      <c r="AP375" s="1">
        <v>474.998</v>
      </c>
      <c r="AQ375" s="1">
        <v>866.158</v>
      </c>
      <c r="AR375" s="1">
        <v>13.0952</v>
      </c>
      <c r="AS375" s="1">
        <v>772.937</v>
      </c>
      <c r="AT375" s="1">
        <v>2661.93</v>
      </c>
      <c r="AU375" s="1">
        <v>210.172</v>
      </c>
      <c r="AV375" s="1">
        <v>9.70913</v>
      </c>
      <c r="AW375" s="1">
        <v>1.27618</v>
      </c>
      <c r="AX375" s="1">
        <v>2.91486</v>
      </c>
      <c r="AY375" s="1">
        <v>711.471</v>
      </c>
      <c r="AZ375" s="1">
        <v>0.968622</v>
      </c>
      <c r="BA375" s="1">
        <v>1.27506</v>
      </c>
      <c r="BB375" s="1">
        <v>10.5027</v>
      </c>
      <c r="BC375" s="1">
        <v>4.22443</v>
      </c>
      <c r="BD375" s="1">
        <v>0.864905</v>
      </c>
      <c r="BE375" s="1">
        <v>384.73</v>
      </c>
      <c r="BF375" s="1">
        <v>6.71151</v>
      </c>
      <c r="BG375" s="1">
        <v>126.008</v>
      </c>
      <c r="BH375" s="1">
        <v>1.910918465</v>
      </c>
      <c r="BI375" s="1">
        <v>0.378530409</v>
      </c>
      <c r="BJ375" s="1">
        <v>0.249095697</v>
      </c>
      <c r="BK375" s="1">
        <v>0.0</v>
      </c>
      <c r="BL375" s="1" t="s">
        <v>144</v>
      </c>
      <c r="BM375" s="1" t="s">
        <v>145</v>
      </c>
      <c r="BN375" s="1" t="s">
        <v>146</v>
      </c>
      <c r="BO375" s="1" t="s">
        <v>146</v>
      </c>
      <c r="BP375" s="1" t="s">
        <v>146</v>
      </c>
      <c r="BQ375" s="1" t="s">
        <v>145</v>
      </c>
      <c r="BR375" s="1" t="s">
        <v>146</v>
      </c>
      <c r="BS375" s="1">
        <v>198.5065461</v>
      </c>
      <c r="BT375" s="1">
        <v>3.106694261</v>
      </c>
      <c r="BU375" s="1">
        <v>1.528761657</v>
      </c>
      <c r="BV375" s="1">
        <v>0.991411023</v>
      </c>
      <c r="BW375" s="1">
        <v>0.201941623</v>
      </c>
      <c r="BX375" s="1">
        <v>0.226349345</v>
      </c>
      <c r="BY375" s="1">
        <v>0.141911815</v>
      </c>
      <c r="BZ375" s="1" t="str">
        <f t="shared" si="1"/>
        <v>proinflamatoria</v>
      </c>
      <c r="CA375" s="1">
        <v>42.50423729</v>
      </c>
      <c r="CB375" s="1" t="s">
        <v>148</v>
      </c>
      <c r="CC375" s="3">
        <v>3.04E-5</v>
      </c>
      <c r="CD375" s="1">
        <v>0.131123109</v>
      </c>
      <c r="CE375" s="1">
        <v>0.114926622</v>
      </c>
      <c r="CF375" s="1">
        <v>0.121724584</v>
      </c>
      <c r="CG375" s="1">
        <v>0.419937647</v>
      </c>
      <c r="CH375" s="1">
        <v>780.198</v>
      </c>
      <c r="CI375" s="2" t="str">
        <f t="shared" si="2"/>
        <v>low</v>
      </c>
      <c r="CJ375" s="1">
        <v>413.126</v>
      </c>
      <c r="CK375" s="1">
        <v>291.558</v>
      </c>
      <c r="CL375" s="1">
        <v>121.568</v>
      </c>
      <c r="CM375" s="1">
        <v>151.511</v>
      </c>
      <c r="CN375" s="1">
        <v>257.933</v>
      </c>
      <c r="CO375" s="1">
        <v>1.959</v>
      </c>
      <c r="CP375" s="1">
        <v>0.0</v>
      </c>
      <c r="CQ375" s="1">
        <v>1.959</v>
      </c>
      <c r="CR375" s="1">
        <v>0.0</v>
      </c>
      <c r="CS375" s="1">
        <v>1.723</v>
      </c>
      <c r="CT375" s="1">
        <v>1.723</v>
      </c>
      <c r="CU375" s="1">
        <v>0.0</v>
      </c>
      <c r="CV375" s="1">
        <v>0.215</v>
      </c>
      <c r="CW375" s="1">
        <v>0.0</v>
      </c>
      <c r="CX375" s="1">
        <v>0.0</v>
      </c>
      <c r="CY375" s="1">
        <v>96.571</v>
      </c>
      <c r="CZ375" s="1">
        <v>0.0</v>
      </c>
      <c r="DA375" s="1">
        <v>34.193</v>
      </c>
      <c r="DB375" s="1">
        <v>34.193</v>
      </c>
      <c r="DC375" s="1">
        <v>0.168</v>
      </c>
      <c r="DD375" s="1">
        <v>1.233</v>
      </c>
      <c r="DE375" s="1">
        <v>1.401</v>
      </c>
      <c r="DF375" s="1">
        <v>17.125</v>
      </c>
      <c r="DG375" s="1">
        <v>2.189</v>
      </c>
      <c r="DH375" s="1">
        <v>19.314</v>
      </c>
      <c r="DI375" s="1">
        <v>0.199</v>
      </c>
      <c r="DJ375" s="1">
        <v>0.313</v>
      </c>
      <c r="DK375" s="1">
        <v>0.511</v>
      </c>
      <c r="DL375" s="1">
        <v>175.504</v>
      </c>
      <c r="DM375" s="1">
        <v>81.917</v>
      </c>
      <c r="DN375" s="1">
        <v>257.422</v>
      </c>
      <c r="DO375" s="1">
        <v>0.0</v>
      </c>
      <c r="DP375" s="1">
        <v>1.723</v>
      </c>
      <c r="DQ375" s="1">
        <v>1.723</v>
      </c>
      <c r="DR375" s="1" t="s">
        <v>157</v>
      </c>
      <c r="DS375" s="1" t="s">
        <v>157</v>
      </c>
      <c r="DT375" s="1" t="s">
        <v>157</v>
      </c>
      <c r="DU375" s="1" t="s">
        <v>157</v>
      </c>
      <c r="DV375" s="1">
        <v>489.088</v>
      </c>
      <c r="DW375" s="1" t="str">
        <f t="shared" si="3"/>
        <v>low</v>
      </c>
      <c r="DX375" s="1">
        <v>258.979</v>
      </c>
      <c r="DY375" s="1">
        <v>94.979</v>
      </c>
      <c r="DZ375" s="1">
        <v>161.692</v>
      </c>
      <c r="EA375" s="1" t="s">
        <v>157</v>
      </c>
      <c r="EB375" s="1" t="s">
        <v>157</v>
      </c>
      <c r="EC375" s="1" t="s">
        <v>157</v>
      </c>
      <c r="ED375" s="1" t="s">
        <v>157</v>
      </c>
      <c r="EE375" s="1" t="s">
        <v>909</v>
      </c>
      <c r="EF375" s="1" t="s">
        <v>165</v>
      </c>
      <c r="EG375" s="1" t="s">
        <v>151</v>
      </c>
    </row>
    <row r="376" ht="14.25" customHeight="1">
      <c r="A376" s="1" t="s">
        <v>910</v>
      </c>
      <c r="B376" s="1" t="s">
        <v>136</v>
      </c>
      <c r="C376" s="1">
        <v>47.0</v>
      </c>
      <c r="D376" s="1" t="s">
        <v>161</v>
      </c>
      <c r="E376" s="1">
        <v>148.0</v>
      </c>
      <c r="F376" s="1">
        <v>36.0</v>
      </c>
      <c r="G376" s="1" t="s">
        <v>138</v>
      </c>
      <c r="H376" s="1">
        <v>51.4</v>
      </c>
      <c r="I376" s="1">
        <v>165.0</v>
      </c>
      <c r="J376" s="1">
        <v>252.0</v>
      </c>
      <c r="K376" s="1">
        <v>7.0</v>
      </c>
      <c r="L376" s="1">
        <v>233.4</v>
      </c>
      <c r="M376" s="1">
        <v>3.2</v>
      </c>
      <c r="N376" s="1">
        <v>98.0</v>
      </c>
      <c r="O376" s="1">
        <v>6.1</v>
      </c>
      <c r="P376" s="1">
        <v>2.58</v>
      </c>
      <c r="Q376" s="1">
        <v>1.21</v>
      </c>
      <c r="R376" s="1">
        <v>2.132231405</v>
      </c>
      <c r="S376" s="1">
        <v>257.0</v>
      </c>
      <c r="T376" s="1">
        <v>21.74</v>
      </c>
      <c r="U376" s="1">
        <v>5.439</v>
      </c>
      <c r="V376" s="1">
        <v>163.8</v>
      </c>
      <c r="W376" s="1">
        <v>224.2392986</v>
      </c>
      <c r="X376" s="1">
        <v>35.6</v>
      </c>
      <c r="Y376" s="1">
        <v>19.02847217</v>
      </c>
      <c r="Z376" s="1">
        <v>5.255282667</v>
      </c>
      <c r="AA376" s="1">
        <v>0.300082591</v>
      </c>
      <c r="AB376" s="1">
        <v>83.2</v>
      </c>
      <c r="AC376" s="1">
        <v>31.27630245</v>
      </c>
      <c r="AD376" s="1" t="s">
        <v>155</v>
      </c>
      <c r="AE376" s="1">
        <v>39.27084881</v>
      </c>
      <c r="AF376" s="1">
        <v>106.7</v>
      </c>
      <c r="AG376" s="1" t="s">
        <v>140</v>
      </c>
      <c r="AH376" s="1" t="s">
        <v>141</v>
      </c>
      <c r="AI376" s="1" t="s">
        <v>167</v>
      </c>
      <c r="AJ376" s="1" t="s">
        <v>167</v>
      </c>
      <c r="AK376" s="1" t="s">
        <v>170</v>
      </c>
      <c r="AL376" s="1">
        <v>137.0</v>
      </c>
      <c r="AM376" s="1">
        <v>81.0</v>
      </c>
      <c r="AN376" s="1">
        <v>2006.19</v>
      </c>
      <c r="AO376" s="1">
        <v>11.6962</v>
      </c>
      <c r="AP376" s="1">
        <v>550.264</v>
      </c>
      <c r="AQ376" s="1">
        <v>801.188</v>
      </c>
      <c r="AR376" s="1">
        <v>15.3749</v>
      </c>
      <c r="AS376" s="1">
        <v>1675.21</v>
      </c>
      <c r="AT376" s="1">
        <v>2585.95</v>
      </c>
      <c r="AU376" s="1">
        <v>190.169</v>
      </c>
      <c r="AV376" s="1">
        <v>10.3011</v>
      </c>
      <c r="AW376" s="1">
        <v>0.944573</v>
      </c>
      <c r="AX376" s="1">
        <v>2.89635</v>
      </c>
      <c r="AY376" s="1">
        <v>587.042</v>
      </c>
      <c r="AZ376" s="1">
        <v>0.865001</v>
      </c>
      <c r="BA376" s="1">
        <v>1.46554</v>
      </c>
      <c r="BB376" s="1">
        <v>15.2435</v>
      </c>
      <c r="BC376" s="1">
        <v>4.94065</v>
      </c>
      <c r="BD376" s="1">
        <v>0.950073</v>
      </c>
      <c r="BE376" s="1">
        <v>286.397</v>
      </c>
      <c r="BF376" s="1">
        <v>7.11712</v>
      </c>
      <c r="BG376" s="1">
        <v>99.1555</v>
      </c>
      <c r="BH376" s="1">
        <v>0.0</v>
      </c>
      <c r="BI376" s="1">
        <v>0.0</v>
      </c>
      <c r="BJ376" s="1">
        <v>0.0</v>
      </c>
      <c r="BK376" s="1">
        <v>0.0</v>
      </c>
      <c r="BL376" s="1" t="s">
        <v>144</v>
      </c>
      <c r="BM376" s="1" t="s">
        <v>145</v>
      </c>
      <c r="BN376" s="1" t="s">
        <v>145</v>
      </c>
      <c r="BO376" s="1" t="s">
        <v>145</v>
      </c>
      <c r="BP376" s="1" t="s">
        <v>146</v>
      </c>
      <c r="BQ376" s="1" t="s">
        <v>145</v>
      </c>
      <c r="BR376" s="1" t="s">
        <v>145</v>
      </c>
      <c r="BS376" s="1">
        <v>242.0004686</v>
      </c>
      <c r="BT376" s="1">
        <v>2.396020212</v>
      </c>
      <c r="BU376" s="1">
        <v>0.911939592</v>
      </c>
      <c r="BV376" s="1">
        <v>0.618013842</v>
      </c>
      <c r="BW376" s="1">
        <v>0.14526104</v>
      </c>
      <c r="BX376" s="1">
        <v>2.090458515</v>
      </c>
      <c r="BY376" s="1">
        <v>1.042102949</v>
      </c>
      <c r="BZ376" s="1" t="str">
        <f t="shared" si="1"/>
        <v>proinflamatoria</v>
      </c>
      <c r="CA376" s="1">
        <v>33.42830366</v>
      </c>
      <c r="CB376" s="1" t="s">
        <v>148</v>
      </c>
      <c r="CC376" s="1">
        <v>0.041355932</v>
      </c>
      <c r="CD376" s="1">
        <v>0.034855434</v>
      </c>
      <c r="CE376" s="1">
        <v>0.186520439</v>
      </c>
      <c r="CF376" s="1">
        <v>0.417587238</v>
      </c>
      <c r="CG376" s="1">
        <v>0.182931206</v>
      </c>
      <c r="CH376" s="1">
        <v>761.639</v>
      </c>
      <c r="CI376" s="2" t="str">
        <f t="shared" si="2"/>
        <v>low</v>
      </c>
      <c r="CJ376" s="1">
        <v>708.058</v>
      </c>
      <c r="CK376" s="1">
        <v>380.708</v>
      </c>
      <c r="CL376" s="1">
        <v>327.35</v>
      </c>
      <c r="CM376" s="1">
        <v>128.071</v>
      </c>
      <c r="CN376" s="1">
        <v>576.078</v>
      </c>
      <c r="CO376" s="1">
        <v>2.588</v>
      </c>
      <c r="CP376" s="1">
        <v>0.0</v>
      </c>
      <c r="CQ376" s="1">
        <v>2.588</v>
      </c>
      <c r="CR376" s="1">
        <v>0.0</v>
      </c>
      <c r="CS376" s="1">
        <v>1.321</v>
      </c>
      <c r="CT376" s="1">
        <v>1.321</v>
      </c>
      <c r="CU376" s="1">
        <v>0.0</v>
      </c>
      <c r="CV376" s="1">
        <v>0.263</v>
      </c>
      <c r="CW376" s="1">
        <v>99.694</v>
      </c>
      <c r="CX376" s="1">
        <v>0.0</v>
      </c>
      <c r="CY376" s="1">
        <v>17.049</v>
      </c>
      <c r="CZ376" s="1">
        <v>0.0</v>
      </c>
      <c r="DA376" s="1">
        <v>0.0</v>
      </c>
      <c r="DB376" s="1">
        <v>0.0</v>
      </c>
      <c r="DC376" s="1">
        <v>0.0</v>
      </c>
      <c r="DD376" s="1">
        <v>0.001</v>
      </c>
      <c r="DE376" s="1">
        <v>0.001</v>
      </c>
      <c r="DF376" s="1">
        <v>7.378</v>
      </c>
      <c r="DG376" s="1">
        <v>3.949</v>
      </c>
      <c r="DH376" s="1">
        <v>11.326</v>
      </c>
      <c r="DI376" s="1">
        <v>29.414</v>
      </c>
      <c r="DJ376" s="1">
        <v>24.101</v>
      </c>
      <c r="DK376" s="1">
        <v>53.515</v>
      </c>
      <c r="DL376" s="1">
        <v>224.471</v>
      </c>
      <c r="DM376" s="1">
        <v>297.866</v>
      </c>
      <c r="DN376" s="1">
        <v>522.338</v>
      </c>
      <c r="DO376" s="1">
        <v>0.0</v>
      </c>
      <c r="DP376" s="1">
        <v>1.321</v>
      </c>
      <c r="DQ376" s="1">
        <v>1.321</v>
      </c>
      <c r="DR376" s="1" t="s">
        <v>157</v>
      </c>
      <c r="DS376" s="1" t="s">
        <v>157</v>
      </c>
      <c r="DT376" s="1" t="s">
        <v>157</v>
      </c>
      <c r="DU376" s="1" t="s">
        <v>149</v>
      </c>
      <c r="DV376" s="1">
        <v>379.644</v>
      </c>
      <c r="DW376" s="1" t="str">
        <f t="shared" si="3"/>
        <v>low</v>
      </c>
      <c r="DX376" s="1">
        <v>352.937</v>
      </c>
      <c r="DY376" s="1">
        <v>63.838</v>
      </c>
      <c r="DZ376" s="1">
        <v>287.15</v>
      </c>
      <c r="EA376" s="1" t="s">
        <v>158</v>
      </c>
      <c r="EB376" s="1" t="s">
        <v>157</v>
      </c>
      <c r="EC376" s="1" t="s">
        <v>157</v>
      </c>
      <c r="ED376" s="1" t="s">
        <v>149</v>
      </c>
      <c r="EE376" s="1" t="s">
        <v>911</v>
      </c>
      <c r="EF376" s="1" t="s">
        <v>151</v>
      </c>
      <c r="EG376" s="1" t="s">
        <v>151</v>
      </c>
    </row>
    <row r="377" ht="14.25" customHeight="1">
      <c r="A377" s="1" t="s">
        <v>912</v>
      </c>
      <c r="B377" s="1" t="s">
        <v>153</v>
      </c>
      <c r="C377" s="1">
        <v>44.0</v>
      </c>
      <c r="D377" s="1" t="s">
        <v>161</v>
      </c>
      <c r="E377" s="1">
        <v>94.3</v>
      </c>
      <c r="F377" s="1">
        <v>53.0</v>
      </c>
      <c r="G377" s="1" t="s">
        <v>154</v>
      </c>
      <c r="H377" s="1">
        <v>21.8</v>
      </c>
      <c r="I377" s="1">
        <v>143.0</v>
      </c>
      <c r="J377" s="1">
        <v>218.0</v>
      </c>
      <c r="K377" s="1">
        <v>4.113207547</v>
      </c>
      <c r="L377" s="1">
        <v>136.5</v>
      </c>
      <c r="M377" s="1">
        <v>0.9</v>
      </c>
      <c r="N377" s="1">
        <v>83.0</v>
      </c>
      <c r="O377" s="1">
        <v>5.7</v>
      </c>
      <c r="P377" s="1">
        <v>11.5</v>
      </c>
      <c r="Q377" s="1">
        <v>4.31</v>
      </c>
      <c r="R377" s="1">
        <v>2.668213457</v>
      </c>
      <c r="S377" s="1">
        <v>107.0</v>
      </c>
      <c r="T377" s="1">
        <v>13.63</v>
      </c>
      <c r="U377" s="1">
        <v>4.6065</v>
      </c>
      <c r="V377" s="1">
        <v>164.6</v>
      </c>
      <c r="W377" s="1">
        <v>246.362404</v>
      </c>
      <c r="X377" s="1">
        <v>58.4</v>
      </c>
      <c r="Y377" s="1">
        <v>35.8356748</v>
      </c>
      <c r="Z377" s="1">
        <v>2.790515333</v>
      </c>
      <c r="AA377" s="1">
        <v>0.327064142</v>
      </c>
      <c r="AB377" s="1">
        <v>78.0</v>
      </c>
      <c r="AC377" s="1">
        <v>30.09143166</v>
      </c>
      <c r="AD377" s="1" t="s">
        <v>155</v>
      </c>
      <c r="AE377" s="1">
        <v>40.41400085</v>
      </c>
      <c r="AF377" s="1">
        <v>83.5</v>
      </c>
      <c r="AG377" s="1" t="s">
        <v>140</v>
      </c>
      <c r="AH377" s="1" t="s">
        <v>154</v>
      </c>
      <c r="AI377" s="1" t="s">
        <v>142</v>
      </c>
      <c r="AJ377" s="1" t="s">
        <v>167</v>
      </c>
      <c r="AK377" s="1" t="s">
        <v>143</v>
      </c>
      <c r="AL377" s="1">
        <v>126.0</v>
      </c>
      <c r="AM377" s="1">
        <v>84.0</v>
      </c>
      <c r="AN377" s="1">
        <v>1343.53</v>
      </c>
      <c r="AO377" s="1">
        <v>12.5379</v>
      </c>
      <c r="AP377" s="1">
        <v>268.522</v>
      </c>
      <c r="AQ377" s="1">
        <v>663.732</v>
      </c>
      <c r="AR377" s="1">
        <v>11.1536</v>
      </c>
      <c r="AS377" s="1">
        <v>1210.68</v>
      </c>
      <c r="AT377" s="1">
        <v>2194.9</v>
      </c>
      <c r="AU377" s="1">
        <v>166.924</v>
      </c>
      <c r="AV377" s="1">
        <v>9.3164</v>
      </c>
      <c r="AW377" s="1">
        <v>1.00361</v>
      </c>
      <c r="AX377" s="1">
        <v>2.64108</v>
      </c>
      <c r="AY377" s="1">
        <v>545.078</v>
      </c>
      <c r="AZ377" s="1">
        <v>0.828748</v>
      </c>
      <c r="BA377" s="1">
        <v>1.11766</v>
      </c>
      <c r="BB377" s="1">
        <v>13.5427</v>
      </c>
      <c r="BC377" s="1">
        <v>3.57486</v>
      </c>
      <c r="BD377" s="1">
        <v>0.756152</v>
      </c>
      <c r="BE377" s="1">
        <v>298.862</v>
      </c>
      <c r="BF377" s="1">
        <v>5.8352</v>
      </c>
      <c r="BG377" s="1">
        <v>179.953</v>
      </c>
      <c r="BH377" s="1">
        <v>0.433680833</v>
      </c>
      <c r="BI377" s="1">
        <v>0.18897341</v>
      </c>
      <c r="BJ377" s="1">
        <v>0.151530956</v>
      </c>
      <c r="BK377" s="1">
        <v>0.030106065</v>
      </c>
      <c r="BL377" s="1" t="s">
        <v>156</v>
      </c>
      <c r="BM377" s="1" t="s">
        <v>146</v>
      </c>
      <c r="BN377" s="1" t="s">
        <v>146</v>
      </c>
      <c r="BO377" s="1" t="s">
        <v>146</v>
      </c>
      <c r="BP377" s="1" t="s">
        <v>146</v>
      </c>
      <c r="BQ377" s="1" t="s">
        <v>146</v>
      </c>
      <c r="BR377" s="1" t="s">
        <v>146</v>
      </c>
      <c r="BS377" s="1">
        <v>237.7356785</v>
      </c>
      <c r="BT377" s="1">
        <v>4.336452377</v>
      </c>
      <c r="BU377" s="1">
        <v>1.21909815</v>
      </c>
      <c r="BV377" s="1">
        <v>0.766030731</v>
      </c>
      <c r="BW377" s="1">
        <v>0.237109343</v>
      </c>
      <c r="BX377" s="1">
        <v>0.851934498</v>
      </c>
      <c r="BY377" s="1">
        <v>0.633879835</v>
      </c>
      <c r="BZ377" s="1" t="str">
        <f t="shared" si="1"/>
        <v>proinflamatoria</v>
      </c>
      <c r="CA377" s="1">
        <v>37.43712575</v>
      </c>
      <c r="CB377" s="1" t="s">
        <v>148</v>
      </c>
      <c r="CC377" s="1">
        <v>0.122419622</v>
      </c>
      <c r="CD377" s="1">
        <v>0.281414083</v>
      </c>
      <c r="CE377" s="1">
        <v>0.001798173</v>
      </c>
      <c r="CF377" s="1">
        <v>0.378875063</v>
      </c>
      <c r="CG377" s="1">
        <v>0.055060059</v>
      </c>
      <c r="CH377" s="1">
        <v>2001.453</v>
      </c>
      <c r="CI377" s="2" t="str">
        <f t="shared" si="2"/>
        <v>High</v>
      </c>
      <c r="CJ377" s="1">
        <v>1878.328</v>
      </c>
      <c r="CK377" s="1">
        <v>1280.831</v>
      </c>
      <c r="CL377" s="1">
        <v>597.496</v>
      </c>
      <c r="CM377" s="1">
        <v>101.786</v>
      </c>
      <c r="CN377" s="1">
        <v>1749.696</v>
      </c>
      <c r="CO377" s="1">
        <v>17.467</v>
      </c>
      <c r="CP377" s="1">
        <v>0.0</v>
      </c>
      <c r="CQ377" s="1">
        <v>17.467</v>
      </c>
      <c r="CR377" s="1">
        <v>0.0</v>
      </c>
      <c r="CS377" s="1">
        <v>9.363</v>
      </c>
      <c r="CT377" s="1">
        <v>9.363</v>
      </c>
      <c r="CU377" s="1">
        <v>0.016</v>
      </c>
      <c r="CV377" s="1">
        <v>1.435</v>
      </c>
      <c r="CW377" s="1">
        <v>0.0</v>
      </c>
      <c r="CX377" s="1">
        <v>0.0</v>
      </c>
      <c r="CY377" s="1">
        <v>16.959</v>
      </c>
      <c r="CZ377" s="1">
        <v>56.941</v>
      </c>
      <c r="DA377" s="1">
        <v>14.827</v>
      </c>
      <c r="DB377" s="1">
        <v>71.769</v>
      </c>
      <c r="DC377" s="1">
        <v>8.623</v>
      </c>
      <c r="DD377" s="1">
        <v>0.726</v>
      </c>
      <c r="DE377" s="1">
        <v>9.348</v>
      </c>
      <c r="DF377" s="1">
        <v>2.509</v>
      </c>
      <c r="DG377" s="1">
        <v>1.201</v>
      </c>
      <c r="DH377" s="1">
        <v>3.71</v>
      </c>
      <c r="DI377" s="1">
        <v>0.024</v>
      </c>
      <c r="DJ377" s="1">
        <v>3.661</v>
      </c>
      <c r="DK377" s="1">
        <v>3.685</v>
      </c>
      <c r="DL377" s="1">
        <v>1178.292</v>
      </c>
      <c r="DM377" s="1">
        <v>567.719</v>
      </c>
      <c r="DN377" s="1">
        <v>1746.011</v>
      </c>
      <c r="DO377" s="1">
        <v>0.0</v>
      </c>
      <c r="DP377" s="1">
        <v>9.363</v>
      </c>
      <c r="DQ377" s="1">
        <v>9.363</v>
      </c>
      <c r="DR377" s="1" t="s">
        <v>149</v>
      </c>
      <c r="DS377" s="1" t="s">
        <v>149</v>
      </c>
      <c r="DT377" s="1" t="s">
        <v>157</v>
      </c>
      <c r="DU377" s="1" t="s">
        <v>149</v>
      </c>
      <c r="DV377" s="1">
        <v>1489.697</v>
      </c>
      <c r="DW377" s="1" t="str">
        <f t="shared" si="3"/>
        <v>high</v>
      </c>
      <c r="DX377" s="1">
        <v>1398.054</v>
      </c>
      <c r="DY377" s="1">
        <v>75.76</v>
      </c>
      <c r="DZ377" s="1">
        <v>1302.312</v>
      </c>
      <c r="EA377" s="1" t="s">
        <v>149</v>
      </c>
      <c r="EB377" s="1" t="s">
        <v>149</v>
      </c>
      <c r="EC377" s="1" t="s">
        <v>157</v>
      </c>
      <c r="ED377" s="1" t="s">
        <v>149</v>
      </c>
      <c r="EE377" s="1" t="s">
        <v>913</v>
      </c>
      <c r="EF377" s="1" t="s">
        <v>165</v>
      </c>
      <c r="EG377" s="1" t="s">
        <v>165</v>
      </c>
    </row>
    <row r="378" ht="14.25" customHeight="1">
      <c r="A378" s="1" t="s">
        <v>914</v>
      </c>
      <c r="B378" s="1" t="s">
        <v>153</v>
      </c>
      <c r="C378" s="1">
        <v>33.0</v>
      </c>
      <c r="D378" s="1" t="s">
        <v>137</v>
      </c>
      <c r="E378" s="1">
        <v>51.8</v>
      </c>
      <c r="F378" s="1">
        <v>58.0</v>
      </c>
      <c r="G378" s="1" t="s">
        <v>154</v>
      </c>
      <c r="H378" s="1">
        <v>8.4</v>
      </c>
      <c r="I378" s="1">
        <v>79.0</v>
      </c>
      <c r="J378" s="1">
        <v>145.0</v>
      </c>
      <c r="K378" s="1">
        <v>2.5</v>
      </c>
      <c r="L378" s="1">
        <v>211.9</v>
      </c>
      <c r="M378" s="1">
        <v>4.9</v>
      </c>
      <c r="N378" s="1">
        <v>79.0</v>
      </c>
      <c r="O378" s="1">
        <v>5.7</v>
      </c>
      <c r="P378" s="1">
        <v>9.9</v>
      </c>
      <c r="Q378" s="1">
        <v>7.41</v>
      </c>
      <c r="R378" s="1">
        <v>1.336032389</v>
      </c>
      <c r="S378" s="1">
        <v>42.0</v>
      </c>
      <c r="T378" s="1">
        <v>12.4</v>
      </c>
      <c r="U378" s="1">
        <v>4.3845</v>
      </c>
      <c r="V378" s="1">
        <v>170.4</v>
      </c>
      <c r="W378" s="1">
        <v>280.384398</v>
      </c>
      <c r="X378" s="1">
        <v>64.9</v>
      </c>
      <c r="Y378" s="1">
        <v>41.38479026</v>
      </c>
      <c r="Z378" s="1">
        <v>2.416346667</v>
      </c>
      <c r="AA378" s="1">
        <v>0.33389215</v>
      </c>
      <c r="AB378" s="1">
        <v>60.8</v>
      </c>
      <c r="AC378" s="1">
        <v>24.29352977</v>
      </c>
      <c r="AD378" s="1" t="s">
        <v>154</v>
      </c>
      <c r="AE378" s="1">
        <v>38.92755779</v>
      </c>
      <c r="AF378" s="1">
        <v>79.0</v>
      </c>
      <c r="AG378" s="1" t="s">
        <v>154</v>
      </c>
      <c r="AH378" s="1" t="s">
        <v>154</v>
      </c>
      <c r="AI378" s="1" t="s">
        <v>142</v>
      </c>
      <c r="AJ378" s="1" t="s">
        <v>142</v>
      </c>
      <c r="AK378" s="1" t="s">
        <v>170</v>
      </c>
      <c r="AL378" s="1">
        <v>76.0</v>
      </c>
      <c r="AM378" s="1">
        <v>60.0</v>
      </c>
      <c r="AN378" s="1">
        <v>1796.75</v>
      </c>
      <c r="AO378" s="1">
        <v>25.013</v>
      </c>
      <c r="AP378" s="1">
        <v>522.568</v>
      </c>
      <c r="AQ378" s="1">
        <v>1006.13</v>
      </c>
      <c r="AR378" s="1">
        <v>13.5101</v>
      </c>
      <c r="AS378" s="1">
        <v>877.788</v>
      </c>
      <c r="AT378" s="1">
        <v>3684.75</v>
      </c>
      <c r="AU378" s="1">
        <v>250.398</v>
      </c>
      <c r="AV378" s="1">
        <v>10.7142</v>
      </c>
      <c r="AW378" s="1">
        <v>1.6638</v>
      </c>
      <c r="AX378" s="1">
        <v>2.69861</v>
      </c>
      <c r="AY378" s="1">
        <v>783.35</v>
      </c>
      <c r="AZ378" s="1">
        <v>0.993673</v>
      </c>
      <c r="BA378" s="1">
        <v>1.83811</v>
      </c>
      <c r="BB378" s="1">
        <v>14.0543</v>
      </c>
      <c r="BC378" s="1">
        <v>5.61269</v>
      </c>
      <c r="BD378" s="1">
        <v>0.83312</v>
      </c>
      <c r="BE378" s="1">
        <v>378.146</v>
      </c>
      <c r="BF378" s="1">
        <v>7.55727</v>
      </c>
      <c r="BG378" s="1">
        <v>276.609</v>
      </c>
      <c r="BH378" s="1">
        <v>2.245264954</v>
      </c>
      <c r="BI378" s="1">
        <v>0.404561672</v>
      </c>
      <c r="BJ378" s="1">
        <v>0.314693775</v>
      </c>
      <c r="BK378" s="1">
        <v>0.020933665</v>
      </c>
      <c r="BL378" s="1" t="s">
        <v>156</v>
      </c>
      <c r="BM378" s="1" t="s">
        <v>146</v>
      </c>
      <c r="BN378" s="1" t="s">
        <v>146</v>
      </c>
      <c r="BO378" s="1" t="s">
        <v>146</v>
      </c>
      <c r="BP378" s="1" t="s">
        <v>146</v>
      </c>
      <c r="BQ378" s="1" t="s">
        <v>145</v>
      </c>
      <c r="BR378" s="1" t="s">
        <v>146</v>
      </c>
      <c r="BS378" s="1">
        <v>196.2591028</v>
      </c>
      <c r="BT378" s="1">
        <v>4.977473158</v>
      </c>
      <c r="BU378" s="1">
        <v>0.967206415</v>
      </c>
      <c r="BV378" s="1">
        <v>0.771264465</v>
      </c>
      <c r="BW378" s="1">
        <v>0.197575464</v>
      </c>
      <c r="BX378" s="1">
        <v>-0.47779476</v>
      </c>
      <c r="BY378" s="1">
        <v>-0.265884674</v>
      </c>
      <c r="BZ378" s="1" t="str">
        <f t="shared" si="1"/>
        <v>antiinflamatoria</v>
      </c>
      <c r="CA378" s="1">
        <v>35.94936709</v>
      </c>
      <c r="CB378" s="1" t="s">
        <v>148</v>
      </c>
      <c r="CC378" s="1">
        <v>0.153604735</v>
      </c>
      <c r="CD378" s="1">
        <v>0.28420911</v>
      </c>
      <c r="CE378" s="1">
        <v>0.032908895</v>
      </c>
      <c r="CF378" s="1">
        <v>0.188979555</v>
      </c>
      <c r="CG378" s="1">
        <v>0.15786406</v>
      </c>
      <c r="CH378" s="1">
        <v>1968.895</v>
      </c>
      <c r="CI378" s="2" t="str">
        <f t="shared" si="2"/>
        <v>High</v>
      </c>
      <c r="CJ378" s="1">
        <v>451.545</v>
      </c>
      <c r="CK378" s="1">
        <v>315.973</v>
      </c>
      <c r="CL378" s="1">
        <v>135.571</v>
      </c>
      <c r="CM378" s="1">
        <v>156.736</v>
      </c>
      <c r="CN378" s="1">
        <v>290.564</v>
      </c>
      <c r="CO378" s="1">
        <v>2.713</v>
      </c>
      <c r="CP378" s="1">
        <v>0.0</v>
      </c>
      <c r="CQ378" s="1">
        <v>2.713</v>
      </c>
      <c r="CR378" s="1">
        <v>0.007</v>
      </c>
      <c r="CS378" s="1">
        <v>1.513</v>
      </c>
      <c r="CT378" s="1">
        <v>1.519</v>
      </c>
      <c r="CU378" s="1">
        <v>0.013</v>
      </c>
      <c r="CV378" s="1">
        <v>0.165</v>
      </c>
      <c r="CW378" s="1">
        <v>66.995</v>
      </c>
      <c r="CX378" s="1">
        <v>0.0</v>
      </c>
      <c r="CY378" s="1">
        <v>71.992</v>
      </c>
      <c r="CZ378" s="1">
        <v>0.47</v>
      </c>
      <c r="DA378" s="1">
        <v>0.308</v>
      </c>
      <c r="DB378" s="1">
        <v>0.779</v>
      </c>
      <c r="DC378" s="1">
        <v>0.134</v>
      </c>
      <c r="DD378" s="1">
        <v>0.029</v>
      </c>
      <c r="DE378" s="1">
        <v>0.163</v>
      </c>
      <c r="DF378" s="1">
        <v>12.27</v>
      </c>
      <c r="DG378" s="1">
        <v>4.537</v>
      </c>
      <c r="DH378" s="1">
        <v>16.807</v>
      </c>
      <c r="DI378" s="1">
        <v>22.58</v>
      </c>
      <c r="DJ378" s="1">
        <v>15.161</v>
      </c>
      <c r="DK378" s="1">
        <v>37.741</v>
      </c>
      <c r="DL378" s="1">
        <v>138.788</v>
      </c>
      <c r="DM378" s="1">
        <v>114.01</v>
      </c>
      <c r="DN378" s="1">
        <v>252.799</v>
      </c>
      <c r="DO378" s="1">
        <v>0.007</v>
      </c>
      <c r="DP378" s="1">
        <v>1.513</v>
      </c>
      <c r="DQ378" s="1">
        <v>1.519</v>
      </c>
      <c r="DR378" s="1" t="s">
        <v>149</v>
      </c>
      <c r="DS378" s="1" t="s">
        <v>157</v>
      </c>
      <c r="DT378" s="1" t="s">
        <v>157</v>
      </c>
      <c r="DU378" s="1" t="s">
        <v>157</v>
      </c>
      <c r="DV378" s="1">
        <v>1095.809</v>
      </c>
      <c r="DW378" s="1" t="str">
        <f t="shared" si="3"/>
        <v>high</v>
      </c>
      <c r="DX378" s="1">
        <v>251.312</v>
      </c>
      <c r="DY378" s="1">
        <v>87.233</v>
      </c>
      <c r="DZ378" s="1">
        <v>161.716</v>
      </c>
      <c r="EA378" s="1" t="s">
        <v>149</v>
      </c>
      <c r="EB378" s="1" t="s">
        <v>157</v>
      </c>
      <c r="EC378" s="1" t="s">
        <v>157</v>
      </c>
      <c r="ED378" s="1" t="s">
        <v>157</v>
      </c>
      <c r="EE378" s="1" t="s">
        <v>915</v>
      </c>
      <c r="EF378" s="1" t="s">
        <v>151</v>
      </c>
      <c r="EG378" s="1" t="s">
        <v>151</v>
      </c>
    </row>
    <row r="379" ht="14.25" customHeight="1">
      <c r="A379" s="1" t="s">
        <v>916</v>
      </c>
      <c r="B379" s="1" t="s">
        <v>136</v>
      </c>
      <c r="C379" s="1">
        <v>60.0</v>
      </c>
      <c r="D379" s="1" t="s">
        <v>161</v>
      </c>
      <c r="E379" s="1">
        <v>137.0</v>
      </c>
      <c r="F379" s="1">
        <v>43.0</v>
      </c>
      <c r="G379" s="1" t="s">
        <v>154</v>
      </c>
      <c r="H379" s="1">
        <v>29.6</v>
      </c>
      <c r="I379" s="1">
        <v>168.0</v>
      </c>
      <c r="J379" s="1">
        <v>241.0</v>
      </c>
      <c r="K379" s="1">
        <v>5.604651163</v>
      </c>
      <c r="L379" s="1">
        <v>129.0</v>
      </c>
      <c r="M379" s="1">
        <v>2.0</v>
      </c>
      <c r="N379" s="1">
        <v>107.0</v>
      </c>
      <c r="O379" s="1">
        <v>6.5</v>
      </c>
      <c r="P379" s="1">
        <v>1.2</v>
      </c>
      <c r="Q379" s="1">
        <v>5.74</v>
      </c>
      <c r="R379" s="1">
        <v>0.209059233</v>
      </c>
      <c r="S379" s="1">
        <v>148.0</v>
      </c>
      <c r="T379" s="1">
        <v>12.11</v>
      </c>
      <c r="U379" s="1">
        <v>5.9385</v>
      </c>
      <c r="V379" s="1">
        <v>92.3</v>
      </c>
      <c r="W379" s="1">
        <v>99.32335452</v>
      </c>
      <c r="X379" s="1">
        <v>61.4</v>
      </c>
      <c r="Y379" s="1">
        <v>31.28683373</v>
      </c>
      <c r="Z379" s="1">
        <v>3.196232667</v>
      </c>
      <c r="AA379" s="1">
        <v>0.320877076</v>
      </c>
      <c r="AB379" s="1">
        <v>53.6</v>
      </c>
      <c r="AC379" s="1">
        <v>25.04241091</v>
      </c>
      <c r="AD379" s="1" t="s">
        <v>139</v>
      </c>
      <c r="AE379" s="1">
        <v>38.48625363</v>
      </c>
      <c r="AF379" s="1">
        <v>91.9</v>
      </c>
      <c r="AG379" s="1" t="s">
        <v>140</v>
      </c>
      <c r="AH379" s="1" t="s">
        <v>141</v>
      </c>
      <c r="AI379" s="1" t="s">
        <v>142</v>
      </c>
      <c r="AJ379" s="1" t="s">
        <v>167</v>
      </c>
      <c r="AK379" s="1" t="s">
        <v>143</v>
      </c>
      <c r="AL379" s="1">
        <v>151.0</v>
      </c>
      <c r="AM379" s="1">
        <v>82.0</v>
      </c>
      <c r="AN379" s="1">
        <v>1348.13</v>
      </c>
      <c r="AO379" s="1">
        <v>16.4344</v>
      </c>
      <c r="AP379" s="1">
        <v>362.844</v>
      </c>
      <c r="AQ379" s="1">
        <v>803.315</v>
      </c>
      <c r="AR379" s="1">
        <v>11.3779</v>
      </c>
      <c r="AS379" s="1">
        <v>652.014</v>
      </c>
      <c r="AT379" s="1">
        <v>2364.64</v>
      </c>
      <c r="AU379" s="1">
        <v>177.962</v>
      </c>
      <c r="AV379" s="1">
        <v>10.2749</v>
      </c>
      <c r="AW379" s="1">
        <v>1.1049</v>
      </c>
      <c r="AX379" s="1">
        <v>2.87368</v>
      </c>
      <c r="AY379" s="1">
        <v>729.383</v>
      </c>
      <c r="AZ379" s="1">
        <v>0.742417</v>
      </c>
      <c r="BA379" s="1">
        <v>1.10748</v>
      </c>
      <c r="BB379" s="1">
        <v>11.0002</v>
      </c>
      <c r="BC379" s="1">
        <v>3.87413</v>
      </c>
      <c r="BD379" s="1">
        <v>0.853384</v>
      </c>
      <c r="BE379" s="1">
        <v>319.096</v>
      </c>
      <c r="BF379" s="1">
        <v>7.05874</v>
      </c>
      <c r="BG379" s="1">
        <v>152.038</v>
      </c>
      <c r="BH379" s="1">
        <v>3.988513917</v>
      </c>
      <c r="BI379" s="1">
        <v>2.82197628</v>
      </c>
      <c r="BJ379" s="1">
        <v>1.929236414</v>
      </c>
      <c r="BK379" s="1">
        <v>0.100246055</v>
      </c>
      <c r="BL379" s="1" t="s">
        <v>144</v>
      </c>
      <c r="BM379" s="1" t="s">
        <v>145</v>
      </c>
      <c r="BN379" s="1" t="s">
        <v>146</v>
      </c>
      <c r="BO379" s="1" t="s">
        <v>146</v>
      </c>
      <c r="BP379" s="1" t="s">
        <v>145</v>
      </c>
      <c r="BQ379" s="1" t="s">
        <v>146</v>
      </c>
      <c r="BR379" s="1" t="s">
        <v>145</v>
      </c>
      <c r="BS379" s="1">
        <v>188.9051101</v>
      </c>
      <c r="BT379" s="1">
        <v>2.961356136</v>
      </c>
      <c r="BU379" s="1">
        <v>1.595852332</v>
      </c>
      <c r="BV379" s="1">
        <v>0.589686498</v>
      </c>
      <c r="BW379" s="1">
        <v>0.066014444</v>
      </c>
      <c r="BX379" s="1">
        <v>0.486628821</v>
      </c>
      <c r="BY379" s="1">
        <v>0.361000609</v>
      </c>
      <c r="BZ379" s="1" t="str">
        <f t="shared" si="1"/>
        <v>proinflamatoria</v>
      </c>
      <c r="CA379" s="1">
        <v>32.16104461</v>
      </c>
      <c r="CB379" s="1" t="s">
        <v>148</v>
      </c>
      <c r="CC379" s="1" t="s">
        <v>147</v>
      </c>
      <c r="CD379" s="1" t="s">
        <v>147</v>
      </c>
      <c r="CE379" s="1" t="s">
        <v>147</v>
      </c>
      <c r="CF379" s="1" t="s">
        <v>147</v>
      </c>
      <c r="CG379" s="1" t="s">
        <v>147</v>
      </c>
      <c r="CH379" s="1">
        <v>1337.008</v>
      </c>
      <c r="CI379" s="2" t="str">
        <f t="shared" si="2"/>
        <v>High</v>
      </c>
      <c r="CJ379" s="1">
        <v>536.955</v>
      </c>
      <c r="CK379" s="1">
        <v>359.804</v>
      </c>
      <c r="CL379" s="1">
        <v>177.151</v>
      </c>
      <c r="CM379" s="1">
        <v>7.205</v>
      </c>
      <c r="CN379" s="1">
        <v>523.404</v>
      </c>
      <c r="CO379" s="1">
        <v>4.228</v>
      </c>
      <c r="CP379" s="1">
        <v>0.0</v>
      </c>
      <c r="CQ379" s="1">
        <v>4.228</v>
      </c>
      <c r="CR379" s="1">
        <v>0.0</v>
      </c>
      <c r="CS379" s="1">
        <v>2.099</v>
      </c>
      <c r="CT379" s="1">
        <v>2.099</v>
      </c>
      <c r="CU379" s="1">
        <v>0.019</v>
      </c>
      <c r="CV379" s="1">
        <v>0.43</v>
      </c>
      <c r="CW379" s="1">
        <v>0.0</v>
      </c>
      <c r="CX379" s="1">
        <v>0.0</v>
      </c>
      <c r="CY379" s="1">
        <v>1.089</v>
      </c>
      <c r="CZ379" s="1">
        <v>0.251</v>
      </c>
      <c r="DA379" s="1">
        <v>0.456</v>
      </c>
      <c r="DB379" s="1">
        <v>0.707</v>
      </c>
      <c r="DC379" s="1">
        <v>0.199</v>
      </c>
      <c r="DD379" s="1">
        <v>0.058</v>
      </c>
      <c r="DE379" s="1">
        <v>0.258</v>
      </c>
      <c r="DF379" s="1">
        <v>3.937</v>
      </c>
      <c r="DG379" s="1">
        <v>1.203</v>
      </c>
      <c r="DH379" s="1">
        <v>5.14</v>
      </c>
      <c r="DI379" s="1">
        <v>0.292</v>
      </c>
      <c r="DJ379" s="1">
        <v>0.873</v>
      </c>
      <c r="DK379" s="1">
        <v>1.166</v>
      </c>
      <c r="DL379" s="1">
        <v>349.777</v>
      </c>
      <c r="DM379" s="1">
        <v>172.461</v>
      </c>
      <c r="DN379" s="1">
        <v>522.238</v>
      </c>
      <c r="DO379" s="1">
        <v>0.0</v>
      </c>
      <c r="DP379" s="1">
        <v>2.099</v>
      </c>
      <c r="DQ379" s="1">
        <v>2.099</v>
      </c>
      <c r="DR379" s="1" t="s">
        <v>149</v>
      </c>
      <c r="DS379" s="1" t="s">
        <v>157</v>
      </c>
      <c r="DT379" s="1" t="s">
        <v>158</v>
      </c>
      <c r="DU379" s="1" t="s">
        <v>149</v>
      </c>
      <c r="DV379" s="1">
        <v>991.75</v>
      </c>
      <c r="DW379" s="1" t="str">
        <f t="shared" si="3"/>
        <v>high</v>
      </c>
      <c r="DX379" s="1">
        <v>398.296</v>
      </c>
      <c r="DY379" s="1">
        <v>5.345</v>
      </c>
      <c r="DZ379" s="1">
        <v>388.244</v>
      </c>
      <c r="EA379" s="1" t="s">
        <v>149</v>
      </c>
      <c r="EB379" s="1" t="s">
        <v>157</v>
      </c>
      <c r="EC379" s="1" t="s">
        <v>158</v>
      </c>
      <c r="ED379" s="1" t="s">
        <v>149</v>
      </c>
      <c r="EE379" s="1" t="s">
        <v>917</v>
      </c>
      <c r="EF379" s="1" t="s">
        <v>165</v>
      </c>
      <c r="EG379" s="1" t="s">
        <v>165</v>
      </c>
    </row>
    <row r="380" ht="14.25" customHeight="1">
      <c r="A380" s="1" t="s">
        <v>918</v>
      </c>
      <c r="B380" s="1" t="s">
        <v>153</v>
      </c>
      <c r="C380" s="1">
        <v>39.0</v>
      </c>
      <c r="D380" s="1" t="s">
        <v>137</v>
      </c>
      <c r="E380" s="1">
        <v>109.0</v>
      </c>
      <c r="F380" s="1">
        <v>38.0</v>
      </c>
      <c r="G380" s="1" t="s">
        <v>154</v>
      </c>
      <c r="H380" s="1">
        <v>105.4</v>
      </c>
      <c r="I380" s="1">
        <v>65.0</v>
      </c>
      <c r="J380" s="1">
        <v>208.0</v>
      </c>
      <c r="K380" s="1">
        <v>5.473684211</v>
      </c>
      <c r="L380" s="1">
        <v>251.4</v>
      </c>
      <c r="M380" s="1">
        <v>5.8</v>
      </c>
      <c r="N380" s="1">
        <v>98.0</v>
      </c>
      <c r="O380" s="1">
        <v>6.0</v>
      </c>
      <c r="P380" s="1">
        <v>10.8</v>
      </c>
      <c r="Q380" s="1">
        <v>3.66</v>
      </c>
      <c r="R380" s="1">
        <v>2.950819672</v>
      </c>
      <c r="S380" s="1">
        <v>527.0</v>
      </c>
      <c r="T380" s="1">
        <v>70.55</v>
      </c>
      <c r="U380" s="1">
        <v>5.439</v>
      </c>
      <c r="V380" s="1">
        <v>369.1</v>
      </c>
      <c r="W380" s="1">
        <v>727.694688</v>
      </c>
      <c r="X380" s="1">
        <v>11.9</v>
      </c>
      <c r="Y380" s="1">
        <v>5.86362842</v>
      </c>
      <c r="Z380" s="1">
        <v>17.05428667</v>
      </c>
      <c r="AA380" s="1">
        <v>0.260169141</v>
      </c>
      <c r="AB380" s="1">
        <v>87.0</v>
      </c>
      <c r="AC380" s="1">
        <v>35.65801748</v>
      </c>
      <c r="AD380" s="1" t="s">
        <v>155</v>
      </c>
      <c r="AE380" s="1">
        <v>39.70012023</v>
      </c>
      <c r="AF380" s="1">
        <v>107.1</v>
      </c>
      <c r="AG380" s="1" t="s">
        <v>140</v>
      </c>
      <c r="AH380" s="1" t="s">
        <v>141</v>
      </c>
      <c r="AI380" s="1" t="s">
        <v>142</v>
      </c>
      <c r="AJ380" s="1" t="s">
        <v>167</v>
      </c>
      <c r="AK380" s="1" t="s">
        <v>143</v>
      </c>
      <c r="AL380" s="1">
        <v>154.0</v>
      </c>
      <c r="AM380" s="1">
        <v>92.0</v>
      </c>
      <c r="AN380" s="1">
        <v>1433.31</v>
      </c>
      <c r="AO380" s="1">
        <v>15.6836</v>
      </c>
      <c r="AP380" s="1">
        <v>416.562</v>
      </c>
      <c r="AQ380" s="1">
        <v>785.266</v>
      </c>
      <c r="AR380" s="1">
        <v>11.2031</v>
      </c>
      <c r="AS380" s="1">
        <v>676.387</v>
      </c>
      <c r="AT380" s="1">
        <v>2679.11</v>
      </c>
      <c r="AU380" s="1">
        <v>202.147</v>
      </c>
      <c r="AV380" s="1">
        <v>9.55602</v>
      </c>
      <c r="AW380" s="1">
        <v>0.890741</v>
      </c>
      <c r="AX380" s="1">
        <v>2.68978</v>
      </c>
      <c r="AY380" s="1">
        <v>886.77</v>
      </c>
      <c r="AZ380" s="1">
        <v>0.815815</v>
      </c>
      <c r="BA380" s="1">
        <v>1.3706</v>
      </c>
      <c r="BB380" s="1">
        <v>12.4532</v>
      </c>
      <c r="BC380" s="1">
        <v>4.11969</v>
      </c>
      <c r="BD380" s="1">
        <v>1.1295</v>
      </c>
      <c r="BE380" s="1">
        <v>319.399</v>
      </c>
      <c r="BF380" s="1">
        <v>6.69802</v>
      </c>
      <c r="BG380" s="1">
        <v>146.194</v>
      </c>
      <c r="BH380" s="1">
        <v>2.031434841</v>
      </c>
      <c r="BI380" s="1">
        <v>0.662773703</v>
      </c>
      <c r="BJ380" s="1">
        <v>0.339560806</v>
      </c>
      <c r="BK380" s="1">
        <v>0.053368484</v>
      </c>
      <c r="BL380" s="1" t="s">
        <v>144</v>
      </c>
      <c r="BM380" s="1" t="s">
        <v>145</v>
      </c>
      <c r="BN380" s="1" t="s">
        <v>145</v>
      </c>
      <c r="BO380" s="1" t="s">
        <v>145</v>
      </c>
      <c r="BP380" s="1" t="s">
        <v>146</v>
      </c>
      <c r="BQ380" s="1" t="s">
        <v>145</v>
      </c>
      <c r="BR380" s="1" t="s">
        <v>145</v>
      </c>
      <c r="BS380" s="1">
        <v>212.0323715</v>
      </c>
      <c r="BT380" s="1">
        <v>2.746142424</v>
      </c>
      <c r="BU380" s="1">
        <v>1.421362283</v>
      </c>
      <c r="BV380" s="1">
        <v>0.971311952</v>
      </c>
      <c r="BW380" s="1">
        <v>0.361419324</v>
      </c>
      <c r="BX380" s="1">
        <v>0.341973571</v>
      </c>
      <c r="BY380" s="1">
        <v>0.238641711</v>
      </c>
      <c r="BZ380" s="1" t="str">
        <f t="shared" si="1"/>
        <v>proinflamatoria</v>
      </c>
      <c r="CA380" s="1">
        <v>46.83099907</v>
      </c>
      <c r="CB380" s="1" t="s">
        <v>148</v>
      </c>
      <c r="CC380" s="1" t="s">
        <v>147</v>
      </c>
      <c r="CD380" s="1" t="s">
        <v>147</v>
      </c>
      <c r="CE380" s="1" t="s">
        <v>147</v>
      </c>
      <c r="CF380" s="1" t="s">
        <v>147</v>
      </c>
      <c r="CG380" s="1" t="s">
        <v>147</v>
      </c>
      <c r="CH380" s="1">
        <v>683.246</v>
      </c>
      <c r="CI380" s="2" t="str">
        <f t="shared" si="2"/>
        <v>low</v>
      </c>
      <c r="CJ380" s="1">
        <v>60.362</v>
      </c>
      <c r="CK380" s="1">
        <v>26.32</v>
      </c>
      <c r="CL380" s="1">
        <v>34.042</v>
      </c>
      <c r="CM380" s="1">
        <v>38.628</v>
      </c>
      <c r="CN380" s="1">
        <v>18.219</v>
      </c>
      <c r="CO380" s="1">
        <v>3.488</v>
      </c>
      <c r="CP380" s="1">
        <v>0.0</v>
      </c>
      <c r="CQ380" s="1">
        <v>3.488</v>
      </c>
      <c r="CR380" s="1">
        <v>0.0</v>
      </c>
      <c r="CS380" s="1">
        <v>0.027</v>
      </c>
      <c r="CT380" s="1">
        <v>0.027</v>
      </c>
      <c r="CU380" s="1">
        <v>0.0</v>
      </c>
      <c r="CV380" s="1">
        <v>0.0</v>
      </c>
      <c r="CW380" s="1">
        <v>0.0</v>
      </c>
      <c r="CX380" s="1">
        <v>0.0</v>
      </c>
      <c r="CY380" s="1">
        <v>19.36</v>
      </c>
      <c r="CZ380" s="1">
        <v>0.498</v>
      </c>
      <c r="DA380" s="1">
        <v>16.92</v>
      </c>
      <c r="DB380" s="1">
        <v>17.418</v>
      </c>
      <c r="DC380" s="1">
        <v>0.0</v>
      </c>
      <c r="DD380" s="1">
        <v>0.61</v>
      </c>
      <c r="DE380" s="1">
        <v>0.61</v>
      </c>
      <c r="DF380" s="1">
        <v>1.064</v>
      </c>
      <c r="DG380" s="1">
        <v>0.176</v>
      </c>
      <c r="DH380" s="1">
        <v>1.24</v>
      </c>
      <c r="DI380" s="1">
        <v>0.4</v>
      </c>
      <c r="DJ380" s="1">
        <v>0.361</v>
      </c>
      <c r="DK380" s="1">
        <v>0.76</v>
      </c>
      <c r="DL380" s="1">
        <v>1.502</v>
      </c>
      <c r="DM380" s="1">
        <v>15.941</v>
      </c>
      <c r="DN380" s="1">
        <v>17.442</v>
      </c>
      <c r="DO380" s="1">
        <v>0.0</v>
      </c>
      <c r="DP380" s="1">
        <v>0.027</v>
      </c>
      <c r="DQ380" s="1">
        <v>0.027</v>
      </c>
      <c r="DR380" s="1" t="s">
        <v>158</v>
      </c>
      <c r="DS380" s="1" t="s">
        <v>158</v>
      </c>
      <c r="DT380" s="1" t="s">
        <v>158</v>
      </c>
      <c r="DU380" s="1" t="s">
        <v>158</v>
      </c>
      <c r="DV380" s="1">
        <v>476.691</v>
      </c>
      <c r="DW380" s="1" t="str">
        <f t="shared" si="3"/>
        <v>low</v>
      </c>
      <c r="DX380" s="1">
        <v>42.114</v>
      </c>
      <c r="DY380" s="1">
        <v>26.95</v>
      </c>
      <c r="DZ380" s="1">
        <v>12.711</v>
      </c>
      <c r="EA380" s="1" t="s">
        <v>157</v>
      </c>
      <c r="EB380" s="1" t="s">
        <v>158</v>
      </c>
      <c r="EC380" s="1" t="s">
        <v>158</v>
      </c>
      <c r="ED380" s="1" t="s">
        <v>158</v>
      </c>
      <c r="EE380" s="1" t="s">
        <v>919</v>
      </c>
      <c r="EF380" s="1" t="s">
        <v>165</v>
      </c>
      <c r="EG380" s="1" t="s">
        <v>165</v>
      </c>
    </row>
    <row r="381" ht="14.25" customHeight="1">
      <c r="A381" s="1" t="s">
        <v>920</v>
      </c>
      <c r="B381" s="1" t="s">
        <v>153</v>
      </c>
      <c r="C381" s="1">
        <v>55.0</v>
      </c>
      <c r="D381" s="1" t="s">
        <v>161</v>
      </c>
      <c r="E381" s="1">
        <v>94.2</v>
      </c>
      <c r="F381" s="1">
        <v>58.0</v>
      </c>
      <c r="G381" s="1" t="s">
        <v>154</v>
      </c>
      <c r="H381" s="1">
        <v>28.0</v>
      </c>
      <c r="I381" s="1">
        <v>111.0</v>
      </c>
      <c r="J381" s="1">
        <v>196.0</v>
      </c>
      <c r="K381" s="1">
        <v>3.379310345</v>
      </c>
      <c r="L381" s="1">
        <v>97.3</v>
      </c>
      <c r="M381" s="1">
        <v>1.1</v>
      </c>
      <c r="N381" s="1">
        <v>96.0</v>
      </c>
      <c r="O381" s="1">
        <v>5.6</v>
      </c>
      <c r="P381" s="1">
        <v>9.68</v>
      </c>
      <c r="Q381" s="1">
        <v>24.61</v>
      </c>
      <c r="R381" s="1">
        <v>0.393336042</v>
      </c>
      <c r="S381" s="1">
        <v>140.0</v>
      </c>
      <c r="T381" s="1">
        <v>11.54</v>
      </c>
      <c r="U381" s="1">
        <v>5.328</v>
      </c>
      <c r="V381" s="1">
        <v>110.4</v>
      </c>
      <c r="W381" s="1">
        <v>126.2582057</v>
      </c>
      <c r="X381" s="1">
        <v>66.1</v>
      </c>
      <c r="Y381" s="1">
        <v>36.59421987</v>
      </c>
      <c r="Z381" s="1">
        <v>2.732672</v>
      </c>
      <c r="AA381" s="1">
        <v>0.32804015</v>
      </c>
      <c r="AB381" s="1">
        <v>86.4</v>
      </c>
      <c r="AC381" s="1">
        <v>37.34696498</v>
      </c>
      <c r="AD381" s="1" t="s">
        <v>155</v>
      </c>
      <c r="AE381" s="1">
        <v>42.72299333</v>
      </c>
      <c r="AF381" s="1">
        <v>106.2</v>
      </c>
      <c r="AG381" s="1" t="s">
        <v>140</v>
      </c>
      <c r="AH381" s="1" t="s">
        <v>141</v>
      </c>
      <c r="AI381" s="1" t="s">
        <v>142</v>
      </c>
      <c r="AJ381" s="1" t="s">
        <v>167</v>
      </c>
      <c r="AK381" s="1" t="s">
        <v>143</v>
      </c>
      <c r="AL381" s="1">
        <v>151.0</v>
      </c>
      <c r="AM381" s="1">
        <v>99.0</v>
      </c>
      <c r="AN381" s="1">
        <v>1476.46</v>
      </c>
      <c r="AO381" s="1">
        <v>13.1741</v>
      </c>
      <c r="AP381" s="1">
        <v>681.218</v>
      </c>
      <c r="AQ381" s="1">
        <v>941.593</v>
      </c>
      <c r="AR381" s="1">
        <v>13.0643</v>
      </c>
      <c r="AS381" s="1">
        <v>1041.43</v>
      </c>
      <c r="AT381" s="1">
        <v>3314.71</v>
      </c>
      <c r="AU381" s="1">
        <v>204.296</v>
      </c>
      <c r="AV381" s="1">
        <v>10.3519</v>
      </c>
      <c r="AW381" s="1">
        <v>1.03249</v>
      </c>
      <c r="AX381" s="1">
        <v>2.68076</v>
      </c>
      <c r="AY381" s="1">
        <v>729.849</v>
      </c>
      <c r="AZ381" s="1">
        <v>1.03531</v>
      </c>
      <c r="BA381" s="1">
        <v>1.63587</v>
      </c>
      <c r="BB381" s="1">
        <v>14.5962</v>
      </c>
      <c r="BC381" s="1">
        <v>4.0973</v>
      </c>
      <c r="BD381" s="1">
        <v>1.04689</v>
      </c>
      <c r="BE381" s="1">
        <v>284.5</v>
      </c>
      <c r="BF381" s="1">
        <v>7.30831</v>
      </c>
      <c r="BG381" s="1">
        <v>102.919</v>
      </c>
      <c r="BH381" s="1">
        <v>3.863156773</v>
      </c>
      <c r="BI381" s="1">
        <v>1.106983379</v>
      </c>
      <c r="BJ381" s="1">
        <v>0.29267519</v>
      </c>
      <c r="BK381" s="1">
        <v>0.0</v>
      </c>
      <c r="BL381" s="1" t="s">
        <v>156</v>
      </c>
      <c r="BM381" s="1" t="s">
        <v>145</v>
      </c>
      <c r="BN381" s="1" t="s">
        <v>146</v>
      </c>
      <c r="BO381" s="1" t="s">
        <v>146</v>
      </c>
      <c r="BP381" s="1" t="s">
        <v>146</v>
      </c>
      <c r="BQ381" s="1" t="s">
        <v>146</v>
      </c>
      <c r="BR381" s="1" t="s">
        <v>146</v>
      </c>
      <c r="BS381" s="1">
        <v>85.47586741</v>
      </c>
      <c r="BT381" s="1">
        <v>2.115203291</v>
      </c>
      <c r="BU381" s="1">
        <v>0.37468112</v>
      </c>
      <c r="BV381" s="1">
        <v>0.420753844</v>
      </c>
      <c r="BW381" s="1">
        <v>0.117086038</v>
      </c>
      <c r="BX381" s="1">
        <v>1.104978166</v>
      </c>
      <c r="BY381" s="1">
        <v>0.748630194</v>
      </c>
      <c r="BZ381" s="1" t="str">
        <f t="shared" si="1"/>
        <v>proinflamatoria</v>
      </c>
      <c r="CA381" s="1">
        <v>47.3559322</v>
      </c>
      <c r="CB381" s="1" t="s">
        <v>148</v>
      </c>
      <c r="CC381" s="1">
        <v>0.048855781</v>
      </c>
      <c r="CD381" s="1">
        <v>0.260452319</v>
      </c>
      <c r="CE381" s="1">
        <v>0.025300315</v>
      </c>
      <c r="CF381" s="1">
        <v>0.053754782</v>
      </c>
      <c r="CG381" s="1">
        <v>0.111536139</v>
      </c>
      <c r="CH381" s="1">
        <v>655.711</v>
      </c>
      <c r="CI381" s="2" t="str">
        <f t="shared" si="2"/>
        <v>low</v>
      </c>
      <c r="CJ381" s="1">
        <v>616.635</v>
      </c>
      <c r="CK381" s="1">
        <v>423.096</v>
      </c>
      <c r="CL381" s="1">
        <v>193.538</v>
      </c>
      <c r="CM381" s="1">
        <v>5.128</v>
      </c>
      <c r="CN381" s="1">
        <v>600.235</v>
      </c>
      <c r="CO381" s="1">
        <v>10.077</v>
      </c>
      <c r="CP381" s="1">
        <v>0.0</v>
      </c>
      <c r="CQ381" s="1">
        <v>10.077</v>
      </c>
      <c r="CR381" s="1">
        <v>0.0</v>
      </c>
      <c r="CS381" s="1">
        <v>1.194</v>
      </c>
      <c r="CT381" s="1">
        <v>1.194</v>
      </c>
      <c r="CU381" s="1">
        <v>0.0</v>
      </c>
      <c r="CV381" s="1">
        <v>5.29</v>
      </c>
      <c r="CW381" s="1">
        <v>0.0</v>
      </c>
      <c r="CX381" s="1">
        <v>0.0</v>
      </c>
      <c r="CY381" s="1">
        <v>1.409</v>
      </c>
      <c r="CZ381" s="1">
        <v>0.0</v>
      </c>
      <c r="DA381" s="1">
        <v>0.0</v>
      </c>
      <c r="DB381" s="1">
        <v>0.0</v>
      </c>
      <c r="DC381" s="1">
        <v>3.7</v>
      </c>
      <c r="DD381" s="1">
        <v>0.001</v>
      </c>
      <c r="DE381" s="1">
        <v>3.7</v>
      </c>
      <c r="DF381" s="1">
        <v>0.0</v>
      </c>
      <c r="DG381" s="1">
        <v>0.019</v>
      </c>
      <c r="DH381" s="1">
        <v>0.019</v>
      </c>
      <c r="DI381" s="1">
        <v>0.102</v>
      </c>
      <c r="DJ381" s="1">
        <v>0.488</v>
      </c>
      <c r="DK381" s="1">
        <v>0.59</v>
      </c>
      <c r="DL381" s="1">
        <v>407.809</v>
      </c>
      <c r="DM381" s="1">
        <v>191.836</v>
      </c>
      <c r="DN381" s="1">
        <v>599.645</v>
      </c>
      <c r="DO381" s="1">
        <v>0.0</v>
      </c>
      <c r="DP381" s="1">
        <v>1.194</v>
      </c>
      <c r="DQ381" s="1">
        <v>1.194</v>
      </c>
      <c r="DR381" s="1" t="s">
        <v>158</v>
      </c>
      <c r="DS381" s="1" t="s">
        <v>157</v>
      </c>
      <c r="DT381" s="1" t="s">
        <v>158</v>
      </c>
      <c r="DU381" s="1" t="s">
        <v>149</v>
      </c>
      <c r="DV381" s="1">
        <v>444.11</v>
      </c>
      <c r="DW381" s="1" t="str">
        <f t="shared" si="3"/>
        <v>low</v>
      </c>
      <c r="DX381" s="1">
        <v>417.644</v>
      </c>
      <c r="DY381" s="1">
        <v>3.473</v>
      </c>
      <c r="DZ381" s="1">
        <v>406.537</v>
      </c>
      <c r="EA381" s="1" t="s">
        <v>157</v>
      </c>
      <c r="EB381" s="1" t="s">
        <v>149</v>
      </c>
      <c r="EC381" s="1" t="s">
        <v>158</v>
      </c>
      <c r="ED381" s="1" t="s">
        <v>149</v>
      </c>
      <c r="EE381" s="1" t="s">
        <v>921</v>
      </c>
      <c r="EF381" s="1" t="s">
        <v>165</v>
      </c>
      <c r="EG381" s="1" t="s">
        <v>165</v>
      </c>
    </row>
    <row r="382" ht="14.25" customHeight="1">
      <c r="A382" s="1" t="s">
        <v>922</v>
      </c>
      <c r="B382" s="1" t="s">
        <v>136</v>
      </c>
      <c r="C382" s="1">
        <v>32.0</v>
      </c>
      <c r="D382" s="1" t="s">
        <v>137</v>
      </c>
      <c r="E382" s="1">
        <v>105.0</v>
      </c>
      <c r="F382" s="1">
        <v>30.0</v>
      </c>
      <c r="G382" s="1" t="s">
        <v>138</v>
      </c>
      <c r="H382" s="1">
        <v>37.0</v>
      </c>
      <c r="I382" s="1">
        <v>114.0</v>
      </c>
      <c r="J382" s="1">
        <v>181.0</v>
      </c>
      <c r="K382" s="1">
        <v>6.033333333</v>
      </c>
      <c r="L382" s="1">
        <v>384.2</v>
      </c>
      <c r="M382" s="1">
        <v>8.8</v>
      </c>
      <c r="N382" s="1">
        <v>101.0</v>
      </c>
      <c r="O382" s="1">
        <v>5.8</v>
      </c>
      <c r="P382" s="1">
        <v>11.1</v>
      </c>
      <c r="Q382" s="1">
        <v>2.95</v>
      </c>
      <c r="R382" s="1">
        <v>3.762711864</v>
      </c>
      <c r="S382" s="1">
        <v>185.0</v>
      </c>
      <c r="T382" s="1">
        <v>34.55</v>
      </c>
      <c r="U382" s="1">
        <v>5.6055</v>
      </c>
      <c r="V382" s="1">
        <v>213.3</v>
      </c>
      <c r="W382" s="1">
        <v>328.1880788</v>
      </c>
      <c r="X382" s="1">
        <v>22.7</v>
      </c>
      <c r="Y382" s="1">
        <v>11.61769871</v>
      </c>
      <c r="Z382" s="1">
        <v>8.607556667</v>
      </c>
      <c r="AA382" s="1">
        <v>0.28195226</v>
      </c>
      <c r="AB382" s="1">
        <v>123.0</v>
      </c>
      <c r="AC382" s="1">
        <v>39.75332255</v>
      </c>
      <c r="AD382" s="1" t="s">
        <v>155</v>
      </c>
      <c r="AE382" s="1">
        <v>45.37023035</v>
      </c>
      <c r="AF382" s="1">
        <v>129.2</v>
      </c>
      <c r="AG382" s="1" t="s">
        <v>140</v>
      </c>
      <c r="AH382" s="1" t="s">
        <v>141</v>
      </c>
      <c r="AI382" s="1" t="s">
        <v>142</v>
      </c>
      <c r="AJ382" s="1" t="s">
        <v>167</v>
      </c>
      <c r="AK382" s="1" t="s">
        <v>143</v>
      </c>
      <c r="AL382" s="1">
        <v>134.0</v>
      </c>
      <c r="AM382" s="1">
        <v>84.0</v>
      </c>
      <c r="AN382" s="1">
        <v>3059.91</v>
      </c>
      <c r="AO382" s="1">
        <v>26.8149</v>
      </c>
      <c r="AP382" s="1">
        <v>767.144</v>
      </c>
      <c r="AQ382" s="1">
        <v>1443.18</v>
      </c>
      <c r="AR382" s="1">
        <v>17.1146</v>
      </c>
      <c r="AS382" s="1">
        <v>1548.28</v>
      </c>
      <c r="AT382" s="1">
        <v>5167.38</v>
      </c>
      <c r="AU382" s="1">
        <v>410.756</v>
      </c>
      <c r="AV382" s="1">
        <v>11.5695</v>
      </c>
      <c r="AW382" s="1">
        <v>3.14747</v>
      </c>
      <c r="AX382" s="1">
        <v>3.53181</v>
      </c>
      <c r="AY382" s="1">
        <v>952.216</v>
      </c>
      <c r="AZ382" s="1">
        <v>1.89312</v>
      </c>
      <c r="BA382" s="1">
        <v>2.41516</v>
      </c>
      <c r="BB382" s="1">
        <v>26.1512</v>
      </c>
      <c r="BC382" s="1">
        <v>7.51676</v>
      </c>
      <c r="BD382" s="1">
        <v>0.989438</v>
      </c>
      <c r="BE382" s="1">
        <v>395.535</v>
      </c>
      <c r="BF382" s="1">
        <v>7.50796</v>
      </c>
      <c r="BG382" s="1">
        <v>179.248</v>
      </c>
      <c r="BH382" s="1">
        <v>2.532034736</v>
      </c>
      <c r="BI382" s="1">
        <v>1.418616289</v>
      </c>
      <c r="BJ382" s="1">
        <v>1.514896507</v>
      </c>
      <c r="BK382" s="1">
        <v>0.026528407</v>
      </c>
      <c r="BL382" s="1" t="s">
        <v>144</v>
      </c>
      <c r="BM382" s="1" t="s">
        <v>145</v>
      </c>
      <c r="BN382" s="1" t="s">
        <v>145</v>
      </c>
      <c r="BO382" s="1" t="s">
        <v>145</v>
      </c>
      <c r="BP382" s="1" t="s">
        <v>145</v>
      </c>
      <c r="BQ382" s="1" t="s">
        <v>145</v>
      </c>
      <c r="BR382" s="1" t="s">
        <v>145</v>
      </c>
      <c r="BS382" s="1">
        <v>218.8877891</v>
      </c>
      <c r="BT382" s="1">
        <v>4.280631169</v>
      </c>
      <c r="BU382" s="1">
        <v>1.213903158</v>
      </c>
      <c r="BV382" s="1">
        <v>1.242963818</v>
      </c>
      <c r="BW382" s="1">
        <v>0.246336625</v>
      </c>
      <c r="BX382" s="1">
        <v>-0.558358675</v>
      </c>
      <c r="BY382" s="1">
        <v>-0.182470155</v>
      </c>
      <c r="BZ382" s="1" t="str">
        <f t="shared" si="1"/>
        <v>antiinflamatoria</v>
      </c>
      <c r="CA382" s="1">
        <v>36.77089783</v>
      </c>
      <c r="CB382" s="1" t="s">
        <v>148</v>
      </c>
      <c r="CC382" s="1">
        <v>0.650479616</v>
      </c>
      <c r="CD382" s="1">
        <v>0.084382494</v>
      </c>
      <c r="CE382" s="1">
        <v>0.049310552</v>
      </c>
      <c r="CF382" s="1">
        <v>0.116232014</v>
      </c>
      <c r="CG382" s="1">
        <v>0.037619904</v>
      </c>
      <c r="CH382" s="1">
        <v>1739.249</v>
      </c>
      <c r="CI382" s="2" t="str">
        <f t="shared" si="2"/>
        <v>High</v>
      </c>
      <c r="CJ382" s="1">
        <v>498.898</v>
      </c>
      <c r="CK382" s="1">
        <v>371.917</v>
      </c>
      <c r="CL382" s="1">
        <v>126.981</v>
      </c>
      <c r="CM382" s="1">
        <v>68.554</v>
      </c>
      <c r="CN382" s="1">
        <v>419.295</v>
      </c>
      <c r="CO382" s="1">
        <v>1.645</v>
      </c>
      <c r="CP382" s="1">
        <v>0.0</v>
      </c>
      <c r="CQ382" s="1">
        <v>1.645</v>
      </c>
      <c r="CR382" s="1">
        <v>0.0</v>
      </c>
      <c r="CS382" s="1">
        <v>9.404</v>
      </c>
      <c r="CT382" s="1">
        <v>9.404</v>
      </c>
      <c r="CU382" s="1">
        <v>0.0</v>
      </c>
      <c r="CV382" s="1">
        <v>1.529</v>
      </c>
      <c r="CW382" s="1">
        <v>0.0</v>
      </c>
      <c r="CX382" s="1">
        <v>0.0</v>
      </c>
      <c r="CY382" s="1">
        <v>41.555</v>
      </c>
      <c r="CZ382" s="1">
        <v>0.099</v>
      </c>
      <c r="DA382" s="1">
        <v>4.938</v>
      </c>
      <c r="DB382" s="1">
        <v>5.037</v>
      </c>
      <c r="DC382" s="1">
        <v>14.896</v>
      </c>
      <c r="DD382" s="1">
        <v>0.225</v>
      </c>
      <c r="DE382" s="1">
        <v>15.12</v>
      </c>
      <c r="DF382" s="1">
        <v>5.044</v>
      </c>
      <c r="DG382" s="1">
        <v>1.766</v>
      </c>
      <c r="DH382" s="1">
        <v>6.81</v>
      </c>
      <c r="DI382" s="1">
        <v>0.369</v>
      </c>
      <c r="DJ382" s="1">
        <v>1.984</v>
      </c>
      <c r="DK382" s="1">
        <v>2.354</v>
      </c>
      <c r="DL382" s="1">
        <v>308.219</v>
      </c>
      <c r="DM382" s="1">
        <v>108.607</v>
      </c>
      <c r="DN382" s="1">
        <v>416.827</v>
      </c>
      <c r="DO382" s="1">
        <v>0.0</v>
      </c>
      <c r="DP382" s="1">
        <v>9.404</v>
      </c>
      <c r="DQ382" s="1">
        <v>9.404</v>
      </c>
      <c r="DR382" s="1" t="s">
        <v>149</v>
      </c>
      <c r="DS382" s="1" t="s">
        <v>157</v>
      </c>
      <c r="DT382" s="1" t="s">
        <v>157</v>
      </c>
      <c r="DU382" s="1" t="s">
        <v>157</v>
      </c>
      <c r="DV382" s="1">
        <v>568.399</v>
      </c>
      <c r="DW382" s="1" t="str">
        <f t="shared" si="3"/>
        <v>high</v>
      </c>
      <c r="DX382" s="1">
        <v>163.043</v>
      </c>
      <c r="DY382" s="1">
        <v>22.404</v>
      </c>
      <c r="DZ382" s="1">
        <v>137.029</v>
      </c>
      <c r="EA382" s="1" t="s">
        <v>157</v>
      </c>
      <c r="EB382" s="1" t="s">
        <v>158</v>
      </c>
      <c r="EC382" s="1" t="s">
        <v>158</v>
      </c>
      <c r="ED382" s="1" t="s">
        <v>157</v>
      </c>
      <c r="EE382" s="1" t="s">
        <v>923</v>
      </c>
      <c r="EF382" s="1" t="s">
        <v>175</v>
      </c>
      <c r="EG382" s="1" t="s">
        <v>175</v>
      </c>
    </row>
    <row r="383" ht="14.25" customHeight="1">
      <c r="A383" s="1" t="s">
        <v>924</v>
      </c>
      <c r="B383" s="1" t="s">
        <v>136</v>
      </c>
      <c r="C383" s="1">
        <v>45.0</v>
      </c>
      <c r="D383" s="1" t="s">
        <v>161</v>
      </c>
      <c r="E383" s="1">
        <v>67.8</v>
      </c>
      <c r="F383" s="1">
        <v>34.0</v>
      </c>
      <c r="G383" s="1" t="s">
        <v>138</v>
      </c>
      <c r="H383" s="1">
        <v>37.4</v>
      </c>
      <c r="I383" s="1">
        <v>66.0</v>
      </c>
      <c r="J383" s="1">
        <v>137.0</v>
      </c>
      <c r="K383" s="1">
        <v>4.029411765</v>
      </c>
      <c r="L383" s="1">
        <v>136.4</v>
      </c>
      <c r="M383" s="1">
        <v>1.4</v>
      </c>
      <c r="N383" s="1">
        <v>82.0</v>
      </c>
      <c r="O383" s="1">
        <v>5.1</v>
      </c>
      <c r="P383" s="1">
        <v>0.9</v>
      </c>
      <c r="Q383" s="1">
        <v>2.57</v>
      </c>
      <c r="R383" s="1">
        <v>0.350194553</v>
      </c>
      <c r="S383" s="1">
        <v>187.0</v>
      </c>
      <c r="T383" s="1">
        <v>8.21</v>
      </c>
      <c r="U383" s="1">
        <v>4.551</v>
      </c>
      <c r="V383" s="1">
        <v>119.9</v>
      </c>
      <c r="W383" s="1">
        <v>156.2321598</v>
      </c>
      <c r="X383" s="1">
        <v>96.2</v>
      </c>
      <c r="Y383" s="1">
        <v>60.21885943</v>
      </c>
      <c r="Z383" s="1">
        <v>1.660609333</v>
      </c>
      <c r="AA383" s="1">
        <v>0.35309646</v>
      </c>
      <c r="AB383" s="1">
        <v>92.8</v>
      </c>
      <c r="AC383" s="1">
        <v>29.65461639</v>
      </c>
      <c r="AD383" s="1" t="s">
        <v>139</v>
      </c>
      <c r="AE383" s="1">
        <v>39.13768459</v>
      </c>
      <c r="AF383" s="1">
        <v>106.5</v>
      </c>
      <c r="AG383" s="1" t="s">
        <v>140</v>
      </c>
      <c r="AH383" s="1" t="s">
        <v>141</v>
      </c>
      <c r="AI383" s="1" t="s">
        <v>142</v>
      </c>
      <c r="AJ383" s="1" t="s">
        <v>167</v>
      </c>
      <c r="AK383" s="1" t="s">
        <v>143</v>
      </c>
      <c r="AL383" s="1">
        <v>126.0</v>
      </c>
      <c r="AM383" s="1">
        <v>88.0</v>
      </c>
      <c r="AN383" s="1">
        <v>1871.46</v>
      </c>
      <c r="AO383" s="1">
        <v>17.3299</v>
      </c>
      <c r="AP383" s="1">
        <v>541.175</v>
      </c>
      <c r="AQ383" s="1">
        <v>958.595</v>
      </c>
      <c r="AR383" s="1">
        <v>13.4605</v>
      </c>
      <c r="AS383" s="1">
        <v>1027.07</v>
      </c>
      <c r="AT383" s="1">
        <v>3334.97</v>
      </c>
      <c r="AU383" s="1">
        <v>199.73</v>
      </c>
      <c r="AV383" s="1">
        <v>10.9062</v>
      </c>
      <c r="AW383" s="1">
        <v>1.30631</v>
      </c>
      <c r="AX383" s="1">
        <v>3.33948</v>
      </c>
      <c r="AY383" s="1">
        <v>653.477</v>
      </c>
      <c r="AZ383" s="1">
        <v>0.865001</v>
      </c>
      <c r="BA383" s="1">
        <v>1.50509</v>
      </c>
      <c r="BB383" s="1">
        <v>16.2414</v>
      </c>
      <c r="BC383" s="1">
        <v>4.26807</v>
      </c>
      <c r="BD383" s="1">
        <v>1.06729</v>
      </c>
      <c r="BE383" s="1">
        <v>376.455</v>
      </c>
      <c r="BF383" s="1">
        <v>7.25171</v>
      </c>
      <c r="BG383" s="1">
        <v>259.367</v>
      </c>
      <c r="BH383" s="1">
        <v>0.834845929</v>
      </c>
      <c r="BI383" s="1">
        <v>1.314886323</v>
      </c>
      <c r="BJ383" s="1">
        <v>0.599712795</v>
      </c>
      <c r="BK383" s="1">
        <v>0.017588218</v>
      </c>
      <c r="BL383" s="1" t="s">
        <v>144</v>
      </c>
      <c r="BM383" s="1" t="s">
        <v>145</v>
      </c>
      <c r="BN383" s="1" t="s">
        <v>145</v>
      </c>
      <c r="BO383" s="1" t="s">
        <v>145</v>
      </c>
      <c r="BP383" s="1" t="s">
        <v>146</v>
      </c>
      <c r="BQ383" s="1" t="s">
        <v>146</v>
      </c>
      <c r="BR383" s="1" t="s">
        <v>146</v>
      </c>
      <c r="BS383" s="1">
        <v>92.87914302</v>
      </c>
      <c r="BT383" s="1">
        <v>1.827378513</v>
      </c>
      <c r="BU383" s="1">
        <v>0.431991389</v>
      </c>
      <c r="BV383" s="1">
        <v>0.308077118</v>
      </c>
      <c r="BW383" s="1">
        <v>0.070093379</v>
      </c>
      <c r="BX383" s="1">
        <v>-0.281754525</v>
      </c>
      <c r="BY383" s="1">
        <v>-0.15059034</v>
      </c>
      <c r="BZ383" s="1" t="str">
        <f t="shared" si="1"/>
        <v>antiinflamatoria</v>
      </c>
      <c r="CA383" s="1">
        <v>30.77934272</v>
      </c>
      <c r="CB383" s="1" t="s">
        <v>148</v>
      </c>
      <c r="CC383" s="1">
        <v>0.347726146</v>
      </c>
      <c r="CD383" s="1">
        <v>0.16766575</v>
      </c>
      <c r="CE383" s="1">
        <v>0.132825528</v>
      </c>
      <c r="CF383" s="1">
        <v>0.250732411</v>
      </c>
      <c r="CG383" s="1">
        <v>0.00437193</v>
      </c>
      <c r="CH383" s="1">
        <v>554.851</v>
      </c>
      <c r="CI383" s="2" t="str">
        <f t="shared" si="2"/>
        <v>low</v>
      </c>
      <c r="CJ383" s="1">
        <v>458.744</v>
      </c>
      <c r="CK383" s="1">
        <v>425.362</v>
      </c>
      <c r="CL383" s="1">
        <v>33.382</v>
      </c>
      <c r="CM383" s="1">
        <v>422.721</v>
      </c>
      <c r="CN383" s="1">
        <v>35.59</v>
      </c>
      <c r="CO383" s="1">
        <v>0.292</v>
      </c>
      <c r="CP383" s="1">
        <v>0.0</v>
      </c>
      <c r="CQ383" s="1">
        <v>0.292</v>
      </c>
      <c r="CR383" s="1">
        <v>0.0</v>
      </c>
      <c r="CS383" s="1">
        <v>0.141</v>
      </c>
      <c r="CT383" s="1">
        <v>0.141</v>
      </c>
      <c r="CU383" s="1">
        <v>0.0</v>
      </c>
      <c r="CV383" s="1">
        <v>0.0</v>
      </c>
      <c r="CW383" s="1">
        <v>0.098</v>
      </c>
      <c r="CX383" s="1">
        <v>0.0</v>
      </c>
      <c r="CY383" s="1">
        <v>35.805</v>
      </c>
      <c r="CZ383" s="1">
        <v>0.748</v>
      </c>
      <c r="DA383" s="1">
        <v>0.0</v>
      </c>
      <c r="DB383" s="1">
        <v>0.748</v>
      </c>
      <c r="DC383" s="1">
        <v>0.068</v>
      </c>
      <c r="DD383" s="1">
        <v>0.004</v>
      </c>
      <c r="DE383" s="1">
        <v>0.072</v>
      </c>
      <c r="DF383" s="1">
        <v>385.708</v>
      </c>
      <c r="DG383" s="1">
        <v>0.291</v>
      </c>
      <c r="DH383" s="1">
        <v>385.999</v>
      </c>
      <c r="DI383" s="1">
        <v>0.299</v>
      </c>
      <c r="DJ383" s="1">
        <v>2.36</v>
      </c>
      <c r="DK383" s="1">
        <v>2.659</v>
      </c>
      <c r="DL383" s="1">
        <v>2.327</v>
      </c>
      <c r="DM383" s="1">
        <v>30.569</v>
      </c>
      <c r="DN383" s="1">
        <v>32.895</v>
      </c>
      <c r="DO383" s="1">
        <v>0.0</v>
      </c>
      <c r="DP383" s="1">
        <v>0.141</v>
      </c>
      <c r="DQ383" s="1">
        <v>0.141</v>
      </c>
      <c r="DR383" s="1" t="s">
        <v>158</v>
      </c>
      <c r="DS383" s="1" t="s">
        <v>157</v>
      </c>
      <c r="DT383" s="1" t="s">
        <v>149</v>
      </c>
      <c r="DU383" s="1" t="s">
        <v>158</v>
      </c>
      <c r="DV383" s="1">
        <v>296.48</v>
      </c>
      <c r="DW383" s="1" t="str">
        <f t="shared" si="3"/>
        <v>low</v>
      </c>
      <c r="DX383" s="1">
        <v>245.126</v>
      </c>
      <c r="DY383" s="1">
        <v>225.878</v>
      </c>
      <c r="DZ383" s="1">
        <v>19.017</v>
      </c>
      <c r="EA383" s="1" t="s">
        <v>158</v>
      </c>
      <c r="EB383" s="1" t="s">
        <v>157</v>
      </c>
      <c r="EC383" s="1" t="s">
        <v>149</v>
      </c>
      <c r="ED383" s="1" t="s">
        <v>158</v>
      </c>
      <c r="EE383" s="1" t="s">
        <v>925</v>
      </c>
      <c r="EF383" s="1" t="s">
        <v>151</v>
      </c>
      <c r="EG383" s="1" t="s">
        <v>151</v>
      </c>
    </row>
    <row r="384" ht="14.25" customHeight="1">
      <c r="A384" s="1" t="s">
        <v>926</v>
      </c>
      <c r="B384" s="1" t="s">
        <v>153</v>
      </c>
      <c r="C384" s="1">
        <v>41.0</v>
      </c>
      <c r="D384" s="1" t="s">
        <v>161</v>
      </c>
      <c r="E384" s="1">
        <v>74.1</v>
      </c>
      <c r="F384" s="1">
        <v>77.0</v>
      </c>
      <c r="G384" s="1" t="s">
        <v>154</v>
      </c>
      <c r="H384" s="1">
        <v>11.4</v>
      </c>
      <c r="I384" s="1">
        <v>110.0</v>
      </c>
      <c r="J384" s="1">
        <v>198.0</v>
      </c>
      <c r="K384" s="1">
        <v>2.571428571</v>
      </c>
      <c r="L384" s="1">
        <v>75.4</v>
      </c>
      <c r="M384" s="1">
        <v>1.9</v>
      </c>
      <c r="N384" s="1">
        <v>86.0</v>
      </c>
      <c r="O384" s="1">
        <v>5.8</v>
      </c>
      <c r="P384" s="1">
        <v>4.27</v>
      </c>
      <c r="Q384" s="1">
        <v>15.87</v>
      </c>
      <c r="R384" s="1">
        <v>0.269061122</v>
      </c>
      <c r="S384" s="1">
        <v>57.0</v>
      </c>
      <c r="T384" s="1">
        <v>9.57</v>
      </c>
      <c r="U384" s="1">
        <v>4.773</v>
      </c>
      <c r="V384" s="1">
        <v>120.9</v>
      </c>
      <c r="W384" s="1">
        <v>150.3534957</v>
      </c>
      <c r="X384" s="1">
        <v>81.7</v>
      </c>
      <c r="Y384" s="1">
        <v>49.25826899</v>
      </c>
      <c r="Z384" s="1">
        <v>2.030116</v>
      </c>
      <c r="AA384" s="1">
        <v>0.342543097</v>
      </c>
      <c r="AB384" s="1">
        <v>56.4</v>
      </c>
      <c r="AC384" s="1">
        <v>23.23508135</v>
      </c>
      <c r="AD384" s="1" t="s">
        <v>154</v>
      </c>
      <c r="AE384" s="1">
        <v>38.30997828</v>
      </c>
      <c r="AF384" s="1">
        <v>75.0</v>
      </c>
      <c r="AG384" s="1" t="s">
        <v>154</v>
      </c>
      <c r="AH384" s="1" t="s">
        <v>154</v>
      </c>
      <c r="AI384" s="1" t="s">
        <v>142</v>
      </c>
      <c r="AJ384" s="1" t="s">
        <v>167</v>
      </c>
      <c r="AK384" s="1" t="s">
        <v>173</v>
      </c>
      <c r="AL384" s="1">
        <v>91.0</v>
      </c>
      <c r="AM384" s="1">
        <v>56.0</v>
      </c>
      <c r="AN384" s="1">
        <v>1959.37</v>
      </c>
      <c r="AO384" s="1">
        <v>20.9495</v>
      </c>
      <c r="AP384" s="1">
        <v>738.897</v>
      </c>
      <c r="AQ384" s="1">
        <v>775.449</v>
      </c>
      <c r="AR384" s="1">
        <v>14.1304</v>
      </c>
      <c r="AS384" s="1">
        <v>850.246</v>
      </c>
      <c r="AT384" s="1">
        <v>3719.44</v>
      </c>
      <c r="AU384" s="1">
        <v>313.238</v>
      </c>
      <c r="AV384" s="1">
        <v>9.71341</v>
      </c>
      <c r="AW384" s="1">
        <v>2.07242</v>
      </c>
      <c r="AX384" s="1">
        <v>3.78927</v>
      </c>
      <c r="AY384" s="1">
        <v>968.409</v>
      </c>
      <c r="AZ384" s="1">
        <v>1.09169</v>
      </c>
      <c r="BA384" s="1">
        <v>1.4994</v>
      </c>
      <c r="BB384" s="1">
        <v>15.9568</v>
      </c>
      <c r="BC384" s="1">
        <v>4.58111</v>
      </c>
      <c r="BD384" s="1">
        <v>0.941714</v>
      </c>
      <c r="BE384" s="1">
        <v>370.461</v>
      </c>
      <c r="BF384" s="1">
        <v>6.57241</v>
      </c>
      <c r="BG384" s="1">
        <v>260.145</v>
      </c>
      <c r="BH384" s="1">
        <v>3.77536057</v>
      </c>
      <c r="BI384" s="1">
        <v>0.775159916</v>
      </c>
      <c r="BJ384" s="1">
        <v>0.391397289</v>
      </c>
      <c r="BK384" s="1">
        <v>0.035674566</v>
      </c>
      <c r="BL384" s="1" t="s">
        <v>156</v>
      </c>
      <c r="BM384" s="1" t="s">
        <v>146</v>
      </c>
      <c r="BN384" s="1" t="s">
        <v>146</v>
      </c>
      <c r="BO384" s="1" t="s">
        <v>146</v>
      </c>
      <c r="BP384" s="1" t="s">
        <v>146</v>
      </c>
      <c r="BQ384" s="1" t="s">
        <v>146</v>
      </c>
      <c r="BR384" s="1" t="s">
        <v>146</v>
      </c>
      <c r="BS384" s="1">
        <v>184.8893142</v>
      </c>
      <c r="BT384" s="1">
        <v>3.902139218</v>
      </c>
      <c r="BU384" s="1">
        <v>1.218611968</v>
      </c>
      <c r="BV384" s="1">
        <v>0.673322712</v>
      </c>
      <c r="BW384" s="1">
        <v>0.222077979</v>
      </c>
      <c r="BX384" s="1">
        <v>-0.622966614</v>
      </c>
      <c r="BY384" s="1">
        <v>-0.318002355</v>
      </c>
      <c r="BZ384" s="1" t="str">
        <f t="shared" si="1"/>
        <v>antiinflamatoria</v>
      </c>
      <c r="CA384" s="1">
        <v>34.45333333</v>
      </c>
      <c r="CB384" s="1" t="s">
        <v>148</v>
      </c>
      <c r="CC384" s="1">
        <v>0.022777341</v>
      </c>
      <c r="CD384" s="1">
        <v>0.091817467</v>
      </c>
      <c r="CE384" s="1">
        <v>0.038867034</v>
      </c>
      <c r="CF384" s="1">
        <v>0.219354839</v>
      </c>
      <c r="CG384" s="1">
        <v>0.216443745</v>
      </c>
      <c r="CH384" s="1">
        <v>6609.24</v>
      </c>
      <c r="CI384" s="2" t="str">
        <f t="shared" si="2"/>
        <v>High</v>
      </c>
      <c r="CJ384" s="1">
        <v>7077.084</v>
      </c>
      <c r="CK384" s="1">
        <v>4899.26</v>
      </c>
      <c r="CL384" s="1">
        <v>2177.824</v>
      </c>
      <c r="CM384" s="1">
        <v>354.977</v>
      </c>
      <c r="CN384" s="1">
        <v>6654.729</v>
      </c>
      <c r="CO384" s="1">
        <v>64.352</v>
      </c>
      <c r="CP384" s="1">
        <v>0.0</v>
      </c>
      <c r="CQ384" s="1">
        <v>64.352</v>
      </c>
      <c r="CR384" s="1">
        <v>0.0</v>
      </c>
      <c r="CS384" s="1">
        <v>3.026</v>
      </c>
      <c r="CT384" s="1">
        <v>3.026</v>
      </c>
      <c r="CU384" s="1">
        <v>0.0</v>
      </c>
      <c r="CV384" s="1">
        <v>5.425</v>
      </c>
      <c r="CW384" s="1">
        <v>0.0</v>
      </c>
      <c r="CX384" s="1">
        <v>0.0</v>
      </c>
      <c r="CY384" s="1">
        <v>56.664</v>
      </c>
      <c r="CZ384" s="1">
        <v>186.903</v>
      </c>
      <c r="DA384" s="1">
        <v>48.686</v>
      </c>
      <c r="DB384" s="1">
        <v>235.589</v>
      </c>
      <c r="DC384" s="1">
        <v>28.302</v>
      </c>
      <c r="DD384" s="1">
        <v>1.046</v>
      </c>
      <c r="DE384" s="1">
        <v>29.348</v>
      </c>
      <c r="DF384" s="1">
        <v>29.243</v>
      </c>
      <c r="DG384" s="1">
        <v>4.132</v>
      </c>
      <c r="DH384" s="1">
        <v>33.375</v>
      </c>
      <c r="DI384" s="1">
        <v>0.451</v>
      </c>
      <c r="DJ384" s="1">
        <v>2.643</v>
      </c>
      <c r="DK384" s="1">
        <v>3.094</v>
      </c>
      <c r="DL384" s="1">
        <v>4533.345</v>
      </c>
      <c r="DM384" s="1">
        <v>2118.291</v>
      </c>
      <c r="DN384" s="1">
        <v>6651.636</v>
      </c>
      <c r="DO384" s="1">
        <v>0.0</v>
      </c>
      <c r="DP384" s="1">
        <v>3.026</v>
      </c>
      <c r="DQ384" s="1">
        <v>3.026</v>
      </c>
      <c r="DR384" s="1" t="s">
        <v>149</v>
      </c>
      <c r="DS384" s="1" t="s">
        <v>149</v>
      </c>
      <c r="DT384" s="1" t="s">
        <v>149</v>
      </c>
      <c r="DU384" s="1" t="s">
        <v>149</v>
      </c>
      <c r="DV384" s="1">
        <v>3373.145</v>
      </c>
      <c r="DW384" s="1" t="str">
        <f t="shared" si="3"/>
        <v>high</v>
      </c>
      <c r="DX384" s="1">
        <v>3611.918</v>
      </c>
      <c r="DY384" s="1">
        <v>181.169</v>
      </c>
      <c r="DZ384" s="1">
        <v>3396.362</v>
      </c>
      <c r="EA384" s="1" t="s">
        <v>149</v>
      </c>
      <c r="EB384" s="1" t="s">
        <v>149</v>
      </c>
      <c r="EC384" s="1" t="s">
        <v>149</v>
      </c>
      <c r="ED384" s="1" t="s">
        <v>149</v>
      </c>
      <c r="EE384" s="1" t="s">
        <v>927</v>
      </c>
      <c r="EF384" s="1" t="s">
        <v>151</v>
      </c>
      <c r="EG384" s="1" t="s">
        <v>151</v>
      </c>
    </row>
    <row r="385" ht="14.25" customHeight="1">
      <c r="A385" s="1" t="s">
        <v>928</v>
      </c>
      <c r="B385" s="1" t="s">
        <v>153</v>
      </c>
      <c r="C385" s="1">
        <v>54.0</v>
      </c>
      <c r="D385" s="1" t="s">
        <v>161</v>
      </c>
      <c r="E385" s="1">
        <v>101.0</v>
      </c>
      <c r="F385" s="1">
        <v>56.0</v>
      </c>
      <c r="G385" s="1" t="s">
        <v>154</v>
      </c>
      <c r="H385" s="1">
        <v>37.4</v>
      </c>
      <c r="I385" s="1">
        <v>116.0</v>
      </c>
      <c r="J385" s="1">
        <v>210.0</v>
      </c>
      <c r="K385" s="1">
        <v>3.75</v>
      </c>
      <c r="L385" s="1">
        <v>60.2</v>
      </c>
      <c r="M385" s="1">
        <v>2.5</v>
      </c>
      <c r="N385" s="1">
        <v>86.0</v>
      </c>
      <c r="O385" s="1">
        <v>5.3</v>
      </c>
      <c r="P385" s="1">
        <v>12.3</v>
      </c>
      <c r="Q385" s="1">
        <v>5.95</v>
      </c>
      <c r="R385" s="1">
        <v>2.067226891</v>
      </c>
      <c r="S385" s="1">
        <v>187.0</v>
      </c>
      <c r="T385" s="1">
        <v>16.77</v>
      </c>
      <c r="U385" s="1">
        <v>4.773</v>
      </c>
      <c r="V385" s="1">
        <v>176.6</v>
      </c>
      <c r="W385" s="1">
        <v>263.4721131</v>
      </c>
      <c r="X385" s="1">
        <v>47.3</v>
      </c>
      <c r="Y385" s="1">
        <v>28.10981718</v>
      </c>
      <c r="Z385" s="1">
        <v>3.557476</v>
      </c>
      <c r="AA385" s="1">
        <v>0.316159366</v>
      </c>
      <c r="AB385" s="1">
        <v>77.0</v>
      </c>
      <c r="AC385" s="1">
        <v>32.93637164</v>
      </c>
      <c r="AD385" s="1" t="s">
        <v>155</v>
      </c>
      <c r="AE385" s="1">
        <v>48.02895265</v>
      </c>
      <c r="AF385" s="1">
        <v>98.7</v>
      </c>
      <c r="AG385" s="1" t="s">
        <v>140</v>
      </c>
      <c r="AH385" s="1" t="s">
        <v>141</v>
      </c>
      <c r="AI385" s="1" t="s">
        <v>142</v>
      </c>
      <c r="AJ385" s="1" t="s">
        <v>142</v>
      </c>
      <c r="AK385" s="1" t="s">
        <v>143</v>
      </c>
      <c r="AL385" s="1">
        <v>93.0</v>
      </c>
      <c r="AM385" s="1">
        <v>70.0</v>
      </c>
      <c r="AN385" s="1">
        <v>1725.75</v>
      </c>
      <c r="AO385" s="1">
        <v>13.2428</v>
      </c>
      <c r="AP385" s="1">
        <v>346.883</v>
      </c>
      <c r="AQ385" s="1">
        <v>874.372</v>
      </c>
      <c r="AR385" s="1">
        <v>14.6203</v>
      </c>
      <c r="AS385" s="1">
        <v>1427.74</v>
      </c>
      <c r="AT385" s="1">
        <v>2261.19</v>
      </c>
      <c r="AU385" s="1">
        <v>212.983</v>
      </c>
      <c r="AV385" s="1">
        <v>9.89914</v>
      </c>
      <c r="AW385" s="1">
        <v>1.0866</v>
      </c>
      <c r="AX385" s="1">
        <v>2.51463</v>
      </c>
      <c r="AY385" s="1">
        <v>863.193</v>
      </c>
      <c r="AZ385" s="1">
        <v>1.85427</v>
      </c>
      <c r="BA385" s="1">
        <v>2.87784</v>
      </c>
      <c r="BB385" s="1">
        <v>17.2465</v>
      </c>
      <c r="BC385" s="1">
        <v>5.44252</v>
      </c>
      <c r="BD385" s="1">
        <v>1.11314</v>
      </c>
      <c r="BE385" s="1">
        <v>329.231</v>
      </c>
      <c r="BF385" s="1">
        <v>7.07393</v>
      </c>
      <c r="BG385" s="1">
        <v>249.168</v>
      </c>
      <c r="BH385" s="1">
        <v>1.887013235</v>
      </c>
      <c r="BI385" s="1">
        <v>0.991354092</v>
      </c>
      <c r="BJ385" s="1">
        <v>0.197123548</v>
      </c>
      <c r="BK385" s="1">
        <v>0.0</v>
      </c>
      <c r="BL385" s="1" t="s">
        <v>144</v>
      </c>
      <c r="BM385" s="1" t="s">
        <v>146</v>
      </c>
      <c r="BN385" s="1" t="s">
        <v>145</v>
      </c>
      <c r="BO385" s="1" t="s">
        <v>146</v>
      </c>
      <c r="BP385" s="1" t="s">
        <v>146</v>
      </c>
      <c r="BQ385" s="1" t="s">
        <v>146</v>
      </c>
      <c r="BR385" s="1" t="s">
        <v>145</v>
      </c>
      <c r="BS385" s="1">
        <v>138.2606595</v>
      </c>
      <c r="BT385" s="1">
        <v>2.478712927</v>
      </c>
      <c r="BU385" s="1">
        <v>0.532685398</v>
      </c>
      <c r="BV385" s="1">
        <v>0.443866626</v>
      </c>
      <c r="BW385" s="1">
        <v>0.105765096</v>
      </c>
      <c r="BX385" s="1">
        <v>-0.568954479</v>
      </c>
      <c r="BY385" s="1">
        <v>-0.329637589</v>
      </c>
      <c r="BZ385" s="1" t="str">
        <f t="shared" si="1"/>
        <v>antiinflamatoria</v>
      </c>
      <c r="CA385" s="1">
        <v>45.01722391</v>
      </c>
      <c r="CB385" s="1" t="s">
        <v>148</v>
      </c>
      <c r="CC385" s="1">
        <v>0.717285945</v>
      </c>
      <c r="CD385" s="1">
        <v>0.016002682</v>
      </c>
      <c r="CE385" s="1">
        <v>3.65776E-4</v>
      </c>
      <c r="CF385" s="1">
        <v>0.257323132</v>
      </c>
      <c r="CG385" s="1">
        <v>0.001859359</v>
      </c>
      <c r="CH385" s="1">
        <v>1323.502</v>
      </c>
      <c r="CI385" s="2" t="str">
        <f t="shared" si="2"/>
        <v>High</v>
      </c>
      <c r="CJ385" s="1">
        <v>1230.386</v>
      </c>
      <c r="CK385" s="1">
        <v>843.09</v>
      </c>
      <c r="CL385" s="1">
        <v>387.296</v>
      </c>
      <c r="CM385" s="1">
        <v>31.61</v>
      </c>
      <c r="CN385" s="1">
        <v>1187.205</v>
      </c>
      <c r="CO385" s="1">
        <v>8.335</v>
      </c>
      <c r="CP385" s="1">
        <v>0.0</v>
      </c>
      <c r="CQ385" s="1">
        <v>8.335</v>
      </c>
      <c r="CR385" s="1">
        <v>0.013</v>
      </c>
      <c r="CS385" s="1">
        <v>3.222</v>
      </c>
      <c r="CT385" s="1">
        <v>3.235</v>
      </c>
      <c r="CU385" s="1">
        <v>0.0</v>
      </c>
      <c r="CV385" s="1">
        <v>0.834</v>
      </c>
      <c r="CW385" s="1">
        <v>0.0</v>
      </c>
      <c r="CX385" s="1">
        <v>0.0</v>
      </c>
      <c r="CY385" s="1">
        <v>27.27</v>
      </c>
      <c r="CZ385" s="1">
        <v>0.04</v>
      </c>
      <c r="DA385" s="1">
        <v>0.285</v>
      </c>
      <c r="DB385" s="1">
        <v>0.325</v>
      </c>
      <c r="DC385" s="1">
        <v>0.002</v>
      </c>
      <c r="DD385" s="1">
        <v>0.047</v>
      </c>
      <c r="DE385" s="1">
        <v>0.049</v>
      </c>
      <c r="DF385" s="1">
        <v>2.887</v>
      </c>
      <c r="DG385" s="1">
        <v>1.079</v>
      </c>
      <c r="DH385" s="1">
        <v>3.967</v>
      </c>
      <c r="DI385" s="1">
        <v>0.197</v>
      </c>
      <c r="DJ385" s="1">
        <v>1.184</v>
      </c>
      <c r="DK385" s="1">
        <v>1.381</v>
      </c>
      <c r="DL385" s="1">
        <v>804.311</v>
      </c>
      <c r="DM385" s="1">
        <v>381.443</v>
      </c>
      <c r="DN385" s="1">
        <v>1185.754</v>
      </c>
      <c r="DO385" s="1">
        <v>0.013</v>
      </c>
      <c r="DP385" s="1">
        <v>3.222</v>
      </c>
      <c r="DQ385" s="1">
        <v>3.235</v>
      </c>
      <c r="DR385" s="1" t="s">
        <v>149</v>
      </c>
      <c r="DS385" s="1" t="s">
        <v>149</v>
      </c>
      <c r="DT385" s="1" t="s">
        <v>158</v>
      </c>
      <c r="DU385" s="1" t="s">
        <v>149</v>
      </c>
      <c r="DV385" s="1">
        <v>766.914</v>
      </c>
      <c r="DW385" s="1" t="str">
        <f t="shared" si="3"/>
        <v>high</v>
      </c>
      <c r="DX385" s="1">
        <v>712.957</v>
      </c>
      <c r="DY385" s="1">
        <v>18.317</v>
      </c>
      <c r="DZ385" s="1">
        <v>687.936</v>
      </c>
      <c r="EA385" s="1" t="s">
        <v>149</v>
      </c>
      <c r="EB385" s="1" t="s">
        <v>149</v>
      </c>
      <c r="EC385" s="1" t="s">
        <v>158</v>
      </c>
      <c r="ED385" s="1" t="s">
        <v>149</v>
      </c>
      <c r="EE385" s="1" t="s">
        <v>929</v>
      </c>
      <c r="EF385" s="1" t="s">
        <v>151</v>
      </c>
      <c r="EG385" s="1" t="s">
        <v>151</v>
      </c>
    </row>
    <row r="386" ht="14.25" customHeight="1">
      <c r="A386" s="1" t="s">
        <v>930</v>
      </c>
      <c r="B386" s="1" t="s">
        <v>136</v>
      </c>
      <c r="C386" s="1">
        <v>22.0</v>
      </c>
      <c r="D386" s="1" t="s">
        <v>137</v>
      </c>
      <c r="E386" s="1">
        <v>104.0</v>
      </c>
      <c r="F386" s="1">
        <v>30.0</v>
      </c>
      <c r="G386" s="1" t="s">
        <v>138</v>
      </c>
      <c r="H386" s="1">
        <v>33.0</v>
      </c>
      <c r="I386" s="1">
        <v>117.0</v>
      </c>
      <c r="J386" s="1">
        <v>181.0</v>
      </c>
      <c r="K386" s="1">
        <v>6.033333333</v>
      </c>
      <c r="L386" s="1">
        <v>384.6</v>
      </c>
      <c r="M386" s="1">
        <v>0.6</v>
      </c>
      <c r="N386" s="1">
        <v>83.0</v>
      </c>
      <c r="O386" s="1">
        <v>5.7</v>
      </c>
      <c r="P386" s="1">
        <v>0.63</v>
      </c>
      <c r="Q386" s="1">
        <v>3.72</v>
      </c>
      <c r="R386" s="1">
        <v>0.169354839</v>
      </c>
      <c r="S386" s="1">
        <v>165.0</v>
      </c>
      <c r="T386" s="1">
        <v>9.88</v>
      </c>
      <c r="U386" s="1">
        <v>4.6065</v>
      </c>
      <c r="V386" s="1">
        <v>132.6</v>
      </c>
      <c r="W386" s="1">
        <v>178.5811116</v>
      </c>
      <c r="X386" s="1">
        <v>80.0</v>
      </c>
      <c r="Y386" s="1">
        <v>49.43727202</v>
      </c>
      <c r="Z386" s="1">
        <v>2.022765333</v>
      </c>
      <c r="AA386" s="1">
        <v>0.342728042</v>
      </c>
      <c r="AB386" s="1">
        <v>83.2</v>
      </c>
      <c r="AC386" s="1">
        <v>26.73783043</v>
      </c>
      <c r="AD386" s="1" t="s">
        <v>139</v>
      </c>
      <c r="AE386" s="1">
        <v>34.3779902</v>
      </c>
      <c r="AF386" s="1">
        <v>89.3</v>
      </c>
      <c r="AG386" s="1" t="s">
        <v>140</v>
      </c>
      <c r="AH386" s="1" t="s">
        <v>141</v>
      </c>
      <c r="AI386" s="1" t="s">
        <v>142</v>
      </c>
      <c r="AJ386" s="1" t="s">
        <v>167</v>
      </c>
      <c r="AK386" s="1" t="s">
        <v>143</v>
      </c>
      <c r="AL386" s="1">
        <v>128.0</v>
      </c>
      <c r="AM386" s="1">
        <v>77.0</v>
      </c>
      <c r="AN386" s="1">
        <v>2503.63</v>
      </c>
      <c r="AO386" s="1">
        <v>22.1407</v>
      </c>
      <c r="AP386" s="1">
        <v>658.244</v>
      </c>
      <c r="AQ386" s="1">
        <v>1153.08</v>
      </c>
      <c r="AR386" s="1">
        <v>14.5963</v>
      </c>
      <c r="AS386" s="1">
        <v>1659.43</v>
      </c>
      <c r="AT386" s="1">
        <v>3950.61</v>
      </c>
      <c r="AU386" s="1">
        <v>272.398</v>
      </c>
      <c r="AV386" s="1">
        <v>11.8128</v>
      </c>
      <c r="AW386" s="1">
        <v>1.90718</v>
      </c>
      <c r="AX386" s="1">
        <v>3.36619</v>
      </c>
      <c r="AY386" s="1">
        <v>953.759</v>
      </c>
      <c r="AZ386" s="1">
        <v>1.28696</v>
      </c>
      <c r="BA386" s="1">
        <v>2.22473</v>
      </c>
      <c r="BB386" s="1">
        <v>20.7804</v>
      </c>
      <c r="BC386" s="1">
        <v>5.84406</v>
      </c>
      <c r="BD386" s="1">
        <v>2.09745</v>
      </c>
      <c r="BE386" s="1">
        <v>367.639</v>
      </c>
      <c r="BF386" s="1">
        <v>7.76019</v>
      </c>
      <c r="BG386" s="1">
        <v>274.375</v>
      </c>
      <c r="BH386" s="1">
        <v>3.741325797</v>
      </c>
      <c r="BI386" s="1">
        <v>0.730248269</v>
      </c>
      <c r="BJ386" s="1">
        <v>0.204597571</v>
      </c>
      <c r="BK386" s="1">
        <v>0.018316188</v>
      </c>
      <c r="BL386" s="1" t="s">
        <v>144</v>
      </c>
      <c r="BM386" s="1" t="s">
        <v>146</v>
      </c>
      <c r="BN386" s="1" t="s">
        <v>145</v>
      </c>
      <c r="BO386" s="1" t="s">
        <v>145</v>
      </c>
      <c r="BP386" s="1" t="s">
        <v>146</v>
      </c>
      <c r="BQ386" s="1" t="s">
        <v>146</v>
      </c>
      <c r="BR386" s="1" t="s">
        <v>146</v>
      </c>
      <c r="BS386" s="1">
        <v>233.0326642</v>
      </c>
      <c r="BT386" s="1">
        <v>3.952305809</v>
      </c>
      <c r="BU386" s="1">
        <v>0.927499891</v>
      </c>
      <c r="BV386" s="1">
        <v>0.652790372</v>
      </c>
      <c r="BW386" s="1">
        <v>0.185250142</v>
      </c>
      <c r="BX386" s="1">
        <v>-1.163604001</v>
      </c>
      <c r="BY386" s="1">
        <v>-0.464698083</v>
      </c>
      <c r="BZ386" s="1" t="str">
        <f t="shared" si="1"/>
        <v>antiinflamatoria</v>
      </c>
      <c r="CA386" s="1">
        <v>24.49272116</v>
      </c>
      <c r="CB386" s="1" t="s">
        <v>148</v>
      </c>
      <c r="CC386" s="1">
        <v>0.329430879</v>
      </c>
      <c r="CD386" s="1">
        <v>0.021885602</v>
      </c>
      <c r="CE386" s="1">
        <v>0.499976107</v>
      </c>
      <c r="CF386" s="1">
        <v>0.004874086</v>
      </c>
      <c r="CG386" s="1">
        <v>0.050556697</v>
      </c>
      <c r="CH386" s="1">
        <v>2398.057</v>
      </c>
      <c r="CI386" s="2" t="str">
        <f t="shared" si="2"/>
        <v>High</v>
      </c>
      <c r="CJ386" s="1">
        <v>621.206</v>
      </c>
      <c r="CK386" s="1">
        <v>405.451</v>
      </c>
      <c r="CL386" s="1">
        <v>215.756</v>
      </c>
      <c r="CM386" s="1">
        <v>207.755</v>
      </c>
      <c r="CN386" s="1">
        <v>351.817</v>
      </c>
      <c r="CO386" s="1">
        <v>2.071</v>
      </c>
      <c r="CP386" s="1">
        <v>0.0</v>
      </c>
      <c r="CQ386" s="1">
        <v>2.071</v>
      </c>
      <c r="CR386" s="1">
        <v>0.0</v>
      </c>
      <c r="CS386" s="1">
        <v>59.431</v>
      </c>
      <c r="CT386" s="1">
        <v>59.431</v>
      </c>
      <c r="CU386" s="1">
        <v>0.133</v>
      </c>
      <c r="CV386" s="1">
        <v>0.211</v>
      </c>
      <c r="CW386" s="1">
        <v>67.619</v>
      </c>
      <c r="CX386" s="1">
        <v>0.0</v>
      </c>
      <c r="CY386" s="1">
        <v>123.292</v>
      </c>
      <c r="CZ386" s="1">
        <v>1.428</v>
      </c>
      <c r="DA386" s="1">
        <v>0.0</v>
      </c>
      <c r="DB386" s="1">
        <v>1.428</v>
      </c>
      <c r="DC386" s="1">
        <v>0.311</v>
      </c>
      <c r="DD386" s="1">
        <v>0.147</v>
      </c>
      <c r="DE386" s="1">
        <v>0.458</v>
      </c>
      <c r="DF386" s="1">
        <v>10.086</v>
      </c>
      <c r="DG386" s="1">
        <v>4.873</v>
      </c>
      <c r="DH386" s="1">
        <v>14.959</v>
      </c>
      <c r="DI386" s="1">
        <v>14.614</v>
      </c>
      <c r="DJ386" s="1">
        <v>29.372</v>
      </c>
      <c r="DK386" s="1">
        <v>43.986</v>
      </c>
      <c r="DL386" s="1">
        <v>185.881</v>
      </c>
      <c r="DM386" s="1">
        <v>121.915</v>
      </c>
      <c r="DN386" s="1">
        <v>307.795</v>
      </c>
      <c r="DO386" s="1">
        <v>0.0</v>
      </c>
      <c r="DP386" s="1">
        <v>59.431</v>
      </c>
      <c r="DQ386" s="1">
        <v>59.431</v>
      </c>
      <c r="DR386" s="1" t="s">
        <v>149</v>
      </c>
      <c r="DS386" s="1" t="s">
        <v>157</v>
      </c>
      <c r="DT386" s="1" t="s">
        <v>157</v>
      </c>
      <c r="DU386" s="1" t="s">
        <v>157</v>
      </c>
      <c r="DV386" s="1">
        <v>957.832</v>
      </c>
      <c r="DW386" s="1" t="str">
        <f t="shared" si="3"/>
        <v>high</v>
      </c>
      <c r="DX386" s="1">
        <v>248.122</v>
      </c>
      <c r="DY386" s="1">
        <v>82.982</v>
      </c>
      <c r="DZ386" s="1">
        <v>140.523</v>
      </c>
      <c r="EA386" s="1" t="s">
        <v>149</v>
      </c>
      <c r="EB386" s="1" t="s">
        <v>157</v>
      </c>
      <c r="EC386" s="1" t="s">
        <v>157</v>
      </c>
      <c r="ED386" s="1" t="s">
        <v>157</v>
      </c>
      <c r="EE386" s="1" t="s">
        <v>931</v>
      </c>
      <c r="EF386" s="1" t="s">
        <v>175</v>
      </c>
      <c r="EG386" s="1" t="s">
        <v>175</v>
      </c>
    </row>
    <row r="387" ht="14.25" customHeight="1">
      <c r="A387" s="1" t="s">
        <v>932</v>
      </c>
      <c r="B387" s="1" t="s">
        <v>153</v>
      </c>
      <c r="C387" s="1">
        <v>35.0</v>
      </c>
      <c r="D387" s="1" t="s">
        <v>137</v>
      </c>
      <c r="E387" s="1">
        <v>122.0</v>
      </c>
      <c r="F387" s="1">
        <v>48.0</v>
      </c>
      <c r="G387" s="1" t="s">
        <v>154</v>
      </c>
      <c r="H387" s="1">
        <v>30.0</v>
      </c>
      <c r="I387" s="1">
        <v>156.0</v>
      </c>
      <c r="J387" s="1">
        <v>234.0</v>
      </c>
      <c r="K387" s="1">
        <v>4.875</v>
      </c>
      <c r="L387" s="1">
        <v>242.1</v>
      </c>
      <c r="M387" s="1">
        <v>2.3</v>
      </c>
      <c r="N387" s="1">
        <v>76.0</v>
      </c>
      <c r="O387" s="1">
        <v>5.2</v>
      </c>
      <c r="P387" s="1">
        <v>3.99</v>
      </c>
      <c r="Q387" s="1">
        <v>14.26</v>
      </c>
      <c r="R387" s="1">
        <v>0.279803647</v>
      </c>
      <c r="S387" s="1">
        <v>150.0</v>
      </c>
      <c r="T387" s="1">
        <v>5.6</v>
      </c>
      <c r="U387" s="1">
        <v>4.218</v>
      </c>
      <c r="V387" s="1">
        <v>108.2</v>
      </c>
      <c r="W387" s="1">
        <v>155.9888579</v>
      </c>
      <c r="X387" s="1">
        <v>143.4</v>
      </c>
      <c r="Y387" s="1">
        <v>95.2550295</v>
      </c>
      <c r="Z387" s="1">
        <v>1.049813333</v>
      </c>
      <c r="AA387" s="1">
        <v>0.379804732</v>
      </c>
      <c r="AB387" s="1">
        <v>49.0</v>
      </c>
      <c r="AC387" s="1">
        <v>20.16061841</v>
      </c>
      <c r="AD387" s="1" t="s">
        <v>154</v>
      </c>
      <c r="AE387" s="1">
        <v>33.09715518</v>
      </c>
      <c r="AF387" s="1">
        <v>69.9</v>
      </c>
      <c r="AG387" s="1" t="s">
        <v>154</v>
      </c>
      <c r="AH387" s="1" t="s">
        <v>154</v>
      </c>
      <c r="AI387" s="1" t="s">
        <v>142</v>
      </c>
      <c r="AJ387" s="1" t="s">
        <v>142</v>
      </c>
      <c r="AK387" s="1" t="s">
        <v>143</v>
      </c>
      <c r="AL387" s="1">
        <v>105.0</v>
      </c>
      <c r="AM387" s="1">
        <v>75.0</v>
      </c>
      <c r="AN387" s="1">
        <v>2064.3</v>
      </c>
      <c r="AO387" s="1">
        <v>25.3128</v>
      </c>
      <c r="AP387" s="1">
        <v>758.81</v>
      </c>
      <c r="AQ387" s="1">
        <v>1127.71</v>
      </c>
      <c r="AR387" s="1">
        <v>13.9463</v>
      </c>
      <c r="AS387" s="1">
        <v>1335.78</v>
      </c>
      <c r="AT387" s="1">
        <v>3322.35</v>
      </c>
      <c r="AU387" s="1">
        <v>291.45</v>
      </c>
      <c r="AV387" s="1">
        <v>10.3581</v>
      </c>
      <c r="AW387" s="1">
        <v>1.53037</v>
      </c>
      <c r="AX387" s="1">
        <v>3.20229</v>
      </c>
      <c r="AY387" s="1">
        <v>771.962</v>
      </c>
      <c r="AZ387" s="1">
        <v>1.27884</v>
      </c>
      <c r="BA387" s="1">
        <v>1.67431</v>
      </c>
      <c r="BB387" s="1">
        <v>12.7652</v>
      </c>
      <c r="BC387" s="1">
        <v>4.64382</v>
      </c>
      <c r="BD387" s="1">
        <v>1.2812</v>
      </c>
      <c r="BE387" s="1">
        <v>393.972</v>
      </c>
      <c r="BF387" s="1">
        <v>6.96969</v>
      </c>
      <c r="BG387" s="1">
        <v>129.299</v>
      </c>
      <c r="BH387" s="1">
        <v>1.553220824</v>
      </c>
      <c r="BI387" s="1">
        <v>0.486874858</v>
      </c>
      <c r="BJ387" s="1">
        <v>0.403270175</v>
      </c>
      <c r="BK387" s="1">
        <v>0.040709307</v>
      </c>
      <c r="BL387" s="1" t="s">
        <v>144</v>
      </c>
      <c r="BM387" s="1" t="s">
        <v>146</v>
      </c>
      <c r="BN387" s="1" t="s">
        <v>145</v>
      </c>
      <c r="BO387" s="1" t="s">
        <v>145</v>
      </c>
      <c r="BP387" s="1" t="s">
        <v>146</v>
      </c>
      <c r="BQ387" s="1" t="s">
        <v>146</v>
      </c>
      <c r="BR387" s="1" t="s">
        <v>146</v>
      </c>
      <c r="BS387" s="1">
        <v>252.2832388</v>
      </c>
      <c r="BT387" s="1">
        <v>3.407693811</v>
      </c>
      <c r="BU387" s="1">
        <v>1.018413493</v>
      </c>
      <c r="BV387" s="1">
        <v>0.861783135</v>
      </c>
      <c r="BW387" s="1">
        <v>0.229428372</v>
      </c>
      <c r="BX387" s="1">
        <v>0.118388096</v>
      </c>
      <c r="BY387" s="1">
        <v>0.057358574</v>
      </c>
      <c r="BZ387" s="1" t="str">
        <f t="shared" si="1"/>
        <v>proinflamatoria</v>
      </c>
      <c r="CA387" s="1">
        <v>31.39341917</v>
      </c>
      <c r="CB387" s="1" t="s">
        <v>148</v>
      </c>
      <c r="CC387" s="1">
        <v>0.009160366</v>
      </c>
      <c r="CD387" s="1">
        <v>0.107724309</v>
      </c>
      <c r="CE387" s="1">
        <v>0.02676107</v>
      </c>
      <c r="CF387" s="1">
        <v>0.611424457</v>
      </c>
      <c r="CG387" s="1">
        <v>0.049681987</v>
      </c>
      <c r="CH387" s="1">
        <v>1247.514</v>
      </c>
      <c r="CI387" s="2" t="str">
        <f t="shared" si="2"/>
        <v>High</v>
      </c>
      <c r="CJ387" s="1">
        <v>1499.662</v>
      </c>
      <c r="CK387" s="1">
        <v>1077.618</v>
      </c>
      <c r="CL387" s="1">
        <v>422.043</v>
      </c>
      <c r="CM387" s="1">
        <v>183.318</v>
      </c>
      <c r="CN387" s="1">
        <v>1306.156</v>
      </c>
      <c r="CO387" s="1">
        <v>9.319</v>
      </c>
      <c r="CP387" s="1">
        <v>0.0</v>
      </c>
      <c r="CQ387" s="1">
        <v>9.319</v>
      </c>
      <c r="CR387" s="1">
        <v>0.0</v>
      </c>
      <c r="CS387" s="1">
        <v>0.869</v>
      </c>
      <c r="CT387" s="1">
        <v>0.869</v>
      </c>
      <c r="CU387" s="1">
        <v>0.0</v>
      </c>
      <c r="CV387" s="1">
        <v>0.948</v>
      </c>
      <c r="CW387" s="1">
        <v>131.447</v>
      </c>
      <c r="CX387" s="1">
        <v>0.0</v>
      </c>
      <c r="CY387" s="1">
        <v>10.943</v>
      </c>
      <c r="CZ387" s="1">
        <v>0.0</v>
      </c>
      <c r="DA387" s="1">
        <v>8.46</v>
      </c>
      <c r="DB387" s="1">
        <v>8.46</v>
      </c>
      <c r="DC387" s="1">
        <v>0.0</v>
      </c>
      <c r="DD387" s="1">
        <v>0.305</v>
      </c>
      <c r="DE387" s="1">
        <v>0.305</v>
      </c>
      <c r="DF387" s="1">
        <v>31.361</v>
      </c>
      <c r="DG387" s="1">
        <v>0.729</v>
      </c>
      <c r="DH387" s="1">
        <v>32.09</v>
      </c>
      <c r="DI387" s="1">
        <v>0.759</v>
      </c>
      <c r="DJ387" s="1">
        <v>1.285</v>
      </c>
      <c r="DK387" s="1">
        <v>2.044</v>
      </c>
      <c r="DL387" s="1">
        <v>893.695</v>
      </c>
      <c r="DM387" s="1">
        <v>410.375</v>
      </c>
      <c r="DN387" s="1">
        <v>1304.07</v>
      </c>
      <c r="DO387" s="1">
        <v>0.0</v>
      </c>
      <c r="DP387" s="1">
        <v>0.869</v>
      </c>
      <c r="DQ387" s="1">
        <v>0.869</v>
      </c>
      <c r="DR387" s="1" t="s">
        <v>157</v>
      </c>
      <c r="DS387" s="1" t="s">
        <v>149</v>
      </c>
      <c r="DT387" s="1" t="s">
        <v>157</v>
      </c>
      <c r="DU387" s="1" t="s">
        <v>149</v>
      </c>
      <c r="DV387" s="1">
        <v>604.328</v>
      </c>
      <c r="DW387" s="1" t="str">
        <f t="shared" si="3"/>
        <v>high</v>
      </c>
      <c r="DX387" s="1">
        <v>726.475</v>
      </c>
      <c r="DY387" s="1">
        <v>88.804</v>
      </c>
      <c r="DZ387" s="1">
        <v>632.735</v>
      </c>
      <c r="EA387" s="1" t="s">
        <v>157</v>
      </c>
      <c r="EB387" s="1" t="s">
        <v>149</v>
      </c>
      <c r="EC387" s="1" t="s">
        <v>157</v>
      </c>
      <c r="ED387" s="1" t="s">
        <v>149</v>
      </c>
      <c r="EE387" s="1" t="s">
        <v>933</v>
      </c>
      <c r="EF387" s="1" t="s">
        <v>151</v>
      </c>
      <c r="EG387" s="1" t="s">
        <v>151</v>
      </c>
    </row>
    <row r="388" ht="14.25" customHeight="1">
      <c r="A388" s="1" t="s">
        <v>934</v>
      </c>
      <c r="B388" s="1" t="s">
        <v>136</v>
      </c>
      <c r="C388" s="1">
        <v>28.0</v>
      </c>
      <c r="D388" s="1" t="s">
        <v>137</v>
      </c>
      <c r="E388" s="1">
        <v>85.3</v>
      </c>
      <c r="F388" s="1">
        <v>37.0</v>
      </c>
      <c r="G388" s="1" t="s">
        <v>138</v>
      </c>
      <c r="H388" s="1">
        <v>40.0</v>
      </c>
      <c r="I388" s="1">
        <v>90.0</v>
      </c>
      <c r="J388" s="1">
        <v>166.0</v>
      </c>
      <c r="K388" s="1">
        <v>4.486486486</v>
      </c>
      <c r="L388" s="1">
        <v>164.8</v>
      </c>
      <c r="M388" s="1">
        <v>3.7</v>
      </c>
      <c r="N388" s="1">
        <v>86.0</v>
      </c>
      <c r="O388" s="1">
        <v>5.9</v>
      </c>
      <c r="P388" s="1">
        <v>3.98</v>
      </c>
      <c r="Q388" s="1">
        <v>5.27</v>
      </c>
      <c r="R388" s="1">
        <v>0.755218216</v>
      </c>
      <c r="S388" s="1">
        <v>200.0</v>
      </c>
      <c r="T388" s="1">
        <v>18.8</v>
      </c>
      <c r="U388" s="1">
        <v>4.773</v>
      </c>
      <c r="V388" s="1">
        <v>190.8</v>
      </c>
      <c r="W388" s="1">
        <v>295.3652789</v>
      </c>
      <c r="X388" s="1">
        <v>42.3</v>
      </c>
      <c r="Y388" s="1">
        <v>25.07455501</v>
      </c>
      <c r="Z388" s="1">
        <v>3.988106667</v>
      </c>
      <c r="AA388" s="1">
        <v>0.311275656</v>
      </c>
      <c r="AB388" s="1">
        <v>86.3</v>
      </c>
      <c r="AC388" s="1">
        <v>30.07350061</v>
      </c>
      <c r="AD388" s="1" t="s">
        <v>155</v>
      </c>
      <c r="AE388" s="1">
        <v>34.02258709</v>
      </c>
      <c r="AF388" s="1">
        <v>96.2</v>
      </c>
      <c r="AG388" s="1" t="s">
        <v>140</v>
      </c>
      <c r="AH388" s="1" t="s">
        <v>141</v>
      </c>
      <c r="AI388" s="1" t="s">
        <v>142</v>
      </c>
      <c r="AJ388" s="1" t="s">
        <v>142</v>
      </c>
      <c r="AK388" s="1" t="s">
        <v>143</v>
      </c>
      <c r="AL388" s="1">
        <v>144.0</v>
      </c>
      <c r="AM388" s="1">
        <v>95.0</v>
      </c>
      <c r="AN388" s="1">
        <v>2220.77</v>
      </c>
      <c r="AO388" s="1">
        <v>20.9623</v>
      </c>
      <c r="AP388" s="1">
        <v>520.823</v>
      </c>
      <c r="AQ388" s="1">
        <v>1156.61</v>
      </c>
      <c r="AR388" s="1">
        <v>15.261</v>
      </c>
      <c r="AS388" s="1">
        <v>1173.25</v>
      </c>
      <c r="AT388" s="1">
        <v>2933.01</v>
      </c>
      <c r="AU388" s="1">
        <v>282.853</v>
      </c>
      <c r="AV388" s="1">
        <v>10.7575</v>
      </c>
      <c r="AW388" s="1">
        <v>3.09156</v>
      </c>
      <c r="AX388" s="1">
        <v>4.71109</v>
      </c>
      <c r="AY388" s="1">
        <v>1562.73</v>
      </c>
      <c r="AZ388" s="1">
        <v>1.23796</v>
      </c>
      <c r="BA388" s="1">
        <v>2.78991</v>
      </c>
      <c r="BB388" s="1">
        <v>22.2779</v>
      </c>
      <c r="BC388" s="1">
        <v>7.27199</v>
      </c>
      <c r="BD388" s="1">
        <v>2.03961</v>
      </c>
      <c r="BE388" s="1">
        <v>404.524</v>
      </c>
      <c r="BF388" s="1">
        <v>7.8862</v>
      </c>
      <c r="BG388" s="1">
        <v>135.024</v>
      </c>
      <c r="BH388" s="1">
        <v>7.237946067</v>
      </c>
      <c r="BI388" s="1">
        <v>3.490202686</v>
      </c>
      <c r="BJ388" s="1">
        <v>2.736585005</v>
      </c>
      <c r="BK388" s="1">
        <v>0.015049773</v>
      </c>
      <c r="BL388" s="1" t="s">
        <v>144</v>
      </c>
      <c r="BM388" s="1" t="s">
        <v>145</v>
      </c>
      <c r="BN388" s="1" t="s">
        <v>145</v>
      </c>
      <c r="BO388" s="1" t="s">
        <v>145</v>
      </c>
      <c r="BP388" s="1" t="s">
        <v>146</v>
      </c>
      <c r="BQ388" s="1" t="s">
        <v>145</v>
      </c>
      <c r="BR388" s="1" t="s">
        <v>145</v>
      </c>
      <c r="BS388" s="1">
        <v>129.8894573</v>
      </c>
      <c r="BT388" s="1">
        <v>2.289075478</v>
      </c>
      <c r="BU388" s="1">
        <v>0.809893158</v>
      </c>
      <c r="BV388" s="1">
        <v>0.43889362</v>
      </c>
      <c r="BW388" s="1">
        <v>0.105290003</v>
      </c>
      <c r="BX388" s="1">
        <v>-1.346033436</v>
      </c>
      <c r="BY388" s="1">
        <v>-0.606048373</v>
      </c>
      <c r="BZ388" s="1" t="str">
        <f t="shared" si="1"/>
        <v>antiinflamatoria</v>
      </c>
      <c r="CA388" s="1">
        <v>28.78170478</v>
      </c>
      <c r="CB388" s="1" t="s">
        <v>148</v>
      </c>
      <c r="CC388" s="1" t="s">
        <v>147</v>
      </c>
      <c r="CD388" s="1" t="s">
        <v>147</v>
      </c>
      <c r="CE388" s="1" t="s">
        <v>147</v>
      </c>
      <c r="CF388" s="1" t="s">
        <v>147</v>
      </c>
      <c r="CG388" s="1" t="s">
        <v>147</v>
      </c>
      <c r="CH388" s="1">
        <v>1287.369</v>
      </c>
      <c r="CI388" s="2" t="str">
        <f t="shared" si="2"/>
        <v>High</v>
      </c>
      <c r="CJ388" s="1">
        <v>377.711</v>
      </c>
      <c r="CK388" s="1">
        <v>334.923</v>
      </c>
      <c r="CL388" s="1">
        <v>42.787</v>
      </c>
      <c r="CM388" s="1">
        <v>264.378</v>
      </c>
      <c r="CN388" s="1">
        <v>94.12</v>
      </c>
      <c r="CO388" s="1">
        <v>0.027</v>
      </c>
      <c r="CP388" s="1">
        <v>0.0</v>
      </c>
      <c r="CQ388" s="1">
        <v>0.027</v>
      </c>
      <c r="CR388" s="1">
        <v>0.0</v>
      </c>
      <c r="CS388" s="1">
        <v>19.185</v>
      </c>
      <c r="CT388" s="1">
        <v>19.185</v>
      </c>
      <c r="CU388" s="1">
        <v>0.0</v>
      </c>
      <c r="CV388" s="1">
        <v>0.001</v>
      </c>
      <c r="CW388" s="1">
        <v>0.0</v>
      </c>
      <c r="CX388" s="1">
        <v>0.0</v>
      </c>
      <c r="CY388" s="1">
        <v>225.749</v>
      </c>
      <c r="CZ388" s="1">
        <v>1.332</v>
      </c>
      <c r="DA388" s="1">
        <v>0.616</v>
      </c>
      <c r="DB388" s="1">
        <v>1.949</v>
      </c>
      <c r="DC388" s="1">
        <v>0.0</v>
      </c>
      <c r="DD388" s="1">
        <v>0.149</v>
      </c>
      <c r="DE388" s="1">
        <v>0.149</v>
      </c>
      <c r="DF388" s="1">
        <v>28.521</v>
      </c>
      <c r="DG388" s="1">
        <v>7.696</v>
      </c>
      <c r="DH388" s="1">
        <v>36.217</v>
      </c>
      <c r="DI388" s="1">
        <v>0.861</v>
      </c>
      <c r="DJ388" s="1">
        <v>5.242</v>
      </c>
      <c r="DK388" s="1">
        <v>6.103</v>
      </c>
      <c r="DL388" s="1">
        <v>78.285</v>
      </c>
      <c r="DM388" s="1">
        <v>9.732</v>
      </c>
      <c r="DN388" s="1">
        <v>88.017</v>
      </c>
      <c r="DO388" s="1">
        <v>0.0</v>
      </c>
      <c r="DP388" s="1">
        <v>19.185</v>
      </c>
      <c r="DQ388" s="1">
        <v>19.185</v>
      </c>
      <c r="DR388" s="1" t="s">
        <v>157</v>
      </c>
      <c r="DS388" s="1" t="s">
        <v>157</v>
      </c>
      <c r="DT388" s="1" t="s">
        <v>149</v>
      </c>
      <c r="DU388" s="1" t="s">
        <v>158</v>
      </c>
      <c r="DV388" s="1">
        <v>579.695</v>
      </c>
      <c r="DW388" s="1" t="str">
        <f t="shared" si="3"/>
        <v>high</v>
      </c>
      <c r="DX388" s="1">
        <v>170.081</v>
      </c>
      <c r="DY388" s="1">
        <v>119.048</v>
      </c>
      <c r="DZ388" s="1">
        <v>42.382</v>
      </c>
      <c r="EA388" s="1" t="s">
        <v>157</v>
      </c>
      <c r="EB388" s="1" t="s">
        <v>158</v>
      </c>
      <c r="EC388" s="1" t="s">
        <v>157</v>
      </c>
      <c r="ED388" s="1" t="s">
        <v>158</v>
      </c>
      <c r="EE388" s="1" t="s">
        <v>935</v>
      </c>
      <c r="EF388" s="1" t="s">
        <v>151</v>
      </c>
      <c r="EG388" s="1" t="s">
        <v>151</v>
      </c>
    </row>
    <row r="389" ht="14.25" customHeight="1">
      <c r="A389" s="1" t="s">
        <v>936</v>
      </c>
      <c r="B389" s="1" t="s">
        <v>153</v>
      </c>
      <c r="C389" s="1">
        <v>51.0</v>
      </c>
      <c r="D389" s="1" t="s">
        <v>161</v>
      </c>
      <c r="E389" s="1">
        <v>112.0</v>
      </c>
      <c r="F389" s="1">
        <v>65.0</v>
      </c>
      <c r="G389" s="1" t="s">
        <v>154</v>
      </c>
      <c r="H389" s="1">
        <v>22.4</v>
      </c>
      <c r="I389" s="1">
        <v>146.0</v>
      </c>
      <c r="J389" s="1">
        <v>233.0</v>
      </c>
      <c r="K389" s="1">
        <v>3.584615385</v>
      </c>
      <c r="L389" s="1">
        <v>158.8</v>
      </c>
      <c r="M389" s="1">
        <v>2.3</v>
      </c>
      <c r="N389" s="1">
        <v>80.0</v>
      </c>
      <c r="O389" s="1">
        <v>5.2</v>
      </c>
      <c r="P389" s="1">
        <v>6.16</v>
      </c>
      <c r="Q389" s="1">
        <v>10.51</v>
      </c>
      <c r="R389" s="1">
        <v>0.586108468</v>
      </c>
      <c r="S389" s="1">
        <v>112.0</v>
      </c>
      <c r="T389" s="1">
        <v>9.96</v>
      </c>
      <c r="U389" s="1">
        <v>4.44</v>
      </c>
      <c r="V389" s="1">
        <v>143.4</v>
      </c>
      <c r="W389" s="1">
        <v>211.9148936</v>
      </c>
      <c r="X389" s="1">
        <v>80.1</v>
      </c>
      <c r="Y389" s="1">
        <v>50.87919245</v>
      </c>
      <c r="Z389" s="1">
        <v>1.96544</v>
      </c>
      <c r="AA389" s="1">
        <v>0.344200948</v>
      </c>
      <c r="AB389" s="1">
        <v>59.2</v>
      </c>
      <c r="AC389" s="1">
        <v>25.3225091</v>
      </c>
      <c r="AD389" s="1" t="s">
        <v>139</v>
      </c>
      <c r="AE389" s="1">
        <v>38.84663164</v>
      </c>
      <c r="AF389" s="1">
        <v>81.4</v>
      </c>
      <c r="AG389" s="1" t="s">
        <v>140</v>
      </c>
      <c r="AH389" s="1" t="s">
        <v>154</v>
      </c>
      <c r="AI389" s="1" t="s">
        <v>142</v>
      </c>
      <c r="AJ389" s="1" t="s">
        <v>142</v>
      </c>
      <c r="AK389" s="1" t="s">
        <v>143</v>
      </c>
      <c r="AL389" s="1">
        <v>120.0</v>
      </c>
      <c r="AM389" s="1">
        <v>72.0</v>
      </c>
      <c r="AN389" s="1">
        <v>1711.58</v>
      </c>
      <c r="AO389" s="1">
        <v>23.6178</v>
      </c>
      <c r="AP389" s="1">
        <v>597.384</v>
      </c>
      <c r="AQ389" s="1">
        <v>914.064</v>
      </c>
      <c r="AR389" s="1">
        <v>16.3056</v>
      </c>
      <c r="AS389" s="1">
        <v>1602.4</v>
      </c>
      <c r="AT389" s="1">
        <v>2606.02</v>
      </c>
      <c r="AU389" s="1">
        <v>245.232</v>
      </c>
      <c r="AV389" s="1">
        <v>11.3589</v>
      </c>
      <c r="AW389" s="1">
        <v>1.57397</v>
      </c>
      <c r="AX389" s="1">
        <v>4.16281</v>
      </c>
      <c r="AY389" s="1">
        <v>1044.65</v>
      </c>
      <c r="AZ389" s="1">
        <v>1.42977</v>
      </c>
      <c r="BA389" s="1">
        <v>2.1432</v>
      </c>
      <c r="BB389" s="1">
        <v>20.4808</v>
      </c>
      <c r="BC389" s="1">
        <v>3.45588</v>
      </c>
      <c r="BD389" s="1">
        <v>1.74706</v>
      </c>
      <c r="BE389" s="1">
        <v>407.83</v>
      </c>
      <c r="BF389" s="1">
        <v>6.66805</v>
      </c>
      <c r="BG389" s="1">
        <v>156.17</v>
      </c>
      <c r="BH389" s="1">
        <v>3.385849247</v>
      </c>
      <c r="BI389" s="1">
        <v>0.971534574</v>
      </c>
      <c r="BJ389" s="1">
        <v>0.407377112</v>
      </c>
      <c r="BK389" s="1">
        <v>0.01689034</v>
      </c>
      <c r="BL389" s="1" t="s">
        <v>156</v>
      </c>
      <c r="BM389" s="1" t="s">
        <v>146</v>
      </c>
      <c r="BN389" s="1" t="s">
        <v>146</v>
      </c>
      <c r="BO389" s="1" t="s">
        <v>146</v>
      </c>
      <c r="BP389" s="1" t="s">
        <v>146</v>
      </c>
      <c r="BQ389" s="1" t="s">
        <v>146</v>
      </c>
      <c r="BR389" s="1" t="s">
        <v>146</v>
      </c>
      <c r="BS389" s="1">
        <v>30.93505395</v>
      </c>
      <c r="BT389" s="1">
        <v>1.487801917</v>
      </c>
      <c r="BU389" s="1">
        <v>0.435863571</v>
      </c>
      <c r="BV389" s="1">
        <v>0.191922739</v>
      </c>
      <c r="BW389" s="1">
        <v>0.056288585</v>
      </c>
      <c r="BX389" s="1">
        <v>-2.01710917</v>
      </c>
      <c r="BY389" s="1">
        <v>-1.178217973</v>
      </c>
      <c r="BZ389" s="1" t="str">
        <f t="shared" si="1"/>
        <v>antiinflamatoria</v>
      </c>
      <c r="CA389" s="1">
        <v>38.43243243</v>
      </c>
      <c r="CB389" s="1" t="s">
        <v>148</v>
      </c>
      <c r="CC389" s="1">
        <v>0.008516053</v>
      </c>
      <c r="CD389" s="1">
        <v>0.15416993</v>
      </c>
      <c r="CE389" s="1">
        <v>0.019772905</v>
      </c>
      <c r="CF389" s="1">
        <v>0.764193422</v>
      </c>
      <c r="CG389" s="1">
        <v>0.005579483</v>
      </c>
      <c r="CH389" s="1">
        <v>1514.325</v>
      </c>
      <c r="CI389" s="2" t="str">
        <f t="shared" si="2"/>
        <v>High</v>
      </c>
      <c r="CJ389" s="1">
        <v>932.749</v>
      </c>
      <c r="CK389" s="1">
        <v>841.807</v>
      </c>
      <c r="CL389" s="1">
        <v>90.942</v>
      </c>
      <c r="CM389" s="1">
        <v>724.845</v>
      </c>
      <c r="CN389" s="1">
        <v>198.223</v>
      </c>
      <c r="CO389" s="1">
        <v>4.236</v>
      </c>
      <c r="CP389" s="1">
        <v>0.0</v>
      </c>
      <c r="CQ389" s="1">
        <v>4.236</v>
      </c>
      <c r="CR389" s="1">
        <v>0.0</v>
      </c>
      <c r="CS389" s="1">
        <v>5.445</v>
      </c>
      <c r="CT389" s="1">
        <v>5.445</v>
      </c>
      <c r="CU389" s="1">
        <v>0.0</v>
      </c>
      <c r="CV389" s="1">
        <v>4.236</v>
      </c>
      <c r="CW389" s="1">
        <v>83.806</v>
      </c>
      <c r="CX389" s="1">
        <v>0.0</v>
      </c>
      <c r="CY389" s="1">
        <v>561.257</v>
      </c>
      <c r="CZ389" s="1">
        <v>0.0</v>
      </c>
      <c r="DA389" s="1">
        <v>3.13</v>
      </c>
      <c r="DB389" s="1">
        <v>3.13</v>
      </c>
      <c r="DC389" s="1">
        <v>0.155</v>
      </c>
      <c r="DD389" s="1">
        <v>0.946</v>
      </c>
      <c r="DE389" s="1">
        <v>1.101</v>
      </c>
      <c r="DF389" s="1">
        <v>37.322</v>
      </c>
      <c r="DG389" s="1">
        <v>14.761</v>
      </c>
      <c r="DH389" s="1">
        <v>52.083</v>
      </c>
      <c r="DI389" s="1">
        <v>28.139</v>
      </c>
      <c r="DJ389" s="1">
        <v>21.553</v>
      </c>
      <c r="DK389" s="1">
        <v>49.692</v>
      </c>
      <c r="DL389" s="1">
        <v>103.407</v>
      </c>
      <c r="DM389" s="1">
        <v>45.089</v>
      </c>
      <c r="DN389" s="1">
        <v>148.497</v>
      </c>
      <c r="DO389" s="1">
        <v>0.0</v>
      </c>
      <c r="DP389" s="1">
        <v>5.445</v>
      </c>
      <c r="DQ389" s="1">
        <v>5.445</v>
      </c>
      <c r="DR389" s="1" t="s">
        <v>149</v>
      </c>
      <c r="DS389" s="1" t="s">
        <v>149</v>
      </c>
      <c r="DT389" s="1" t="s">
        <v>149</v>
      </c>
      <c r="DU389" s="1" t="s">
        <v>157</v>
      </c>
      <c r="DV389" s="1">
        <v>884.753</v>
      </c>
      <c r="DW389" s="1" t="str">
        <f t="shared" si="3"/>
        <v>high</v>
      </c>
      <c r="DX389" s="1">
        <v>544.964</v>
      </c>
      <c r="DY389" s="1">
        <v>423.495</v>
      </c>
      <c r="DZ389" s="1">
        <v>115.813</v>
      </c>
      <c r="EA389" s="1" t="s">
        <v>149</v>
      </c>
      <c r="EB389" s="1" t="s">
        <v>149</v>
      </c>
      <c r="EC389" s="1" t="s">
        <v>149</v>
      </c>
      <c r="ED389" s="1" t="s">
        <v>157</v>
      </c>
      <c r="EE389" s="1" t="s">
        <v>937</v>
      </c>
      <c r="EF389" s="1" t="s">
        <v>151</v>
      </c>
      <c r="EG389" s="1" t="s">
        <v>151</v>
      </c>
    </row>
    <row r="390" ht="14.25" customHeight="1">
      <c r="A390" s="1" t="s">
        <v>938</v>
      </c>
      <c r="B390" s="1" t="s">
        <v>153</v>
      </c>
      <c r="C390" s="1">
        <v>26.0</v>
      </c>
      <c r="D390" s="1" t="s">
        <v>137</v>
      </c>
      <c r="E390" s="1">
        <v>69.3</v>
      </c>
      <c r="F390" s="1">
        <v>49.0</v>
      </c>
      <c r="G390" s="1" t="s">
        <v>154</v>
      </c>
      <c r="H390" s="1">
        <v>17.8</v>
      </c>
      <c r="I390" s="1">
        <v>93.0</v>
      </c>
      <c r="J390" s="1">
        <v>159.0</v>
      </c>
      <c r="K390" s="1">
        <v>3.244897959</v>
      </c>
      <c r="L390" s="1">
        <v>75.0</v>
      </c>
      <c r="M390" s="1">
        <v>10.9</v>
      </c>
      <c r="N390" s="1">
        <v>87.0</v>
      </c>
      <c r="O390" s="1">
        <v>5.7</v>
      </c>
      <c r="P390" s="1">
        <v>23.3</v>
      </c>
      <c r="Q390" s="1">
        <v>7.16</v>
      </c>
      <c r="R390" s="1">
        <v>3.254189944</v>
      </c>
      <c r="S390" s="1">
        <v>89.0</v>
      </c>
      <c r="T390" s="1">
        <v>23.0</v>
      </c>
      <c r="U390" s="1">
        <v>4.8285</v>
      </c>
      <c r="V390" s="1">
        <v>214.0</v>
      </c>
      <c r="W390" s="1">
        <v>346.255175</v>
      </c>
      <c r="X390" s="1">
        <v>34.8</v>
      </c>
      <c r="Y390" s="1">
        <v>20.2601402</v>
      </c>
      <c r="Z390" s="1">
        <v>4.9358</v>
      </c>
      <c r="AA390" s="1">
        <v>0.302555622</v>
      </c>
      <c r="AB390" s="1">
        <v>79.9</v>
      </c>
      <c r="AC390" s="1">
        <v>33.51600043</v>
      </c>
      <c r="AD390" s="1" t="s">
        <v>155</v>
      </c>
      <c r="AE390" s="1">
        <v>41.59557271</v>
      </c>
      <c r="AF390" s="1">
        <v>93.4</v>
      </c>
      <c r="AG390" s="1" t="s">
        <v>140</v>
      </c>
      <c r="AH390" s="1" t="s">
        <v>141</v>
      </c>
      <c r="AI390" s="1" t="s">
        <v>142</v>
      </c>
      <c r="AJ390" s="1" t="s">
        <v>167</v>
      </c>
      <c r="AK390" s="1" t="s">
        <v>173</v>
      </c>
      <c r="AL390" s="1">
        <v>124.0</v>
      </c>
      <c r="AM390" s="1">
        <v>82.0</v>
      </c>
      <c r="AN390" s="1">
        <v>2142.45</v>
      </c>
      <c r="AO390" s="1">
        <v>27.1377</v>
      </c>
      <c r="AP390" s="1">
        <v>461.026</v>
      </c>
      <c r="AQ390" s="1">
        <v>1006.11</v>
      </c>
      <c r="AR390" s="1">
        <v>13.7439</v>
      </c>
      <c r="AS390" s="1">
        <v>1316.85</v>
      </c>
      <c r="AT390" s="1">
        <v>3477.43</v>
      </c>
      <c r="AU390" s="1">
        <v>265.374</v>
      </c>
      <c r="AV390" s="1">
        <v>10.141</v>
      </c>
      <c r="AW390" s="1">
        <v>1.91799</v>
      </c>
      <c r="AX390" s="1">
        <v>3.07767</v>
      </c>
      <c r="AY390" s="1">
        <v>888.901</v>
      </c>
      <c r="AZ390" s="1">
        <v>1.50137</v>
      </c>
      <c r="BA390" s="1">
        <v>1.86111</v>
      </c>
      <c r="BB390" s="1">
        <v>14.7569</v>
      </c>
      <c r="BC390" s="1">
        <v>5.95409</v>
      </c>
      <c r="BD390" s="1">
        <v>1.43319</v>
      </c>
      <c r="BE390" s="1">
        <v>435.597</v>
      </c>
      <c r="BF390" s="1">
        <v>7.05717</v>
      </c>
      <c r="BG390" s="1">
        <v>315.237</v>
      </c>
      <c r="BH390" s="1">
        <v>3.769757941</v>
      </c>
      <c r="BI390" s="1">
        <v>0.886103687</v>
      </c>
      <c r="BJ390" s="1">
        <v>0.477724704</v>
      </c>
      <c r="BK390" s="1">
        <v>0.022322614</v>
      </c>
      <c r="BL390" s="1" t="s">
        <v>144</v>
      </c>
      <c r="BM390" s="1" t="s">
        <v>146</v>
      </c>
      <c r="BN390" s="1" t="s">
        <v>146</v>
      </c>
      <c r="BO390" s="1" t="s">
        <v>145</v>
      </c>
      <c r="BP390" s="1" t="s">
        <v>146</v>
      </c>
      <c r="BQ390" s="1" t="s">
        <v>145</v>
      </c>
      <c r="BR390" s="1" t="s">
        <v>145</v>
      </c>
      <c r="BS390" s="1" t="s">
        <v>147</v>
      </c>
      <c r="BT390" s="1" t="s">
        <v>147</v>
      </c>
      <c r="BU390" s="1" t="s">
        <v>147</v>
      </c>
      <c r="BV390" s="1" t="s">
        <v>147</v>
      </c>
      <c r="BW390" s="1" t="s">
        <v>147</v>
      </c>
      <c r="BX390" s="1">
        <v>-1.376904788</v>
      </c>
      <c r="BY390" s="1">
        <v>-0.642812693</v>
      </c>
      <c r="BZ390" s="1" t="str">
        <f t="shared" si="1"/>
        <v>antiinflamatoria</v>
      </c>
      <c r="CA390" s="1">
        <v>42.9379015</v>
      </c>
      <c r="CB390" s="1" t="s">
        <v>148</v>
      </c>
      <c r="CC390" s="1">
        <v>0.892498824</v>
      </c>
      <c r="CD390" s="1">
        <v>0.024180906</v>
      </c>
      <c r="CE390" s="1">
        <v>0.008465277</v>
      </c>
      <c r="CF390" s="1">
        <v>0.024298479</v>
      </c>
      <c r="CG390" s="1">
        <v>0.012815488</v>
      </c>
      <c r="CH390" s="1">
        <v>1480.095</v>
      </c>
      <c r="CI390" s="2" t="str">
        <f t="shared" si="2"/>
        <v>High</v>
      </c>
      <c r="CJ390" s="1">
        <v>982.491</v>
      </c>
      <c r="CK390" s="1">
        <v>696.958</v>
      </c>
      <c r="CL390" s="1">
        <v>285.532</v>
      </c>
      <c r="CM390" s="1">
        <v>447.403</v>
      </c>
      <c r="CN390" s="1">
        <v>496.15</v>
      </c>
      <c r="CO390" s="1">
        <v>18.647</v>
      </c>
      <c r="CP390" s="1">
        <v>0.0</v>
      </c>
      <c r="CQ390" s="1">
        <v>18.647</v>
      </c>
      <c r="CR390" s="1">
        <v>0.0</v>
      </c>
      <c r="CS390" s="1">
        <v>20.291</v>
      </c>
      <c r="CT390" s="1">
        <v>20.291</v>
      </c>
      <c r="CU390" s="1">
        <v>0.0</v>
      </c>
      <c r="CV390" s="1">
        <v>1.031</v>
      </c>
      <c r="CW390" s="1">
        <v>0.0</v>
      </c>
      <c r="CX390" s="1">
        <v>0.0</v>
      </c>
      <c r="CY390" s="1">
        <v>67.566</v>
      </c>
      <c r="CZ390" s="1">
        <v>249.209</v>
      </c>
      <c r="DA390" s="1">
        <v>67.064</v>
      </c>
      <c r="DB390" s="1">
        <v>316.273</v>
      </c>
      <c r="DC390" s="1">
        <v>44.649</v>
      </c>
      <c r="DD390" s="1">
        <v>0.316</v>
      </c>
      <c r="DE390" s="1">
        <v>44.965</v>
      </c>
      <c r="DF390" s="1">
        <v>15.62</v>
      </c>
      <c r="DG390" s="1">
        <v>2.962</v>
      </c>
      <c r="DH390" s="1">
        <v>18.582</v>
      </c>
      <c r="DI390" s="1">
        <v>0.186</v>
      </c>
      <c r="DJ390" s="1">
        <v>3.764</v>
      </c>
      <c r="DK390" s="1">
        <v>3.95</v>
      </c>
      <c r="DL390" s="1">
        <v>301.059</v>
      </c>
      <c r="DM390" s="1">
        <v>191.13</v>
      </c>
      <c r="DN390" s="1">
        <v>492.189</v>
      </c>
      <c r="DO390" s="1">
        <v>0.0</v>
      </c>
      <c r="DP390" s="1">
        <v>20.291</v>
      </c>
      <c r="DQ390" s="1">
        <v>20.291</v>
      </c>
      <c r="DR390" s="1" t="s">
        <v>149</v>
      </c>
      <c r="DS390" s="1" t="s">
        <v>149</v>
      </c>
      <c r="DT390" s="1" t="s">
        <v>149</v>
      </c>
      <c r="DU390" s="1" t="s">
        <v>149</v>
      </c>
      <c r="DV390" s="1">
        <v>690.842</v>
      </c>
      <c r="DW390" s="1" t="str">
        <f t="shared" si="3"/>
        <v>high</v>
      </c>
      <c r="DX390" s="1">
        <v>458.583</v>
      </c>
      <c r="DY390" s="1">
        <v>208.828</v>
      </c>
      <c r="DZ390" s="1">
        <v>231.581</v>
      </c>
      <c r="EA390" s="1" t="s">
        <v>149</v>
      </c>
      <c r="EB390" s="1" t="s">
        <v>149</v>
      </c>
      <c r="EC390" s="1" t="s">
        <v>149</v>
      </c>
      <c r="ED390" s="1" t="s">
        <v>157</v>
      </c>
      <c r="EE390" s="1" t="s">
        <v>939</v>
      </c>
      <c r="EF390" s="1" t="s">
        <v>151</v>
      </c>
      <c r="EG390" s="1" t="s">
        <v>151</v>
      </c>
    </row>
    <row r="391" ht="14.25" customHeight="1">
      <c r="A391" s="1" t="s">
        <v>940</v>
      </c>
      <c r="B391" s="1" t="s">
        <v>153</v>
      </c>
      <c r="C391" s="1">
        <v>38.0</v>
      </c>
      <c r="D391" s="1" t="s">
        <v>137</v>
      </c>
      <c r="E391" s="1">
        <v>82.5</v>
      </c>
      <c r="F391" s="1">
        <v>46.0</v>
      </c>
      <c r="G391" s="1" t="s">
        <v>154</v>
      </c>
      <c r="H391" s="1">
        <v>18.2</v>
      </c>
      <c r="I391" s="1">
        <v>112.0</v>
      </c>
      <c r="J391" s="1">
        <v>177.0</v>
      </c>
      <c r="K391" s="1">
        <v>3.847826087</v>
      </c>
      <c r="L391" s="1">
        <v>60.9</v>
      </c>
      <c r="M391" s="1">
        <v>3.0</v>
      </c>
      <c r="N391" s="1">
        <v>82.0</v>
      </c>
      <c r="O391" s="1">
        <v>5.3</v>
      </c>
      <c r="P391" s="1">
        <v>26.3</v>
      </c>
      <c r="Q391" s="1">
        <v>6.45</v>
      </c>
      <c r="R391" s="1">
        <v>4.07751938</v>
      </c>
      <c r="S391" s="1">
        <v>91.0</v>
      </c>
      <c r="T391" s="1">
        <v>9.48</v>
      </c>
      <c r="U391" s="1">
        <v>4.551</v>
      </c>
      <c r="V391" s="1">
        <v>132.1</v>
      </c>
      <c r="W391" s="1">
        <v>180.3996194</v>
      </c>
      <c r="X391" s="1">
        <v>83.5</v>
      </c>
      <c r="Y391" s="1">
        <v>52.15156496</v>
      </c>
      <c r="Z391" s="1">
        <v>1.917488</v>
      </c>
      <c r="AA391" s="1">
        <v>0.345476548</v>
      </c>
      <c r="AB391" s="1">
        <v>87.8</v>
      </c>
      <c r="AC391" s="1">
        <v>33.08661571</v>
      </c>
      <c r="AD391" s="1" t="s">
        <v>155</v>
      </c>
      <c r="AE391" s="1">
        <v>42.25277384</v>
      </c>
      <c r="AF391" s="1">
        <v>103.5</v>
      </c>
      <c r="AG391" s="1" t="s">
        <v>140</v>
      </c>
      <c r="AH391" s="1" t="s">
        <v>141</v>
      </c>
      <c r="AI391" s="1" t="s">
        <v>142</v>
      </c>
      <c r="AJ391" s="1" t="s">
        <v>142</v>
      </c>
      <c r="AK391" s="1" t="s">
        <v>173</v>
      </c>
      <c r="AL391" s="1">
        <v>106.0</v>
      </c>
      <c r="AM391" s="1">
        <v>66.0</v>
      </c>
      <c r="AN391" s="1">
        <v>1559.33</v>
      </c>
      <c r="AO391" s="1">
        <v>12.2405</v>
      </c>
      <c r="AP391" s="1">
        <v>437.486</v>
      </c>
      <c r="AQ391" s="1">
        <v>905.091</v>
      </c>
      <c r="AR391" s="1">
        <v>11.2685</v>
      </c>
      <c r="AS391" s="1">
        <v>1107.97</v>
      </c>
      <c r="AT391" s="1">
        <v>1970.55</v>
      </c>
      <c r="AU391" s="1">
        <v>189.211</v>
      </c>
      <c r="AV391" s="1">
        <v>10.0002</v>
      </c>
      <c r="AW391" s="1">
        <v>0.84226</v>
      </c>
      <c r="AX391" s="1">
        <v>2.92187</v>
      </c>
      <c r="AY391" s="1">
        <v>845.633</v>
      </c>
      <c r="AZ391" s="1">
        <v>1.024</v>
      </c>
      <c r="BA391" s="1">
        <v>1.23808</v>
      </c>
      <c r="BB391" s="1">
        <v>18.731</v>
      </c>
      <c r="BC391" s="1">
        <v>3.58992</v>
      </c>
      <c r="BD391" s="1">
        <v>1.93404</v>
      </c>
      <c r="BE391" s="1">
        <v>287.159</v>
      </c>
      <c r="BF391" s="1">
        <v>6.90867</v>
      </c>
      <c r="BG391" s="1">
        <v>133.919</v>
      </c>
      <c r="BH391" s="1">
        <v>0.260090067</v>
      </c>
      <c r="BI391" s="1">
        <v>0.088624891</v>
      </c>
      <c r="BJ391" s="1">
        <v>0.054599757</v>
      </c>
      <c r="BK391" s="1">
        <v>0.024996418</v>
      </c>
      <c r="BL391" s="1" t="s">
        <v>156</v>
      </c>
      <c r="BM391" s="1" t="s">
        <v>146</v>
      </c>
      <c r="BN391" s="1" t="s">
        <v>146</v>
      </c>
      <c r="BO391" s="1" t="s">
        <v>145</v>
      </c>
      <c r="BP391" s="1" t="s">
        <v>146</v>
      </c>
      <c r="BQ391" s="1" t="s">
        <v>146</v>
      </c>
      <c r="BR391" s="1" t="s">
        <v>146</v>
      </c>
      <c r="BS391" s="1">
        <v>28.23691167</v>
      </c>
      <c r="BT391" s="1">
        <v>1.546281277</v>
      </c>
      <c r="BU391" s="1">
        <v>0.406305174</v>
      </c>
      <c r="BV391" s="1">
        <v>0.177862591</v>
      </c>
      <c r="BW391" s="1">
        <v>0.057012967</v>
      </c>
      <c r="BX391" s="1">
        <v>-0.19613817</v>
      </c>
      <c r="BY391" s="1">
        <v>-0.125810244</v>
      </c>
      <c r="BZ391" s="1" t="str">
        <f t="shared" si="1"/>
        <v>antiinflamatoria</v>
      </c>
      <c r="CA391" s="1">
        <v>44.52173913</v>
      </c>
      <c r="CB391" s="1" t="s">
        <v>148</v>
      </c>
      <c r="CC391" s="3">
        <v>7.02E-5</v>
      </c>
      <c r="CD391" s="1">
        <v>0.107196744</v>
      </c>
      <c r="CE391" s="1">
        <v>0.114775957</v>
      </c>
      <c r="CF391" s="1">
        <v>0.424471034</v>
      </c>
      <c r="CG391" s="1">
        <v>0.125758799</v>
      </c>
      <c r="CH391" s="1">
        <v>436.428</v>
      </c>
      <c r="CI391" s="2" t="str">
        <f t="shared" si="2"/>
        <v>low</v>
      </c>
      <c r="CJ391" s="1">
        <v>507.242</v>
      </c>
      <c r="CK391" s="1">
        <v>464.439</v>
      </c>
      <c r="CL391" s="1">
        <v>42.803</v>
      </c>
      <c r="CM391" s="1">
        <v>239.846</v>
      </c>
      <c r="CN391" s="1">
        <v>261.747</v>
      </c>
      <c r="CO391" s="1">
        <v>0.431</v>
      </c>
      <c r="CP391" s="1">
        <v>0.0</v>
      </c>
      <c r="CQ391" s="1">
        <v>0.431</v>
      </c>
      <c r="CR391" s="1">
        <v>0.0</v>
      </c>
      <c r="CS391" s="1">
        <v>5.217</v>
      </c>
      <c r="CT391" s="1">
        <v>5.217</v>
      </c>
      <c r="CU391" s="1">
        <v>0.0</v>
      </c>
      <c r="CV391" s="1">
        <v>0.044</v>
      </c>
      <c r="CW391" s="1">
        <v>197.17</v>
      </c>
      <c r="CX391" s="1">
        <v>0.0</v>
      </c>
      <c r="CY391" s="1">
        <v>2.673</v>
      </c>
      <c r="CZ391" s="1">
        <v>0.205</v>
      </c>
      <c r="DA391" s="1">
        <v>1.464</v>
      </c>
      <c r="DB391" s="1">
        <v>1.669</v>
      </c>
      <c r="DC391" s="1">
        <v>0.0</v>
      </c>
      <c r="DD391" s="1">
        <v>0.14</v>
      </c>
      <c r="DE391" s="1">
        <v>0.14</v>
      </c>
      <c r="DF391" s="1">
        <v>36.334</v>
      </c>
      <c r="DG391" s="1">
        <v>1.861</v>
      </c>
      <c r="DH391" s="1">
        <v>38.195</v>
      </c>
      <c r="DI391" s="1">
        <v>0.893</v>
      </c>
      <c r="DJ391" s="1">
        <v>0.379</v>
      </c>
      <c r="DK391" s="1">
        <v>1.272</v>
      </c>
      <c r="DL391" s="1">
        <v>226.726</v>
      </c>
      <c r="DM391" s="1">
        <v>33.736</v>
      </c>
      <c r="DN391" s="1">
        <v>260.463</v>
      </c>
      <c r="DO391" s="1">
        <v>0.0</v>
      </c>
      <c r="DP391" s="1">
        <v>5.217</v>
      </c>
      <c r="DQ391" s="1">
        <v>5.217</v>
      </c>
      <c r="DR391" s="1" t="s">
        <v>158</v>
      </c>
      <c r="DS391" s="1" t="s">
        <v>157</v>
      </c>
      <c r="DT391" s="1" t="s">
        <v>157</v>
      </c>
      <c r="DU391" s="1" t="s">
        <v>157</v>
      </c>
      <c r="DV391" s="1">
        <v>279.882</v>
      </c>
      <c r="DW391" s="1" t="str">
        <f t="shared" si="3"/>
        <v>low</v>
      </c>
      <c r="DX391" s="1">
        <v>325.295</v>
      </c>
      <c r="DY391" s="1">
        <v>153.814</v>
      </c>
      <c r="DZ391" s="1">
        <v>167.859</v>
      </c>
      <c r="EA391" s="1" t="s">
        <v>158</v>
      </c>
      <c r="EB391" s="1" t="s">
        <v>157</v>
      </c>
      <c r="EC391" s="1" t="s">
        <v>149</v>
      </c>
      <c r="ED391" s="1" t="s">
        <v>157</v>
      </c>
      <c r="EE391" s="1" t="s">
        <v>941</v>
      </c>
      <c r="EF391" s="1" t="s">
        <v>165</v>
      </c>
      <c r="EG391" s="1" t="s">
        <v>165</v>
      </c>
    </row>
    <row r="392" ht="14.25" customHeight="1">
      <c r="A392" s="1" t="s">
        <v>942</v>
      </c>
      <c r="B392" s="1" t="s">
        <v>136</v>
      </c>
      <c r="C392" s="1">
        <v>32.0</v>
      </c>
      <c r="D392" s="1" t="s">
        <v>137</v>
      </c>
      <c r="E392" s="1">
        <v>60.2</v>
      </c>
      <c r="F392" s="1">
        <v>38.0</v>
      </c>
      <c r="G392" s="1" t="s">
        <v>138</v>
      </c>
      <c r="H392" s="1">
        <v>16.4</v>
      </c>
      <c r="I392" s="1">
        <v>83.0</v>
      </c>
      <c r="J392" s="1">
        <v>138.0</v>
      </c>
      <c r="K392" s="1">
        <v>3.631578947</v>
      </c>
      <c r="L392" s="1">
        <v>197.6</v>
      </c>
      <c r="M392" s="1">
        <v>0.9</v>
      </c>
      <c r="N392" s="1">
        <v>87.0</v>
      </c>
      <c r="O392" s="1">
        <v>5.3</v>
      </c>
      <c r="P392" s="1">
        <v>0.54</v>
      </c>
      <c r="Q392" s="1">
        <v>7.04</v>
      </c>
      <c r="R392" s="1">
        <v>0.076704545</v>
      </c>
      <c r="S392" s="1">
        <v>82.0</v>
      </c>
      <c r="T392" s="1">
        <v>7.57</v>
      </c>
      <c r="U392" s="1">
        <v>4.8285</v>
      </c>
      <c r="V392" s="1">
        <v>100.9</v>
      </c>
      <c r="W392" s="1">
        <v>113.9631163</v>
      </c>
      <c r="X392" s="1">
        <v>102.6</v>
      </c>
      <c r="Y392" s="1">
        <v>61.55656864</v>
      </c>
      <c r="Z392" s="1">
        <v>1.624522</v>
      </c>
      <c r="AA392" s="1">
        <v>0.354290135</v>
      </c>
      <c r="AB392" s="1">
        <v>58.0</v>
      </c>
      <c r="AC392" s="1">
        <v>20.06920415</v>
      </c>
      <c r="AD392" s="1" t="s">
        <v>154</v>
      </c>
      <c r="AE392" s="1">
        <v>21.79238122</v>
      </c>
      <c r="AF392" s="1">
        <v>73.4</v>
      </c>
      <c r="AG392" s="1" t="s">
        <v>154</v>
      </c>
      <c r="AH392" s="1" t="s">
        <v>154</v>
      </c>
      <c r="AI392" s="1" t="s">
        <v>142</v>
      </c>
      <c r="AJ392" s="1" t="s">
        <v>167</v>
      </c>
      <c r="AK392" s="1" t="s">
        <v>143</v>
      </c>
      <c r="AL392" s="1">
        <v>99.0</v>
      </c>
      <c r="AM392" s="1">
        <v>65.0</v>
      </c>
      <c r="AN392" s="1">
        <v>2355.6</v>
      </c>
      <c r="AO392" s="1">
        <v>27.8531</v>
      </c>
      <c r="AP392" s="1">
        <v>612.803</v>
      </c>
      <c r="AQ392" s="1">
        <v>1159.8</v>
      </c>
      <c r="AR392" s="1">
        <v>13.5568</v>
      </c>
      <c r="AS392" s="1">
        <v>918.535</v>
      </c>
      <c r="AT392" s="1">
        <v>3637.34</v>
      </c>
      <c r="AU392" s="1">
        <v>314.621</v>
      </c>
      <c r="AV392" s="1">
        <v>10.5516</v>
      </c>
      <c r="AW392" s="1">
        <v>2.31695</v>
      </c>
      <c r="AX392" s="1">
        <v>3.31689</v>
      </c>
      <c r="AY392" s="1">
        <v>883.136</v>
      </c>
      <c r="AZ392" s="1">
        <v>1.38435</v>
      </c>
      <c r="BA392" s="1">
        <v>1.55123</v>
      </c>
      <c r="BB392" s="1">
        <v>17.7103</v>
      </c>
      <c r="BC392" s="1">
        <v>6.07345</v>
      </c>
      <c r="BD392" s="1">
        <v>1.5187</v>
      </c>
      <c r="BE392" s="1">
        <v>446.052</v>
      </c>
      <c r="BF392" s="1">
        <v>6.98226</v>
      </c>
      <c r="BG392" s="1">
        <v>161.676</v>
      </c>
      <c r="BH392" s="1">
        <v>2.023689522</v>
      </c>
      <c r="BI392" s="1">
        <v>0.52466394</v>
      </c>
      <c r="BJ392" s="1">
        <v>0.416012184</v>
      </c>
      <c r="BK392" s="1">
        <v>0.040904295</v>
      </c>
      <c r="BL392" s="1" t="s">
        <v>156</v>
      </c>
      <c r="BM392" s="1" t="s">
        <v>146</v>
      </c>
      <c r="BN392" s="1" t="s">
        <v>146</v>
      </c>
      <c r="BO392" s="1" t="s">
        <v>145</v>
      </c>
      <c r="BP392" s="1" t="s">
        <v>146</v>
      </c>
      <c r="BQ392" s="1" t="s">
        <v>146</v>
      </c>
      <c r="BR392" s="1" t="s">
        <v>146</v>
      </c>
      <c r="BS392" s="1">
        <v>38.77807419</v>
      </c>
      <c r="BT392" s="1">
        <v>1.42691572</v>
      </c>
      <c r="BU392" s="1">
        <v>0.581816947</v>
      </c>
      <c r="BV392" s="1">
        <v>0.261840053</v>
      </c>
      <c r="BW392" s="1">
        <v>0.066912243</v>
      </c>
      <c r="BX392" s="1">
        <v>-0.845558952</v>
      </c>
      <c r="BY392" s="1">
        <v>-0.35889599</v>
      </c>
      <c r="BZ392" s="1" t="str">
        <f t="shared" si="1"/>
        <v>antiinflamatoria</v>
      </c>
      <c r="CA392" s="1">
        <v>17.67847411</v>
      </c>
      <c r="CB392" s="1" t="s">
        <v>154</v>
      </c>
      <c r="CC392" s="1">
        <v>0.010162162</v>
      </c>
      <c r="CD392" s="1">
        <v>0.536072072</v>
      </c>
      <c r="CE392" s="1">
        <v>0.094630631</v>
      </c>
      <c r="CF392" s="1">
        <v>0.22190991</v>
      </c>
      <c r="CG392" s="1">
        <v>0.067243243</v>
      </c>
      <c r="CH392" s="1">
        <v>1651.409</v>
      </c>
      <c r="CI392" s="2" t="str">
        <f t="shared" si="2"/>
        <v>High</v>
      </c>
      <c r="CJ392" s="1">
        <v>1127.586</v>
      </c>
      <c r="CK392" s="1">
        <v>855.638</v>
      </c>
      <c r="CL392" s="1">
        <v>271.947</v>
      </c>
      <c r="CM392" s="1">
        <v>287.2</v>
      </c>
      <c r="CN392" s="1">
        <v>821.29</v>
      </c>
      <c r="CO392" s="1">
        <v>4.141</v>
      </c>
      <c r="CP392" s="1">
        <v>0.0</v>
      </c>
      <c r="CQ392" s="1">
        <v>4.141</v>
      </c>
      <c r="CR392" s="1">
        <v>0.0</v>
      </c>
      <c r="CS392" s="1">
        <v>14.954</v>
      </c>
      <c r="CT392" s="1">
        <v>14.954</v>
      </c>
      <c r="CU392" s="1">
        <v>0.0</v>
      </c>
      <c r="CV392" s="1">
        <v>0.421</v>
      </c>
      <c r="CW392" s="1">
        <v>67.792</v>
      </c>
      <c r="CX392" s="1">
        <v>0.0</v>
      </c>
      <c r="CY392" s="1">
        <v>139.148</v>
      </c>
      <c r="CZ392" s="1">
        <v>0.185</v>
      </c>
      <c r="DA392" s="1">
        <v>1.322</v>
      </c>
      <c r="DB392" s="1">
        <v>1.507</v>
      </c>
      <c r="DC392" s="1">
        <v>0.0</v>
      </c>
      <c r="DD392" s="1">
        <v>0.174</v>
      </c>
      <c r="DE392" s="1">
        <v>0.174</v>
      </c>
      <c r="DF392" s="1">
        <v>63.09</v>
      </c>
      <c r="DG392" s="1">
        <v>15.445</v>
      </c>
      <c r="DH392" s="1">
        <v>78.535</v>
      </c>
      <c r="DI392" s="1">
        <v>20.619</v>
      </c>
      <c r="DJ392" s="1">
        <v>15.74</v>
      </c>
      <c r="DK392" s="1">
        <v>36.359</v>
      </c>
      <c r="DL392" s="1">
        <v>560.591</v>
      </c>
      <c r="DM392" s="1">
        <v>224.284</v>
      </c>
      <c r="DN392" s="1">
        <v>784.875</v>
      </c>
      <c r="DO392" s="1">
        <v>0.0</v>
      </c>
      <c r="DP392" s="1">
        <v>14.954</v>
      </c>
      <c r="DQ392" s="1">
        <v>14.954</v>
      </c>
      <c r="DR392" s="1" t="s">
        <v>149</v>
      </c>
      <c r="DS392" s="1" t="s">
        <v>149</v>
      </c>
      <c r="DT392" s="1" t="s">
        <v>149</v>
      </c>
      <c r="DU392" s="1" t="s">
        <v>149</v>
      </c>
      <c r="DV392" s="1">
        <v>701.057</v>
      </c>
      <c r="DW392" s="1" t="str">
        <f t="shared" si="3"/>
        <v>high</v>
      </c>
      <c r="DX392" s="1">
        <v>478.683</v>
      </c>
      <c r="DY392" s="1">
        <v>121.922</v>
      </c>
      <c r="DZ392" s="1">
        <v>348.654</v>
      </c>
      <c r="EA392" s="1" t="s">
        <v>149</v>
      </c>
      <c r="EB392" s="1" t="s">
        <v>149</v>
      </c>
      <c r="EC392" s="1" t="s">
        <v>157</v>
      </c>
      <c r="ED392" s="1" t="s">
        <v>149</v>
      </c>
      <c r="EE392" s="1" t="s">
        <v>943</v>
      </c>
      <c r="EF392" s="1" t="s">
        <v>151</v>
      </c>
      <c r="EG392" s="1" t="s">
        <v>151</v>
      </c>
    </row>
    <row r="393" ht="14.25" customHeight="1">
      <c r="A393" s="1" t="s">
        <v>944</v>
      </c>
      <c r="B393" s="1" t="s">
        <v>136</v>
      </c>
      <c r="C393" s="1">
        <v>28.0</v>
      </c>
      <c r="D393" s="1" t="s">
        <v>137</v>
      </c>
      <c r="E393" s="1">
        <v>76.9</v>
      </c>
      <c r="F393" s="1">
        <v>35.0</v>
      </c>
      <c r="G393" s="1" t="s">
        <v>138</v>
      </c>
      <c r="H393" s="1">
        <v>16.4</v>
      </c>
      <c r="I393" s="1">
        <v>101.0</v>
      </c>
      <c r="J393" s="1">
        <v>153.0</v>
      </c>
      <c r="K393" s="1">
        <v>4.371428571</v>
      </c>
      <c r="L393" s="1">
        <v>180.0</v>
      </c>
      <c r="M393" s="1">
        <v>0.5</v>
      </c>
      <c r="N393" s="1">
        <v>82.0</v>
      </c>
      <c r="O393" s="1">
        <v>5.3</v>
      </c>
      <c r="P393" s="1">
        <v>0.44</v>
      </c>
      <c r="Q393" s="1">
        <v>4.87</v>
      </c>
      <c r="R393" s="1">
        <v>0.090349076</v>
      </c>
      <c r="S393" s="1">
        <v>82.0</v>
      </c>
      <c r="T393" s="1">
        <v>5.5</v>
      </c>
      <c r="U393" s="1">
        <v>4.551</v>
      </c>
      <c r="V393" s="1">
        <v>91.7</v>
      </c>
      <c r="W393" s="1">
        <v>104.6622265</v>
      </c>
      <c r="X393" s="1">
        <v>142.9</v>
      </c>
      <c r="Y393" s="1">
        <v>89.89033377</v>
      </c>
      <c r="Z393" s="1">
        <v>1.112466667</v>
      </c>
      <c r="AA393" s="1">
        <v>0.376207603</v>
      </c>
      <c r="AB393" s="1">
        <v>53.4</v>
      </c>
      <c r="AC393" s="1">
        <v>20.57548951</v>
      </c>
      <c r="AD393" s="1" t="s">
        <v>154</v>
      </c>
      <c r="AE393" s="1">
        <v>26.5512977</v>
      </c>
      <c r="AF393" s="1">
        <v>73.6</v>
      </c>
      <c r="AG393" s="1" t="s">
        <v>154</v>
      </c>
      <c r="AH393" s="1" t="s">
        <v>154</v>
      </c>
      <c r="AI393" s="1" t="s">
        <v>142</v>
      </c>
      <c r="AJ393" s="1" t="s">
        <v>167</v>
      </c>
      <c r="AK393" s="1" t="s">
        <v>143</v>
      </c>
      <c r="AL393" s="1">
        <v>108.0</v>
      </c>
      <c r="AM393" s="1">
        <v>70.0</v>
      </c>
      <c r="AN393" s="1">
        <v>2051.81</v>
      </c>
      <c r="AO393" s="1">
        <v>20.1337</v>
      </c>
      <c r="AP393" s="1">
        <v>515.677</v>
      </c>
      <c r="AQ393" s="1">
        <v>1018.4</v>
      </c>
      <c r="AR393" s="1">
        <v>13.384</v>
      </c>
      <c r="AS393" s="1">
        <v>977.621</v>
      </c>
      <c r="AT393" s="1">
        <v>3346.6</v>
      </c>
      <c r="AU393" s="1">
        <v>278.607</v>
      </c>
      <c r="AV393" s="1">
        <v>11.277</v>
      </c>
      <c r="AW393" s="1">
        <v>1.31387</v>
      </c>
      <c r="AX393" s="1">
        <v>3.30345</v>
      </c>
      <c r="AY393" s="1">
        <v>621.673</v>
      </c>
      <c r="AZ393" s="1">
        <v>1.1221</v>
      </c>
      <c r="BA393" s="1">
        <v>1.35468</v>
      </c>
      <c r="BB393" s="1">
        <v>13.7679</v>
      </c>
      <c r="BC393" s="1">
        <v>5.30403</v>
      </c>
      <c r="BD393" s="1">
        <v>2.06657</v>
      </c>
      <c r="BE393" s="1">
        <v>330.244</v>
      </c>
      <c r="BF393" s="1">
        <v>7.50631</v>
      </c>
      <c r="BG393" s="1">
        <v>74.0787</v>
      </c>
      <c r="BH393" s="1">
        <v>4.152596857</v>
      </c>
      <c r="BI393" s="1">
        <v>0.548671337</v>
      </c>
      <c r="BJ393" s="1">
        <v>0.323882318</v>
      </c>
      <c r="BK393" s="1">
        <v>0.023441882</v>
      </c>
      <c r="BL393" s="1" t="s">
        <v>156</v>
      </c>
      <c r="BM393" s="1" t="s">
        <v>146</v>
      </c>
      <c r="BN393" s="1" t="s">
        <v>146</v>
      </c>
      <c r="BO393" s="1" t="s">
        <v>145</v>
      </c>
      <c r="BP393" s="1" t="s">
        <v>146</v>
      </c>
      <c r="BQ393" s="1" t="s">
        <v>146</v>
      </c>
      <c r="BR393" s="1" t="s">
        <v>146</v>
      </c>
      <c r="BS393" s="1">
        <v>22.74886747</v>
      </c>
      <c r="BT393" s="1">
        <v>1.633004719</v>
      </c>
      <c r="BU393" s="1">
        <v>0.455718067</v>
      </c>
      <c r="BV393" s="1">
        <v>0.194733235</v>
      </c>
      <c r="BW393" s="1">
        <v>0.054124474</v>
      </c>
      <c r="BX393" s="1">
        <v>0.501498041</v>
      </c>
      <c r="BY393" s="1">
        <v>0.244394757</v>
      </c>
      <c r="BZ393" s="1" t="str">
        <f t="shared" si="1"/>
        <v>proinflamatoria</v>
      </c>
      <c r="CA393" s="1">
        <v>20.22282609</v>
      </c>
      <c r="CB393" s="1" t="s">
        <v>148</v>
      </c>
      <c r="CC393" s="1">
        <v>0.430050703</v>
      </c>
      <c r="CD393" s="1">
        <v>0.019924302</v>
      </c>
      <c r="CE393" s="1">
        <v>0.006177248</v>
      </c>
      <c r="CF393" s="1">
        <v>0.048025423</v>
      </c>
      <c r="CG393" s="1">
        <v>0.17685496</v>
      </c>
      <c r="CH393" s="1">
        <v>873.182</v>
      </c>
      <c r="CI393" s="2" t="str">
        <f t="shared" si="2"/>
        <v>low</v>
      </c>
      <c r="CJ393" s="1">
        <v>439.574</v>
      </c>
      <c r="CK393" s="1">
        <v>301.068</v>
      </c>
      <c r="CL393" s="1">
        <v>138.506</v>
      </c>
      <c r="CM393" s="1">
        <v>14.824</v>
      </c>
      <c r="CN393" s="1">
        <v>415.601</v>
      </c>
      <c r="CO393" s="1">
        <v>7.471</v>
      </c>
      <c r="CP393" s="1">
        <v>0.0</v>
      </c>
      <c r="CQ393" s="1">
        <v>7.471</v>
      </c>
      <c r="CR393" s="1">
        <v>0.0</v>
      </c>
      <c r="CS393" s="1">
        <v>1.677</v>
      </c>
      <c r="CT393" s="1">
        <v>1.677</v>
      </c>
      <c r="CU393" s="1">
        <v>0.0</v>
      </c>
      <c r="CV393" s="1">
        <v>4.565</v>
      </c>
      <c r="CW393" s="1">
        <v>0.0</v>
      </c>
      <c r="CX393" s="1">
        <v>0.0</v>
      </c>
      <c r="CY393" s="1">
        <v>8.715</v>
      </c>
      <c r="CZ393" s="1">
        <v>0.0</v>
      </c>
      <c r="DA393" s="1">
        <v>4.23</v>
      </c>
      <c r="DB393" s="1">
        <v>4.23</v>
      </c>
      <c r="DC393" s="1">
        <v>0.0</v>
      </c>
      <c r="DD393" s="1">
        <v>0.154</v>
      </c>
      <c r="DE393" s="1">
        <v>0.154</v>
      </c>
      <c r="DF393" s="1">
        <v>1.649</v>
      </c>
      <c r="DG393" s="1">
        <v>0.077</v>
      </c>
      <c r="DH393" s="1">
        <v>1.725</v>
      </c>
      <c r="DI393" s="1">
        <v>1.816</v>
      </c>
      <c r="DJ393" s="1">
        <v>0.621</v>
      </c>
      <c r="DK393" s="1">
        <v>2.436</v>
      </c>
      <c r="DL393" s="1">
        <v>281.417</v>
      </c>
      <c r="DM393" s="1">
        <v>131.748</v>
      </c>
      <c r="DN393" s="1">
        <v>413.165</v>
      </c>
      <c r="DO393" s="1">
        <v>0.0</v>
      </c>
      <c r="DP393" s="1">
        <v>1.677</v>
      </c>
      <c r="DQ393" s="1">
        <v>1.677</v>
      </c>
      <c r="DR393" s="1" t="s">
        <v>157</v>
      </c>
      <c r="DS393" s="1" t="s">
        <v>157</v>
      </c>
      <c r="DT393" s="1" t="s">
        <v>158</v>
      </c>
      <c r="DU393" s="1" t="s">
        <v>157</v>
      </c>
      <c r="DV393" s="1">
        <v>425.566</v>
      </c>
      <c r="DW393" s="1" t="str">
        <f t="shared" si="3"/>
        <v>low</v>
      </c>
      <c r="DX393" s="1">
        <v>214.237</v>
      </c>
      <c r="DY393" s="1">
        <v>7.225</v>
      </c>
      <c r="DZ393" s="1">
        <v>202.554</v>
      </c>
      <c r="EA393" s="1" t="s">
        <v>157</v>
      </c>
      <c r="EB393" s="1" t="s">
        <v>157</v>
      </c>
      <c r="EC393" s="1" t="s">
        <v>158</v>
      </c>
      <c r="ED393" s="1" t="s">
        <v>157</v>
      </c>
      <c r="EE393" s="1" t="s">
        <v>945</v>
      </c>
      <c r="EF393" s="1" t="s">
        <v>151</v>
      </c>
      <c r="EG393" s="1" t="s">
        <v>151</v>
      </c>
    </row>
    <row r="394" ht="14.25" customHeight="1">
      <c r="A394" s="1" t="s">
        <v>946</v>
      </c>
      <c r="B394" s="1" t="s">
        <v>136</v>
      </c>
      <c r="C394" s="1">
        <v>56.0</v>
      </c>
      <c r="D394" s="1" t="s">
        <v>161</v>
      </c>
      <c r="E394" s="1">
        <v>94.6</v>
      </c>
      <c r="F394" s="1">
        <v>39.0</v>
      </c>
      <c r="G394" s="1" t="s">
        <v>138</v>
      </c>
      <c r="H394" s="1">
        <v>51.4</v>
      </c>
      <c r="I394" s="1">
        <v>101.0</v>
      </c>
      <c r="J394" s="1">
        <v>191.0</v>
      </c>
      <c r="K394" s="1">
        <v>4.897435897</v>
      </c>
      <c r="L394" s="1">
        <v>141.5</v>
      </c>
      <c r="M394" s="1">
        <v>0.3</v>
      </c>
      <c r="N394" s="1">
        <v>88.0</v>
      </c>
      <c r="O394" s="1">
        <v>5.5</v>
      </c>
      <c r="P394" s="1">
        <v>0.53</v>
      </c>
      <c r="Q394" s="1">
        <v>6.85</v>
      </c>
      <c r="R394" s="1">
        <v>0.077372263</v>
      </c>
      <c r="S394" s="1">
        <v>257.0</v>
      </c>
      <c r="T394" s="1">
        <v>6.71</v>
      </c>
      <c r="U394" s="1">
        <v>4.884</v>
      </c>
      <c r="V394" s="1">
        <v>90.9</v>
      </c>
      <c r="W394" s="1">
        <v>96.96531792</v>
      </c>
      <c r="X394" s="1">
        <v>115.2</v>
      </c>
      <c r="Y394" s="1">
        <v>68.65692411</v>
      </c>
      <c r="Z394" s="1">
        <v>1.456517333</v>
      </c>
      <c r="AA394" s="1">
        <v>0.360342767</v>
      </c>
      <c r="AB394" s="1">
        <v>67.4</v>
      </c>
      <c r="AC394" s="1">
        <v>25.43027727</v>
      </c>
      <c r="AD394" s="1" t="s">
        <v>139</v>
      </c>
      <c r="AE394" s="1">
        <v>39.70980393</v>
      </c>
      <c r="AF394" s="1">
        <v>89.6</v>
      </c>
      <c r="AG394" s="1" t="s">
        <v>140</v>
      </c>
      <c r="AH394" s="1" t="s">
        <v>141</v>
      </c>
      <c r="AI394" s="1" t="s">
        <v>142</v>
      </c>
      <c r="AJ394" s="1" t="s">
        <v>142</v>
      </c>
      <c r="AK394" s="1" t="s">
        <v>143</v>
      </c>
      <c r="AL394" s="1">
        <v>122.0</v>
      </c>
      <c r="AM394" s="1">
        <v>77.0</v>
      </c>
      <c r="AN394" s="1">
        <v>1797.66</v>
      </c>
      <c r="AO394" s="1">
        <v>16.8391</v>
      </c>
      <c r="AP394" s="1">
        <v>346.774</v>
      </c>
      <c r="AQ394" s="1">
        <v>801.641</v>
      </c>
      <c r="AR394" s="1">
        <v>11.3824</v>
      </c>
      <c r="AS394" s="1">
        <v>951.921</v>
      </c>
      <c r="AT394" s="1">
        <v>3250.42</v>
      </c>
      <c r="AU394" s="1">
        <v>252.901</v>
      </c>
      <c r="AV394" s="1">
        <v>9.39237</v>
      </c>
      <c r="AW394" s="1">
        <v>1.39028</v>
      </c>
      <c r="AX394" s="1">
        <v>2.83873</v>
      </c>
      <c r="AY394" s="1">
        <v>1048.69</v>
      </c>
      <c r="AZ394" s="1">
        <v>0.920387</v>
      </c>
      <c r="BA394" s="1">
        <v>1.52225</v>
      </c>
      <c r="BB394" s="1">
        <v>15.2386</v>
      </c>
      <c r="BC394" s="1">
        <v>4.7929</v>
      </c>
      <c r="BD394" s="1">
        <v>1.01881</v>
      </c>
      <c r="BE394" s="1">
        <v>299.454</v>
      </c>
      <c r="BF394" s="1">
        <v>7.7406</v>
      </c>
      <c r="BG394" s="1">
        <v>202.177</v>
      </c>
      <c r="BH394" s="1">
        <v>1.220919554</v>
      </c>
      <c r="BI394" s="1">
        <v>0.479980257</v>
      </c>
      <c r="BJ394" s="1">
        <v>0.293072637</v>
      </c>
      <c r="BK394" s="1">
        <v>0.0</v>
      </c>
      <c r="BL394" s="1" t="s">
        <v>144</v>
      </c>
      <c r="BM394" s="1" t="s">
        <v>146</v>
      </c>
      <c r="BN394" s="1" t="s">
        <v>145</v>
      </c>
      <c r="BO394" s="1" t="s">
        <v>145</v>
      </c>
      <c r="BP394" s="1" t="s">
        <v>146</v>
      </c>
      <c r="BQ394" s="1" t="s">
        <v>146</v>
      </c>
      <c r="BR394" s="1" t="s">
        <v>146</v>
      </c>
      <c r="BS394" s="1">
        <v>34.53162523</v>
      </c>
      <c r="BT394" s="1">
        <v>2.112690128</v>
      </c>
      <c r="BU394" s="1">
        <v>0.672844074</v>
      </c>
      <c r="BV394" s="1">
        <v>0.233478201</v>
      </c>
      <c r="BW394" s="1">
        <v>0.054603179</v>
      </c>
      <c r="BX394" s="1">
        <v>0.092467249</v>
      </c>
      <c r="BY394" s="1">
        <v>0.051427836</v>
      </c>
      <c r="BZ394" s="1" t="str">
        <f t="shared" si="1"/>
        <v>antiinflamatoria</v>
      </c>
      <c r="CA394" s="1">
        <v>27.66071429</v>
      </c>
      <c r="CB394" s="1" t="s">
        <v>148</v>
      </c>
      <c r="CC394" s="1">
        <v>0.287816323</v>
      </c>
      <c r="CD394" s="1">
        <v>0.354550025</v>
      </c>
      <c r="CE394" s="1">
        <v>0.054432713</v>
      </c>
      <c r="CF394" s="1">
        <v>0.126864421</v>
      </c>
      <c r="CG394" s="1">
        <v>0.094586895</v>
      </c>
      <c r="CH394" s="1">
        <v>1845.26</v>
      </c>
      <c r="CI394" s="2" t="str">
        <f t="shared" si="2"/>
        <v>High</v>
      </c>
      <c r="CJ394" s="1">
        <v>2658.461</v>
      </c>
      <c r="CK394" s="1">
        <v>2143.061</v>
      </c>
      <c r="CL394" s="1">
        <v>515.4</v>
      </c>
      <c r="CM394" s="1">
        <v>659.962</v>
      </c>
      <c r="CN394" s="1">
        <v>1982.323</v>
      </c>
      <c r="CO394" s="1">
        <v>11.453</v>
      </c>
      <c r="CP394" s="1">
        <v>0.0</v>
      </c>
      <c r="CQ394" s="1">
        <v>11.453</v>
      </c>
      <c r="CR394" s="1">
        <v>0.0</v>
      </c>
      <c r="CS394" s="1">
        <v>4.723</v>
      </c>
      <c r="CT394" s="1">
        <v>4.723</v>
      </c>
      <c r="CU394" s="1">
        <v>0.0</v>
      </c>
      <c r="CV394" s="1">
        <v>1.165</v>
      </c>
      <c r="CW394" s="1">
        <v>525.787</v>
      </c>
      <c r="CX394" s="1">
        <v>0.0</v>
      </c>
      <c r="CY394" s="1">
        <v>7.128</v>
      </c>
      <c r="CZ394" s="1">
        <v>0.025</v>
      </c>
      <c r="DA394" s="1">
        <v>0.175</v>
      </c>
      <c r="DB394" s="1">
        <v>0.2</v>
      </c>
      <c r="DC394" s="1">
        <v>0.0</v>
      </c>
      <c r="DD394" s="1">
        <v>0.244</v>
      </c>
      <c r="DE394" s="1">
        <v>0.244</v>
      </c>
      <c r="DF394" s="1">
        <v>122.814</v>
      </c>
      <c r="DG394" s="1">
        <v>3.788</v>
      </c>
      <c r="DH394" s="1">
        <v>126.602</v>
      </c>
      <c r="DI394" s="1">
        <v>2.284</v>
      </c>
      <c r="DJ394" s="1">
        <v>1.921</v>
      </c>
      <c r="DK394" s="1">
        <v>4.205</v>
      </c>
      <c r="DL394" s="1">
        <v>1473.549</v>
      </c>
      <c r="DM394" s="1">
        <v>504.527</v>
      </c>
      <c r="DN394" s="1">
        <v>1978.076</v>
      </c>
      <c r="DO394" s="1">
        <v>0.0</v>
      </c>
      <c r="DP394" s="1">
        <v>4.723</v>
      </c>
      <c r="DQ394" s="1">
        <v>4.723</v>
      </c>
      <c r="DR394" s="1" t="s">
        <v>149</v>
      </c>
      <c r="DS394" s="1" t="s">
        <v>149</v>
      </c>
      <c r="DT394" s="1" t="s">
        <v>149</v>
      </c>
      <c r="DU394" s="1" t="s">
        <v>149</v>
      </c>
      <c r="DV394" s="1">
        <v>1026.479</v>
      </c>
      <c r="DW394" s="1" t="str">
        <f t="shared" si="3"/>
        <v>high</v>
      </c>
      <c r="DX394" s="1">
        <v>1478.845</v>
      </c>
      <c r="DY394" s="1">
        <v>367.123</v>
      </c>
      <c r="DZ394" s="1">
        <v>1102.724</v>
      </c>
      <c r="EA394" s="1" t="s">
        <v>149</v>
      </c>
      <c r="EB394" s="1" t="s">
        <v>149</v>
      </c>
      <c r="EC394" s="1" t="s">
        <v>149</v>
      </c>
      <c r="ED394" s="1" t="s">
        <v>149</v>
      </c>
      <c r="EE394" s="1" t="s">
        <v>947</v>
      </c>
      <c r="EF394" s="1" t="s">
        <v>151</v>
      </c>
      <c r="EG394" s="1" t="s">
        <v>151</v>
      </c>
    </row>
    <row r="395" ht="14.25" customHeight="1">
      <c r="A395" s="1" t="s">
        <v>948</v>
      </c>
      <c r="B395" s="1" t="s">
        <v>153</v>
      </c>
      <c r="C395" s="1">
        <v>27.0</v>
      </c>
      <c r="D395" s="1" t="s">
        <v>137</v>
      </c>
      <c r="E395" s="1">
        <v>97.8</v>
      </c>
      <c r="F395" s="1">
        <v>37.0</v>
      </c>
      <c r="G395" s="1" t="s">
        <v>154</v>
      </c>
      <c r="H395" s="1">
        <v>22.2</v>
      </c>
      <c r="I395" s="1">
        <v>124.0</v>
      </c>
      <c r="J395" s="1">
        <v>183.0</v>
      </c>
      <c r="K395" s="1">
        <v>4.945945946</v>
      </c>
      <c r="L395" s="1">
        <v>249.4</v>
      </c>
      <c r="M395" s="1">
        <v>3.9</v>
      </c>
      <c r="N395" s="1">
        <v>89.0</v>
      </c>
      <c r="O395" s="1">
        <v>5.5</v>
      </c>
      <c r="P395" s="1">
        <v>23.7</v>
      </c>
      <c r="Q395" s="1">
        <v>0.62</v>
      </c>
      <c r="R395" s="1">
        <v>38.22580645</v>
      </c>
      <c r="S395" s="1">
        <v>111.0</v>
      </c>
      <c r="T395" s="1">
        <v>22.99</v>
      </c>
      <c r="U395" s="1">
        <v>4.9395</v>
      </c>
      <c r="V395" s="1">
        <v>204.7</v>
      </c>
      <c r="W395" s="1">
        <v>319.4164641</v>
      </c>
      <c r="X395" s="1">
        <v>34.6</v>
      </c>
      <c r="Y395" s="1">
        <v>19.8134707</v>
      </c>
      <c r="Z395" s="1">
        <v>5.047071333</v>
      </c>
      <c r="AA395" s="1">
        <v>0.301671932</v>
      </c>
      <c r="AB395" s="1">
        <v>99.5</v>
      </c>
      <c r="AC395" s="1">
        <v>37.44965938</v>
      </c>
      <c r="AD395" s="1" t="s">
        <v>155</v>
      </c>
      <c r="AE395" s="1">
        <v>43.19129349</v>
      </c>
      <c r="AF395" s="1">
        <v>114.2</v>
      </c>
      <c r="AG395" s="1" t="s">
        <v>140</v>
      </c>
      <c r="AH395" s="1" t="s">
        <v>141</v>
      </c>
      <c r="AI395" s="1" t="s">
        <v>142</v>
      </c>
      <c r="AJ395" s="1" t="s">
        <v>142</v>
      </c>
      <c r="AK395" s="1" t="s">
        <v>173</v>
      </c>
      <c r="AL395" s="1">
        <v>125.0</v>
      </c>
      <c r="AM395" s="1">
        <v>85.0</v>
      </c>
      <c r="AN395" s="1">
        <v>1680.97</v>
      </c>
      <c r="AO395" s="1">
        <v>14.8262</v>
      </c>
      <c r="AP395" s="1">
        <v>779.691</v>
      </c>
      <c r="AQ395" s="1">
        <v>1164.78</v>
      </c>
      <c r="AR395" s="1">
        <v>14.4791</v>
      </c>
      <c r="AS395" s="1">
        <v>1285.2</v>
      </c>
      <c r="AT395" s="1">
        <v>3036.26</v>
      </c>
      <c r="AU395" s="1">
        <v>238.026</v>
      </c>
      <c r="AV395" s="1">
        <v>10.8807</v>
      </c>
      <c r="AW395" s="1">
        <v>1.21673</v>
      </c>
      <c r="AX395" s="1">
        <v>3.03045</v>
      </c>
      <c r="AY395" s="1">
        <v>1159.46</v>
      </c>
      <c r="AZ395" s="1">
        <v>1.40669</v>
      </c>
      <c r="BA395" s="1">
        <v>2.32692</v>
      </c>
      <c r="BB395" s="1">
        <v>17.0753</v>
      </c>
      <c r="BC395" s="1">
        <v>5.74555</v>
      </c>
      <c r="BD395" s="1">
        <v>1.67107</v>
      </c>
      <c r="BE395" s="1">
        <v>350.819</v>
      </c>
      <c r="BF395" s="1">
        <v>7.58926</v>
      </c>
      <c r="BG395" s="1">
        <v>138.02</v>
      </c>
      <c r="BH395" s="1">
        <v>7.469939664</v>
      </c>
      <c r="BI395" s="1">
        <v>1.682743978</v>
      </c>
      <c r="BJ395" s="1">
        <v>0.765670337</v>
      </c>
      <c r="BK395" s="1">
        <v>0.0</v>
      </c>
      <c r="BL395" s="1" t="s">
        <v>144</v>
      </c>
      <c r="BM395" s="1" t="s">
        <v>145</v>
      </c>
      <c r="BN395" s="1" t="s">
        <v>146</v>
      </c>
      <c r="BO395" s="1" t="s">
        <v>145</v>
      </c>
      <c r="BP395" s="1" t="s">
        <v>146</v>
      </c>
      <c r="BQ395" s="1" t="s">
        <v>145</v>
      </c>
      <c r="BR395" s="1" t="s">
        <v>145</v>
      </c>
      <c r="BS395" s="1">
        <v>33.75546658</v>
      </c>
      <c r="BT395" s="1">
        <v>1.509946746</v>
      </c>
      <c r="BU395" s="1">
        <v>0.554329143</v>
      </c>
      <c r="BV395" s="1">
        <v>0.24675233</v>
      </c>
      <c r="BW395" s="1">
        <v>0.065506835</v>
      </c>
      <c r="BX395" s="1">
        <v>-0.845864629</v>
      </c>
      <c r="BY395" s="1">
        <v>-0.503191332</v>
      </c>
      <c r="BZ395" s="1" t="str">
        <f t="shared" si="1"/>
        <v>antiinflamatoria</v>
      </c>
      <c r="CA395" s="1">
        <v>47.45359019</v>
      </c>
      <c r="CB395" s="1" t="s">
        <v>148</v>
      </c>
      <c r="CC395" s="1">
        <v>0.004793938</v>
      </c>
      <c r="CD395" s="1">
        <v>0.030658007</v>
      </c>
      <c r="CE395" s="1">
        <v>0.896079796</v>
      </c>
      <c r="CF395" s="1">
        <v>0.013260651</v>
      </c>
      <c r="CG395" s="1">
        <v>0.023853708</v>
      </c>
      <c r="CH395" s="1">
        <v>584.6</v>
      </c>
      <c r="CI395" s="2" t="str">
        <f t="shared" si="2"/>
        <v>low</v>
      </c>
      <c r="CJ395" s="1">
        <v>543.207</v>
      </c>
      <c r="CK395" s="1">
        <v>327.265</v>
      </c>
      <c r="CL395" s="1">
        <v>215.942</v>
      </c>
      <c r="CM395" s="1">
        <v>62.184</v>
      </c>
      <c r="CN395" s="1">
        <v>457.903</v>
      </c>
      <c r="CO395" s="1">
        <v>3.235</v>
      </c>
      <c r="CP395" s="1">
        <v>0.0</v>
      </c>
      <c r="CQ395" s="1">
        <v>3.235</v>
      </c>
      <c r="CR395" s="1">
        <v>0.0</v>
      </c>
      <c r="CS395" s="1">
        <v>19.884</v>
      </c>
      <c r="CT395" s="1">
        <v>19.884</v>
      </c>
      <c r="CU395" s="1">
        <v>0.0</v>
      </c>
      <c r="CV395" s="1">
        <v>0.329</v>
      </c>
      <c r="CW395" s="1">
        <v>0.0</v>
      </c>
      <c r="CX395" s="1">
        <v>0.0</v>
      </c>
      <c r="CY395" s="1">
        <v>27.234</v>
      </c>
      <c r="CZ395" s="1">
        <v>0.096</v>
      </c>
      <c r="DA395" s="1">
        <v>0.683</v>
      </c>
      <c r="DB395" s="1">
        <v>0.779</v>
      </c>
      <c r="DC395" s="1">
        <v>0.0</v>
      </c>
      <c r="DD395" s="1">
        <v>0.193</v>
      </c>
      <c r="DE395" s="1">
        <v>0.193</v>
      </c>
      <c r="DF395" s="1">
        <v>19.569</v>
      </c>
      <c r="DG395" s="1">
        <v>6.977</v>
      </c>
      <c r="DH395" s="1">
        <v>26.546</v>
      </c>
      <c r="DI395" s="1">
        <v>0.615</v>
      </c>
      <c r="DJ395" s="1">
        <v>4.097</v>
      </c>
      <c r="DK395" s="1">
        <v>4.711</v>
      </c>
      <c r="DL395" s="1">
        <v>274.745</v>
      </c>
      <c r="DM395" s="1">
        <v>178.412</v>
      </c>
      <c r="DN395" s="1">
        <v>453.157</v>
      </c>
      <c r="DO395" s="1">
        <v>0.0</v>
      </c>
      <c r="DP395" s="1">
        <v>19.884</v>
      </c>
      <c r="DQ395" s="1">
        <v>19.884</v>
      </c>
      <c r="DR395" s="1" t="s">
        <v>158</v>
      </c>
      <c r="DS395" s="1" t="s">
        <v>157</v>
      </c>
      <c r="DT395" s="1" t="s">
        <v>157</v>
      </c>
      <c r="DU395" s="1" t="s">
        <v>157</v>
      </c>
      <c r="DV395" s="1">
        <v>347.775</v>
      </c>
      <c r="DW395" s="1" t="str">
        <f t="shared" si="3"/>
        <v>low</v>
      </c>
      <c r="DX395" s="1">
        <v>323.151</v>
      </c>
      <c r="DY395" s="1">
        <v>36.993</v>
      </c>
      <c r="DZ395" s="1">
        <v>272.404</v>
      </c>
      <c r="EA395" s="1" t="s">
        <v>158</v>
      </c>
      <c r="EB395" s="1" t="s">
        <v>157</v>
      </c>
      <c r="EC395" s="1" t="s">
        <v>157</v>
      </c>
      <c r="ED395" s="1" t="s">
        <v>149</v>
      </c>
      <c r="EE395" s="1" t="s">
        <v>949</v>
      </c>
      <c r="EF395" s="1" t="s">
        <v>151</v>
      </c>
      <c r="EG395" s="1" t="s">
        <v>151</v>
      </c>
    </row>
    <row r="396" ht="14.25" customHeight="1">
      <c r="A396" s="1" t="s">
        <v>950</v>
      </c>
      <c r="B396" s="1" t="s">
        <v>136</v>
      </c>
      <c r="C396" s="1">
        <v>21.0</v>
      </c>
      <c r="D396" s="1" t="s">
        <v>137</v>
      </c>
      <c r="E396" s="1">
        <v>67.7</v>
      </c>
      <c r="F396" s="1">
        <v>30.0</v>
      </c>
      <c r="G396" s="1" t="s">
        <v>138</v>
      </c>
      <c r="H396" s="1">
        <v>50.2</v>
      </c>
      <c r="I396" s="1">
        <v>59.0</v>
      </c>
      <c r="J396" s="1">
        <v>139.0</v>
      </c>
      <c r="K396" s="1">
        <v>4.633333333</v>
      </c>
      <c r="L396" s="1">
        <v>182.5</v>
      </c>
      <c r="M396" s="1">
        <v>1.5</v>
      </c>
      <c r="N396" s="1">
        <v>97.0</v>
      </c>
      <c r="O396" s="1">
        <v>5.6</v>
      </c>
      <c r="P396" s="1">
        <v>4.3</v>
      </c>
      <c r="Q396" s="1">
        <v>6.32</v>
      </c>
      <c r="R396" s="1">
        <v>0.680379747</v>
      </c>
      <c r="S396" s="1">
        <v>251.0</v>
      </c>
      <c r="T396" s="1">
        <v>20.22</v>
      </c>
      <c r="U396" s="1">
        <v>5.3835</v>
      </c>
      <c r="V396" s="1">
        <v>158.9</v>
      </c>
      <c r="W396" s="1">
        <v>214.7066631</v>
      </c>
      <c r="X396" s="1">
        <v>38.2</v>
      </c>
      <c r="Y396" s="1">
        <v>20.66981785</v>
      </c>
      <c r="Z396" s="1">
        <v>4.837972</v>
      </c>
      <c r="AA396" s="1">
        <v>0.303353588</v>
      </c>
      <c r="AB396" s="1">
        <v>84.6</v>
      </c>
      <c r="AC396" s="1">
        <v>27.75120747</v>
      </c>
      <c r="AD396" s="1" t="s">
        <v>139</v>
      </c>
      <c r="AE396" s="1">
        <v>36.96507624</v>
      </c>
      <c r="AF396" s="1">
        <v>95.8</v>
      </c>
      <c r="AG396" s="1" t="s">
        <v>140</v>
      </c>
      <c r="AH396" s="1" t="s">
        <v>141</v>
      </c>
      <c r="AI396" s="1" t="s">
        <v>167</v>
      </c>
      <c r="AJ396" s="1" t="s">
        <v>167</v>
      </c>
      <c r="AK396" s="1" t="s">
        <v>170</v>
      </c>
      <c r="AL396" s="1">
        <v>130.0</v>
      </c>
      <c r="AM396" s="1">
        <v>77.0</v>
      </c>
      <c r="AN396" s="1">
        <v>2351.03</v>
      </c>
      <c r="AO396" s="1">
        <v>14.0098</v>
      </c>
      <c r="AP396" s="1">
        <v>284.234</v>
      </c>
      <c r="AQ396" s="1">
        <v>836.021</v>
      </c>
      <c r="AR396" s="1">
        <v>11.4096</v>
      </c>
      <c r="AS396" s="1">
        <v>1279.99</v>
      </c>
      <c r="AT396" s="1">
        <v>3012.55</v>
      </c>
      <c r="AU396" s="1">
        <v>221.328</v>
      </c>
      <c r="AV396" s="1">
        <v>9.94155</v>
      </c>
      <c r="AW396" s="1">
        <v>2.56874</v>
      </c>
      <c r="AX396" s="1">
        <v>3.11171</v>
      </c>
      <c r="AY396" s="1">
        <v>591.03</v>
      </c>
      <c r="AZ396" s="1">
        <v>1.14964</v>
      </c>
      <c r="BA396" s="1">
        <v>1.29226</v>
      </c>
      <c r="BB396" s="1">
        <v>20.5926</v>
      </c>
      <c r="BC396" s="1">
        <v>4.67704</v>
      </c>
      <c r="BD396" s="1">
        <v>0.950073</v>
      </c>
      <c r="BE396" s="1">
        <v>304.026</v>
      </c>
      <c r="BF396" s="1">
        <v>6.62826</v>
      </c>
      <c r="BG396" s="1">
        <v>217.686</v>
      </c>
      <c r="BH396" s="1">
        <v>0.537223088</v>
      </c>
      <c r="BI396" s="1">
        <v>0.121817047</v>
      </c>
      <c r="BJ396" s="1">
        <v>0.045204771</v>
      </c>
      <c r="BK396" s="1">
        <v>0.0</v>
      </c>
      <c r="BL396" s="1" t="s">
        <v>144</v>
      </c>
      <c r="BM396" s="1" t="s">
        <v>145</v>
      </c>
      <c r="BN396" s="1" t="s">
        <v>145</v>
      </c>
      <c r="BO396" s="1" t="s">
        <v>145</v>
      </c>
      <c r="BP396" s="1" t="s">
        <v>146</v>
      </c>
      <c r="BQ396" s="1" t="s">
        <v>146</v>
      </c>
      <c r="BR396" s="1" t="s">
        <v>145</v>
      </c>
      <c r="BS396" s="1">
        <v>38.47069233</v>
      </c>
      <c r="BT396" s="1">
        <v>1.620409908</v>
      </c>
      <c r="BU396" s="1">
        <v>0.589400895</v>
      </c>
      <c r="BV396" s="1">
        <v>0.266893577</v>
      </c>
      <c r="BW396" s="1">
        <v>0.079737948</v>
      </c>
      <c r="BX396" s="1">
        <v>0.734489856</v>
      </c>
      <c r="BY396" s="1">
        <v>0.312415932</v>
      </c>
      <c r="BZ396" s="1" t="str">
        <f t="shared" si="1"/>
        <v>proinflamatoria</v>
      </c>
      <c r="CA396" s="1">
        <v>27.54906054</v>
      </c>
      <c r="CB396" s="1" t="s">
        <v>148</v>
      </c>
      <c r="CC396" s="1">
        <v>0.667113944</v>
      </c>
      <c r="CD396" s="1">
        <v>0.063625182</v>
      </c>
      <c r="CE396" s="1">
        <v>0.190316449</v>
      </c>
      <c r="CF396" s="1">
        <v>0.012076484</v>
      </c>
      <c r="CG396" s="1">
        <v>0.022475679</v>
      </c>
      <c r="CH396" s="1">
        <v>542.926</v>
      </c>
      <c r="CI396" s="2" t="str">
        <f t="shared" si="2"/>
        <v>low</v>
      </c>
      <c r="CJ396" s="1">
        <v>467.035</v>
      </c>
      <c r="CK396" s="1">
        <v>377.486</v>
      </c>
      <c r="CL396" s="1">
        <v>89.549</v>
      </c>
      <c r="CM396" s="1">
        <v>356.348</v>
      </c>
      <c r="CN396" s="1">
        <v>92.366</v>
      </c>
      <c r="CO396" s="1">
        <v>9.095</v>
      </c>
      <c r="CP396" s="1">
        <v>0.0</v>
      </c>
      <c r="CQ396" s="1">
        <v>9.095</v>
      </c>
      <c r="CR396" s="1">
        <v>0.0</v>
      </c>
      <c r="CS396" s="1">
        <v>8.838</v>
      </c>
      <c r="CT396" s="1">
        <v>8.838</v>
      </c>
      <c r="CU396" s="1">
        <v>0.388</v>
      </c>
      <c r="CV396" s="1">
        <v>0.0</v>
      </c>
      <c r="CW396" s="1">
        <v>0.368</v>
      </c>
      <c r="CX396" s="1">
        <v>0.0</v>
      </c>
      <c r="CY396" s="1">
        <v>125.724</v>
      </c>
      <c r="CZ396" s="1">
        <v>154.362</v>
      </c>
      <c r="DA396" s="1">
        <v>40.121</v>
      </c>
      <c r="DB396" s="1">
        <v>194.483</v>
      </c>
      <c r="DC396" s="1">
        <v>23.332</v>
      </c>
      <c r="DD396" s="1">
        <v>0.003</v>
      </c>
      <c r="DE396" s="1">
        <v>23.335</v>
      </c>
      <c r="DF396" s="1">
        <v>8.756</v>
      </c>
      <c r="DG396" s="1">
        <v>3.683</v>
      </c>
      <c r="DH396" s="1">
        <v>12.439</v>
      </c>
      <c r="DI396" s="1">
        <v>0.136</v>
      </c>
      <c r="DJ396" s="1">
        <v>7.428</v>
      </c>
      <c r="DK396" s="1">
        <v>7.564</v>
      </c>
      <c r="DL396" s="1">
        <v>55.327</v>
      </c>
      <c r="DM396" s="1">
        <v>29.475</v>
      </c>
      <c r="DN396" s="1">
        <v>84.802</v>
      </c>
      <c r="DO396" s="1">
        <v>0.0</v>
      </c>
      <c r="DP396" s="1">
        <v>8.838</v>
      </c>
      <c r="DQ396" s="1">
        <v>8.838</v>
      </c>
      <c r="DR396" s="1" t="s">
        <v>158</v>
      </c>
      <c r="DS396" s="1" t="s">
        <v>157</v>
      </c>
      <c r="DT396" s="1" t="s">
        <v>149</v>
      </c>
      <c r="DU396" s="1" t="s">
        <v>158</v>
      </c>
      <c r="DV396" s="1">
        <v>230.931</v>
      </c>
      <c r="DW396" s="1" t="str">
        <f t="shared" si="3"/>
        <v>low</v>
      </c>
      <c r="DX396" s="1">
        <v>198.651</v>
      </c>
      <c r="DY396" s="1">
        <v>151.571</v>
      </c>
      <c r="DZ396" s="1">
        <v>39.288</v>
      </c>
      <c r="EA396" s="1" t="s">
        <v>158</v>
      </c>
      <c r="EB396" s="1" t="s">
        <v>157</v>
      </c>
      <c r="EC396" s="1" t="s">
        <v>149</v>
      </c>
      <c r="ED396" s="1" t="s">
        <v>158</v>
      </c>
      <c r="EE396" s="1" t="s">
        <v>951</v>
      </c>
      <c r="EF396" s="1" t="s">
        <v>151</v>
      </c>
      <c r="EG396" s="1" t="s">
        <v>151</v>
      </c>
    </row>
    <row r="397" ht="14.25" customHeight="1">
      <c r="A397" s="1" t="s">
        <v>952</v>
      </c>
      <c r="B397" s="1" t="s">
        <v>153</v>
      </c>
      <c r="C397" s="1">
        <v>41.0</v>
      </c>
      <c r="D397" s="1" t="s">
        <v>161</v>
      </c>
      <c r="E397" s="1">
        <v>96.2</v>
      </c>
      <c r="F397" s="1">
        <v>51.0</v>
      </c>
      <c r="G397" s="1" t="s">
        <v>154</v>
      </c>
      <c r="H397" s="1">
        <v>27.2</v>
      </c>
      <c r="I397" s="1">
        <v>116.0</v>
      </c>
      <c r="J397" s="1">
        <v>195.0</v>
      </c>
      <c r="K397" s="1">
        <v>3.823529412</v>
      </c>
      <c r="L397" s="1">
        <v>54.4</v>
      </c>
      <c r="M397" s="1">
        <v>0.5</v>
      </c>
      <c r="N397" s="1">
        <v>81.0</v>
      </c>
      <c r="O397" s="1">
        <v>5.3</v>
      </c>
      <c r="P397" s="1">
        <v>3.3</v>
      </c>
      <c r="Q397" s="1">
        <v>13.86</v>
      </c>
      <c r="R397" s="1">
        <v>0.238095238</v>
      </c>
      <c r="S397" s="1">
        <v>136.0</v>
      </c>
      <c r="T397" s="1">
        <v>11.92</v>
      </c>
      <c r="U397" s="1">
        <v>4.4955</v>
      </c>
      <c r="V397" s="1">
        <v>157.9</v>
      </c>
      <c r="W397" s="1">
        <v>239.4776494</v>
      </c>
      <c r="X397" s="1">
        <v>67.0</v>
      </c>
      <c r="Y397" s="1">
        <v>41.98829702</v>
      </c>
      <c r="Z397" s="1">
        <v>2.381616</v>
      </c>
      <c r="AA397" s="1">
        <v>0.33459458</v>
      </c>
      <c r="AB397" s="1">
        <v>50.8</v>
      </c>
      <c r="AC397" s="1">
        <v>22.27972457</v>
      </c>
      <c r="AD397" s="1" t="s">
        <v>154</v>
      </c>
      <c r="AE397" s="1">
        <v>33.98366753</v>
      </c>
      <c r="AF397" s="1">
        <v>73.8</v>
      </c>
      <c r="AG397" s="1" t="s">
        <v>154</v>
      </c>
      <c r="AH397" s="1" t="s">
        <v>154</v>
      </c>
      <c r="AI397" s="1" t="s">
        <v>142</v>
      </c>
      <c r="AJ397" s="1" t="s">
        <v>167</v>
      </c>
      <c r="AK397" s="1" t="s">
        <v>143</v>
      </c>
      <c r="AL397" s="1">
        <v>111.0</v>
      </c>
      <c r="AM397" s="1">
        <v>71.0</v>
      </c>
      <c r="AN397" s="1">
        <v>1268.57</v>
      </c>
      <c r="AO397" s="1">
        <v>14.9431</v>
      </c>
      <c r="AP397" s="1">
        <v>494.319</v>
      </c>
      <c r="AQ397" s="1">
        <v>753.322</v>
      </c>
      <c r="AR397" s="1">
        <v>10.8467</v>
      </c>
      <c r="AS397" s="1">
        <v>855.782</v>
      </c>
      <c r="AT397" s="1">
        <v>2394.93</v>
      </c>
      <c r="AU397" s="1">
        <v>176.872</v>
      </c>
      <c r="AV397" s="1">
        <v>9.21712</v>
      </c>
      <c r="AW397" s="1">
        <v>0.824457</v>
      </c>
      <c r="AX397" s="1">
        <v>2.90007</v>
      </c>
      <c r="AY397" s="1">
        <v>793.868</v>
      </c>
      <c r="AZ397" s="1">
        <v>0.806656</v>
      </c>
      <c r="BA397" s="1">
        <v>1.2635</v>
      </c>
      <c r="BB397" s="1">
        <v>14.2754</v>
      </c>
      <c r="BC397" s="1">
        <v>3.87413</v>
      </c>
      <c r="BD397" s="1">
        <v>1.34806</v>
      </c>
      <c r="BE397" s="1">
        <v>290.991</v>
      </c>
      <c r="BF397" s="1">
        <v>6.83386</v>
      </c>
      <c r="BG397" s="1">
        <v>150.619</v>
      </c>
      <c r="BH397" s="1">
        <v>3.383861677</v>
      </c>
      <c r="BI397" s="1">
        <v>0.495770065</v>
      </c>
      <c r="BJ397" s="1">
        <v>0.261913782</v>
      </c>
      <c r="BK397" s="1">
        <v>0.030882913</v>
      </c>
      <c r="BL397" s="1" t="s">
        <v>156</v>
      </c>
      <c r="BM397" s="1" t="s">
        <v>146</v>
      </c>
      <c r="BN397" s="1" t="s">
        <v>146</v>
      </c>
      <c r="BO397" s="1" t="s">
        <v>146</v>
      </c>
      <c r="BP397" s="1" t="s">
        <v>146</v>
      </c>
      <c r="BQ397" s="1" t="s">
        <v>146</v>
      </c>
      <c r="BR397" s="1" t="s">
        <v>146</v>
      </c>
      <c r="BS397" s="1">
        <v>31.4864138</v>
      </c>
      <c r="BT397" s="1">
        <v>1.398294665</v>
      </c>
      <c r="BU397" s="1">
        <v>0.372923954</v>
      </c>
      <c r="BV397" s="1">
        <v>0.191865225</v>
      </c>
      <c r="BW397" s="1">
        <v>0.052592615</v>
      </c>
      <c r="BX397" s="1">
        <v>0.35928821</v>
      </c>
      <c r="BY397" s="1">
        <v>0.283127037</v>
      </c>
      <c r="BZ397" s="1" t="str">
        <f t="shared" si="1"/>
        <v>proinflamatoria</v>
      </c>
      <c r="CA397" s="1">
        <v>35.07859079</v>
      </c>
      <c r="CB397" s="1" t="s">
        <v>148</v>
      </c>
      <c r="CC397" s="1">
        <v>0.049533321</v>
      </c>
      <c r="CD397" s="1">
        <v>0.047110381</v>
      </c>
      <c r="CE397" s="1">
        <v>0.138760719</v>
      </c>
      <c r="CF397" s="1">
        <v>0.58643575</v>
      </c>
      <c r="CG397" s="1">
        <v>0.04447675</v>
      </c>
      <c r="CH397" s="1">
        <v>886.687</v>
      </c>
      <c r="CI397" s="2" t="str">
        <f t="shared" si="2"/>
        <v>low</v>
      </c>
      <c r="CJ397" s="1">
        <v>524.131</v>
      </c>
      <c r="CK397" s="1">
        <v>423.502</v>
      </c>
      <c r="CL397" s="1">
        <v>100.629</v>
      </c>
      <c r="CM397" s="1">
        <v>223.129</v>
      </c>
      <c r="CN397" s="1">
        <v>295.007</v>
      </c>
      <c r="CO397" s="1">
        <v>2.071</v>
      </c>
      <c r="CP397" s="1">
        <v>0.0</v>
      </c>
      <c r="CQ397" s="1">
        <v>2.071</v>
      </c>
      <c r="CR397" s="1">
        <v>0.0</v>
      </c>
      <c r="CS397" s="1">
        <v>3.925</v>
      </c>
      <c r="CT397" s="1">
        <v>3.925</v>
      </c>
      <c r="CU397" s="1">
        <v>0.0</v>
      </c>
      <c r="CV397" s="1">
        <v>0.211</v>
      </c>
      <c r="CW397" s="1">
        <v>1.432</v>
      </c>
      <c r="CX397" s="1">
        <v>0.0</v>
      </c>
      <c r="CY397" s="1">
        <v>193.353</v>
      </c>
      <c r="CZ397" s="1">
        <v>0.083</v>
      </c>
      <c r="DA397" s="1">
        <v>0.589</v>
      </c>
      <c r="DB397" s="1">
        <v>0.672</v>
      </c>
      <c r="DC397" s="1">
        <v>0.011</v>
      </c>
      <c r="DD397" s="1">
        <v>0.352</v>
      </c>
      <c r="DE397" s="1">
        <v>0.363</v>
      </c>
      <c r="DF397" s="1">
        <v>13.66</v>
      </c>
      <c r="DG397" s="1">
        <v>5.352</v>
      </c>
      <c r="DH397" s="1">
        <v>19.012</v>
      </c>
      <c r="DI397" s="1">
        <v>1.824</v>
      </c>
      <c r="DJ397" s="1">
        <v>1.749</v>
      </c>
      <c r="DK397" s="1">
        <v>3.573</v>
      </c>
      <c r="DL397" s="1">
        <v>202.772</v>
      </c>
      <c r="DM397" s="1">
        <v>88.661</v>
      </c>
      <c r="DN397" s="1">
        <v>291.433</v>
      </c>
      <c r="DO397" s="1">
        <v>0.0</v>
      </c>
      <c r="DP397" s="1">
        <v>3.925</v>
      </c>
      <c r="DQ397" s="1">
        <v>3.925</v>
      </c>
      <c r="DR397" s="1" t="s">
        <v>157</v>
      </c>
      <c r="DS397" s="1" t="s">
        <v>157</v>
      </c>
      <c r="DT397" s="1" t="s">
        <v>157</v>
      </c>
      <c r="DU397" s="1" t="s">
        <v>157</v>
      </c>
      <c r="DV397" s="1">
        <v>698.965</v>
      </c>
      <c r="DW397" s="1" t="str">
        <f t="shared" si="3"/>
        <v>high</v>
      </c>
      <c r="DX397" s="1">
        <v>413.167</v>
      </c>
      <c r="DY397" s="1">
        <v>175.89</v>
      </c>
      <c r="DZ397" s="1">
        <v>232.55</v>
      </c>
      <c r="EA397" s="1" t="s">
        <v>149</v>
      </c>
      <c r="EB397" s="1" t="s">
        <v>149</v>
      </c>
      <c r="EC397" s="1" t="s">
        <v>149</v>
      </c>
      <c r="ED397" s="1" t="s">
        <v>157</v>
      </c>
      <c r="EE397" s="1" t="s">
        <v>953</v>
      </c>
      <c r="EF397" s="1" t="s">
        <v>165</v>
      </c>
      <c r="EG397" s="1" t="s">
        <v>165</v>
      </c>
    </row>
    <row r="398" ht="14.25" customHeight="1">
      <c r="A398" s="1" t="s">
        <v>954</v>
      </c>
      <c r="B398" s="1" t="s">
        <v>153</v>
      </c>
      <c r="C398" s="1">
        <v>28.0</v>
      </c>
      <c r="D398" s="1" t="s">
        <v>137</v>
      </c>
      <c r="E398" s="1">
        <v>70.4</v>
      </c>
      <c r="F398" s="1">
        <v>33.0</v>
      </c>
      <c r="G398" s="1" t="s">
        <v>154</v>
      </c>
      <c r="H398" s="1">
        <v>21.8</v>
      </c>
      <c r="I398" s="1">
        <v>79.0</v>
      </c>
      <c r="J398" s="1">
        <v>134.0</v>
      </c>
      <c r="K398" s="1">
        <v>4.060606061</v>
      </c>
      <c r="L398" s="1">
        <v>223.5</v>
      </c>
      <c r="M398" s="1">
        <v>8.9</v>
      </c>
      <c r="N398" s="1">
        <v>113.0</v>
      </c>
      <c r="O398" s="1">
        <v>6.2</v>
      </c>
      <c r="P398" s="1">
        <v>22.2</v>
      </c>
      <c r="Q398" s="1">
        <v>3.57</v>
      </c>
      <c r="R398" s="1">
        <v>6.218487395</v>
      </c>
      <c r="S398" s="1">
        <v>109.0</v>
      </c>
      <c r="T398" s="1">
        <v>28.44</v>
      </c>
      <c r="U398" s="1">
        <v>6.2715</v>
      </c>
      <c r="V398" s="1">
        <v>151.3</v>
      </c>
      <c r="W398" s="1">
        <v>205.2318239</v>
      </c>
      <c r="X398" s="1">
        <v>26.6</v>
      </c>
      <c r="Y398" s="1">
        <v>12.61483282</v>
      </c>
      <c r="Z398" s="1">
        <v>7.927176</v>
      </c>
      <c r="AA398" s="1">
        <v>0.284824143</v>
      </c>
      <c r="AB398" s="1">
        <v>115.0</v>
      </c>
      <c r="AC398" s="1">
        <v>46.30047154</v>
      </c>
      <c r="AD398" s="1" t="s">
        <v>155</v>
      </c>
      <c r="AE398" s="1">
        <v>47.45132351</v>
      </c>
      <c r="AF398" s="1">
        <v>118.5</v>
      </c>
      <c r="AG398" s="1" t="s">
        <v>140</v>
      </c>
      <c r="AH398" s="1" t="s">
        <v>141</v>
      </c>
      <c r="AI398" s="1" t="s">
        <v>142</v>
      </c>
      <c r="AJ398" s="1" t="s">
        <v>142</v>
      </c>
      <c r="AK398" s="1" t="s">
        <v>173</v>
      </c>
      <c r="AL398" s="1">
        <v>117.0</v>
      </c>
      <c r="AM398" s="1">
        <v>75.0</v>
      </c>
      <c r="AN398" s="1">
        <v>2490.45</v>
      </c>
      <c r="AO398" s="1">
        <v>25.5155</v>
      </c>
      <c r="AP398" s="1">
        <v>675.246</v>
      </c>
      <c r="AQ398" s="1">
        <v>1335.68</v>
      </c>
      <c r="AR398" s="1">
        <v>14.6639</v>
      </c>
      <c r="AS398" s="1">
        <v>1066.22</v>
      </c>
      <c r="AT398" s="1">
        <v>4692.58</v>
      </c>
      <c r="AU398" s="1">
        <v>373.459</v>
      </c>
      <c r="AV398" s="1">
        <v>10.5642</v>
      </c>
      <c r="AW398" s="1">
        <v>2.24103</v>
      </c>
      <c r="AX398" s="1">
        <v>3.43951</v>
      </c>
      <c r="AY398" s="1">
        <v>977.575</v>
      </c>
      <c r="AZ398" s="1">
        <v>1.23151</v>
      </c>
      <c r="BA398" s="1">
        <v>1.96543</v>
      </c>
      <c r="BB398" s="1">
        <v>21.1763</v>
      </c>
      <c r="BC398" s="1">
        <v>6.85256</v>
      </c>
      <c r="BD398" s="1">
        <v>1.58533</v>
      </c>
      <c r="BE398" s="1">
        <v>397.945</v>
      </c>
      <c r="BF398" s="1">
        <v>7.89229</v>
      </c>
      <c r="BG398" s="1">
        <v>177.585</v>
      </c>
      <c r="BH398" s="1">
        <v>7.15418577</v>
      </c>
      <c r="BI398" s="1">
        <v>1.612977797</v>
      </c>
      <c r="BJ398" s="1">
        <v>1.411210978</v>
      </c>
      <c r="BK398" s="1">
        <v>0.011477402</v>
      </c>
      <c r="BL398" s="1" t="s">
        <v>144</v>
      </c>
      <c r="BM398" s="1" t="s">
        <v>146</v>
      </c>
      <c r="BN398" s="1" t="s">
        <v>146</v>
      </c>
      <c r="BO398" s="1" t="s">
        <v>145</v>
      </c>
      <c r="BP398" s="1" t="s">
        <v>145</v>
      </c>
      <c r="BQ398" s="1" t="s">
        <v>145</v>
      </c>
      <c r="BR398" s="1" t="s">
        <v>145</v>
      </c>
      <c r="BS398" s="1">
        <v>19.32349023</v>
      </c>
      <c r="BT398" s="1">
        <v>0.997783543</v>
      </c>
      <c r="BU398" s="1">
        <v>0.326124599</v>
      </c>
      <c r="BV398" s="1">
        <v>0.132883156</v>
      </c>
      <c r="BW398" s="1">
        <v>0.030682337</v>
      </c>
      <c r="BX398" s="1">
        <v>-0.853039301</v>
      </c>
      <c r="BY398" s="1">
        <v>-0.342586065</v>
      </c>
      <c r="BZ398" s="1" t="str">
        <f t="shared" si="1"/>
        <v>antiinflamatoria</v>
      </c>
      <c r="CA398" s="1">
        <v>49.40084388</v>
      </c>
      <c r="CB398" s="1" t="s">
        <v>148</v>
      </c>
      <c r="CC398" s="1">
        <v>0.587522129</v>
      </c>
      <c r="CD398" s="1">
        <v>0.113298643</v>
      </c>
      <c r="CE398" s="1">
        <v>0.079126656</v>
      </c>
      <c r="CF398" s="1">
        <v>0.082774529</v>
      </c>
      <c r="CG398" s="1">
        <v>0.00847594</v>
      </c>
      <c r="CH398" s="1">
        <v>2107.952</v>
      </c>
      <c r="CI398" s="2" t="str">
        <f t="shared" si="2"/>
        <v>High</v>
      </c>
      <c r="CJ398" s="1">
        <v>1067.847</v>
      </c>
      <c r="CK398" s="1">
        <v>754.12</v>
      </c>
      <c r="CL398" s="1">
        <v>313.727</v>
      </c>
      <c r="CM398" s="1">
        <v>295.326</v>
      </c>
      <c r="CN398" s="1">
        <v>740.0</v>
      </c>
      <c r="CO398" s="1">
        <v>5.395</v>
      </c>
      <c r="CP398" s="1">
        <v>0.0</v>
      </c>
      <c r="CQ398" s="1">
        <v>5.395</v>
      </c>
      <c r="CR398" s="1">
        <v>0.0</v>
      </c>
      <c r="CS398" s="1">
        <v>27.127</v>
      </c>
      <c r="CT398" s="1">
        <v>27.127</v>
      </c>
      <c r="CU398" s="1">
        <v>0.0</v>
      </c>
      <c r="CV398" s="1">
        <v>0.548</v>
      </c>
      <c r="CW398" s="1">
        <v>0.0</v>
      </c>
      <c r="CX398" s="1">
        <v>0.0</v>
      </c>
      <c r="CY398" s="1">
        <v>251.374</v>
      </c>
      <c r="CZ398" s="1">
        <v>0.23</v>
      </c>
      <c r="DA398" s="1">
        <v>25.297</v>
      </c>
      <c r="DB398" s="1">
        <v>25.527</v>
      </c>
      <c r="DC398" s="1">
        <v>0.016</v>
      </c>
      <c r="DD398" s="1">
        <v>1.229</v>
      </c>
      <c r="DE398" s="1">
        <v>1.245</v>
      </c>
      <c r="DF398" s="1">
        <v>12.654</v>
      </c>
      <c r="DG398" s="1">
        <v>4.509</v>
      </c>
      <c r="DH398" s="1">
        <v>17.163</v>
      </c>
      <c r="DI398" s="1">
        <v>1.088</v>
      </c>
      <c r="DJ398" s="1">
        <v>9.899</v>
      </c>
      <c r="DK398" s="1">
        <v>10.987</v>
      </c>
      <c r="DL398" s="1">
        <v>483.338</v>
      </c>
      <c r="DM398" s="1">
        <v>245.658</v>
      </c>
      <c r="DN398" s="1">
        <v>728.996</v>
      </c>
      <c r="DO398" s="1">
        <v>0.0</v>
      </c>
      <c r="DP398" s="1">
        <v>27.127</v>
      </c>
      <c r="DQ398" s="1">
        <v>27.127</v>
      </c>
      <c r="DR398" s="1" t="s">
        <v>149</v>
      </c>
      <c r="DS398" s="1" t="s">
        <v>149</v>
      </c>
      <c r="DT398" s="1" t="s">
        <v>149</v>
      </c>
      <c r="DU398" s="1" t="s">
        <v>149</v>
      </c>
      <c r="DV398" s="1">
        <v>846.414</v>
      </c>
      <c r="DW398" s="1" t="str">
        <f t="shared" si="3"/>
        <v>high</v>
      </c>
      <c r="DX398" s="1">
        <v>428.777</v>
      </c>
      <c r="DY398" s="1">
        <v>118.583</v>
      </c>
      <c r="DZ398" s="1">
        <v>297.135</v>
      </c>
      <c r="EA398" s="1" t="s">
        <v>149</v>
      </c>
      <c r="EB398" s="1" t="s">
        <v>149</v>
      </c>
      <c r="EC398" s="1" t="s">
        <v>157</v>
      </c>
      <c r="ED398" s="1" t="s">
        <v>149</v>
      </c>
      <c r="EE398" s="1" t="s">
        <v>955</v>
      </c>
      <c r="EF398" s="1" t="s">
        <v>175</v>
      </c>
      <c r="EG398" s="1" t="s">
        <v>175</v>
      </c>
    </row>
    <row r="399" ht="14.25" customHeight="1">
      <c r="A399" s="1" t="s">
        <v>956</v>
      </c>
      <c r="B399" s="1" t="s">
        <v>153</v>
      </c>
      <c r="C399" s="1">
        <v>50.0</v>
      </c>
      <c r="D399" s="1" t="s">
        <v>161</v>
      </c>
      <c r="E399" s="1">
        <v>89.9</v>
      </c>
      <c r="F399" s="1">
        <v>59.0</v>
      </c>
      <c r="G399" s="1" t="s">
        <v>154</v>
      </c>
      <c r="H399" s="1">
        <v>21.8</v>
      </c>
      <c r="I399" s="1">
        <v>115.0</v>
      </c>
      <c r="J399" s="1">
        <v>196.0</v>
      </c>
      <c r="K399" s="1">
        <v>3.322033898</v>
      </c>
      <c r="L399" s="1">
        <v>41.9</v>
      </c>
      <c r="M399" s="1">
        <v>1.8</v>
      </c>
      <c r="N399" s="1">
        <v>84.0</v>
      </c>
      <c r="O399" s="1">
        <v>5.6</v>
      </c>
      <c r="P399" s="1">
        <v>9.75</v>
      </c>
      <c r="Q399" s="1">
        <v>15.9</v>
      </c>
      <c r="R399" s="1">
        <v>0.613207547</v>
      </c>
      <c r="S399" s="1">
        <v>109.0</v>
      </c>
      <c r="T399" s="1">
        <v>8.44</v>
      </c>
      <c r="U399" s="1">
        <v>4.662</v>
      </c>
      <c r="V399" s="1">
        <v>116.4</v>
      </c>
      <c r="W399" s="1">
        <v>145.2667814</v>
      </c>
      <c r="X399" s="1">
        <v>93.0</v>
      </c>
      <c r="Y399" s="1">
        <v>57.18311406</v>
      </c>
      <c r="Z399" s="1">
        <v>1.748768</v>
      </c>
      <c r="AA399" s="1">
        <v>0.350317665</v>
      </c>
      <c r="AB399" s="1">
        <v>65.2</v>
      </c>
      <c r="AC399" s="1">
        <v>24.21198709</v>
      </c>
      <c r="AD399" s="1" t="s">
        <v>154</v>
      </c>
      <c r="AE399" s="1">
        <v>40.04352249</v>
      </c>
      <c r="AF399" s="1">
        <v>85.2</v>
      </c>
      <c r="AG399" s="1" t="s">
        <v>140</v>
      </c>
      <c r="AH399" s="1" t="s">
        <v>154</v>
      </c>
      <c r="AI399" s="1" t="s">
        <v>142</v>
      </c>
      <c r="AJ399" s="1" t="s">
        <v>167</v>
      </c>
      <c r="AK399" s="1" t="s">
        <v>143</v>
      </c>
      <c r="AL399" s="1">
        <v>130.0</v>
      </c>
      <c r="AM399" s="1">
        <v>76.0</v>
      </c>
      <c r="AN399" s="1">
        <v>2028.36</v>
      </c>
      <c r="AO399" s="1">
        <v>28.1883</v>
      </c>
      <c r="AP399" s="1">
        <v>889.945</v>
      </c>
      <c r="AQ399" s="1">
        <v>1010.66</v>
      </c>
      <c r="AR399" s="1">
        <v>13.4134</v>
      </c>
      <c r="AS399" s="1">
        <v>1170.96</v>
      </c>
      <c r="AT399" s="1">
        <v>4133.86</v>
      </c>
      <c r="AU399" s="1">
        <v>299.755</v>
      </c>
      <c r="AV399" s="1">
        <v>10.0723</v>
      </c>
      <c r="AW399" s="1">
        <v>2.72971</v>
      </c>
      <c r="AX399" s="1">
        <v>2.99601</v>
      </c>
      <c r="AY399" s="1">
        <v>1002.31</v>
      </c>
      <c r="AZ399" s="1">
        <v>1.48153</v>
      </c>
      <c r="BA399" s="1">
        <v>2.04189</v>
      </c>
      <c r="BB399" s="1">
        <v>12.7577</v>
      </c>
      <c r="BC399" s="1">
        <v>5.32955</v>
      </c>
      <c r="BD399" s="1">
        <v>1.28688</v>
      </c>
      <c r="BE399" s="1">
        <v>387.307</v>
      </c>
      <c r="BF399" s="1">
        <v>6.81574</v>
      </c>
      <c r="BG399" s="1">
        <v>375.316</v>
      </c>
      <c r="BH399" s="1">
        <v>1.275940781</v>
      </c>
      <c r="BI399" s="1">
        <v>0.57335259</v>
      </c>
      <c r="BJ399" s="1">
        <v>0.566006424</v>
      </c>
      <c r="BK399" s="1">
        <v>0.01431791</v>
      </c>
      <c r="BL399" s="1" t="s">
        <v>156</v>
      </c>
      <c r="BM399" s="1" t="s">
        <v>145</v>
      </c>
      <c r="BN399" s="1" t="s">
        <v>146</v>
      </c>
      <c r="BO399" s="1" t="s">
        <v>146</v>
      </c>
      <c r="BP399" s="1" t="s">
        <v>146</v>
      </c>
      <c r="BQ399" s="1" t="s">
        <v>146</v>
      </c>
      <c r="BR399" s="1" t="s">
        <v>146</v>
      </c>
      <c r="BS399" s="1">
        <v>33.05009854</v>
      </c>
      <c r="BT399" s="1">
        <v>7.034081097</v>
      </c>
      <c r="BU399" s="1">
        <v>6.104456741</v>
      </c>
      <c r="BV399" s="1">
        <v>6.186227184</v>
      </c>
      <c r="BW399" s="1">
        <v>2.347067818</v>
      </c>
      <c r="BX399" s="1">
        <v>-0.970321203</v>
      </c>
      <c r="BY399" s="1">
        <v>-0.478462132</v>
      </c>
      <c r="BZ399" s="1" t="str">
        <f t="shared" si="1"/>
        <v>antiinflamatoria</v>
      </c>
      <c r="CA399" s="1">
        <v>37.47887324</v>
      </c>
      <c r="CB399" s="1" t="s">
        <v>148</v>
      </c>
      <c r="CC399" s="1">
        <v>0.098497496</v>
      </c>
      <c r="CD399" s="1">
        <v>0.227045075</v>
      </c>
      <c r="CE399" s="1">
        <v>0.243739566</v>
      </c>
      <c r="CF399" s="1">
        <v>0.070116861</v>
      </c>
      <c r="CG399" s="1">
        <v>0.035296923</v>
      </c>
      <c r="CH399" s="1">
        <v>3676.308</v>
      </c>
      <c r="CI399" s="2" t="str">
        <f t="shared" si="2"/>
        <v>High</v>
      </c>
      <c r="CJ399" s="1">
        <v>1257.954</v>
      </c>
      <c r="CK399" s="1">
        <v>1120.089</v>
      </c>
      <c r="CL399" s="1">
        <v>137.865</v>
      </c>
      <c r="CM399" s="1">
        <v>94.855</v>
      </c>
      <c r="CN399" s="1">
        <v>1085.592</v>
      </c>
      <c r="CO399" s="1">
        <v>12.917</v>
      </c>
      <c r="CP399" s="1">
        <v>0.0</v>
      </c>
      <c r="CQ399" s="1">
        <v>12.917</v>
      </c>
      <c r="CR399" s="1">
        <v>0.0</v>
      </c>
      <c r="CS399" s="1">
        <v>64.59</v>
      </c>
      <c r="CT399" s="1">
        <v>64.59</v>
      </c>
      <c r="CU399" s="1">
        <v>0.0</v>
      </c>
      <c r="CV399" s="1">
        <v>4.196</v>
      </c>
      <c r="CW399" s="1">
        <v>0.0</v>
      </c>
      <c r="CX399" s="1">
        <v>0.0</v>
      </c>
      <c r="CY399" s="1">
        <v>55.571</v>
      </c>
      <c r="CZ399" s="1">
        <v>0.0</v>
      </c>
      <c r="DA399" s="1">
        <v>37.541</v>
      </c>
      <c r="DB399" s="1">
        <v>37.541</v>
      </c>
      <c r="DC399" s="1">
        <v>0.0</v>
      </c>
      <c r="DD399" s="1">
        <v>1.353</v>
      </c>
      <c r="DE399" s="1">
        <v>1.353</v>
      </c>
      <c r="DF399" s="1">
        <v>0.0</v>
      </c>
      <c r="DG399" s="1">
        <v>0.391</v>
      </c>
      <c r="DH399" s="1">
        <v>0.391</v>
      </c>
      <c r="DI399" s="1">
        <v>0.062</v>
      </c>
      <c r="DJ399" s="1">
        <v>0.409</v>
      </c>
      <c r="DK399" s="1">
        <v>0.471</v>
      </c>
      <c r="DL399" s="1">
        <v>1051.52</v>
      </c>
      <c r="DM399" s="1">
        <v>33.562</v>
      </c>
      <c r="DN399" s="1">
        <v>1085.082</v>
      </c>
      <c r="DO399" s="1">
        <v>0.0</v>
      </c>
      <c r="DP399" s="1">
        <v>64.59</v>
      </c>
      <c r="DQ399" s="1">
        <v>64.59</v>
      </c>
      <c r="DR399" s="1" t="s">
        <v>149</v>
      </c>
      <c r="DS399" s="1" t="s">
        <v>149</v>
      </c>
      <c r="DT399" s="1" t="s">
        <v>157</v>
      </c>
      <c r="DU399" s="1" t="s">
        <v>149</v>
      </c>
      <c r="DV399" s="1">
        <v>1812.454</v>
      </c>
      <c r="DW399" s="1" t="str">
        <f t="shared" si="3"/>
        <v>high</v>
      </c>
      <c r="DX399" s="1">
        <v>620.183</v>
      </c>
      <c r="DY399" s="1">
        <v>46.765</v>
      </c>
      <c r="DZ399" s="1">
        <v>535.207</v>
      </c>
      <c r="EA399" s="1" t="s">
        <v>149</v>
      </c>
      <c r="EB399" s="1" t="s">
        <v>149</v>
      </c>
      <c r="EC399" s="1" t="s">
        <v>157</v>
      </c>
      <c r="ED399" s="1" t="s">
        <v>149</v>
      </c>
      <c r="EE399" s="1" t="s">
        <v>957</v>
      </c>
      <c r="EF399" s="1" t="s">
        <v>151</v>
      </c>
      <c r="EG399" s="1" t="s">
        <v>151</v>
      </c>
    </row>
    <row r="400" ht="14.25" customHeight="1">
      <c r="A400" s="1" t="s">
        <v>958</v>
      </c>
      <c r="B400" s="1" t="s">
        <v>153</v>
      </c>
      <c r="C400" s="1">
        <v>56.0</v>
      </c>
      <c r="D400" s="1" t="s">
        <v>161</v>
      </c>
      <c r="E400" s="1">
        <v>123.0</v>
      </c>
      <c r="F400" s="1">
        <v>45.0</v>
      </c>
      <c r="G400" s="1" t="s">
        <v>154</v>
      </c>
      <c r="H400" s="1">
        <v>49.2</v>
      </c>
      <c r="I400" s="1">
        <v>132.0</v>
      </c>
      <c r="J400" s="1">
        <v>226.0</v>
      </c>
      <c r="K400" s="1">
        <v>5.022222222</v>
      </c>
      <c r="L400" s="1">
        <v>125.8</v>
      </c>
      <c r="M400" s="1">
        <v>6.1</v>
      </c>
      <c r="N400" s="1">
        <v>94.0</v>
      </c>
      <c r="O400" s="1">
        <v>5.9</v>
      </c>
      <c r="P400" s="1">
        <v>15.0</v>
      </c>
      <c r="Q400" s="1">
        <v>7.94</v>
      </c>
      <c r="R400" s="1">
        <v>1.889168766</v>
      </c>
      <c r="S400" s="1">
        <v>246.0</v>
      </c>
      <c r="T400" s="1">
        <v>13.97</v>
      </c>
      <c r="U400" s="1">
        <v>5.217</v>
      </c>
      <c r="V400" s="1">
        <v>131.1</v>
      </c>
      <c r="W400" s="1">
        <v>162.7256843</v>
      </c>
      <c r="X400" s="1">
        <v>55.1</v>
      </c>
      <c r="Y400" s="1">
        <v>30.87203624</v>
      </c>
      <c r="Z400" s="1">
        <v>3.239177333</v>
      </c>
      <c r="AA400" s="1">
        <v>0.320281381</v>
      </c>
      <c r="AB400" s="1">
        <v>69.6</v>
      </c>
      <c r="AC400" s="1">
        <v>30.16433059</v>
      </c>
      <c r="AD400" s="1" t="s">
        <v>155</v>
      </c>
      <c r="AE400" s="1">
        <v>42.72299333</v>
      </c>
      <c r="AF400" s="1">
        <v>102.0</v>
      </c>
      <c r="AG400" s="1" t="s">
        <v>140</v>
      </c>
      <c r="AH400" s="1" t="s">
        <v>141</v>
      </c>
      <c r="AI400" s="1" t="s">
        <v>142</v>
      </c>
      <c r="AJ400" s="1" t="s">
        <v>142</v>
      </c>
      <c r="AK400" s="1" t="s">
        <v>173</v>
      </c>
      <c r="AL400" s="1">
        <v>149.0</v>
      </c>
      <c r="AM400" s="1">
        <v>96.0</v>
      </c>
      <c r="AN400" s="1">
        <v>1540.28</v>
      </c>
      <c r="AO400" s="1">
        <v>13.1741</v>
      </c>
      <c r="AP400" s="1">
        <v>656.192</v>
      </c>
      <c r="AQ400" s="1">
        <v>950.889</v>
      </c>
      <c r="AR400" s="1">
        <v>10.3964</v>
      </c>
      <c r="AS400" s="1">
        <v>1115.72</v>
      </c>
      <c r="AT400" s="1">
        <v>1937.96</v>
      </c>
      <c r="AU400" s="1">
        <v>187.652</v>
      </c>
      <c r="AV400" s="1">
        <v>9.8582</v>
      </c>
      <c r="AW400" s="1">
        <v>0.798717</v>
      </c>
      <c r="AX400" s="1">
        <v>2.42829</v>
      </c>
      <c r="AY400" s="1">
        <v>909.772</v>
      </c>
      <c r="AZ400" s="1">
        <v>0.668354</v>
      </c>
      <c r="BA400" s="1">
        <v>1.24008</v>
      </c>
      <c r="BB400" s="1">
        <v>17.746</v>
      </c>
      <c r="BC400" s="1">
        <v>3.79268</v>
      </c>
      <c r="BD400" s="1">
        <v>1.3371</v>
      </c>
      <c r="BE400" s="1">
        <v>231.458</v>
      </c>
      <c r="BF400" s="1">
        <v>6.87685</v>
      </c>
      <c r="BG400" s="1">
        <v>167.024</v>
      </c>
      <c r="BH400" s="1">
        <v>0.753336982</v>
      </c>
      <c r="BI400" s="1">
        <v>0.179615249</v>
      </c>
      <c r="BJ400" s="1">
        <v>0.08905109</v>
      </c>
      <c r="BK400" s="1">
        <v>0.0</v>
      </c>
      <c r="BL400" s="1" t="s">
        <v>144</v>
      </c>
      <c r="BM400" s="1" t="s">
        <v>145</v>
      </c>
      <c r="BN400" s="1" t="s">
        <v>145</v>
      </c>
      <c r="BO400" s="1" t="s">
        <v>145</v>
      </c>
      <c r="BP400" s="1" t="s">
        <v>146</v>
      </c>
      <c r="BQ400" s="1" t="s">
        <v>145</v>
      </c>
      <c r="BR400" s="1" t="s">
        <v>145</v>
      </c>
      <c r="BS400" s="1">
        <v>38.19644495</v>
      </c>
      <c r="BT400" s="1">
        <v>1.004176507</v>
      </c>
      <c r="BU400" s="1">
        <v>0.489677568</v>
      </c>
      <c r="BV400" s="1">
        <v>0.396483823</v>
      </c>
      <c r="BW400" s="1">
        <v>0.08527363</v>
      </c>
      <c r="BX400" s="1">
        <v>0.419248908</v>
      </c>
      <c r="BY400" s="1">
        <v>0.272239551</v>
      </c>
      <c r="BZ400" s="1" t="str">
        <f t="shared" si="1"/>
        <v>proinflamatoria</v>
      </c>
      <c r="CA400" s="1">
        <v>46.21568627</v>
      </c>
      <c r="CB400" s="1" t="s">
        <v>148</v>
      </c>
      <c r="CC400" s="1">
        <v>0.020833333</v>
      </c>
      <c r="CD400" s="1">
        <v>0.396554261</v>
      </c>
      <c r="CE400" s="1">
        <v>0.088747646</v>
      </c>
      <c r="CF400" s="1">
        <v>0.171830862</v>
      </c>
      <c r="CG400" s="1">
        <v>0.045550847</v>
      </c>
      <c r="CH400" s="1">
        <v>1783.641</v>
      </c>
      <c r="CI400" s="2" t="str">
        <f t="shared" si="2"/>
        <v>High</v>
      </c>
      <c r="CJ400" s="1">
        <v>2170.694</v>
      </c>
      <c r="CK400" s="1">
        <v>1617.258</v>
      </c>
      <c r="CL400" s="1">
        <v>553.436</v>
      </c>
      <c r="CM400" s="1">
        <v>238.137</v>
      </c>
      <c r="CN400" s="1">
        <v>1901.358</v>
      </c>
      <c r="CO400" s="1">
        <v>12.942</v>
      </c>
      <c r="CP400" s="1">
        <v>0.0</v>
      </c>
      <c r="CQ400" s="1">
        <v>12.942</v>
      </c>
      <c r="CR400" s="1">
        <v>0.0</v>
      </c>
      <c r="CS400" s="1">
        <v>18.257</v>
      </c>
      <c r="CT400" s="1">
        <v>18.257</v>
      </c>
      <c r="CU400" s="1">
        <v>0.0</v>
      </c>
      <c r="CV400" s="1">
        <v>1.317</v>
      </c>
      <c r="CW400" s="1">
        <v>197.17</v>
      </c>
      <c r="CX400" s="1">
        <v>0.0</v>
      </c>
      <c r="CY400" s="1">
        <v>3.096</v>
      </c>
      <c r="CZ400" s="1">
        <v>0.0</v>
      </c>
      <c r="DA400" s="1">
        <v>0.0</v>
      </c>
      <c r="DB400" s="1">
        <v>0.0</v>
      </c>
      <c r="DC400" s="1">
        <v>0.0</v>
      </c>
      <c r="DD400" s="1">
        <v>0.064</v>
      </c>
      <c r="DE400" s="1">
        <v>0.064</v>
      </c>
      <c r="DF400" s="1">
        <v>37.071</v>
      </c>
      <c r="DG400" s="1">
        <v>0.736</v>
      </c>
      <c r="DH400" s="1">
        <v>37.808</v>
      </c>
      <c r="DI400" s="1">
        <v>0.946</v>
      </c>
      <c r="DJ400" s="1">
        <v>2.511</v>
      </c>
      <c r="DK400" s="1">
        <v>3.457</v>
      </c>
      <c r="DL400" s="1">
        <v>1366.021</v>
      </c>
      <c r="DM400" s="1">
        <v>531.855</v>
      </c>
      <c r="DN400" s="1">
        <v>1897.876</v>
      </c>
      <c r="DO400" s="1">
        <v>0.0</v>
      </c>
      <c r="DP400" s="1">
        <v>18.257</v>
      </c>
      <c r="DQ400" s="1">
        <v>18.257</v>
      </c>
      <c r="DR400" s="1" t="s">
        <v>149</v>
      </c>
      <c r="DS400" s="1" t="s">
        <v>149</v>
      </c>
      <c r="DT400" s="1" t="s">
        <v>157</v>
      </c>
      <c r="DU400" s="1" t="s">
        <v>149</v>
      </c>
      <c r="DV400" s="1">
        <v>1157.998</v>
      </c>
      <c r="DW400" s="1" t="str">
        <f t="shared" si="3"/>
        <v>high</v>
      </c>
      <c r="DX400" s="1">
        <v>1409.285</v>
      </c>
      <c r="DY400" s="1">
        <v>154.607</v>
      </c>
      <c r="DZ400" s="1">
        <v>1234.424</v>
      </c>
      <c r="EA400" s="1" t="s">
        <v>149</v>
      </c>
      <c r="EB400" s="1" t="s">
        <v>149</v>
      </c>
      <c r="EC400" s="1" t="s">
        <v>149</v>
      </c>
      <c r="ED400" s="1" t="s">
        <v>149</v>
      </c>
      <c r="EE400" s="1" t="s">
        <v>959</v>
      </c>
      <c r="EF400" s="1" t="s">
        <v>165</v>
      </c>
      <c r="EG400" s="1" t="s">
        <v>165</v>
      </c>
    </row>
    <row r="401" ht="14.25" customHeight="1">
      <c r="A401" s="1" t="s">
        <v>960</v>
      </c>
      <c r="B401" s="1" t="s">
        <v>153</v>
      </c>
      <c r="C401" s="1">
        <v>37.0</v>
      </c>
      <c r="D401" s="1" t="s">
        <v>137</v>
      </c>
      <c r="E401" s="1">
        <v>66.9</v>
      </c>
      <c r="F401" s="1">
        <v>64.0</v>
      </c>
      <c r="G401" s="1" t="s">
        <v>154</v>
      </c>
      <c r="H401" s="1">
        <v>18.2</v>
      </c>
      <c r="I401" s="1">
        <v>79.0</v>
      </c>
      <c r="J401" s="1">
        <v>178.0</v>
      </c>
      <c r="K401" s="1">
        <v>2.78125</v>
      </c>
      <c r="L401" s="1">
        <v>127.8</v>
      </c>
      <c r="M401" s="1">
        <v>5.5</v>
      </c>
      <c r="N401" s="1">
        <v>91.0</v>
      </c>
      <c r="O401" s="1">
        <v>5.0</v>
      </c>
      <c r="P401" s="1">
        <v>34.9</v>
      </c>
      <c r="Q401" s="1">
        <v>5.43</v>
      </c>
      <c r="R401" s="1">
        <v>6.427255985</v>
      </c>
      <c r="S401" s="1">
        <v>175.0</v>
      </c>
      <c r="T401" s="1">
        <v>33.33</v>
      </c>
      <c r="U401" s="1">
        <v>5.0505</v>
      </c>
      <c r="V401" s="1">
        <v>252.9</v>
      </c>
      <c r="W401" s="1">
        <v>429.9258304</v>
      </c>
      <c r="X401" s="1">
        <v>24.1</v>
      </c>
      <c r="Y401" s="1">
        <v>13.36635</v>
      </c>
      <c r="Z401" s="1">
        <v>7.481474</v>
      </c>
      <c r="AA401" s="1">
        <v>0.286877615</v>
      </c>
      <c r="AB401" s="1">
        <v>69.7</v>
      </c>
      <c r="AC401" s="1">
        <v>28.38538474</v>
      </c>
      <c r="AD401" s="1" t="s">
        <v>139</v>
      </c>
      <c r="AE401" s="1">
        <v>40.31671437</v>
      </c>
      <c r="AF401" s="1">
        <v>87.5</v>
      </c>
      <c r="AG401" s="1" t="s">
        <v>140</v>
      </c>
      <c r="AH401" s="1" t="s">
        <v>141</v>
      </c>
      <c r="AI401" s="1" t="s">
        <v>142</v>
      </c>
      <c r="AJ401" s="1" t="s">
        <v>142</v>
      </c>
      <c r="AK401" s="1" t="s">
        <v>173</v>
      </c>
      <c r="AL401" s="1">
        <v>110.0</v>
      </c>
      <c r="AM401" s="1">
        <v>75.0</v>
      </c>
      <c r="AN401" s="1">
        <v>1997.51</v>
      </c>
      <c r="AO401" s="1">
        <v>12.5699</v>
      </c>
      <c r="AP401" s="1">
        <v>591.895</v>
      </c>
      <c r="AQ401" s="1">
        <v>1061.12</v>
      </c>
      <c r="AR401" s="1">
        <v>14.3509</v>
      </c>
      <c r="AS401" s="1">
        <v>942.998</v>
      </c>
      <c r="AT401" s="1">
        <v>3043.61</v>
      </c>
      <c r="AU401" s="1">
        <v>216.467</v>
      </c>
      <c r="AV401" s="1">
        <v>10.8455</v>
      </c>
      <c r="AW401" s="1">
        <v>0.764037</v>
      </c>
      <c r="AX401" s="1">
        <v>2.2487</v>
      </c>
      <c r="AY401" s="1">
        <v>647.628</v>
      </c>
      <c r="AZ401" s="1">
        <v>0.771964</v>
      </c>
      <c r="BA401" s="1">
        <v>1.70066</v>
      </c>
      <c r="BB401" s="1">
        <v>15.1992</v>
      </c>
      <c r="BC401" s="1">
        <v>5.06415</v>
      </c>
      <c r="BD401" s="1">
        <v>1.42279</v>
      </c>
      <c r="BE401" s="1">
        <v>293.083</v>
      </c>
      <c r="BF401" s="1">
        <v>7.72177</v>
      </c>
      <c r="BG401" s="1">
        <v>171.647</v>
      </c>
      <c r="BH401" s="1">
        <v>0.0</v>
      </c>
      <c r="BI401" s="1">
        <v>0.223524879</v>
      </c>
      <c r="BJ401" s="1">
        <v>0.106792018</v>
      </c>
      <c r="BK401" s="1">
        <v>0.009863188</v>
      </c>
      <c r="BL401" s="1" t="s">
        <v>144</v>
      </c>
      <c r="BM401" s="1" t="s">
        <v>146</v>
      </c>
      <c r="BN401" s="1" t="s">
        <v>145</v>
      </c>
      <c r="BO401" s="1" t="s">
        <v>146</v>
      </c>
      <c r="BP401" s="1" t="s">
        <v>146</v>
      </c>
      <c r="BQ401" s="1" t="s">
        <v>145</v>
      </c>
      <c r="BR401" s="1" t="s">
        <v>145</v>
      </c>
      <c r="BS401" s="1">
        <v>31.44006447</v>
      </c>
      <c r="BT401" s="1">
        <v>3.851601617</v>
      </c>
      <c r="BU401" s="1">
        <v>3.774855257</v>
      </c>
      <c r="BV401" s="1">
        <v>3.160653989</v>
      </c>
      <c r="BW401" s="1">
        <v>1.261186835</v>
      </c>
      <c r="BX401" s="1">
        <v>1.071375285</v>
      </c>
      <c r="BY401" s="1">
        <v>0.536223866</v>
      </c>
      <c r="BZ401" s="1" t="str">
        <f t="shared" si="1"/>
        <v>proinflamatoria</v>
      </c>
      <c r="CA401" s="1">
        <v>40.18285714</v>
      </c>
      <c r="CB401" s="1" t="s">
        <v>148</v>
      </c>
      <c r="CC401" s="1">
        <v>0.001068281</v>
      </c>
      <c r="CD401" s="1">
        <v>0.05721238</v>
      </c>
      <c r="CE401" s="1">
        <v>0.007774711</v>
      </c>
      <c r="CF401" s="1">
        <v>0.836226594</v>
      </c>
      <c r="CG401" s="1">
        <v>0.039852815</v>
      </c>
      <c r="CH401" s="1">
        <v>1119.586</v>
      </c>
      <c r="CI401" s="2" t="str">
        <f t="shared" si="2"/>
        <v>High</v>
      </c>
      <c r="CJ401" s="1">
        <v>99.6</v>
      </c>
      <c r="CK401" s="1">
        <v>8.072</v>
      </c>
      <c r="CL401" s="1">
        <v>91.528</v>
      </c>
      <c r="CM401" s="1">
        <v>67.525</v>
      </c>
      <c r="CN401" s="1">
        <v>28.637</v>
      </c>
      <c r="CO401" s="1">
        <v>0.476</v>
      </c>
      <c r="CP401" s="1">
        <v>0.0</v>
      </c>
      <c r="CQ401" s="1">
        <v>0.476</v>
      </c>
      <c r="CR401" s="1">
        <v>0.0</v>
      </c>
      <c r="CS401" s="1">
        <v>2.961</v>
      </c>
      <c r="CT401" s="1">
        <v>2.961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0.139</v>
      </c>
      <c r="DA401" s="1">
        <v>59.922</v>
      </c>
      <c r="DB401" s="1">
        <v>60.061</v>
      </c>
      <c r="DC401" s="1">
        <v>0.102</v>
      </c>
      <c r="DD401" s="1">
        <v>2.207</v>
      </c>
      <c r="DE401" s="1">
        <v>2.309</v>
      </c>
      <c r="DF401" s="1">
        <v>2.818</v>
      </c>
      <c r="DG401" s="1">
        <v>2.339</v>
      </c>
      <c r="DH401" s="1">
        <v>5.156</v>
      </c>
      <c r="DI401" s="1">
        <v>0.11</v>
      </c>
      <c r="DJ401" s="1">
        <v>0.354</v>
      </c>
      <c r="DK401" s="1">
        <v>0.464</v>
      </c>
      <c r="DL401" s="1">
        <v>4.416</v>
      </c>
      <c r="DM401" s="1">
        <v>23.733</v>
      </c>
      <c r="DN401" s="1">
        <v>28.149</v>
      </c>
      <c r="DO401" s="1">
        <v>0.0</v>
      </c>
      <c r="DP401" s="1">
        <v>2.961</v>
      </c>
      <c r="DQ401" s="1">
        <v>2.961</v>
      </c>
      <c r="DR401" s="1" t="s">
        <v>157</v>
      </c>
      <c r="DS401" s="1" t="s">
        <v>158</v>
      </c>
      <c r="DT401" s="1" t="s">
        <v>157</v>
      </c>
      <c r="DU401" s="1" t="s">
        <v>158</v>
      </c>
      <c r="DV401" s="1">
        <v>560.491</v>
      </c>
      <c r="DW401" s="1" t="str">
        <f t="shared" si="3"/>
        <v>high</v>
      </c>
      <c r="DX401" s="1">
        <v>49.862</v>
      </c>
      <c r="DY401" s="1">
        <v>33.805</v>
      </c>
      <c r="DZ401" s="1">
        <v>14.336</v>
      </c>
      <c r="EA401" s="1" t="s">
        <v>157</v>
      </c>
      <c r="EB401" s="1" t="s">
        <v>158</v>
      </c>
      <c r="EC401" s="1" t="s">
        <v>157</v>
      </c>
      <c r="ED401" s="1" t="s">
        <v>158</v>
      </c>
      <c r="EE401" s="1" t="s">
        <v>961</v>
      </c>
      <c r="EF401" s="1" t="s">
        <v>151</v>
      </c>
      <c r="EG401" s="1" t="s">
        <v>151</v>
      </c>
    </row>
    <row r="402" ht="14.25" customHeight="1">
      <c r="A402" s="1" t="s">
        <v>962</v>
      </c>
      <c r="B402" s="1" t="s">
        <v>136</v>
      </c>
      <c r="C402" s="1">
        <v>31.0</v>
      </c>
      <c r="D402" s="1" t="s">
        <v>137</v>
      </c>
      <c r="E402" s="1">
        <v>89.2</v>
      </c>
      <c r="F402" s="1">
        <v>61.0</v>
      </c>
      <c r="G402" s="1" t="s">
        <v>154</v>
      </c>
      <c r="H402" s="1">
        <v>51.8</v>
      </c>
      <c r="I402" s="1">
        <v>88.0</v>
      </c>
      <c r="J402" s="1">
        <v>200.0</v>
      </c>
      <c r="K402" s="1">
        <v>3.278688525</v>
      </c>
      <c r="L402" s="1">
        <v>152.6</v>
      </c>
      <c r="M402" s="1">
        <v>2.4</v>
      </c>
      <c r="N402" s="1">
        <v>84.0</v>
      </c>
      <c r="O402" s="1">
        <v>5.1</v>
      </c>
      <c r="P402" s="1">
        <v>0.89</v>
      </c>
      <c r="Q402" s="1">
        <v>8.8</v>
      </c>
      <c r="R402" s="1">
        <v>0.101136364</v>
      </c>
      <c r="S402" s="1">
        <v>259.0</v>
      </c>
      <c r="T402" s="1">
        <v>5.66</v>
      </c>
      <c r="U402" s="1">
        <v>4.662</v>
      </c>
      <c r="V402" s="1">
        <v>89.0</v>
      </c>
      <c r="W402" s="1">
        <v>97.41824441</v>
      </c>
      <c r="X402" s="1">
        <v>138.0</v>
      </c>
      <c r="Y402" s="1">
        <v>85.2695199</v>
      </c>
      <c r="Z402" s="1">
        <v>1.172752</v>
      </c>
      <c r="AA402" s="1">
        <v>0.372991532</v>
      </c>
      <c r="AB402" s="1">
        <v>78.0</v>
      </c>
      <c r="AC402" s="1">
        <v>29.21396457</v>
      </c>
      <c r="AD402" s="1" t="s">
        <v>139</v>
      </c>
      <c r="AE402" s="1">
        <v>32.31522959</v>
      </c>
      <c r="AF402" s="1">
        <v>89.8</v>
      </c>
      <c r="AG402" s="1" t="s">
        <v>140</v>
      </c>
      <c r="AH402" s="1" t="s">
        <v>141</v>
      </c>
      <c r="AI402" s="1" t="s">
        <v>167</v>
      </c>
      <c r="AJ402" s="1" t="s">
        <v>167</v>
      </c>
      <c r="AK402" s="1" t="s">
        <v>143</v>
      </c>
      <c r="AL402" s="1">
        <v>139.0</v>
      </c>
      <c r="AM402" s="1">
        <v>99.0</v>
      </c>
      <c r="AN402" s="1">
        <v>2352.83</v>
      </c>
      <c r="AO402" s="1">
        <v>17.6912</v>
      </c>
      <c r="AP402" s="1">
        <v>521.132</v>
      </c>
      <c r="AQ402" s="1">
        <v>1157.06</v>
      </c>
      <c r="AR402" s="1">
        <v>13.4388</v>
      </c>
      <c r="AS402" s="1">
        <v>1039.31</v>
      </c>
      <c r="AT402" s="1">
        <v>3396.17</v>
      </c>
      <c r="AU402" s="1">
        <v>272.377</v>
      </c>
      <c r="AV402" s="1">
        <v>10.7451</v>
      </c>
      <c r="AW402" s="1">
        <v>2.6713</v>
      </c>
      <c r="AX402" s="1">
        <v>3.35676</v>
      </c>
      <c r="AY402" s="1">
        <v>913.958</v>
      </c>
      <c r="AZ402" s="1">
        <v>1.40801</v>
      </c>
      <c r="BA402" s="1">
        <v>1.60493</v>
      </c>
      <c r="BB402" s="1">
        <v>21.7841</v>
      </c>
      <c r="BC402" s="1">
        <v>5.36841</v>
      </c>
      <c r="BD402" s="1">
        <v>1.05375</v>
      </c>
      <c r="BE402" s="1">
        <v>355.562</v>
      </c>
      <c r="BF402" s="1">
        <v>7.73525</v>
      </c>
      <c r="BG402" s="1">
        <v>169.366</v>
      </c>
      <c r="BH402" s="1">
        <v>2.434704982</v>
      </c>
      <c r="BI402" s="1">
        <v>0.340494025</v>
      </c>
      <c r="BJ402" s="1">
        <v>0.180495169</v>
      </c>
      <c r="BK402" s="1">
        <v>0.0</v>
      </c>
      <c r="BL402" s="1" t="s">
        <v>144</v>
      </c>
      <c r="BM402" s="1" t="s">
        <v>145</v>
      </c>
      <c r="BN402" s="1" t="s">
        <v>145</v>
      </c>
      <c r="BO402" s="1" t="s">
        <v>146</v>
      </c>
      <c r="BP402" s="1" t="s">
        <v>146</v>
      </c>
      <c r="BQ402" s="1" t="s">
        <v>146</v>
      </c>
      <c r="BR402" s="1" t="s">
        <v>146</v>
      </c>
      <c r="BS402" s="1">
        <v>55.37781762</v>
      </c>
      <c r="BT402" s="1">
        <v>1.062228314</v>
      </c>
      <c r="BU402" s="1">
        <v>1.17481111</v>
      </c>
      <c r="BV402" s="1">
        <v>0.410177664</v>
      </c>
      <c r="BW402" s="1">
        <v>0.052547311</v>
      </c>
      <c r="BX402" s="1">
        <v>-0.369709186</v>
      </c>
      <c r="BY402" s="1">
        <v>-0.157122476</v>
      </c>
      <c r="BZ402" s="1" t="str">
        <f t="shared" si="1"/>
        <v>antiinflamatoria</v>
      </c>
      <c r="CA402" s="1">
        <v>27.60801782</v>
      </c>
      <c r="CB402" s="1" t="s">
        <v>148</v>
      </c>
      <c r="CC402" s="1">
        <v>0.082071472</v>
      </c>
      <c r="CD402" s="1">
        <v>0.298455482</v>
      </c>
      <c r="CE402" s="1">
        <v>0.304966687</v>
      </c>
      <c r="CF402" s="1">
        <v>0.099182314</v>
      </c>
      <c r="CG402" s="1">
        <v>0.06632344</v>
      </c>
      <c r="CH402" s="1">
        <v>465.514</v>
      </c>
      <c r="CI402" s="2" t="str">
        <f t="shared" si="2"/>
        <v>low</v>
      </c>
      <c r="CJ402" s="1">
        <v>347.662</v>
      </c>
      <c r="CK402" s="1">
        <v>262.08</v>
      </c>
      <c r="CL402" s="1">
        <v>85.581</v>
      </c>
      <c r="CM402" s="1">
        <v>27.66</v>
      </c>
      <c r="CN402" s="1">
        <v>260.79</v>
      </c>
      <c r="CO402" s="1">
        <v>2.376</v>
      </c>
      <c r="CP402" s="1">
        <v>0.0</v>
      </c>
      <c r="CQ402" s="1">
        <v>2.376</v>
      </c>
      <c r="CR402" s="1">
        <v>0.0</v>
      </c>
      <c r="CS402" s="1">
        <v>56.836</v>
      </c>
      <c r="CT402" s="1">
        <v>56.836</v>
      </c>
      <c r="CU402" s="1">
        <v>0.0</v>
      </c>
      <c r="CV402" s="1">
        <v>2.376</v>
      </c>
      <c r="CW402" s="1">
        <v>0.0</v>
      </c>
      <c r="CX402" s="1">
        <v>0.0</v>
      </c>
      <c r="CY402" s="1">
        <v>0.634</v>
      </c>
      <c r="CZ402" s="1">
        <v>0.0</v>
      </c>
      <c r="DA402" s="1">
        <v>0.0</v>
      </c>
      <c r="DB402" s="1">
        <v>0.0</v>
      </c>
      <c r="DC402" s="1">
        <v>23.143</v>
      </c>
      <c r="DD402" s="1">
        <v>0.387</v>
      </c>
      <c r="DE402" s="1">
        <v>23.53</v>
      </c>
      <c r="DF402" s="1">
        <v>1.455</v>
      </c>
      <c r="DG402" s="1">
        <v>2.041</v>
      </c>
      <c r="DH402" s="1">
        <v>3.496</v>
      </c>
      <c r="DI402" s="1">
        <v>0.227</v>
      </c>
      <c r="DJ402" s="1">
        <v>4.869</v>
      </c>
      <c r="DK402" s="1">
        <v>5.096</v>
      </c>
      <c r="DL402" s="1">
        <v>234.246</v>
      </c>
      <c r="DM402" s="1">
        <v>21.448</v>
      </c>
      <c r="DN402" s="1">
        <v>255.694</v>
      </c>
      <c r="DO402" s="1">
        <v>0.0</v>
      </c>
      <c r="DP402" s="1">
        <v>56.836</v>
      </c>
      <c r="DQ402" s="1">
        <v>56.836</v>
      </c>
      <c r="DR402" s="1" t="s">
        <v>158</v>
      </c>
      <c r="DS402" s="1" t="s">
        <v>158</v>
      </c>
      <c r="DT402" s="1" t="s">
        <v>158</v>
      </c>
      <c r="DU402" s="1" t="s">
        <v>157</v>
      </c>
      <c r="DV402" s="1">
        <v>197.853</v>
      </c>
      <c r="DW402" s="1" t="str">
        <f t="shared" si="3"/>
        <v>low</v>
      </c>
      <c r="DX402" s="1">
        <v>147.763</v>
      </c>
      <c r="DY402" s="1">
        <v>11.756</v>
      </c>
      <c r="DZ402" s="1">
        <v>110.841</v>
      </c>
      <c r="EA402" s="1" t="s">
        <v>158</v>
      </c>
      <c r="EB402" s="1" t="s">
        <v>158</v>
      </c>
      <c r="EC402" s="1" t="s">
        <v>158</v>
      </c>
      <c r="ED402" s="1" t="s">
        <v>157</v>
      </c>
      <c r="EE402" s="1" t="s">
        <v>963</v>
      </c>
      <c r="EF402" s="1" t="s">
        <v>151</v>
      </c>
      <c r="EG402" s="1" t="s">
        <v>151</v>
      </c>
    </row>
    <row r="403" ht="14.25" customHeight="1">
      <c r="A403" s="1" t="s">
        <v>964</v>
      </c>
      <c r="B403" s="1" t="s">
        <v>136</v>
      </c>
      <c r="C403" s="1">
        <v>31.0</v>
      </c>
      <c r="D403" s="1" t="s">
        <v>137</v>
      </c>
      <c r="E403" s="1">
        <v>95.6</v>
      </c>
      <c r="F403" s="1">
        <v>61.0</v>
      </c>
      <c r="G403" s="1" t="s">
        <v>154</v>
      </c>
      <c r="H403" s="1">
        <v>12.8</v>
      </c>
      <c r="I403" s="1">
        <v>137.0</v>
      </c>
      <c r="J403" s="1">
        <v>210.0</v>
      </c>
      <c r="K403" s="1">
        <v>3.442622951</v>
      </c>
      <c r="L403" s="1">
        <v>173.6</v>
      </c>
      <c r="M403" s="1">
        <v>0.7</v>
      </c>
      <c r="N403" s="1">
        <v>76.0</v>
      </c>
      <c r="O403" s="1">
        <v>5.1</v>
      </c>
      <c r="P403" s="1">
        <v>0.39</v>
      </c>
      <c r="Q403" s="1">
        <v>11.47</v>
      </c>
      <c r="R403" s="1">
        <v>0.034001744</v>
      </c>
      <c r="S403" s="1">
        <v>64.0</v>
      </c>
      <c r="T403" s="1">
        <v>3.74</v>
      </c>
      <c r="U403" s="1">
        <v>4.218</v>
      </c>
      <c r="V403" s="1">
        <v>82.8</v>
      </c>
      <c r="W403" s="1">
        <v>104.178273</v>
      </c>
      <c r="X403" s="1">
        <v>214.0</v>
      </c>
      <c r="Y403" s="1">
        <v>142.6278517</v>
      </c>
      <c r="Z403" s="1">
        <v>0.701125333</v>
      </c>
      <c r="AA403" s="1">
        <v>0.406898477</v>
      </c>
      <c r="AB403" s="1">
        <v>59.8</v>
      </c>
      <c r="AC403" s="1">
        <v>19.08774618</v>
      </c>
      <c r="AD403" s="1" t="s">
        <v>154</v>
      </c>
      <c r="AE403" s="1">
        <v>22.57177368</v>
      </c>
      <c r="AF403" s="1">
        <v>75.5</v>
      </c>
      <c r="AG403" s="1" t="s">
        <v>154</v>
      </c>
      <c r="AH403" s="1" t="s">
        <v>154</v>
      </c>
      <c r="AI403" s="1" t="s">
        <v>167</v>
      </c>
      <c r="AJ403" s="1" t="s">
        <v>167</v>
      </c>
      <c r="AK403" s="1" t="s">
        <v>170</v>
      </c>
      <c r="AL403" s="1">
        <v>114.0</v>
      </c>
      <c r="AM403" s="1">
        <v>73.0</v>
      </c>
      <c r="AN403" s="1">
        <v>2261.32</v>
      </c>
      <c r="AO403" s="1">
        <v>21.5707</v>
      </c>
      <c r="AP403" s="1">
        <v>492.549</v>
      </c>
      <c r="AQ403" s="1">
        <v>1183.36</v>
      </c>
      <c r="AR403" s="1">
        <v>14.3538</v>
      </c>
      <c r="AS403" s="1">
        <v>1657.31</v>
      </c>
      <c r="AT403" s="1">
        <v>3253.47</v>
      </c>
      <c r="AU403" s="1">
        <v>285.119</v>
      </c>
      <c r="AV403" s="1">
        <v>10.9756</v>
      </c>
      <c r="AW403" s="1">
        <v>3.08069</v>
      </c>
      <c r="AX403" s="1">
        <v>3.37378</v>
      </c>
      <c r="AY403" s="1">
        <v>755.365</v>
      </c>
      <c r="AZ403" s="1">
        <v>1.44386</v>
      </c>
      <c r="BA403" s="1">
        <v>1.97688</v>
      </c>
      <c r="BB403" s="1">
        <v>20.8841</v>
      </c>
      <c r="BC403" s="1">
        <v>5.39784</v>
      </c>
      <c r="BD403" s="1">
        <v>1.44351</v>
      </c>
      <c r="BE403" s="1">
        <v>352.513</v>
      </c>
      <c r="BF403" s="1">
        <v>7.21569</v>
      </c>
      <c r="BG403" s="1">
        <v>182.626</v>
      </c>
      <c r="BH403" s="1">
        <v>3.308924495</v>
      </c>
      <c r="BI403" s="1">
        <v>0.766529443</v>
      </c>
      <c r="BJ403" s="1">
        <v>0.750957333</v>
      </c>
      <c r="BK403" s="1">
        <v>0.03952937</v>
      </c>
      <c r="BL403" s="1" t="s">
        <v>156</v>
      </c>
      <c r="BM403" s="1" t="s">
        <v>146</v>
      </c>
      <c r="BN403" s="1" t="s">
        <v>146</v>
      </c>
      <c r="BO403" s="1" t="s">
        <v>146</v>
      </c>
      <c r="BP403" s="1" t="s">
        <v>146</v>
      </c>
      <c r="BQ403" s="1" t="s">
        <v>146</v>
      </c>
      <c r="BR403" s="1" t="s">
        <v>146</v>
      </c>
      <c r="BS403" s="1">
        <v>30.61245116</v>
      </c>
      <c r="BT403" s="1">
        <v>1.093600243</v>
      </c>
      <c r="BU403" s="1">
        <v>0.92366443</v>
      </c>
      <c r="BV403" s="1">
        <v>0.94130604</v>
      </c>
      <c r="BW403" s="1">
        <v>0.349884379</v>
      </c>
      <c r="BX403" s="1">
        <v>-0.64192345</v>
      </c>
      <c r="BY403" s="1">
        <v>-0.2839113</v>
      </c>
      <c r="BZ403" s="1" t="str">
        <f t="shared" si="1"/>
        <v>antiinflamatoria</v>
      </c>
      <c r="CA403" s="1">
        <v>17.11258278</v>
      </c>
      <c r="CB403" s="1" t="s">
        <v>154</v>
      </c>
      <c r="CC403" s="1" t="s">
        <v>147</v>
      </c>
      <c r="CD403" s="1" t="s">
        <v>147</v>
      </c>
      <c r="CE403" s="1" t="s">
        <v>147</v>
      </c>
      <c r="CF403" s="1" t="s">
        <v>147</v>
      </c>
      <c r="CG403" s="1" t="s">
        <v>147</v>
      </c>
      <c r="CH403" s="1">
        <v>2112.747</v>
      </c>
      <c r="CI403" s="2" t="str">
        <f t="shared" si="2"/>
        <v>High</v>
      </c>
      <c r="CJ403" s="1">
        <v>1248.608</v>
      </c>
      <c r="CK403" s="1">
        <v>1186.859</v>
      </c>
      <c r="CL403" s="1">
        <v>61.749</v>
      </c>
      <c r="CM403" s="1">
        <v>1161.292</v>
      </c>
      <c r="CN403" s="1">
        <v>77.381</v>
      </c>
      <c r="CO403" s="1">
        <v>7.562</v>
      </c>
      <c r="CP403" s="1">
        <v>0.0</v>
      </c>
      <c r="CQ403" s="1">
        <v>7.562</v>
      </c>
      <c r="CR403" s="1">
        <v>0.007</v>
      </c>
      <c r="CS403" s="1">
        <v>2.355</v>
      </c>
      <c r="CT403" s="1">
        <v>2.362</v>
      </c>
      <c r="CU403" s="1">
        <v>0.011</v>
      </c>
      <c r="CV403" s="1">
        <v>1.959</v>
      </c>
      <c r="CW403" s="1">
        <v>0.0</v>
      </c>
      <c r="CX403" s="1">
        <v>0.0</v>
      </c>
      <c r="CY403" s="1">
        <v>1009.146</v>
      </c>
      <c r="CZ403" s="1">
        <v>91.804</v>
      </c>
      <c r="DA403" s="1">
        <v>23.898</v>
      </c>
      <c r="DB403" s="1">
        <v>115.702</v>
      </c>
      <c r="DC403" s="1">
        <v>32.928</v>
      </c>
      <c r="DD403" s="1">
        <v>0.001</v>
      </c>
      <c r="DE403" s="1">
        <v>32.93</v>
      </c>
      <c r="DF403" s="1">
        <v>2.801</v>
      </c>
      <c r="DG403" s="1">
        <v>0.713</v>
      </c>
      <c r="DH403" s="1">
        <v>3.514</v>
      </c>
      <c r="DI403" s="1">
        <v>0.134</v>
      </c>
      <c r="DJ403" s="1">
        <v>13.62</v>
      </c>
      <c r="DK403" s="1">
        <v>13.753</v>
      </c>
      <c r="DL403" s="1">
        <v>42.466</v>
      </c>
      <c r="DM403" s="1">
        <v>21.162</v>
      </c>
      <c r="DN403" s="1">
        <v>63.628</v>
      </c>
      <c r="DO403" s="1">
        <v>0.007</v>
      </c>
      <c r="DP403" s="1">
        <v>2.355</v>
      </c>
      <c r="DQ403" s="1">
        <v>2.362</v>
      </c>
      <c r="DR403" s="1" t="s">
        <v>149</v>
      </c>
      <c r="DS403" s="1" t="s">
        <v>149</v>
      </c>
      <c r="DT403" s="1" t="s">
        <v>149</v>
      </c>
      <c r="DU403" s="1" t="s">
        <v>158</v>
      </c>
      <c r="DV403" s="1">
        <v>934.298</v>
      </c>
      <c r="DW403" s="1" t="str">
        <f t="shared" si="3"/>
        <v>high</v>
      </c>
      <c r="DX403" s="1">
        <v>552.159</v>
      </c>
      <c r="DY403" s="1">
        <v>513.546</v>
      </c>
      <c r="DZ403" s="1">
        <v>34.219</v>
      </c>
      <c r="EA403" s="1" t="s">
        <v>149</v>
      </c>
      <c r="EB403" s="1" t="s">
        <v>149</v>
      </c>
      <c r="EC403" s="1" t="s">
        <v>149</v>
      </c>
      <c r="ED403" s="1" t="s">
        <v>158</v>
      </c>
      <c r="EE403" s="1" t="s">
        <v>965</v>
      </c>
      <c r="EF403" s="1" t="s">
        <v>151</v>
      </c>
      <c r="EG403" s="1" t="s">
        <v>151</v>
      </c>
    </row>
    <row r="404" ht="14.25" customHeight="1">
      <c r="A404" s="1" t="s">
        <v>966</v>
      </c>
      <c r="B404" s="1" t="s">
        <v>136</v>
      </c>
      <c r="C404" s="1">
        <v>49.0</v>
      </c>
      <c r="D404" s="1" t="s">
        <v>161</v>
      </c>
      <c r="E404" s="1">
        <v>92.3</v>
      </c>
      <c r="F404" s="1">
        <v>38.0</v>
      </c>
      <c r="G404" s="1" t="s">
        <v>138</v>
      </c>
      <c r="H404" s="1">
        <v>19.8</v>
      </c>
      <c r="I404" s="1">
        <v>89.0</v>
      </c>
      <c r="J404" s="1">
        <v>146.0</v>
      </c>
      <c r="K404" s="1">
        <v>3.842105263</v>
      </c>
      <c r="L404" s="1">
        <v>148.1</v>
      </c>
      <c r="M404" s="1">
        <v>1.7</v>
      </c>
      <c r="N404" s="1">
        <v>96.0</v>
      </c>
      <c r="O404" s="1">
        <v>5.8</v>
      </c>
      <c r="P404" s="1">
        <v>0.87</v>
      </c>
      <c r="Q404" s="1">
        <v>4.53</v>
      </c>
      <c r="R404" s="1">
        <v>0.19205298</v>
      </c>
      <c r="S404" s="1">
        <v>99.0</v>
      </c>
      <c r="T404" s="1">
        <v>33.6</v>
      </c>
      <c r="U404" s="1">
        <v>5.328</v>
      </c>
      <c r="V404" s="1">
        <v>230.0</v>
      </c>
      <c r="W404" s="1">
        <v>367.6148796</v>
      </c>
      <c r="X404" s="1">
        <v>23.6</v>
      </c>
      <c r="Y404" s="1">
        <v>12.56837194</v>
      </c>
      <c r="Z404" s="1">
        <v>7.95648</v>
      </c>
      <c r="AA404" s="1">
        <v>0.284694202</v>
      </c>
      <c r="AB404" s="1">
        <v>68.2</v>
      </c>
      <c r="AC404" s="1">
        <v>27.07886899</v>
      </c>
      <c r="AD404" s="1" t="s">
        <v>139</v>
      </c>
      <c r="AE404" s="1">
        <v>35.64423812</v>
      </c>
      <c r="AF404" s="1">
        <v>95.6</v>
      </c>
      <c r="AG404" s="1" t="s">
        <v>140</v>
      </c>
      <c r="AH404" s="1" t="s">
        <v>141</v>
      </c>
      <c r="AI404" s="1" t="s">
        <v>142</v>
      </c>
      <c r="AJ404" s="1" t="s">
        <v>167</v>
      </c>
      <c r="AK404" s="1" t="s">
        <v>143</v>
      </c>
      <c r="AL404" s="1">
        <v>168.0</v>
      </c>
      <c r="AM404" s="1">
        <v>104.0</v>
      </c>
      <c r="AN404" s="1">
        <v>1925.7</v>
      </c>
      <c r="AO404" s="1">
        <v>16.3846</v>
      </c>
      <c r="AP404" s="1">
        <v>304.547</v>
      </c>
      <c r="AQ404" s="1">
        <v>825.019</v>
      </c>
      <c r="AR404" s="1">
        <v>11.4366</v>
      </c>
      <c r="AS404" s="1">
        <v>975.355</v>
      </c>
      <c r="AT404" s="1">
        <v>2780.3</v>
      </c>
      <c r="AU404" s="1">
        <v>230.021</v>
      </c>
      <c r="AV404" s="1">
        <v>9.60422</v>
      </c>
      <c r="AW404" s="1">
        <v>1.34756</v>
      </c>
      <c r="AX404" s="1">
        <v>3.00615</v>
      </c>
      <c r="AY404" s="1">
        <v>843.032</v>
      </c>
      <c r="AZ404" s="1">
        <v>1.1625</v>
      </c>
      <c r="BA404" s="1">
        <v>1.72743</v>
      </c>
      <c r="BB404" s="1">
        <v>16.4404</v>
      </c>
      <c r="BC404" s="1">
        <v>5.16772</v>
      </c>
      <c r="BD404" s="1">
        <v>1.7204</v>
      </c>
      <c r="BE404" s="1">
        <v>297.722</v>
      </c>
      <c r="BF404" s="1">
        <v>6.76511</v>
      </c>
      <c r="BG404" s="1">
        <v>287.733</v>
      </c>
      <c r="BH404" s="1">
        <v>2.15833646</v>
      </c>
      <c r="BI404" s="1">
        <v>0.325188755</v>
      </c>
      <c r="BJ404" s="1">
        <v>0.22555069</v>
      </c>
      <c r="BK404" s="1">
        <v>0.021966408</v>
      </c>
      <c r="BL404" s="1" t="s">
        <v>144</v>
      </c>
      <c r="BM404" s="1" t="s">
        <v>145</v>
      </c>
      <c r="BN404" s="1" t="s">
        <v>146</v>
      </c>
      <c r="BO404" s="1" t="s">
        <v>145</v>
      </c>
      <c r="BP404" s="1" t="s">
        <v>145</v>
      </c>
      <c r="BQ404" s="1" t="s">
        <v>146</v>
      </c>
      <c r="BR404" s="1" t="s">
        <v>145</v>
      </c>
      <c r="BS404" s="1">
        <v>39.69872468</v>
      </c>
      <c r="BT404" s="1">
        <v>1.772765433</v>
      </c>
      <c r="BU404" s="1">
        <v>1.018008162</v>
      </c>
      <c r="BV404" s="1">
        <v>0.881005091</v>
      </c>
      <c r="BW404" s="1">
        <v>0.234979625</v>
      </c>
      <c r="BX404" s="1">
        <v>-0.33043265</v>
      </c>
      <c r="BY404" s="1">
        <v>-0.171564201</v>
      </c>
      <c r="BZ404" s="1" t="str">
        <f t="shared" si="1"/>
        <v>antiinflamatoria</v>
      </c>
      <c r="CA404" s="1">
        <v>30.79916318</v>
      </c>
      <c r="CB404" s="1" t="s">
        <v>148</v>
      </c>
      <c r="CC404" s="1">
        <v>0.009082918</v>
      </c>
      <c r="CD404" s="1">
        <v>0.206449198</v>
      </c>
      <c r="CE404" s="1">
        <v>0.109515903</v>
      </c>
      <c r="CF404" s="1">
        <v>0.531318163</v>
      </c>
      <c r="CG404" s="1">
        <v>0.030797278</v>
      </c>
      <c r="CH404" s="1">
        <v>1560.587</v>
      </c>
      <c r="CI404" s="2" t="str">
        <f t="shared" si="2"/>
        <v>High</v>
      </c>
      <c r="CJ404" s="1">
        <v>770.331</v>
      </c>
      <c r="CK404" s="1">
        <v>524.7</v>
      </c>
      <c r="CL404" s="1">
        <v>245.631</v>
      </c>
      <c r="CM404" s="1">
        <v>47.168</v>
      </c>
      <c r="CN404" s="1">
        <v>714.174</v>
      </c>
      <c r="CO404" s="1">
        <v>5.562</v>
      </c>
      <c r="CP404" s="1">
        <v>0.0</v>
      </c>
      <c r="CQ404" s="1">
        <v>5.562</v>
      </c>
      <c r="CR404" s="1">
        <v>0.0</v>
      </c>
      <c r="CS404" s="1">
        <v>3.427</v>
      </c>
      <c r="CT404" s="1">
        <v>3.427</v>
      </c>
      <c r="CU404" s="1">
        <v>0.0</v>
      </c>
      <c r="CV404" s="1">
        <v>0.68</v>
      </c>
      <c r="CW404" s="1">
        <v>0.0</v>
      </c>
      <c r="CX404" s="1">
        <v>0.0</v>
      </c>
      <c r="CY404" s="1">
        <v>42.817</v>
      </c>
      <c r="CZ404" s="1">
        <v>0.034</v>
      </c>
      <c r="DA404" s="1">
        <v>0.244</v>
      </c>
      <c r="DB404" s="1">
        <v>0.278</v>
      </c>
      <c r="DC404" s="1">
        <v>1.232</v>
      </c>
      <c r="DD404" s="1">
        <v>0.025</v>
      </c>
      <c r="DE404" s="1">
        <v>1.257</v>
      </c>
      <c r="DF404" s="1">
        <v>1.986</v>
      </c>
      <c r="DG404" s="1">
        <v>0.83</v>
      </c>
      <c r="DH404" s="1">
        <v>2.816</v>
      </c>
      <c r="DI404" s="1">
        <v>1.454</v>
      </c>
      <c r="DJ404" s="1">
        <v>1.06</v>
      </c>
      <c r="DK404" s="1">
        <v>2.514</v>
      </c>
      <c r="DL404" s="1">
        <v>471.603</v>
      </c>
      <c r="DM404" s="1">
        <v>240.033</v>
      </c>
      <c r="DN404" s="1">
        <v>711.635</v>
      </c>
      <c r="DO404" s="1">
        <v>0.0</v>
      </c>
      <c r="DP404" s="1">
        <v>3.427</v>
      </c>
      <c r="DQ404" s="1">
        <v>3.427</v>
      </c>
      <c r="DR404" s="1" t="s">
        <v>149</v>
      </c>
      <c r="DS404" s="1" t="s">
        <v>149</v>
      </c>
      <c r="DT404" s="1" t="s">
        <v>158</v>
      </c>
      <c r="DU404" s="1" t="s">
        <v>149</v>
      </c>
      <c r="DV404" s="1">
        <v>810.4</v>
      </c>
      <c r="DW404" s="1" t="str">
        <f t="shared" si="3"/>
        <v>high</v>
      </c>
      <c r="DX404" s="1">
        <v>400.027</v>
      </c>
      <c r="DY404" s="1">
        <v>24.494</v>
      </c>
      <c r="DZ404" s="1">
        <v>370.865</v>
      </c>
      <c r="EA404" s="1" t="s">
        <v>149</v>
      </c>
      <c r="EB404" s="1" t="s">
        <v>157</v>
      </c>
      <c r="EC404" s="1" t="s">
        <v>158</v>
      </c>
      <c r="ED404" s="1" t="s">
        <v>149</v>
      </c>
      <c r="EE404" s="1" t="s">
        <v>967</v>
      </c>
      <c r="EF404" s="1" t="s">
        <v>151</v>
      </c>
      <c r="EG404" s="1" t="s">
        <v>151</v>
      </c>
    </row>
    <row r="405" ht="14.25" customHeight="1">
      <c r="A405" s="1" t="s">
        <v>968</v>
      </c>
      <c r="B405" s="1" t="s">
        <v>136</v>
      </c>
      <c r="C405" s="1">
        <v>40.0</v>
      </c>
      <c r="D405" s="1" t="s">
        <v>137</v>
      </c>
      <c r="E405" s="1">
        <v>93.0</v>
      </c>
      <c r="F405" s="1">
        <v>37.0</v>
      </c>
      <c r="G405" s="1" t="s">
        <v>138</v>
      </c>
      <c r="H405" s="1">
        <v>20.0</v>
      </c>
      <c r="I405" s="1">
        <v>124.0</v>
      </c>
      <c r="J405" s="1">
        <v>180.0</v>
      </c>
      <c r="K405" s="1">
        <v>4.864864865</v>
      </c>
      <c r="L405" s="1">
        <v>258.2</v>
      </c>
      <c r="M405" s="1">
        <v>1.8</v>
      </c>
      <c r="N405" s="1">
        <v>92.0</v>
      </c>
      <c r="O405" s="1">
        <v>5.8</v>
      </c>
      <c r="P405" s="1">
        <v>2.7</v>
      </c>
      <c r="Q405" s="1">
        <v>6.36</v>
      </c>
      <c r="R405" s="1">
        <v>0.424528302</v>
      </c>
      <c r="S405" s="1">
        <v>100.0</v>
      </c>
      <c r="T405" s="1">
        <v>12.29</v>
      </c>
      <c r="U405" s="1">
        <v>5.106</v>
      </c>
      <c r="V405" s="1">
        <v>125.3</v>
      </c>
      <c r="W405" s="1">
        <v>153.0510585</v>
      </c>
      <c r="X405" s="1">
        <v>62.8</v>
      </c>
      <c r="Y405" s="1">
        <v>35.85500808</v>
      </c>
      <c r="Z405" s="1">
        <v>2.789010667</v>
      </c>
      <c r="AA405" s="1">
        <v>0.3270892</v>
      </c>
      <c r="AB405" s="1">
        <v>101.2</v>
      </c>
      <c r="AC405" s="1">
        <v>31.58453232</v>
      </c>
      <c r="AD405" s="1" t="s">
        <v>155</v>
      </c>
      <c r="AE405" s="1">
        <v>41.35540904</v>
      </c>
      <c r="AF405" s="1">
        <v>110.9</v>
      </c>
      <c r="AG405" s="1" t="s">
        <v>140</v>
      </c>
      <c r="AH405" s="1" t="s">
        <v>141</v>
      </c>
      <c r="AI405" s="1" t="s">
        <v>142</v>
      </c>
      <c r="AJ405" s="1" t="s">
        <v>142</v>
      </c>
      <c r="AK405" s="1" t="s">
        <v>143</v>
      </c>
      <c r="AL405" s="1">
        <v>113.0</v>
      </c>
      <c r="AM405" s="1">
        <v>83.0</v>
      </c>
      <c r="AN405" s="1">
        <v>2543.5</v>
      </c>
      <c r="AO405" s="1">
        <v>18.1703</v>
      </c>
      <c r="AP405" s="1">
        <v>1099.08</v>
      </c>
      <c r="AQ405" s="1">
        <v>1466.38</v>
      </c>
      <c r="AR405" s="1">
        <v>14.0834</v>
      </c>
      <c r="AS405" s="1">
        <v>1552.33</v>
      </c>
      <c r="AT405" s="1">
        <v>2805.23</v>
      </c>
      <c r="AU405" s="1">
        <v>261.331</v>
      </c>
      <c r="AV405" s="1">
        <v>11.4292</v>
      </c>
      <c r="AW405" s="1">
        <v>2.569</v>
      </c>
      <c r="AX405" s="1">
        <v>3.96108</v>
      </c>
      <c r="AY405" s="1">
        <v>1280.99</v>
      </c>
      <c r="AZ405" s="1">
        <v>1.58982</v>
      </c>
      <c r="BA405" s="1">
        <v>2.53731</v>
      </c>
      <c r="BB405" s="1">
        <v>20.7582</v>
      </c>
      <c r="BC405" s="1">
        <v>7.34866</v>
      </c>
      <c r="BD405" s="1">
        <v>1.40927</v>
      </c>
      <c r="BE405" s="1">
        <v>345.491</v>
      </c>
      <c r="BF405" s="1">
        <v>7.60363</v>
      </c>
      <c r="BG405" s="1">
        <v>123.846</v>
      </c>
      <c r="BH405" s="1">
        <v>1.889196861</v>
      </c>
      <c r="BI405" s="1">
        <v>0.321243469</v>
      </c>
      <c r="BJ405" s="1">
        <v>0.27829171</v>
      </c>
      <c r="BK405" s="1">
        <v>0.037215232</v>
      </c>
      <c r="BL405" s="1" t="s">
        <v>156</v>
      </c>
      <c r="BM405" s="1" t="s">
        <v>146</v>
      </c>
      <c r="BN405" s="1" t="s">
        <v>146</v>
      </c>
      <c r="BO405" s="1" t="s">
        <v>145</v>
      </c>
      <c r="BP405" s="1" t="s">
        <v>146</v>
      </c>
      <c r="BQ405" s="1" t="s">
        <v>146</v>
      </c>
      <c r="BR405" s="1" t="s">
        <v>146</v>
      </c>
      <c r="BS405" s="1">
        <v>22.12459442</v>
      </c>
      <c r="BT405" s="1">
        <v>1.176652123</v>
      </c>
      <c r="BU405" s="1">
        <v>0.478867384</v>
      </c>
      <c r="BV405" s="1">
        <v>0.399479928</v>
      </c>
      <c r="BW405" s="1">
        <v>0.110320187</v>
      </c>
      <c r="BX405" s="1">
        <v>0.329764491</v>
      </c>
      <c r="BY405" s="1">
        <v>0.129624407</v>
      </c>
      <c r="BZ405" s="1" t="str">
        <f t="shared" si="1"/>
        <v>proinflamatoria</v>
      </c>
      <c r="CA405" s="1">
        <v>31.71866546</v>
      </c>
      <c r="CB405" s="1" t="s">
        <v>148</v>
      </c>
      <c r="CC405" s="1">
        <v>0.103923065</v>
      </c>
      <c r="CD405" s="1">
        <v>0.200427416</v>
      </c>
      <c r="CE405" s="1">
        <v>0.065425126</v>
      </c>
      <c r="CF405" s="1">
        <v>0.086185315</v>
      </c>
      <c r="CG405" s="1">
        <v>0.345260266</v>
      </c>
      <c r="CH405" s="1">
        <v>1490.46</v>
      </c>
      <c r="CI405" s="2" t="str">
        <f t="shared" si="2"/>
        <v>High</v>
      </c>
      <c r="CJ405" s="1">
        <v>1067.842</v>
      </c>
      <c r="CK405" s="1">
        <v>818.05</v>
      </c>
      <c r="CL405" s="1">
        <v>249.792</v>
      </c>
      <c r="CM405" s="1">
        <v>488.331</v>
      </c>
      <c r="CN405" s="1">
        <v>555.536</v>
      </c>
      <c r="CO405" s="1">
        <v>4.039</v>
      </c>
      <c r="CP405" s="1">
        <v>0.0</v>
      </c>
      <c r="CQ405" s="1">
        <v>4.039</v>
      </c>
      <c r="CR405" s="1">
        <v>0.005</v>
      </c>
      <c r="CS405" s="1">
        <v>19.636</v>
      </c>
      <c r="CT405" s="1">
        <v>19.642</v>
      </c>
      <c r="CU405" s="1">
        <v>0.294</v>
      </c>
      <c r="CV405" s="1">
        <v>1.181</v>
      </c>
      <c r="CW405" s="1">
        <v>199.389</v>
      </c>
      <c r="CX405" s="1">
        <v>0.0</v>
      </c>
      <c r="CY405" s="1">
        <v>239.686</v>
      </c>
      <c r="CZ405" s="1">
        <v>0.043</v>
      </c>
      <c r="DA405" s="1">
        <v>1.789</v>
      </c>
      <c r="DB405" s="1">
        <v>1.832</v>
      </c>
      <c r="DC405" s="1">
        <v>8.451</v>
      </c>
      <c r="DD405" s="1">
        <v>0.256</v>
      </c>
      <c r="DE405" s="1">
        <v>8.707</v>
      </c>
      <c r="DF405" s="1">
        <v>25.453</v>
      </c>
      <c r="DG405" s="1">
        <v>13.265</v>
      </c>
      <c r="DH405" s="1">
        <v>38.718</v>
      </c>
      <c r="DI405" s="1">
        <v>58.27</v>
      </c>
      <c r="DJ405" s="1">
        <v>49.447</v>
      </c>
      <c r="DK405" s="1">
        <v>107.717</v>
      </c>
      <c r="DL405" s="1">
        <v>282.408</v>
      </c>
      <c r="DM405" s="1">
        <v>165.387</v>
      </c>
      <c r="DN405" s="1">
        <v>447.795</v>
      </c>
      <c r="DO405" s="1">
        <v>0.005</v>
      </c>
      <c r="DP405" s="1">
        <v>19.636</v>
      </c>
      <c r="DQ405" s="1">
        <v>19.642</v>
      </c>
      <c r="DR405" s="1" t="s">
        <v>149</v>
      </c>
      <c r="DS405" s="1" t="s">
        <v>149</v>
      </c>
      <c r="DT405" s="1" t="s">
        <v>149</v>
      </c>
      <c r="DU405" s="1" t="s">
        <v>149</v>
      </c>
      <c r="DV405" s="1">
        <v>585.988</v>
      </c>
      <c r="DW405" s="1" t="str">
        <f t="shared" si="3"/>
        <v>high</v>
      </c>
      <c r="DX405" s="1">
        <v>419.832</v>
      </c>
      <c r="DY405" s="1">
        <v>191.992</v>
      </c>
      <c r="DZ405" s="1">
        <v>218.414</v>
      </c>
      <c r="EA405" s="1" t="s">
        <v>157</v>
      </c>
      <c r="EB405" s="1" t="s">
        <v>149</v>
      </c>
      <c r="EC405" s="1" t="s">
        <v>149</v>
      </c>
      <c r="ED405" s="1" t="s">
        <v>157</v>
      </c>
      <c r="EE405" s="1" t="s">
        <v>969</v>
      </c>
      <c r="EF405" s="1" t="s">
        <v>175</v>
      </c>
      <c r="EG405" s="1" t="s">
        <v>175</v>
      </c>
    </row>
    <row r="406" ht="14.25" customHeight="1">
      <c r="A406" s="1" t="s">
        <v>970</v>
      </c>
      <c r="B406" s="1" t="s">
        <v>136</v>
      </c>
      <c r="C406" s="1">
        <v>33.0</v>
      </c>
      <c r="D406" s="1" t="s">
        <v>137</v>
      </c>
      <c r="E406" s="1">
        <v>78.3</v>
      </c>
      <c r="F406" s="1">
        <v>53.0</v>
      </c>
      <c r="G406" s="1" t="s">
        <v>154</v>
      </c>
      <c r="H406" s="1">
        <v>22.6</v>
      </c>
      <c r="I406" s="1">
        <v>101.0</v>
      </c>
      <c r="J406" s="1">
        <v>177.0</v>
      </c>
      <c r="K406" s="1">
        <v>3.339622642</v>
      </c>
      <c r="L406" s="1">
        <v>252.1</v>
      </c>
      <c r="M406" s="1">
        <v>0.5</v>
      </c>
      <c r="N406" s="1">
        <v>90.0</v>
      </c>
      <c r="O406" s="1">
        <v>5.3</v>
      </c>
      <c r="P406" s="1">
        <v>0.49</v>
      </c>
      <c r="Q406" s="1">
        <v>7.47</v>
      </c>
      <c r="R406" s="1">
        <v>0.065595716</v>
      </c>
      <c r="S406" s="1">
        <v>113.0</v>
      </c>
      <c r="T406" s="1">
        <v>4.29</v>
      </c>
      <c r="U406" s="1">
        <v>4.995</v>
      </c>
      <c r="V406" s="1">
        <v>64.3</v>
      </c>
      <c r="W406" s="1">
        <v>57.39130435</v>
      </c>
      <c r="X406" s="1">
        <v>178.3</v>
      </c>
      <c r="Y406" s="1">
        <v>105.000105</v>
      </c>
      <c r="Z406" s="1">
        <v>0.95238</v>
      </c>
      <c r="AA406" s="1">
        <v>0.386006478</v>
      </c>
      <c r="AB406" s="1">
        <v>56.6</v>
      </c>
      <c r="AC406" s="1">
        <v>19.63093836</v>
      </c>
      <c r="AD406" s="1" t="s">
        <v>154</v>
      </c>
      <c r="AE406" s="1">
        <v>22.57177368</v>
      </c>
      <c r="AF406" s="1">
        <v>69.0</v>
      </c>
      <c r="AG406" s="1" t="s">
        <v>154</v>
      </c>
      <c r="AH406" s="1" t="s">
        <v>154</v>
      </c>
      <c r="AI406" s="1" t="s">
        <v>142</v>
      </c>
      <c r="AJ406" s="1" t="s">
        <v>142</v>
      </c>
      <c r="AK406" s="1" t="s">
        <v>143</v>
      </c>
      <c r="AL406" s="1">
        <v>119.0</v>
      </c>
      <c r="AM406" s="1">
        <v>75.0</v>
      </c>
      <c r="AN406" s="1">
        <v>2575.74</v>
      </c>
      <c r="AO406" s="1">
        <v>20.2346</v>
      </c>
      <c r="AP406" s="1">
        <v>837.98</v>
      </c>
      <c r="AQ406" s="1">
        <v>1583.26</v>
      </c>
      <c r="AR406" s="1">
        <v>16.3567</v>
      </c>
      <c r="AS406" s="1">
        <v>1369.83</v>
      </c>
      <c r="AT406" s="1">
        <v>4380.59</v>
      </c>
      <c r="AU406" s="1">
        <v>300.88</v>
      </c>
      <c r="AV406" s="1">
        <v>11.5066</v>
      </c>
      <c r="AW406" s="1">
        <v>1.99783</v>
      </c>
      <c r="AX406" s="1">
        <v>3.32456</v>
      </c>
      <c r="AY406" s="1">
        <v>1229.15</v>
      </c>
      <c r="AZ406" s="1">
        <v>1.14479</v>
      </c>
      <c r="BA406" s="1">
        <v>2.37757</v>
      </c>
      <c r="BB406" s="1">
        <v>26.2791</v>
      </c>
      <c r="BC406" s="1">
        <v>7.43306</v>
      </c>
      <c r="BD406" s="1">
        <v>1.49596</v>
      </c>
      <c r="BE406" s="1">
        <v>353.917</v>
      </c>
      <c r="BF406" s="1">
        <v>7.71249</v>
      </c>
      <c r="BG406" s="1">
        <v>157.92</v>
      </c>
      <c r="BH406" s="1">
        <v>2.258524715</v>
      </c>
      <c r="BI406" s="1">
        <v>0.303399451</v>
      </c>
      <c r="BJ406" s="1">
        <v>0.206905773</v>
      </c>
      <c r="BK406" s="1">
        <v>0.024951105</v>
      </c>
      <c r="BL406" s="1" t="s">
        <v>156</v>
      </c>
      <c r="BM406" s="1" t="s">
        <v>146</v>
      </c>
      <c r="BN406" s="1" t="s">
        <v>146</v>
      </c>
      <c r="BO406" s="1" t="s">
        <v>146</v>
      </c>
      <c r="BP406" s="1" t="s">
        <v>146</v>
      </c>
      <c r="BQ406" s="1" t="s">
        <v>146</v>
      </c>
      <c r="BR406" s="1" t="s">
        <v>146</v>
      </c>
      <c r="BS406" s="1">
        <v>19.60567273</v>
      </c>
      <c r="BT406" s="1">
        <v>1.023235044</v>
      </c>
      <c r="BU406" s="1">
        <v>0.386356057</v>
      </c>
      <c r="BV406" s="1">
        <v>0.270940776</v>
      </c>
      <c r="BW406" s="1">
        <v>0.065714359</v>
      </c>
      <c r="BX406" s="1">
        <v>-0.502982533</v>
      </c>
      <c r="BY406" s="1">
        <v>-0.195257194</v>
      </c>
      <c r="BZ406" s="1" t="str">
        <f t="shared" si="1"/>
        <v>antiinflamatoria</v>
      </c>
      <c r="CA406" s="1">
        <v>14.7826087</v>
      </c>
      <c r="CB406" s="1" t="s">
        <v>154</v>
      </c>
      <c r="CC406" s="1">
        <v>0.00327987</v>
      </c>
      <c r="CD406" s="1">
        <v>0.048116778</v>
      </c>
      <c r="CE406" s="1">
        <v>0.100919085</v>
      </c>
      <c r="CF406" s="1">
        <v>0.562335556</v>
      </c>
      <c r="CG406" s="1">
        <v>0.161578663</v>
      </c>
      <c r="CH406" s="1">
        <v>1044.931</v>
      </c>
      <c r="CI406" s="2" t="str">
        <f t="shared" si="2"/>
        <v>High</v>
      </c>
      <c r="CJ406" s="1">
        <v>1150.263</v>
      </c>
      <c r="CK406" s="1">
        <v>1054.783</v>
      </c>
      <c r="CL406" s="1">
        <v>95.48</v>
      </c>
      <c r="CM406" s="1">
        <v>634.463</v>
      </c>
      <c r="CN406" s="1">
        <v>481.52</v>
      </c>
      <c r="CO406" s="1">
        <v>3.837</v>
      </c>
      <c r="CP406" s="1">
        <v>0.0</v>
      </c>
      <c r="CQ406" s="1">
        <v>3.837</v>
      </c>
      <c r="CR406" s="1">
        <v>0.0</v>
      </c>
      <c r="CS406" s="1">
        <v>30.239</v>
      </c>
      <c r="CT406" s="1">
        <v>30.239</v>
      </c>
      <c r="CU406" s="1">
        <v>0.204</v>
      </c>
      <c r="CV406" s="1">
        <v>3.828</v>
      </c>
      <c r="CW406" s="1">
        <v>263.944</v>
      </c>
      <c r="CX406" s="1">
        <v>0.0</v>
      </c>
      <c r="CY406" s="1">
        <v>248.893</v>
      </c>
      <c r="CZ406" s="1">
        <v>0.152</v>
      </c>
      <c r="DA406" s="1">
        <v>1.082</v>
      </c>
      <c r="DB406" s="1">
        <v>1.234</v>
      </c>
      <c r="DC406" s="1">
        <v>38.171</v>
      </c>
      <c r="DD406" s="1">
        <v>0.494</v>
      </c>
      <c r="DE406" s="1">
        <v>38.665</v>
      </c>
      <c r="DF406" s="1">
        <v>55.311</v>
      </c>
      <c r="DG406" s="1">
        <v>9.114</v>
      </c>
      <c r="DH406" s="1">
        <v>64.425</v>
      </c>
      <c r="DI406" s="1">
        <v>1.489</v>
      </c>
      <c r="DJ406" s="1">
        <v>12.129</v>
      </c>
      <c r="DK406" s="1">
        <v>13.618</v>
      </c>
      <c r="DL406" s="1">
        <v>427.855</v>
      </c>
      <c r="DM406" s="1">
        <v>40.046</v>
      </c>
      <c r="DN406" s="1">
        <v>467.901</v>
      </c>
      <c r="DO406" s="1">
        <v>0.0</v>
      </c>
      <c r="DP406" s="1">
        <v>30.239</v>
      </c>
      <c r="DQ406" s="1">
        <v>30.239</v>
      </c>
      <c r="DR406" s="1" t="s">
        <v>157</v>
      </c>
      <c r="DS406" s="1" t="s">
        <v>149</v>
      </c>
      <c r="DT406" s="1" t="s">
        <v>149</v>
      </c>
      <c r="DU406" s="1" t="s">
        <v>149</v>
      </c>
      <c r="DV406" s="1">
        <v>405.682</v>
      </c>
      <c r="DW406" s="1" t="str">
        <f t="shared" si="3"/>
        <v>low</v>
      </c>
      <c r="DX406" s="1">
        <v>446.576</v>
      </c>
      <c r="DY406" s="1">
        <v>246.323</v>
      </c>
      <c r="DZ406" s="1">
        <v>186.944</v>
      </c>
      <c r="EA406" s="1" t="s">
        <v>157</v>
      </c>
      <c r="EB406" s="1" t="s">
        <v>149</v>
      </c>
      <c r="EC406" s="1" t="s">
        <v>149</v>
      </c>
      <c r="ED406" s="1" t="s">
        <v>157</v>
      </c>
      <c r="EE406" s="1" t="s">
        <v>971</v>
      </c>
      <c r="EF406" s="1" t="s">
        <v>175</v>
      </c>
      <c r="EG406" s="1" t="s">
        <v>175</v>
      </c>
    </row>
    <row r="407" ht="14.25" customHeight="1">
      <c r="A407" s="1" t="s">
        <v>972</v>
      </c>
      <c r="B407" s="1" t="s">
        <v>153</v>
      </c>
      <c r="C407" s="1">
        <v>38.0</v>
      </c>
      <c r="D407" s="1" t="s">
        <v>137</v>
      </c>
      <c r="E407" s="1">
        <v>97.0</v>
      </c>
      <c r="F407" s="1">
        <v>46.0</v>
      </c>
      <c r="G407" s="1" t="s">
        <v>154</v>
      </c>
      <c r="H407" s="1">
        <v>22.2</v>
      </c>
      <c r="I407" s="1">
        <v>120.0</v>
      </c>
      <c r="J407" s="1">
        <v>189.0</v>
      </c>
      <c r="K407" s="1">
        <v>4.108695652</v>
      </c>
      <c r="L407" s="1">
        <v>235.0</v>
      </c>
      <c r="M407" s="1">
        <v>2.9</v>
      </c>
      <c r="N407" s="1">
        <v>88.0</v>
      </c>
      <c r="O407" s="1">
        <v>5.0</v>
      </c>
      <c r="P407" s="1">
        <v>10.4</v>
      </c>
      <c r="Q407" s="1">
        <v>5.27</v>
      </c>
      <c r="R407" s="1">
        <v>1.973434535</v>
      </c>
      <c r="S407" s="1">
        <v>111.0</v>
      </c>
      <c r="T407" s="1">
        <v>10.84</v>
      </c>
      <c r="U407" s="1">
        <v>4.884</v>
      </c>
      <c r="V407" s="1">
        <v>125.6</v>
      </c>
      <c r="W407" s="1">
        <v>156.6473988</v>
      </c>
      <c r="X407" s="1">
        <v>71.9</v>
      </c>
      <c r="Y407" s="1">
        <v>42.49888936</v>
      </c>
      <c r="Z407" s="1">
        <v>2.353002667</v>
      </c>
      <c r="AA407" s="1">
        <v>0.335183294</v>
      </c>
      <c r="AB407" s="1">
        <v>65.8</v>
      </c>
      <c r="AC407" s="1">
        <v>28.89664443</v>
      </c>
      <c r="AD407" s="1" t="s">
        <v>139</v>
      </c>
      <c r="AE407" s="1">
        <v>37.55085213</v>
      </c>
      <c r="AF407" s="1">
        <v>92.4</v>
      </c>
      <c r="AG407" s="1" t="s">
        <v>140</v>
      </c>
      <c r="AH407" s="1" t="s">
        <v>141</v>
      </c>
      <c r="AI407" s="1" t="s">
        <v>142</v>
      </c>
      <c r="AJ407" s="1" t="s">
        <v>142</v>
      </c>
      <c r="AK407" s="1" t="s">
        <v>143</v>
      </c>
      <c r="AL407" s="1">
        <v>113.0</v>
      </c>
      <c r="AM407" s="1">
        <v>77.0</v>
      </c>
      <c r="AN407" s="1">
        <v>1228.82</v>
      </c>
      <c r="AO407" s="1">
        <v>13.5526</v>
      </c>
      <c r="AP407" s="1">
        <v>304.194</v>
      </c>
      <c r="AQ407" s="1">
        <v>646.082</v>
      </c>
      <c r="AR407" s="1">
        <v>10.3913</v>
      </c>
      <c r="AS407" s="1">
        <v>1028.01</v>
      </c>
      <c r="AT407" s="1">
        <v>1786.73</v>
      </c>
      <c r="AU407" s="1">
        <v>141.984</v>
      </c>
      <c r="AV407" s="1">
        <v>9.36969</v>
      </c>
      <c r="AW407" s="1">
        <v>0.815893</v>
      </c>
      <c r="AX407" s="1">
        <v>2.40384</v>
      </c>
      <c r="AY407" s="1">
        <v>908.743</v>
      </c>
      <c r="AZ407" s="1">
        <v>0.839572</v>
      </c>
      <c r="BA407" s="1">
        <v>1.17937</v>
      </c>
      <c r="BB407" s="1">
        <v>10.5297</v>
      </c>
      <c r="BC407" s="1">
        <v>3.75714</v>
      </c>
      <c r="BD407" s="1">
        <v>1.11953</v>
      </c>
      <c r="BE407" s="1">
        <v>295.112</v>
      </c>
      <c r="BF407" s="1">
        <v>6.87132</v>
      </c>
      <c r="BG407" s="1">
        <v>150.689</v>
      </c>
      <c r="BH407" s="1">
        <v>0.631881906</v>
      </c>
      <c r="BI407" s="1">
        <v>0.143281235</v>
      </c>
      <c r="BJ407" s="1">
        <v>0.053169861</v>
      </c>
      <c r="BK407" s="1">
        <v>0.0</v>
      </c>
      <c r="BL407" s="1" t="s">
        <v>156</v>
      </c>
      <c r="BM407" s="1" t="s">
        <v>146</v>
      </c>
      <c r="BN407" s="1" t="s">
        <v>146</v>
      </c>
      <c r="BO407" s="1" t="s">
        <v>145</v>
      </c>
      <c r="BP407" s="1" t="s">
        <v>146</v>
      </c>
      <c r="BQ407" s="1" t="s">
        <v>146</v>
      </c>
      <c r="BR407" s="1" t="s">
        <v>146</v>
      </c>
      <c r="BS407" s="1">
        <v>38.23408797</v>
      </c>
      <c r="BT407" s="1">
        <v>1.654437631</v>
      </c>
      <c r="BU407" s="1">
        <v>0.829329073</v>
      </c>
      <c r="BV407" s="1">
        <v>0.600840376</v>
      </c>
      <c r="BW407" s="1">
        <v>0.14442609</v>
      </c>
      <c r="BX407" s="1">
        <v>0.582100437</v>
      </c>
      <c r="BY407" s="1">
        <v>0.473637459</v>
      </c>
      <c r="BZ407" s="1" t="str">
        <f t="shared" si="1"/>
        <v>proinflamatoria</v>
      </c>
      <c r="CA407" s="1">
        <v>43.33766234</v>
      </c>
      <c r="CB407" s="1" t="s">
        <v>148</v>
      </c>
      <c r="CC407" s="1">
        <v>0.820954342</v>
      </c>
      <c r="CD407" s="1">
        <v>0.054304831</v>
      </c>
      <c r="CE407" s="1">
        <v>0.01221969</v>
      </c>
      <c r="CF407" s="1">
        <v>0.075759135</v>
      </c>
      <c r="CG407" s="1">
        <v>0.011705022</v>
      </c>
      <c r="CH407" s="1">
        <v>1372.551</v>
      </c>
      <c r="CI407" s="2" t="str">
        <f t="shared" si="2"/>
        <v>High</v>
      </c>
      <c r="CJ407" s="1">
        <v>1535.55</v>
      </c>
      <c r="CK407" s="1">
        <v>1231.494</v>
      </c>
      <c r="CL407" s="1">
        <v>304.056</v>
      </c>
      <c r="CM407" s="1">
        <v>335.1</v>
      </c>
      <c r="CN407" s="1">
        <v>1191.543</v>
      </c>
      <c r="CO407" s="1">
        <v>7.636</v>
      </c>
      <c r="CP407" s="1">
        <v>0.0</v>
      </c>
      <c r="CQ407" s="1">
        <v>7.636</v>
      </c>
      <c r="CR407" s="1">
        <v>0.0</v>
      </c>
      <c r="CS407" s="1">
        <v>1.26</v>
      </c>
      <c r="CT407" s="1">
        <v>1.26</v>
      </c>
      <c r="CU407" s="1">
        <v>0.011</v>
      </c>
      <c r="CV407" s="1">
        <v>0.777</v>
      </c>
      <c r="CW407" s="1">
        <v>277.499</v>
      </c>
      <c r="CX407" s="1">
        <v>0.0</v>
      </c>
      <c r="CY407" s="1">
        <v>4.408</v>
      </c>
      <c r="CZ407" s="1">
        <v>0.048</v>
      </c>
      <c r="DA407" s="1">
        <v>0.345</v>
      </c>
      <c r="DB407" s="1">
        <v>0.393</v>
      </c>
      <c r="DC407" s="1">
        <v>0.119</v>
      </c>
      <c r="DD407" s="1">
        <v>0.033</v>
      </c>
      <c r="DE407" s="1">
        <v>0.152</v>
      </c>
      <c r="DF407" s="1">
        <v>51.974</v>
      </c>
      <c r="DG407" s="1">
        <v>0.674</v>
      </c>
      <c r="DH407" s="1">
        <v>52.648</v>
      </c>
      <c r="DI407" s="1">
        <v>1.288</v>
      </c>
      <c r="DJ407" s="1">
        <v>0.495</v>
      </c>
      <c r="DK407" s="1">
        <v>1.784</v>
      </c>
      <c r="DL407" s="1">
        <v>888.511</v>
      </c>
      <c r="DM407" s="1">
        <v>301.249</v>
      </c>
      <c r="DN407" s="1">
        <v>1189.76</v>
      </c>
      <c r="DO407" s="1">
        <v>0.0</v>
      </c>
      <c r="DP407" s="1">
        <v>1.26</v>
      </c>
      <c r="DQ407" s="1">
        <v>1.26</v>
      </c>
      <c r="DR407" s="1" t="s">
        <v>149</v>
      </c>
      <c r="DS407" s="1" t="s">
        <v>149</v>
      </c>
      <c r="DT407" s="1" t="s">
        <v>149</v>
      </c>
      <c r="DU407" s="1" t="s">
        <v>149</v>
      </c>
      <c r="DV407" s="1">
        <v>1116.967</v>
      </c>
      <c r="DW407" s="1" t="str">
        <f t="shared" si="3"/>
        <v>high</v>
      </c>
      <c r="DX407" s="1">
        <v>1249.614</v>
      </c>
      <c r="DY407" s="1">
        <v>272.7</v>
      </c>
      <c r="DZ407" s="1">
        <v>969.665</v>
      </c>
      <c r="EA407" s="1" t="s">
        <v>149</v>
      </c>
      <c r="EB407" s="1" t="s">
        <v>149</v>
      </c>
      <c r="EC407" s="1" t="s">
        <v>149</v>
      </c>
      <c r="ED407" s="1" t="s">
        <v>149</v>
      </c>
      <c r="EE407" s="1" t="s">
        <v>973</v>
      </c>
      <c r="EF407" s="1" t="s">
        <v>165</v>
      </c>
      <c r="EG407" s="1" t="s">
        <v>165</v>
      </c>
    </row>
    <row r="408" ht="14.25" customHeight="1">
      <c r="A408" s="1" t="s">
        <v>974</v>
      </c>
      <c r="B408" s="1" t="s">
        <v>136</v>
      </c>
      <c r="C408" s="1">
        <v>38.0</v>
      </c>
      <c r="D408" s="1" t="s">
        <v>137</v>
      </c>
      <c r="E408" s="1">
        <v>115.0</v>
      </c>
      <c r="F408" s="1">
        <v>52.0</v>
      </c>
      <c r="G408" s="1" t="s">
        <v>154</v>
      </c>
      <c r="H408" s="1">
        <v>18.2</v>
      </c>
      <c r="I408" s="1">
        <v>154.0</v>
      </c>
      <c r="J408" s="1">
        <v>224.0</v>
      </c>
      <c r="K408" s="1">
        <v>4.307692308</v>
      </c>
      <c r="L408" s="1">
        <v>275.0</v>
      </c>
      <c r="M408" s="1">
        <v>2.1</v>
      </c>
      <c r="N408" s="1">
        <v>76.0</v>
      </c>
      <c r="O408" s="1">
        <v>5.3</v>
      </c>
      <c r="P408" s="1">
        <v>2.22</v>
      </c>
      <c r="Q408" s="1">
        <v>5.02</v>
      </c>
      <c r="R408" s="1">
        <v>0.442231076</v>
      </c>
      <c r="S408" s="1">
        <v>91.0</v>
      </c>
      <c r="T408" s="1">
        <v>9.19</v>
      </c>
      <c r="U408" s="1">
        <v>4.218</v>
      </c>
      <c r="V408" s="1">
        <v>150.6</v>
      </c>
      <c r="W408" s="1">
        <v>255.9888579</v>
      </c>
      <c r="X408" s="1">
        <v>88.0</v>
      </c>
      <c r="Y408" s="1">
        <v>58.04441403</v>
      </c>
      <c r="Z408" s="1">
        <v>1.722818667</v>
      </c>
      <c r="AA408" s="1">
        <v>0.351116273</v>
      </c>
      <c r="AB408" s="1">
        <v>83.5</v>
      </c>
      <c r="AC408" s="1">
        <v>30.7448275</v>
      </c>
      <c r="AD408" s="1" t="s">
        <v>155</v>
      </c>
      <c r="AE408" s="1">
        <v>37.40641712</v>
      </c>
      <c r="AF408" s="1">
        <v>101.7</v>
      </c>
      <c r="AG408" s="1" t="s">
        <v>140</v>
      </c>
      <c r="AH408" s="1" t="s">
        <v>141</v>
      </c>
      <c r="AI408" s="1" t="s">
        <v>142</v>
      </c>
      <c r="AJ408" s="1" t="s">
        <v>142</v>
      </c>
      <c r="AK408" s="1" t="s">
        <v>173</v>
      </c>
      <c r="AL408" s="1">
        <v>123.0</v>
      </c>
      <c r="AM408" s="1">
        <v>84.0</v>
      </c>
      <c r="AN408" s="1">
        <v>1995.38</v>
      </c>
      <c r="AO408" s="1">
        <v>11.5202</v>
      </c>
      <c r="AP408" s="1">
        <v>378.088</v>
      </c>
      <c r="AQ408" s="1">
        <v>939.991</v>
      </c>
      <c r="AR408" s="1">
        <v>13.5178</v>
      </c>
      <c r="AS408" s="1">
        <v>1172.57</v>
      </c>
      <c r="AT408" s="1">
        <v>1916.09</v>
      </c>
      <c r="AU408" s="1">
        <v>208.981</v>
      </c>
      <c r="AV408" s="1">
        <v>11.3615</v>
      </c>
      <c r="AW408" s="1">
        <v>1.0504</v>
      </c>
      <c r="AX408" s="1">
        <v>2.54173</v>
      </c>
      <c r="AY408" s="1">
        <v>547.046</v>
      </c>
      <c r="AZ408" s="1">
        <v>0.779078</v>
      </c>
      <c r="BA408" s="1">
        <v>1.49372</v>
      </c>
      <c r="BB408" s="1">
        <v>18.0214</v>
      </c>
      <c r="BC408" s="1">
        <v>3.60135</v>
      </c>
      <c r="BD408" s="1">
        <v>0.739019</v>
      </c>
      <c r="BE408" s="1">
        <v>308.566</v>
      </c>
      <c r="BF408" s="1">
        <v>7.37147</v>
      </c>
      <c r="BG408" s="1">
        <v>138.632</v>
      </c>
      <c r="BH408" s="1">
        <v>2.441193718</v>
      </c>
      <c r="BI408" s="1">
        <v>0.539408395</v>
      </c>
      <c r="BJ408" s="1">
        <v>0.817326701</v>
      </c>
      <c r="BK408" s="1">
        <v>0.039230024</v>
      </c>
      <c r="BL408" s="1" t="s">
        <v>156</v>
      </c>
      <c r="BM408" s="1" t="s">
        <v>146</v>
      </c>
      <c r="BN408" s="1" t="s">
        <v>146</v>
      </c>
      <c r="BO408" s="1" t="s">
        <v>146</v>
      </c>
      <c r="BP408" s="1" t="s">
        <v>146</v>
      </c>
      <c r="BQ408" s="1" t="s">
        <v>146</v>
      </c>
      <c r="BR408" s="1" t="s">
        <v>146</v>
      </c>
      <c r="BS408" s="1">
        <v>20.67448953</v>
      </c>
      <c r="BT408" s="1">
        <v>1.33817271</v>
      </c>
      <c r="BU408" s="1">
        <v>0.443909318</v>
      </c>
      <c r="BV408" s="1">
        <v>0.293946337</v>
      </c>
      <c r="BW408" s="1">
        <v>0.066475127</v>
      </c>
      <c r="BX408" s="1">
        <v>1.884673646</v>
      </c>
      <c r="BY408" s="1">
        <v>0.944698569</v>
      </c>
      <c r="BZ408" s="1" t="str">
        <f t="shared" si="1"/>
        <v>proinflamatoria</v>
      </c>
      <c r="CA408" s="1">
        <v>31.59095379</v>
      </c>
      <c r="CB408" s="1" t="s">
        <v>148</v>
      </c>
      <c r="CC408" s="1" t="s">
        <v>147</v>
      </c>
      <c r="CD408" s="1" t="s">
        <v>147</v>
      </c>
      <c r="CE408" s="1" t="s">
        <v>147</v>
      </c>
      <c r="CF408" s="1" t="s">
        <v>147</v>
      </c>
      <c r="CG408" s="1" t="s">
        <v>147</v>
      </c>
      <c r="CH408" s="1">
        <v>481.571</v>
      </c>
      <c r="CI408" s="2" t="str">
        <f t="shared" si="2"/>
        <v>low</v>
      </c>
      <c r="CJ408" s="1">
        <v>450.893</v>
      </c>
      <c r="CK408" s="1">
        <v>287.199</v>
      </c>
      <c r="CL408" s="1">
        <v>163.694</v>
      </c>
      <c r="CM408" s="1">
        <v>25.663</v>
      </c>
      <c r="CN408" s="1">
        <v>409.327</v>
      </c>
      <c r="CO408" s="1">
        <v>4.556</v>
      </c>
      <c r="CP408" s="1">
        <v>0.0</v>
      </c>
      <c r="CQ408" s="1">
        <v>4.556</v>
      </c>
      <c r="CR408" s="1">
        <v>0.0</v>
      </c>
      <c r="CS408" s="1">
        <v>11.346</v>
      </c>
      <c r="CT408" s="1">
        <v>11.346</v>
      </c>
      <c r="CU408" s="1">
        <v>0.002</v>
      </c>
      <c r="CV408" s="1">
        <v>1.766</v>
      </c>
      <c r="CW408" s="1">
        <v>0.0</v>
      </c>
      <c r="CX408" s="1">
        <v>0.0</v>
      </c>
      <c r="CY408" s="1">
        <v>5.151</v>
      </c>
      <c r="CZ408" s="1">
        <v>0.014</v>
      </c>
      <c r="DA408" s="1">
        <v>4.333</v>
      </c>
      <c r="DB408" s="1">
        <v>4.347</v>
      </c>
      <c r="DC408" s="1">
        <v>14.124</v>
      </c>
      <c r="DD408" s="1">
        <v>0.176</v>
      </c>
      <c r="DE408" s="1">
        <v>14.301</v>
      </c>
      <c r="DF408" s="1">
        <v>1.256</v>
      </c>
      <c r="DG408" s="1">
        <v>0.608</v>
      </c>
      <c r="DH408" s="1">
        <v>1.864</v>
      </c>
      <c r="DI408" s="1">
        <v>0.23</v>
      </c>
      <c r="DJ408" s="1">
        <v>1.158</v>
      </c>
      <c r="DK408" s="1">
        <v>1.388</v>
      </c>
      <c r="DL408" s="1">
        <v>261.856</v>
      </c>
      <c r="DM408" s="1">
        <v>146.063</v>
      </c>
      <c r="DN408" s="1">
        <v>407.918</v>
      </c>
      <c r="DO408" s="1">
        <v>0.0</v>
      </c>
      <c r="DP408" s="1">
        <v>11.346</v>
      </c>
      <c r="DQ408" s="1">
        <v>11.346</v>
      </c>
      <c r="DR408" s="1" t="s">
        <v>158</v>
      </c>
      <c r="DS408" s="1" t="s">
        <v>157</v>
      </c>
      <c r="DT408" s="1" t="s">
        <v>158</v>
      </c>
      <c r="DU408" s="1" t="s">
        <v>157</v>
      </c>
      <c r="DV408" s="1">
        <v>241.343</v>
      </c>
      <c r="DW408" s="1" t="str">
        <f t="shared" si="3"/>
        <v>low</v>
      </c>
      <c r="DX408" s="1">
        <v>225.969</v>
      </c>
      <c r="DY408" s="1">
        <v>12.861</v>
      </c>
      <c r="DZ408" s="1">
        <v>205.137</v>
      </c>
      <c r="EA408" s="1" t="s">
        <v>158</v>
      </c>
      <c r="EB408" s="1" t="s">
        <v>157</v>
      </c>
      <c r="EC408" s="1" t="s">
        <v>158</v>
      </c>
      <c r="ED408" s="1" t="s">
        <v>157</v>
      </c>
      <c r="EE408" s="1" t="s">
        <v>975</v>
      </c>
      <c r="EF408" s="1" t="s">
        <v>151</v>
      </c>
      <c r="EG408" s="1" t="s">
        <v>151</v>
      </c>
    </row>
    <row r="409" ht="14.25" customHeight="1">
      <c r="A409" s="1" t="s">
        <v>976</v>
      </c>
      <c r="B409" s="1" t="s">
        <v>153</v>
      </c>
      <c r="C409" s="1">
        <v>45.0</v>
      </c>
      <c r="D409" s="1" t="s">
        <v>161</v>
      </c>
      <c r="E409" s="1">
        <v>75.8</v>
      </c>
      <c r="F409" s="1">
        <v>59.0</v>
      </c>
      <c r="G409" s="1" t="s">
        <v>154</v>
      </c>
      <c r="H409" s="1">
        <v>13.8</v>
      </c>
      <c r="I409" s="1">
        <v>102.0</v>
      </c>
      <c r="J409" s="1">
        <v>174.0</v>
      </c>
      <c r="K409" s="1">
        <v>2.949152542</v>
      </c>
      <c r="L409" s="1">
        <v>90.96</v>
      </c>
      <c r="M409" s="1">
        <v>0.6</v>
      </c>
      <c r="N409" s="1">
        <v>80.0</v>
      </c>
      <c r="O409" s="1">
        <v>5.5</v>
      </c>
      <c r="P409" s="1">
        <v>7.59</v>
      </c>
      <c r="Q409" s="1">
        <v>9.42</v>
      </c>
      <c r="R409" s="1">
        <v>0.805732484</v>
      </c>
      <c r="S409" s="1">
        <v>69.0</v>
      </c>
      <c r="T409" s="1">
        <v>9.47</v>
      </c>
      <c r="U409" s="1">
        <v>4.44</v>
      </c>
      <c r="V409" s="1">
        <v>138.7</v>
      </c>
      <c r="W409" s="1">
        <v>201.4893617</v>
      </c>
      <c r="X409" s="1">
        <v>84.2</v>
      </c>
      <c r="Y409" s="1">
        <v>53.51180113</v>
      </c>
      <c r="Z409" s="1">
        <v>1.868746667</v>
      </c>
      <c r="AA409" s="1">
        <v>0.346816368</v>
      </c>
      <c r="AB409" s="1">
        <v>62.4</v>
      </c>
      <c r="AC409" s="1">
        <v>26.8667204</v>
      </c>
      <c r="AD409" s="1" t="s">
        <v>139</v>
      </c>
      <c r="AE409" s="1">
        <v>39.79081416</v>
      </c>
      <c r="AF409" s="1">
        <v>82.4</v>
      </c>
      <c r="AG409" s="1" t="s">
        <v>140</v>
      </c>
      <c r="AH409" s="1" t="s">
        <v>154</v>
      </c>
      <c r="AI409" s="1" t="s">
        <v>142</v>
      </c>
      <c r="AJ409" s="1" t="s">
        <v>167</v>
      </c>
      <c r="AK409" s="1" t="s">
        <v>170</v>
      </c>
      <c r="AL409" s="1">
        <v>124.0</v>
      </c>
      <c r="AM409" s="1">
        <v>86.0</v>
      </c>
      <c r="AN409" s="1">
        <v>1468.43</v>
      </c>
      <c r="AO409" s="1">
        <v>16.1286</v>
      </c>
      <c r="AP409" s="1">
        <v>387.737</v>
      </c>
      <c r="AQ409" s="1">
        <v>680.083</v>
      </c>
      <c r="AR409" s="1">
        <v>9.29112</v>
      </c>
      <c r="AS409" s="1">
        <v>906.567</v>
      </c>
      <c r="AT409" s="1">
        <v>2222.05</v>
      </c>
      <c r="AU409" s="1">
        <v>194.076</v>
      </c>
      <c r="AV409" s="1">
        <v>9.00436</v>
      </c>
      <c r="AW409" s="1">
        <v>1.092</v>
      </c>
      <c r="AX409" s="1">
        <v>2.62016</v>
      </c>
      <c r="AY409" s="1">
        <v>569.058</v>
      </c>
      <c r="AZ409" s="1">
        <v>0.714461</v>
      </c>
      <c r="BA409" s="1">
        <v>0.900314</v>
      </c>
      <c r="BB409" s="1">
        <v>12.0516</v>
      </c>
      <c r="BC409" s="1">
        <v>3.8344</v>
      </c>
      <c r="BD409" s="1">
        <v>1.32322</v>
      </c>
      <c r="BE409" s="1">
        <v>265.56</v>
      </c>
      <c r="BF409" s="1">
        <v>5.86821</v>
      </c>
      <c r="BG409" s="1">
        <v>196.113</v>
      </c>
      <c r="BH409" s="1">
        <v>1.04824846</v>
      </c>
      <c r="BI409" s="1">
        <v>0.186162002</v>
      </c>
      <c r="BJ409" s="1">
        <v>0.069167743</v>
      </c>
      <c r="BK409" s="1">
        <v>0.007550115</v>
      </c>
      <c r="BL409" s="1" t="s">
        <v>156</v>
      </c>
      <c r="BM409" s="1" t="s">
        <v>145</v>
      </c>
      <c r="BN409" s="1" t="s">
        <v>146</v>
      </c>
      <c r="BO409" s="1" t="s">
        <v>146</v>
      </c>
      <c r="BP409" s="1" t="s">
        <v>146</v>
      </c>
      <c r="BQ409" s="1" t="s">
        <v>146</v>
      </c>
      <c r="BR409" s="1" t="s">
        <v>146</v>
      </c>
      <c r="BS409" s="1">
        <v>22.03190611</v>
      </c>
      <c r="BT409" s="1">
        <v>0.933697247</v>
      </c>
      <c r="BU409" s="1">
        <v>0.475947931</v>
      </c>
      <c r="BV409" s="1">
        <v>0.271721566</v>
      </c>
      <c r="BW409" s="1">
        <v>0.07323997</v>
      </c>
      <c r="BX409" s="1">
        <v>0.402388646</v>
      </c>
      <c r="BY409" s="1">
        <v>0.274106707</v>
      </c>
      <c r="BZ409" s="1" t="str">
        <f t="shared" si="1"/>
        <v>proinflamatoria</v>
      </c>
      <c r="CA409" s="1">
        <v>39.00970874</v>
      </c>
      <c r="CB409" s="1" t="s">
        <v>148</v>
      </c>
      <c r="CC409" s="1">
        <v>0.056364961</v>
      </c>
      <c r="CD409" s="1">
        <v>0.192952103</v>
      </c>
      <c r="CE409" s="1">
        <v>0.04876161</v>
      </c>
      <c r="CF409" s="1">
        <v>0.029320707</v>
      </c>
      <c r="CG409" s="1">
        <v>0.206474231</v>
      </c>
      <c r="CH409" s="1">
        <v>1022.225</v>
      </c>
      <c r="CI409" s="2" t="str">
        <f t="shared" si="2"/>
        <v>High</v>
      </c>
      <c r="CJ409" s="1">
        <v>920.593</v>
      </c>
      <c r="CK409" s="1">
        <v>667.903</v>
      </c>
      <c r="CL409" s="1">
        <v>252.69</v>
      </c>
      <c r="CM409" s="1">
        <v>204.558</v>
      </c>
      <c r="CN409" s="1">
        <v>700.673</v>
      </c>
      <c r="CO409" s="1">
        <v>10.96</v>
      </c>
      <c r="CP409" s="1">
        <v>0.0</v>
      </c>
      <c r="CQ409" s="1">
        <v>10.96</v>
      </c>
      <c r="CR409" s="1">
        <v>0.0</v>
      </c>
      <c r="CS409" s="1">
        <v>4.402</v>
      </c>
      <c r="CT409" s="1">
        <v>4.402</v>
      </c>
      <c r="CU409" s="1">
        <v>0.0</v>
      </c>
      <c r="CV409" s="1">
        <v>1.007</v>
      </c>
      <c r="CW409" s="1">
        <v>0.358</v>
      </c>
      <c r="CX409" s="1">
        <v>0.0</v>
      </c>
      <c r="CY409" s="1">
        <v>56.619</v>
      </c>
      <c r="CZ409" s="1">
        <v>94.035</v>
      </c>
      <c r="DA409" s="1">
        <v>24.422</v>
      </c>
      <c r="DB409" s="1">
        <v>118.456</v>
      </c>
      <c r="DC409" s="1">
        <v>19.135</v>
      </c>
      <c r="DD409" s="1">
        <v>0.243</v>
      </c>
      <c r="DE409" s="1">
        <v>19.378</v>
      </c>
      <c r="DF409" s="1">
        <v>5.863</v>
      </c>
      <c r="DG409" s="1">
        <v>1.809</v>
      </c>
      <c r="DH409" s="1">
        <v>7.673</v>
      </c>
      <c r="DI409" s="1">
        <v>1.387</v>
      </c>
      <c r="DJ409" s="1">
        <v>3.74</v>
      </c>
      <c r="DK409" s="1">
        <v>5.127</v>
      </c>
      <c r="DL409" s="1">
        <v>477.472</v>
      </c>
      <c r="DM409" s="1">
        <v>218.073</v>
      </c>
      <c r="DN409" s="1">
        <v>695.545</v>
      </c>
      <c r="DO409" s="1">
        <v>0.0</v>
      </c>
      <c r="DP409" s="1">
        <v>4.402</v>
      </c>
      <c r="DQ409" s="1">
        <v>4.402</v>
      </c>
      <c r="DR409" s="1" t="s">
        <v>157</v>
      </c>
      <c r="DS409" s="1" t="s">
        <v>149</v>
      </c>
      <c r="DT409" s="1" t="s">
        <v>157</v>
      </c>
      <c r="DU409" s="1" t="s">
        <v>149</v>
      </c>
      <c r="DV409" s="1">
        <v>696.135</v>
      </c>
      <c r="DW409" s="1" t="str">
        <f t="shared" si="3"/>
        <v>high</v>
      </c>
      <c r="DX409" s="1">
        <v>626.924</v>
      </c>
      <c r="DY409" s="1">
        <v>139.304</v>
      </c>
      <c r="DZ409" s="1">
        <v>477.158</v>
      </c>
      <c r="EA409" s="1" t="s">
        <v>149</v>
      </c>
      <c r="EB409" s="1" t="s">
        <v>149</v>
      </c>
      <c r="EC409" s="1" t="s">
        <v>149</v>
      </c>
      <c r="ED409" s="1" t="s">
        <v>149</v>
      </c>
      <c r="EE409" s="1" t="s">
        <v>977</v>
      </c>
      <c r="EF409" s="1" t="s">
        <v>165</v>
      </c>
      <c r="EG409" s="1" t="s">
        <v>165</v>
      </c>
    </row>
    <row r="410" ht="14.25" customHeight="1">
      <c r="A410" s="1" t="s">
        <v>978</v>
      </c>
      <c r="B410" s="1" t="s">
        <v>153</v>
      </c>
      <c r="C410" s="1">
        <v>44.0</v>
      </c>
      <c r="D410" s="1" t="s">
        <v>161</v>
      </c>
      <c r="E410" s="1">
        <v>90.5</v>
      </c>
      <c r="F410" s="1">
        <v>39.0</v>
      </c>
      <c r="G410" s="1" t="s">
        <v>154</v>
      </c>
      <c r="H410" s="1">
        <v>62.8</v>
      </c>
      <c r="I410" s="1">
        <v>62.0</v>
      </c>
      <c r="J410" s="1">
        <v>164.0</v>
      </c>
      <c r="K410" s="1">
        <v>4.205128205</v>
      </c>
      <c r="L410" s="1">
        <v>112.57</v>
      </c>
      <c r="M410" s="1">
        <v>2.8</v>
      </c>
      <c r="N410" s="1">
        <v>86.0</v>
      </c>
      <c r="O410" s="1">
        <v>5.0</v>
      </c>
      <c r="P410" s="1">
        <v>13.6</v>
      </c>
      <c r="Q410" s="1">
        <v>5.83</v>
      </c>
      <c r="R410" s="1">
        <v>2.332761578</v>
      </c>
      <c r="S410" s="1">
        <v>314.0</v>
      </c>
      <c r="T410" s="1">
        <v>16.8</v>
      </c>
      <c r="U410" s="1">
        <v>4.773</v>
      </c>
      <c r="V410" s="1">
        <v>176.8</v>
      </c>
      <c r="W410" s="1">
        <v>263.9434407</v>
      </c>
      <c r="X410" s="1">
        <v>47.2</v>
      </c>
      <c r="Y410" s="1">
        <v>28.05962108</v>
      </c>
      <c r="Z410" s="1">
        <v>3.56384</v>
      </c>
      <c r="AA410" s="1">
        <v>0.316081797</v>
      </c>
      <c r="AB410" s="1">
        <v>86.2</v>
      </c>
      <c r="AC410" s="1">
        <v>34.31221328</v>
      </c>
      <c r="AD410" s="1" t="s">
        <v>155</v>
      </c>
      <c r="AE410" s="1">
        <v>39.79081416</v>
      </c>
      <c r="AF410" s="1">
        <v>97.9</v>
      </c>
      <c r="AG410" s="1" t="s">
        <v>140</v>
      </c>
      <c r="AH410" s="1" t="s">
        <v>141</v>
      </c>
      <c r="AI410" s="1" t="s">
        <v>142</v>
      </c>
      <c r="AJ410" s="1" t="s">
        <v>142</v>
      </c>
      <c r="AK410" s="1" t="s">
        <v>173</v>
      </c>
      <c r="AL410" s="1">
        <v>149.0</v>
      </c>
      <c r="AM410" s="1">
        <v>103.0</v>
      </c>
      <c r="AN410" s="1">
        <v>1719.26</v>
      </c>
      <c r="AO410" s="1">
        <v>12.4026</v>
      </c>
      <c r="AP410" s="1">
        <v>740.624</v>
      </c>
      <c r="AQ410" s="1">
        <v>1174.36</v>
      </c>
      <c r="AR410" s="1">
        <v>12.2191</v>
      </c>
      <c r="AS410" s="1">
        <v>1432.05</v>
      </c>
      <c r="AT410" s="1">
        <v>3649.21</v>
      </c>
      <c r="AU410" s="1">
        <v>241.643</v>
      </c>
      <c r="AV410" s="1">
        <v>10.1464</v>
      </c>
      <c r="AW410" s="1">
        <v>1.12333</v>
      </c>
      <c r="AX410" s="1">
        <v>3.37378</v>
      </c>
      <c r="AY410" s="1">
        <v>846.982</v>
      </c>
      <c r="AZ410" s="1">
        <v>1.08531</v>
      </c>
      <c r="BA410" s="1">
        <v>1.9538</v>
      </c>
      <c r="BB410" s="1">
        <v>23.4839</v>
      </c>
      <c r="BC410" s="1">
        <v>5.30546</v>
      </c>
      <c r="BD410" s="1">
        <v>1.25254</v>
      </c>
      <c r="BE410" s="1">
        <v>305.672</v>
      </c>
      <c r="BF410" s="1">
        <v>7.42483</v>
      </c>
      <c r="BG410" s="1">
        <v>161.676</v>
      </c>
      <c r="BH410" s="1">
        <v>0.614303523</v>
      </c>
      <c r="BI410" s="1">
        <v>0.319252673</v>
      </c>
      <c r="BJ410" s="1">
        <v>0.320213725</v>
      </c>
      <c r="BK410" s="1">
        <v>0.0</v>
      </c>
      <c r="BL410" s="1" t="s">
        <v>144</v>
      </c>
      <c r="BM410" s="1" t="s">
        <v>145</v>
      </c>
      <c r="BN410" s="1" t="s">
        <v>145</v>
      </c>
      <c r="BO410" s="1" t="s">
        <v>145</v>
      </c>
      <c r="BP410" s="1" t="s">
        <v>146</v>
      </c>
      <c r="BQ410" s="1" t="s">
        <v>146</v>
      </c>
      <c r="BR410" s="1" t="s">
        <v>145</v>
      </c>
      <c r="BS410" s="1">
        <v>25.84332837</v>
      </c>
      <c r="BT410" s="1">
        <v>1.352150354</v>
      </c>
      <c r="BU410" s="1">
        <v>1.522788835</v>
      </c>
      <c r="BV410" s="1">
        <v>1.518209915</v>
      </c>
      <c r="BW410" s="1">
        <v>0.517197821</v>
      </c>
      <c r="BX410" s="1">
        <v>0.575972605</v>
      </c>
      <c r="BY410" s="1">
        <v>0.335062597</v>
      </c>
      <c r="BZ410" s="1" t="str">
        <f t="shared" si="1"/>
        <v>proinflamatoria</v>
      </c>
      <c r="CA410" s="1">
        <v>43.62002043</v>
      </c>
      <c r="CB410" s="1" t="s">
        <v>148</v>
      </c>
      <c r="CC410" s="1">
        <v>0.345992218</v>
      </c>
      <c r="CD410" s="1">
        <v>0.152217899</v>
      </c>
      <c r="CE410" s="1">
        <v>0.041089494</v>
      </c>
      <c r="CF410" s="1">
        <v>0.132373541</v>
      </c>
      <c r="CG410" s="1">
        <v>0.04</v>
      </c>
      <c r="CH410" s="1">
        <v>435.807</v>
      </c>
      <c r="CI410" s="2" t="str">
        <f t="shared" si="2"/>
        <v>low</v>
      </c>
      <c r="CJ410" s="1">
        <v>152.215</v>
      </c>
      <c r="CK410" s="1">
        <v>106.463</v>
      </c>
      <c r="CL410" s="1">
        <v>45.752</v>
      </c>
      <c r="CM410" s="1">
        <v>116.704</v>
      </c>
      <c r="CN410" s="1">
        <v>26.548</v>
      </c>
      <c r="CO410" s="1">
        <v>6.03</v>
      </c>
      <c r="CP410" s="1">
        <v>0.0</v>
      </c>
      <c r="CQ410" s="1">
        <v>6.03</v>
      </c>
      <c r="CR410" s="1">
        <v>0.0</v>
      </c>
      <c r="CS410" s="1">
        <v>2.934</v>
      </c>
      <c r="CT410" s="1">
        <v>2.934</v>
      </c>
      <c r="CU410" s="1">
        <v>0.0</v>
      </c>
      <c r="CV410" s="1">
        <v>0.38</v>
      </c>
      <c r="CW410" s="1">
        <v>0.0</v>
      </c>
      <c r="CX410" s="1">
        <v>0.0</v>
      </c>
      <c r="CY410" s="1">
        <v>9.444</v>
      </c>
      <c r="CZ410" s="1">
        <v>67.041</v>
      </c>
      <c r="DA410" s="1">
        <v>17.81</v>
      </c>
      <c r="DB410" s="1">
        <v>84.851</v>
      </c>
      <c r="DC410" s="1">
        <v>13.844</v>
      </c>
      <c r="DD410" s="1">
        <v>0.035</v>
      </c>
      <c r="DE410" s="1">
        <v>13.879</v>
      </c>
      <c r="DF410" s="1">
        <v>6.522</v>
      </c>
      <c r="DG410" s="1">
        <v>2.008</v>
      </c>
      <c r="DH410" s="1">
        <v>8.53</v>
      </c>
      <c r="DI410" s="1">
        <v>0.249</v>
      </c>
      <c r="DJ410" s="1">
        <v>0.42</v>
      </c>
      <c r="DK410" s="1">
        <v>0.67</v>
      </c>
      <c r="DL410" s="1">
        <v>3.333</v>
      </c>
      <c r="DM410" s="1">
        <v>22.545</v>
      </c>
      <c r="DN410" s="1">
        <v>25.878</v>
      </c>
      <c r="DO410" s="1">
        <v>0.0</v>
      </c>
      <c r="DP410" s="1">
        <v>2.934</v>
      </c>
      <c r="DQ410" s="1">
        <v>2.934</v>
      </c>
      <c r="DR410" s="1" t="s">
        <v>158</v>
      </c>
      <c r="DS410" s="1" t="s">
        <v>158</v>
      </c>
      <c r="DT410" s="1" t="s">
        <v>157</v>
      </c>
      <c r="DU410" s="1" t="s">
        <v>158</v>
      </c>
      <c r="DV410" s="1">
        <v>253.485</v>
      </c>
      <c r="DW410" s="1" t="str">
        <f t="shared" si="3"/>
        <v>low</v>
      </c>
      <c r="DX410" s="1">
        <v>88.535</v>
      </c>
      <c r="DY410" s="1">
        <v>67.88</v>
      </c>
      <c r="DZ410" s="1">
        <v>15.441</v>
      </c>
      <c r="EA410" s="1" t="s">
        <v>158</v>
      </c>
      <c r="EB410" s="1" t="s">
        <v>158</v>
      </c>
      <c r="EC410" s="1" t="s">
        <v>157</v>
      </c>
      <c r="ED410" s="1" t="s">
        <v>158</v>
      </c>
      <c r="EE410" s="1" t="s">
        <v>979</v>
      </c>
      <c r="EF410" s="1" t="s">
        <v>151</v>
      </c>
      <c r="EG410" s="1" t="s">
        <v>151</v>
      </c>
    </row>
    <row r="411" ht="14.25" customHeight="1">
      <c r="A411" s="1" t="s">
        <v>980</v>
      </c>
      <c r="B411" s="1" t="s">
        <v>153</v>
      </c>
      <c r="C411" s="1">
        <v>49.0</v>
      </c>
      <c r="D411" s="1" t="s">
        <v>161</v>
      </c>
      <c r="E411" s="1">
        <v>118.0</v>
      </c>
      <c r="F411" s="1">
        <v>44.0</v>
      </c>
      <c r="G411" s="1" t="s">
        <v>154</v>
      </c>
      <c r="H411" s="1">
        <v>32.4</v>
      </c>
      <c r="I411" s="1">
        <v>153.0</v>
      </c>
      <c r="J411" s="1">
        <v>229.0</v>
      </c>
      <c r="K411" s="1">
        <v>5.204545455</v>
      </c>
      <c r="L411" s="1">
        <v>151.2</v>
      </c>
      <c r="M411" s="1">
        <v>2.9</v>
      </c>
      <c r="N411" s="1">
        <v>86.0</v>
      </c>
      <c r="O411" s="1">
        <v>5.9</v>
      </c>
      <c r="P411" s="1">
        <v>15.0</v>
      </c>
      <c r="Q411" s="1">
        <v>3.13</v>
      </c>
      <c r="R411" s="1">
        <v>4.792332268</v>
      </c>
      <c r="S411" s="1">
        <v>162.0</v>
      </c>
      <c r="T411" s="1">
        <v>18.41</v>
      </c>
      <c r="U411" s="1">
        <v>4.773</v>
      </c>
      <c r="V411" s="1">
        <v>188.2</v>
      </c>
      <c r="W411" s="1">
        <v>289.2380204</v>
      </c>
      <c r="X411" s="1">
        <v>43.2</v>
      </c>
      <c r="Y411" s="1">
        <v>25.60573787</v>
      </c>
      <c r="Z411" s="1">
        <v>3.905374667</v>
      </c>
      <c r="AA411" s="1">
        <v>0.312160279</v>
      </c>
      <c r="AB411" s="1">
        <v>65.2</v>
      </c>
      <c r="AC411" s="1">
        <v>28.44433897</v>
      </c>
      <c r="AD411" s="1" t="s">
        <v>139</v>
      </c>
      <c r="AE411" s="1">
        <v>39.79081416</v>
      </c>
      <c r="AF411" s="1">
        <v>94.8</v>
      </c>
      <c r="AG411" s="1" t="s">
        <v>140</v>
      </c>
      <c r="AH411" s="1" t="s">
        <v>141</v>
      </c>
      <c r="AI411" s="1" t="s">
        <v>142</v>
      </c>
      <c r="AJ411" s="1" t="s">
        <v>142</v>
      </c>
      <c r="AK411" s="1" t="s">
        <v>143</v>
      </c>
      <c r="AL411" s="1">
        <v>160.0</v>
      </c>
      <c r="AM411" s="1">
        <v>103.0</v>
      </c>
      <c r="AN411" s="1">
        <v>1655.55</v>
      </c>
      <c r="AO411" s="1">
        <v>11.3494</v>
      </c>
      <c r="AP411" s="1">
        <v>436.038</v>
      </c>
      <c r="AQ411" s="1">
        <v>709.764</v>
      </c>
      <c r="AR411" s="1">
        <v>10.1473</v>
      </c>
      <c r="AS411" s="1">
        <v>990.775</v>
      </c>
      <c r="AT411" s="1">
        <v>1876.04</v>
      </c>
      <c r="AU411" s="1">
        <v>166.746</v>
      </c>
      <c r="AV411" s="1">
        <v>9.67679</v>
      </c>
      <c r="AW411" s="1">
        <v>0.764037</v>
      </c>
      <c r="AX411" s="1">
        <v>2.53637</v>
      </c>
      <c r="AY411" s="1">
        <v>870.43</v>
      </c>
      <c r="AZ411" s="1">
        <v>0.621787</v>
      </c>
      <c r="BA411" s="1">
        <v>1.33184</v>
      </c>
      <c r="BB411" s="1">
        <v>12.7125</v>
      </c>
      <c r="BC411" s="1">
        <v>3.71118</v>
      </c>
      <c r="BD411" s="1">
        <v>1.26406</v>
      </c>
      <c r="BE411" s="1">
        <v>213.232</v>
      </c>
      <c r="BF411" s="1">
        <v>6.51977</v>
      </c>
      <c r="BG411" s="1">
        <v>146.525</v>
      </c>
      <c r="BH411" s="1">
        <v>1.502212028</v>
      </c>
      <c r="BI411" s="1">
        <v>0.739915838</v>
      </c>
      <c r="BJ411" s="1">
        <v>1.590165693</v>
      </c>
      <c r="BK411" s="1">
        <v>0.029210158</v>
      </c>
      <c r="BL411" s="1" t="s">
        <v>144</v>
      </c>
      <c r="BM411" s="1" t="s">
        <v>145</v>
      </c>
      <c r="BN411" s="1" t="s">
        <v>145</v>
      </c>
      <c r="BO411" s="1" t="s">
        <v>145</v>
      </c>
      <c r="BP411" s="1" t="s">
        <v>146</v>
      </c>
      <c r="BQ411" s="1" t="s">
        <v>146</v>
      </c>
      <c r="BR411" s="1" t="s">
        <v>145</v>
      </c>
      <c r="BS411" s="1" t="s">
        <v>147</v>
      </c>
      <c r="BT411" s="1" t="s">
        <v>147</v>
      </c>
      <c r="BU411" s="1" t="s">
        <v>147</v>
      </c>
      <c r="BV411" s="1" t="s">
        <v>147</v>
      </c>
      <c r="BW411" s="1" t="s">
        <v>147</v>
      </c>
      <c r="BX411" s="1">
        <v>0.652790393</v>
      </c>
      <c r="BY411" s="1">
        <v>0.394197097</v>
      </c>
      <c r="BZ411" s="1" t="str">
        <f t="shared" si="1"/>
        <v>proinflamatoria</v>
      </c>
      <c r="CA411" s="1">
        <v>44.05907173</v>
      </c>
      <c r="CB411" s="1" t="s">
        <v>148</v>
      </c>
      <c r="CC411" s="1">
        <v>0.01343003</v>
      </c>
      <c r="CD411" s="1">
        <v>0.602471125</v>
      </c>
      <c r="CE411" s="1">
        <v>0.130808488</v>
      </c>
      <c r="CF411" s="1">
        <v>0.093473006</v>
      </c>
      <c r="CG411" s="1">
        <v>0.043513296</v>
      </c>
      <c r="CH411" s="1">
        <v>405.377</v>
      </c>
      <c r="CI411" s="2" t="str">
        <f t="shared" si="2"/>
        <v>low</v>
      </c>
      <c r="CJ411" s="1">
        <v>660.584</v>
      </c>
      <c r="CK411" s="1">
        <v>604.867</v>
      </c>
      <c r="CL411" s="1">
        <v>55.718</v>
      </c>
      <c r="CM411" s="1">
        <v>353.295</v>
      </c>
      <c r="CN411" s="1">
        <v>306.852</v>
      </c>
      <c r="CO411" s="1">
        <v>0.004</v>
      </c>
      <c r="CP411" s="1">
        <v>0.0</v>
      </c>
      <c r="CQ411" s="1">
        <v>0.004</v>
      </c>
      <c r="CR411" s="1">
        <v>0.0</v>
      </c>
      <c r="CS411" s="1">
        <v>0.432</v>
      </c>
      <c r="CT411" s="1">
        <v>0.432</v>
      </c>
      <c r="CU411" s="1">
        <v>0.0</v>
      </c>
      <c r="CV411" s="1">
        <v>0.0</v>
      </c>
      <c r="CW411" s="1">
        <v>262.894</v>
      </c>
      <c r="CX411" s="1">
        <v>0.0</v>
      </c>
      <c r="CY411" s="1">
        <v>40.132</v>
      </c>
      <c r="CZ411" s="1">
        <v>0.006</v>
      </c>
      <c r="DA411" s="1">
        <v>0.042</v>
      </c>
      <c r="DB411" s="1">
        <v>0.048</v>
      </c>
      <c r="DC411" s="1">
        <v>0.0</v>
      </c>
      <c r="DD411" s="1">
        <v>0.004</v>
      </c>
      <c r="DE411" s="1">
        <v>0.004</v>
      </c>
      <c r="DF411" s="1">
        <v>49.765</v>
      </c>
      <c r="DG411" s="1">
        <v>0.452</v>
      </c>
      <c r="DH411" s="1">
        <v>50.217</v>
      </c>
      <c r="DI411" s="1">
        <v>1.329</v>
      </c>
      <c r="DJ411" s="1">
        <v>1.365</v>
      </c>
      <c r="DK411" s="1">
        <v>2.694</v>
      </c>
      <c r="DL411" s="1">
        <v>250.707</v>
      </c>
      <c r="DM411" s="1">
        <v>53.392</v>
      </c>
      <c r="DN411" s="1">
        <v>304.098</v>
      </c>
      <c r="DO411" s="1">
        <v>0.0</v>
      </c>
      <c r="DP411" s="1">
        <v>0.432</v>
      </c>
      <c r="DQ411" s="1">
        <v>0.432</v>
      </c>
      <c r="DR411" s="1" t="s">
        <v>158</v>
      </c>
      <c r="DS411" s="1" t="s">
        <v>157</v>
      </c>
      <c r="DT411" s="1" t="s">
        <v>149</v>
      </c>
      <c r="DU411" s="1" t="s">
        <v>157</v>
      </c>
      <c r="DV411" s="1">
        <v>244.859</v>
      </c>
      <c r="DW411" s="1" t="str">
        <f t="shared" si="3"/>
        <v>low</v>
      </c>
      <c r="DX411" s="1">
        <v>399.012</v>
      </c>
      <c r="DY411" s="1">
        <v>213.401</v>
      </c>
      <c r="DZ411" s="1">
        <v>185.348</v>
      </c>
      <c r="EA411" s="1" t="s">
        <v>158</v>
      </c>
      <c r="EB411" s="1" t="s">
        <v>157</v>
      </c>
      <c r="EC411" s="1" t="s">
        <v>149</v>
      </c>
      <c r="ED411" s="1" t="s">
        <v>157</v>
      </c>
      <c r="EE411" s="1" t="s">
        <v>981</v>
      </c>
      <c r="EF411" s="1" t="s">
        <v>151</v>
      </c>
      <c r="EG411" s="1" t="s">
        <v>151</v>
      </c>
    </row>
    <row r="412" ht="14.25" customHeight="1">
      <c r="A412" s="1" t="s">
        <v>982</v>
      </c>
      <c r="B412" s="1" t="s">
        <v>153</v>
      </c>
      <c r="C412" s="1">
        <v>51.0</v>
      </c>
      <c r="D412" s="1" t="s">
        <v>161</v>
      </c>
      <c r="E412" s="1">
        <v>93.5</v>
      </c>
      <c r="F412" s="1">
        <v>37.0</v>
      </c>
      <c r="G412" s="1" t="s">
        <v>154</v>
      </c>
      <c r="H412" s="1">
        <v>41.8</v>
      </c>
      <c r="I412" s="1">
        <v>98.0</v>
      </c>
      <c r="J412" s="1">
        <v>177.0</v>
      </c>
      <c r="K412" s="1">
        <v>4.783783784</v>
      </c>
      <c r="L412" s="1">
        <v>33.68</v>
      </c>
      <c r="M412" s="1">
        <v>8.3</v>
      </c>
      <c r="N412" s="1">
        <v>100.0</v>
      </c>
      <c r="O412" s="1">
        <v>6.6</v>
      </c>
      <c r="P412" s="1">
        <v>12.5</v>
      </c>
      <c r="Q412" s="1">
        <v>2.91</v>
      </c>
      <c r="R412" s="1">
        <v>4.295532646</v>
      </c>
      <c r="S412" s="1">
        <v>209.0</v>
      </c>
      <c r="T412" s="1">
        <v>18.64</v>
      </c>
      <c r="U412" s="1">
        <v>5.55</v>
      </c>
      <c r="V412" s="1">
        <v>141.7</v>
      </c>
      <c r="W412" s="1">
        <v>181.8536585</v>
      </c>
      <c r="X412" s="1">
        <v>41.1</v>
      </c>
      <c r="Y412" s="1">
        <v>21.74921703</v>
      </c>
      <c r="Z412" s="1">
        <v>4.597866667</v>
      </c>
      <c r="AA412" s="1">
        <v>0.305401682</v>
      </c>
      <c r="AB412" s="1">
        <v>80.2</v>
      </c>
      <c r="AC412" s="1">
        <v>33.25304782</v>
      </c>
      <c r="AD412" s="1" t="s">
        <v>155</v>
      </c>
      <c r="AE412" s="1">
        <v>41.88302216</v>
      </c>
      <c r="AF412" s="1">
        <v>98.2</v>
      </c>
      <c r="AG412" s="1" t="s">
        <v>140</v>
      </c>
      <c r="AH412" s="1" t="s">
        <v>141</v>
      </c>
      <c r="AI412" s="1" t="s">
        <v>142</v>
      </c>
      <c r="AJ412" s="1" t="s">
        <v>142</v>
      </c>
      <c r="AK412" s="1" t="s">
        <v>143</v>
      </c>
      <c r="AL412" s="1">
        <v>125.0</v>
      </c>
      <c r="AM412" s="1">
        <v>86.0</v>
      </c>
      <c r="AN412" s="1">
        <v>1686.51</v>
      </c>
      <c r="AO412" s="1">
        <v>18.0403</v>
      </c>
      <c r="AP412" s="1">
        <v>709.787</v>
      </c>
      <c r="AQ412" s="1">
        <v>974.782</v>
      </c>
      <c r="AR412" s="1">
        <v>11.8389</v>
      </c>
      <c r="AS412" s="1">
        <v>1499.4</v>
      </c>
      <c r="AT412" s="1">
        <v>3258.03</v>
      </c>
      <c r="AU412" s="1">
        <v>243.171</v>
      </c>
      <c r="AV412" s="1">
        <v>9.55226</v>
      </c>
      <c r="AW412" s="1">
        <v>1.56908</v>
      </c>
      <c r="AX412" s="1">
        <v>2.49799</v>
      </c>
      <c r="AY412" s="1">
        <v>806.495</v>
      </c>
      <c r="AZ412" s="1">
        <v>1.06008</v>
      </c>
      <c r="BA412" s="1">
        <v>1.7882</v>
      </c>
      <c r="BB412" s="1">
        <v>15.99</v>
      </c>
      <c r="BC412" s="1">
        <v>4.91171</v>
      </c>
      <c r="BD412" s="1">
        <v>1.87961</v>
      </c>
      <c r="BE412" s="1">
        <v>339.051</v>
      </c>
      <c r="BF412" s="1">
        <v>6.88232</v>
      </c>
      <c r="BG412" s="1">
        <v>282.667</v>
      </c>
      <c r="BH412" s="1">
        <v>3.08083184</v>
      </c>
      <c r="BI412" s="1">
        <v>0.474101431</v>
      </c>
      <c r="BJ412" s="1">
        <v>0.344373598</v>
      </c>
      <c r="BK412" s="1">
        <v>0.010064586</v>
      </c>
      <c r="BL412" s="1" t="s">
        <v>144</v>
      </c>
      <c r="BM412" s="1" t="s">
        <v>145</v>
      </c>
      <c r="BN412" s="1" t="s">
        <v>145</v>
      </c>
      <c r="BO412" s="1" t="s">
        <v>145</v>
      </c>
      <c r="BP412" s="1" t="s">
        <v>145</v>
      </c>
      <c r="BQ412" s="1" t="s">
        <v>145</v>
      </c>
      <c r="BR412" s="1" t="s">
        <v>145</v>
      </c>
      <c r="BS412" s="1">
        <v>26.22188129</v>
      </c>
      <c r="BT412" s="1">
        <v>1.552498304</v>
      </c>
      <c r="BU412" s="1">
        <v>0.934593537</v>
      </c>
      <c r="BV412" s="1">
        <v>0.726434243</v>
      </c>
      <c r="BW412" s="1">
        <v>0.230130008</v>
      </c>
      <c r="BX412" s="1">
        <v>-0.858051525</v>
      </c>
      <c r="BY412" s="1">
        <v>-0.508625681</v>
      </c>
      <c r="BZ412" s="1" t="str">
        <f t="shared" si="1"/>
        <v>antiinflamatoria</v>
      </c>
      <c r="CA412" s="1">
        <v>44.3706721</v>
      </c>
      <c r="CB412" s="1" t="s">
        <v>148</v>
      </c>
      <c r="CC412" s="1">
        <v>0.080548303</v>
      </c>
      <c r="CD412" s="1">
        <v>0.184334204</v>
      </c>
      <c r="CE412" s="1">
        <v>0.111586162</v>
      </c>
      <c r="CF412" s="1">
        <v>0.342036554</v>
      </c>
      <c r="CG412" s="1">
        <v>0.092819843</v>
      </c>
      <c r="CH412" s="1">
        <v>2441.167</v>
      </c>
      <c r="CI412" s="2" t="str">
        <f t="shared" si="2"/>
        <v>High</v>
      </c>
      <c r="CJ412" s="1">
        <v>1354.489</v>
      </c>
      <c r="CK412" s="1">
        <v>763.647</v>
      </c>
      <c r="CL412" s="1">
        <v>590.843</v>
      </c>
      <c r="CM412" s="1">
        <v>236.951</v>
      </c>
      <c r="CN412" s="1">
        <v>1083.737</v>
      </c>
      <c r="CO412" s="1">
        <v>8.628</v>
      </c>
      <c r="CP412" s="1">
        <v>0.0</v>
      </c>
      <c r="CQ412" s="1">
        <v>8.628</v>
      </c>
      <c r="CR412" s="1">
        <v>0.0</v>
      </c>
      <c r="CS412" s="1">
        <v>25.168</v>
      </c>
      <c r="CT412" s="1">
        <v>25.168</v>
      </c>
      <c r="CU412" s="1">
        <v>0.005</v>
      </c>
      <c r="CV412" s="1">
        <v>0.878</v>
      </c>
      <c r="CW412" s="1">
        <v>0.0</v>
      </c>
      <c r="CX412" s="1">
        <v>0.0</v>
      </c>
      <c r="CY412" s="1">
        <v>12.686</v>
      </c>
      <c r="CZ412" s="1">
        <v>0.144</v>
      </c>
      <c r="DA412" s="1">
        <v>185.075</v>
      </c>
      <c r="DB412" s="1">
        <v>185.219</v>
      </c>
      <c r="DC412" s="1">
        <v>0.0</v>
      </c>
      <c r="DD412" s="1">
        <v>0.498</v>
      </c>
      <c r="DE412" s="1">
        <v>0.498</v>
      </c>
      <c r="DF412" s="1">
        <v>29.588</v>
      </c>
      <c r="DG412" s="1">
        <v>8.96</v>
      </c>
      <c r="DH412" s="1">
        <v>38.548</v>
      </c>
      <c r="DI412" s="1">
        <v>1.09</v>
      </c>
      <c r="DJ412" s="1">
        <v>0.801</v>
      </c>
      <c r="DK412" s="1">
        <v>1.891</v>
      </c>
      <c r="DL412" s="1">
        <v>711.488</v>
      </c>
      <c r="DM412" s="1">
        <v>370.323</v>
      </c>
      <c r="DN412" s="1">
        <v>1081.811</v>
      </c>
      <c r="DO412" s="1">
        <v>0.0</v>
      </c>
      <c r="DP412" s="1">
        <v>25.168</v>
      </c>
      <c r="DQ412" s="1">
        <v>25.168</v>
      </c>
      <c r="DR412" s="1" t="s">
        <v>149</v>
      </c>
      <c r="DS412" s="1" t="s">
        <v>149</v>
      </c>
      <c r="DT412" s="1" t="s">
        <v>157</v>
      </c>
      <c r="DU412" s="1" t="s">
        <v>149</v>
      </c>
      <c r="DV412" s="1">
        <v>1447.467</v>
      </c>
      <c r="DW412" s="1" t="str">
        <f t="shared" si="3"/>
        <v>high</v>
      </c>
      <c r="DX412" s="1">
        <v>803.132</v>
      </c>
      <c r="DY412" s="1">
        <v>140.498</v>
      </c>
      <c r="DZ412" s="1">
        <v>642.592</v>
      </c>
      <c r="EA412" s="1" t="s">
        <v>149</v>
      </c>
      <c r="EB412" s="1" t="s">
        <v>149</v>
      </c>
      <c r="EC412" s="1" t="s">
        <v>149</v>
      </c>
      <c r="ED412" s="1" t="s">
        <v>149</v>
      </c>
      <c r="EE412" s="1" t="s">
        <v>983</v>
      </c>
      <c r="EF412" s="1" t="s">
        <v>151</v>
      </c>
      <c r="EG412" s="1" t="s">
        <v>151</v>
      </c>
    </row>
    <row r="413" ht="14.25" customHeight="1">
      <c r="A413" s="1" t="s">
        <v>984</v>
      </c>
      <c r="B413" s="1" t="s">
        <v>153</v>
      </c>
      <c r="C413" s="1">
        <v>44.0</v>
      </c>
      <c r="D413" s="1" t="s">
        <v>161</v>
      </c>
      <c r="E413" s="1">
        <v>116.0</v>
      </c>
      <c r="F413" s="1">
        <v>42.0</v>
      </c>
      <c r="G413" s="1" t="s">
        <v>154</v>
      </c>
      <c r="H413" s="1">
        <v>25.2</v>
      </c>
      <c r="I413" s="1">
        <v>134.0</v>
      </c>
      <c r="J413" s="1">
        <v>201.0</v>
      </c>
      <c r="K413" s="1">
        <v>4.785714286</v>
      </c>
      <c r="L413" s="1">
        <v>109.03</v>
      </c>
      <c r="M413" s="1">
        <v>1.4</v>
      </c>
      <c r="N413" s="1">
        <v>136.0</v>
      </c>
      <c r="O413" s="1">
        <v>7.0</v>
      </c>
      <c r="P413" s="1">
        <v>11.3</v>
      </c>
      <c r="Q413" s="1">
        <v>4.25</v>
      </c>
      <c r="R413" s="1">
        <v>2.658823529</v>
      </c>
      <c r="S413" s="1">
        <v>126.0</v>
      </c>
      <c r="T413" s="1">
        <v>20.75</v>
      </c>
      <c r="U413" s="1">
        <v>7.548</v>
      </c>
      <c r="V413" s="1">
        <v>86.0</v>
      </c>
      <c r="W413" s="1">
        <v>102.5197628</v>
      </c>
      <c r="X413" s="1">
        <v>34.6</v>
      </c>
      <c r="Y413" s="1">
        <v>14.36588963</v>
      </c>
      <c r="Z413" s="1">
        <v>6.960933333</v>
      </c>
      <c r="AA413" s="1">
        <v>0.289478557</v>
      </c>
      <c r="AB413" s="1">
        <v>71.2</v>
      </c>
      <c r="AC413" s="1">
        <v>31.77140297</v>
      </c>
      <c r="AD413" s="1" t="s">
        <v>155</v>
      </c>
      <c r="AE413" s="1">
        <v>39.13768459</v>
      </c>
      <c r="AF413" s="1">
        <v>90.6</v>
      </c>
      <c r="AG413" s="1" t="s">
        <v>140</v>
      </c>
      <c r="AH413" s="1" t="s">
        <v>141</v>
      </c>
      <c r="AI413" s="1" t="s">
        <v>142</v>
      </c>
      <c r="AJ413" s="1" t="s">
        <v>142</v>
      </c>
      <c r="AK413" s="1" t="s">
        <v>143</v>
      </c>
      <c r="AL413" s="1">
        <v>127.0</v>
      </c>
      <c r="AM413" s="1">
        <v>75.0</v>
      </c>
      <c r="AN413" s="1">
        <v>1486.32</v>
      </c>
      <c r="AO413" s="1">
        <v>20.4276</v>
      </c>
      <c r="AP413" s="1">
        <v>838.659</v>
      </c>
      <c r="AQ413" s="1">
        <v>1103.49</v>
      </c>
      <c r="AR413" s="1">
        <v>14.4838</v>
      </c>
      <c r="AS413" s="1">
        <v>1169.85</v>
      </c>
      <c r="AT413" s="1">
        <v>3139.02</v>
      </c>
      <c r="AU413" s="1">
        <v>228.2</v>
      </c>
      <c r="AV413" s="1">
        <v>10.7287</v>
      </c>
      <c r="AW413" s="1">
        <v>3.07638</v>
      </c>
      <c r="AX413" s="1">
        <v>3.13716</v>
      </c>
      <c r="AY413" s="1">
        <v>1143.07</v>
      </c>
      <c r="AZ413" s="1">
        <v>0.960089</v>
      </c>
      <c r="BA413" s="1">
        <v>2.15602</v>
      </c>
      <c r="BB413" s="1">
        <v>12.3021</v>
      </c>
      <c r="BC413" s="1">
        <v>5.97912</v>
      </c>
      <c r="BD413" s="1">
        <v>1.43055</v>
      </c>
      <c r="BE413" s="1">
        <v>462.484</v>
      </c>
      <c r="BF413" s="1">
        <v>7.68297</v>
      </c>
      <c r="BG413" s="1">
        <v>157.411</v>
      </c>
      <c r="BH413" s="1">
        <v>1.781495318</v>
      </c>
      <c r="BI413" s="1">
        <v>0.261768458</v>
      </c>
      <c r="BJ413" s="1">
        <v>0.193357533</v>
      </c>
      <c r="BK413" s="1">
        <v>0.025076173</v>
      </c>
      <c r="BL413" s="1" t="s">
        <v>144</v>
      </c>
      <c r="BM413" s="1" t="s">
        <v>145</v>
      </c>
      <c r="BN413" s="1" t="s">
        <v>146</v>
      </c>
      <c r="BO413" s="1" t="s">
        <v>145</v>
      </c>
      <c r="BP413" s="1" t="s">
        <v>145</v>
      </c>
      <c r="BQ413" s="1" t="s">
        <v>146</v>
      </c>
      <c r="BR413" s="1" t="s">
        <v>145</v>
      </c>
      <c r="BS413" s="1">
        <v>44.80970189</v>
      </c>
      <c r="BT413" s="1">
        <v>1.584813827</v>
      </c>
      <c r="BU413" s="1">
        <v>1.021001314</v>
      </c>
      <c r="BV413" s="1">
        <v>0.739462796</v>
      </c>
      <c r="BW413" s="1">
        <v>0.276751981</v>
      </c>
      <c r="BX413" s="1">
        <v>-0.913342789</v>
      </c>
      <c r="BY413" s="1">
        <v>-0.614631756</v>
      </c>
      <c r="BZ413" s="1" t="str">
        <f t="shared" si="1"/>
        <v>antiinflamatoria</v>
      </c>
      <c r="CA413" s="1">
        <v>42.95364238</v>
      </c>
      <c r="CB413" s="1" t="s">
        <v>148</v>
      </c>
      <c r="CC413" s="1">
        <v>0.002965969</v>
      </c>
      <c r="CD413" s="1">
        <v>0.229979707</v>
      </c>
      <c r="CE413" s="1">
        <v>0.121175461</v>
      </c>
      <c r="CF413" s="1">
        <v>0.468232907</v>
      </c>
      <c r="CG413" s="1">
        <v>0.02969872</v>
      </c>
      <c r="CH413" s="1">
        <v>380.908</v>
      </c>
      <c r="CI413" s="2" t="str">
        <f t="shared" si="2"/>
        <v>low</v>
      </c>
      <c r="CJ413" s="1">
        <v>184.333</v>
      </c>
      <c r="CK413" s="1">
        <v>161.399</v>
      </c>
      <c r="CL413" s="1">
        <v>22.933</v>
      </c>
      <c r="CM413" s="1">
        <v>152.857</v>
      </c>
      <c r="CN413" s="1">
        <v>20.375</v>
      </c>
      <c r="CO413" s="1">
        <v>4.532</v>
      </c>
      <c r="CP413" s="1">
        <v>0.0</v>
      </c>
      <c r="CQ413" s="1">
        <v>4.532</v>
      </c>
      <c r="CR413" s="1">
        <v>0.013</v>
      </c>
      <c r="CS413" s="1">
        <v>6.555</v>
      </c>
      <c r="CT413" s="1">
        <v>6.568</v>
      </c>
      <c r="CU413" s="1">
        <v>0.0</v>
      </c>
      <c r="CV413" s="1">
        <v>4.385</v>
      </c>
      <c r="CW413" s="1">
        <v>0.0</v>
      </c>
      <c r="CX413" s="1">
        <v>0.0</v>
      </c>
      <c r="CY413" s="1">
        <v>136.913</v>
      </c>
      <c r="CZ413" s="1">
        <v>0.301</v>
      </c>
      <c r="DA413" s="1">
        <v>1.829</v>
      </c>
      <c r="DB413" s="1">
        <v>2.13</v>
      </c>
      <c r="DC413" s="1">
        <v>1.45</v>
      </c>
      <c r="DD413" s="1">
        <v>0.175</v>
      </c>
      <c r="DE413" s="1">
        <v>1.625</v>
      </c>
      <c r="DF413" s="1">
        <v>9.245</v>
      </c>
      <c r="DG413" s="1">
        <v>2.922</v>
      </c>
      <c r="DH413" s="1">
        <v>12.168</v>
      </c>
      <c r="DI413" s="1">
        <v>0.089</v>
      </c>
      <c r="DJ413" s="1">
        <v>1.243</v>
      </c>
      <c r="DK413" s="1">
        <v>1.332</v>
      </c>
      <c r="DL413" s="1">
        <v>8.835</v>
      </c>
      <c r="DM413" s="1">
        <v>10.209</v>
      </c>
      <c r="DN413" s="1">
        <v>19.043</v>
      </c>
      <c r="DO413" s="1">
        <v>0.013</v>
      </c>
      <c r="DP413" s="1">
        <v>6.555</v>
      </c>
      <c r="DQ413" s="1">
        <v>6.568</v>
      </c>
      <c r="DR413" s="1" t="s">
        <v>158</v>
      </c>
      <c r="DS413" s="1" t="s">
        <v>158</v>
      </c>
      <c r="DT413" s="1" t="s">
        <v>157</v>
      </c>
      <c r="DU413" s="1" t="s">
        <v>158</v>
      </c>
      <c r="DV413" s="1">
        <v>256.276</v>
      </c>
      <c r="DW413" s="1" t="str">
        <f t="shared" si="3"/>
        <v>low</v>
      </c>
      <c r="DX413" s="1">
        <v>124.02</v>
      </c>
      <c r="DY413" s="1">
        <v>102.843</v>
      </c>
      <c r="DZ413" s="1">
        <v>13.709</v>
      </c>
      <c r="EA413" s="1" t="s">
        <v>158</v>
      </c>
      <c r="EB413" s="1" t="s">
        <v>158</v>
      </c>
      <c r="EC413" s="1" t="s">
        <v>157</v>
      </c>
      <c r="ED413" s="1" t="s">
        <v>158</v>
      </c>
      <c r="EE413" s="1" t="s">
        <v>985</v>
      </c>
      <c r="EF413" s="1" t="s">
        <v>165</v>
      </c>
      <c r="EG413" s="1" t="s">
        <v>165</v>
      </c>
    </row>
    <row r="414" ht="14.25" customHeight="1">
      <c r="A414" s="1" t="s">
        <v>986</v>
      </c>
      <c r="B414" s="1" t="s">
        <v>153</v>
      </c>
      <c r="C414" s="1">
        <v>49.0</v>
      </c>
      <c r="D414" s="1" t="s">
        <v>161</v>
      </c>
      <c r="E414" s="1">
        <v>98.0</v>
      </c>
      <c r="F414" s="1">
        <v>55.0</v>
      </c>
      <c r="G414" s="1" t="s">
        <v>154</v>
      </c>
      <c r="H414" s="1">
        <v>20.8</v>
      </c>
      <c r="I414" s="1">
        <v>137.0</v>
      </c>
      <c r="J414" s="1">
        <v>213.0</v>
      </c>
      <c r="K414" s="1">
        <v>3.872727273</v>
      </c>
      <c r="L414" s="1">
        <v>38.2</v>
      </c>
      <c r="M414" s="1">
        <v>0.4</v>
      </c>
      <c r="N414" s="1">
        <v>82.0</v>
      </c>
      <c r="O414" s="1">
        <v>5.3</v>
      </c>
      <c r="P414" s="1">
        <v>1.35</v>
      </c>
      <c r="Q414" s="1">
        <v>13.45</v>
      </c>
      <c r="R414" s="1">
        <v>0.100371747</v>
      </c>
      <c r="S414" s="1">
        <v>104.0</v>
      </c>
      <c r="T414" s="1">
        <v>5.7</v>
      </c>
      <c r="U414" s="1">
        <v>4.551</v>
      </c>
      <c r="V414" s="1">
        <v>93.9</v>
      </c>
      <c r="W414" s="1">
        <v>108.4681256</v>
      </c>
      <c r="X414" s="1">
        <v>138.0</v>
      </c>
      <c r="Y414" s="1">
        <v>86.73628699</v>
      </c>
      <c r="Z414" s="1">
        <v>1.15292</v>
      </c>
      <c r="AA414" s="1">
        <v>0.37402487</v>
      </c>
      <c r="AB414" s="1">
        <v>47.8</v>
      </c>
      <c r="AC414" s="1">
        <v>20.88093976</v>
      </c>
      <c r="AD414" s="1" t="s">
        <v>154</v>
      </c>
      <c r="AE414" s="1">
        <v>30.39221607</v>
      </c>
      <c r="AF414" s="1">
        <v>72.0</v>
      </c>
      <c r="AG414" s="1" t="s">
        <v>154</v>
      </c>
      <c r="AH414" s="1" t="s">
        <v>154</v>
      </c>
      <c r="AI414" s="1" t="s">
        <v>142</v>
      </c>
      <c r="AJ414" s="1" t="s">
        <v>142</v>
      </c>
      <c r="AK414" s="1" t="s">
        <v>143</v>
      </c>
      <c r="AL414" s="1">
        <v>97.0</v>
      </c>
      <c r="AM414" s="1">
        <v>65.0</v>
      </c>
      <c r="AN414" s="1">
        <v>1524.91</v>
      </c>
      <c r="AO414" s="1">
        <v>19.4986</v>
      </c>
      <c r="AP414" s="1">
        <v>651.348</v>
      </c>
      <c r="AQ414" s="1">
        <v>881.557</v>
      </c>
      <c r="AR414" s="1">
        <v>14.9272</v>
      </c>
      <c r="AS414" s="1">
        <v>1049.77</v>
      </c>
      <c r="AT414" s="1">
        <v>3386.56</v>
      </c>
      <c r="AU414" s="1">
        <v>235.896</v>
      </c>
      <c r="AV414" s="1">
        <v>9.90929</v>
      </c>
      <c r="AW414" s="1">
        <v>1.32677</v>
      </c>
      <c r="AX414" s="1">
        <v>3.31435</v>
      </c>
      <c r="AY414" s="1">
        <v>670.777</v>
      </c>
      <c r="AZ414" s="1">
        <v>1.1432</v>
      </c>
      <c r="BA414" s="1">
        <v>1.38759</v>
      </c>
      <c r="BB414" s="1">
        <v>16.1987</v>
      </c>
      <c r="BC414" s="1">
        <v>3.95754</v>
      </c>
      <c r="BD414" s="1">
        <v>2.33587</v>
      </c>
      <c r="BE414" s="1">
        <v>321.921</v>
      </c>
      <c r="BF414" s="1">
        <v>6.86572</v>
      </c>
      <c r="BG414" s="1">
        <v>160.671</v>
      </c>
      <c r="BH414" s="1">
        <v>0.489739379</v>
      </c>
      <c r="BI414" s="1">
        <v>0.146829788</v>
      </c>
      <c r="BJ414" s="1">
        <v>0.140088437</v>
      </c>
      <c r="BK414" s="1">
        <v>0.0</v>
      </c>
      <c r="BL414" s="1" t="s">
        <v>156</v>
      </c>
      <c r="BM414" s="1" t="s">
        <v>145</v>
      </c>
      <c r="BN414" s="1" t="s">
        <v>146</v>
      </c>
      <c r="BO414" s="1" t="s">
        <v>146</v>
      </c>
      <c r="BP414" s="1" t="s">
        <v>146</v>
      </c>
      <c r="BQ414" s="1" t="s">
        <v>146</v>
      </c>
      <c r="BR414" s="1" t="s">
        <v>146</v>
      </c>
      <c r="BS414" s="1">
        <v>22.68680219</v>
      </c>
      <c r="BT414" s="1">
        <v>1.231375427</v>
      </c>
      <c r="BU414" s="1">
        <v>0.598983708</v>
      </c>
      <c r="BV414" s="1">
        <v>0.404529647</v>
      </c>
      <c r="BW414" s="1">
        <v>0.120482978</v>
      </c>
      <c r="BX414" s="1">
        <v>-0.283179674</v>
      </c>
      <c r="BY414" s="1">
        <v>-0.185691589</v>
      </c>
      <c r="BZ414" s="1" t="str">
        <f t="shared" si="1"/>
        <v>antiinflamatoria</v>
      </c>
      <c r="CA414" s="1">
        <v>33.97222222</v>
      </c>
      <c r="CB414" s="1" t="s">
        <v>148</v>
      </c>
      <c r="CC414" s="1">
        <v>0.023868617</v>
      </c>
      <c r="CD414" s="1">
        <v>0.186882822</v>
      </c>
      <c r="CE414" s="1">
        <v>0.067539737</v>
      </c>
      <c r="CF414" s="1">
        <v>0.15292813</v>
      </c>
      <c r="CG414" s="1">
        <v>0.174103607</v>
      </c>
      <c r="CH414" s="1">
        <v>1288.056</v>
      </c>
      <c r="CI414" s="2" t="str">
        <f t="shared" si="2"/>
        <v>High</v>
      </c>
      <c r="CJ414" s="1">
        <v>505.656</v>
      </c>
      <c r="CK414" s="1">
        <v>472.957</v>
      </c>
      <c r="CL414" s="1">
        <v>32.699</v>
      </c>
      <c r="CM414" s="1">
        <v>340.533</v>
      </c>
      <c r="CN414" s="1">
        <v>155.405</v>
      </c>
      <c r="CO414" s="1">
        <v>0.298</v>
      </c>
      <c r="CP414" s="1">
        <v>0.0</v>
      </c>
      <c r="CQ414" s="1">
        <v>0.298</v>
      </c>
      <c r="CR414" s="1">
        <v>0.0</v>
      </c>
      <c r="CS414" s="1">
        <v>9.42</v>
      </c>
      <c r="CT414" s="1">
        <v>9.42</v>
      </c>
      <c r="CU414" s="1">
        <v>0.0</v>
      </c>
      <c r="CV414" s="1">
        <v>0.298</v>
      </c>
      <c r="CW414" s="1">
        <v>2.05</v>
      </c>
      <c r="CX414" s="1">
        <v>0.0</v>
      </c>
      <c r="CY414" s="1">
        <v>278.432</v>
      </c>
      <c r="CZ414" s="1">
        <v>0.083</v>
      </c>
      <c r="DA414" s="1">
        <v>4.23</v>
      </c>
      <c r="DB414" s="1">
        <v>4.313</v>
      </c>
      <c r="DC414" s="1">
        <v>11.601</v>
      </c>
      <c r="DD414" s="1">
        <v>3.634</v>
      </c>
      <c r="DE414" s="1">
        <v>15.235</v>
      </c>
      <c r="DF414" s="1">
        <v>21.235</v>
      </c>
      <c r="DG414" s="1">
        <v>7.534</v>
      </c>
      <c r="DH414" s="1">
        <v>28.769</v>
      </c>
      <c r="DI414" s="1">
        <v>4.714</v>
      </c>
      <c r="DJ414" s="1">
        <v>2.364</v>
      </c>
      <c r="DK414" s="1">
        <v>7.077</v>
      </c>
      <c r="DL414" s="1">
        <v>142.811</v>
      </c>
      <c r="DM414" s="1">
        <v>5.516</v>
      </c>
      <c r="DN414" s="1">
        <v>148.327</v>
      </c>
      <c r="DO414" s="1">
        <v>0.0</v>
      </c>
      <c r="DP414" s="1">
        <v>9.42</v>
      </c>
      <c r="DQ414" s="1">
        <v>9.42</v>
      </c>
      <c r="DR414" s="1" t="s">
        <v>157</v>
      </c>
      <c r="DS414" s="1" t="s">
        <v>157</v>
      </c>
      <c r="DT414" s="1" t="s">
        <v>149</v>
      </c>
      <c r="DU414" s="1" t="s">
        <v>157</v>
      </c>
      <c r="DV414" s="1">
        <v>844.677</v>
      </c>
      <c r="DW414" s="1" t="str">
        <f t="shared" si="3"/>
        <v>high</v>
      </c>
      <c r="DX414" s="1">
        <v>331.597</v>
      </c>
      <c r="DY414" s="1">
        <v>223.314</v>
      </c>
      <c r="DZ414" s="1">
        <v>101.911</v>
      </c>
      <c r="EA414" s="1" t="s">
        <v>149</v>
      </c>
      <c r="EB414" s="1" t="s">
        <v>157</v>
      </c>
      <c r="EC414" s="1" t="s">
        <v>149</v>
      </c>
      <c r="ED414" s="1" t="s">
        <v>157</v>
      </c>
      <c r="EE414" s="1" t="s">
        <v>987</v>
      </c>
      <c r="EF414" s="1" t="s">
        <v>165</v>
      </c>
      <c r="EG414" s="1" t="s">
        <v>165</v>
      </c>
    </row>
    <row r="415" ht="14.25" customHeight="1">
      <c r="A415" s="1" t="s">
        <v>988</v>
      </c>
      <c r="B415" s="1" t="s">
        <v>153</v>
      </c>
      <c r="C415" s="1">
        <v>54.0</v>
      </c>
      <c r="D415" s="1" t="s">
        <v>161</v>
      </c>
      <c r="E415" s="1">
        <v>85.3</v>
      </c>
      <c r="F415" s="1">
        <v>51.0</v>
      </c>
      <c r="G415" s="1" t="s">
        <v>154</v>
      </c>
      <c r="H415" s="1">
        <v>36.0</v>
      </c>
      <c r="I415" s="1">
        <v>83.0</v>
      </c>
      <c r="J415" s="1">
        <v>170.0</v>
      </c>
      <c r="K415" s="1">
        <v>3.333333333</v>
      </c>
      <c r="L415" s="1">
        <v>191.4</v>
      </c>
      <c r="M415" s="1">
        <v>3.5</v>
      </c>
      <c r="N415" s="1">
        <v>92.0</v>
      </c>
      <c r="O415" s="1">
        <v>5.4</v>
      </c>
      <c r="P415" s="1">
        <v>6.23</v>
      </c>
      <c r="Q415" s="1">
        <v>7.41</v>
      </c>
      <c r="R415" s="1">
        <v>0.840755735</v>
      </c>
      <c r="S415" s="1">
        <v>180.0</v>
      </c>
      <c r="T415" s="1">
        <v>5.13</v>
      </c>
      <c r="U415" s="1">
        <v>5.106</v>
      </c>
      <c r="V415" s="1">
        <v>69.4</v>
      </c>
      <c r="W415" s="1">
        <v>63.88542964</v>
      </c>
      <c r="X415" s="1">
        <v>148.5</v>
      </c>
      <c r="Y415" s="1">
        <v>85.89825523</v>
      </c>
      <c r="Z415" s="1">
        <v>1.164168</v>
      </c>
      <c r="AA415" s="1">
        <v>0.373435936</v>
      </c>
      <c r="AB415" s="1">
        <v>50.0</v>
      </c>
      <c r="AC415" s="1">
        <v>20.41462095</v>
      </c>
      <c r="AD415" s="1" t="s">
        <v>154</v>
      </c>
      <c r="AE415" s="1">
        <v>36.94619425</v>
      </c>
      <c r="AF415" s="1">
        <v>73.1</v>
      </c>
      <c r="AG415" s="1" t="s">
        <v>154</v>
      </c>
      <c r="AH415" s="1" t="s">
        <v>154</v>
      </c>
      <c r="AI415" s="1" t="s">
        <v>142</v>
      </c>
      <c r="AJ415" s="1" t="s">
        <v>142</v>
      </c>
      <c r="AK415" s="1" t="s">
        <v>143</v>
      </c>
      <c r="AL415" s="1">
        <v>135.0</v>
      </c>
      <c r="AM415" s="1">
        <v>95.0</v>
      </c>
      <c r="AN415" s="1">
        <v>1595.47</v>
      </c>
      <c r="AO415" s="1">
        <v>26.1133</v>
      </c>
      <c r="AP415" s="1">
        <v>353.816</v>
      </c>
      <c r="AQ415" s="1">
        <v>1119.77</v>
      </c>
      <c r="AR415" s="1">
        <v>15.0556</v>
      </c>
      <c r="AS415" s="1">
        <v>681.956</v>
      </c>
      <c r="AT415" s="1">
        <v>2514.38</v>
      </c>
      <c r="AU415" s="1">
        <v>236.591</v>
      </c>
      <c r="AV415" s="1">
        <v>10.2946</v>
      </c>
      <c r="AW415" s="1">
        <v>1.81753</v>
      </c>
      <c r="AX415" s="1">
        <v>3.23818</v>
      </c>
      <c r="AY415" s="1">
        <v>623.708</v>
      </c>
      <c r="AZ415" s="1">
        <v>1.04146</v>
      </c>
      <c r="BA415" s="1">
        <v>1.4098</v>
      </c>
      <c r="BB415" s="1">
        <v>15.214</v>
      </c>
      <c r="BC415" s="1">
        <v>5.34893</v>
      </c>
      <c r="BD415" s="1">
        <v>0.981839</v>
      </c>
      <c r="BE415" s="1">
        <v>473.712</v>
      </c>
      <c r="BF415" s="1">
        <v>6.84857</v>
      </c>
      <c r="BG415" s="1">
        <v>80.0572</v>
      </c>
      <c r="BH415" s="1">
        <v>1.867683976</v>
      </c>
      <c r="BI415" s="1">
        <v>0.54282859</v>
      </c>
      <c r="BJ415" s="1">
        <v>0.397577121</v>
      </c>
      <c r="BK415" s="1">
        <v>0.02716316</v>
      </c>
      <c r="BL415" s="1" t="s">
        <v>144</v>
      </c>
      <c r="BM415" s="1" t="s">
        <v>145</v>
      </c>
      <c r="BN415" s="1" t="s">
        <v>145</v>
      </c>
      <c r="BO415" s="1" t="s">
        <v>145</v>
      </c>
      <c r="BP415" s="1" t="s">
        <v>146</v>
      </c>
      <c r="BQ415" s="1" t="s">
        <v>145</v>
      </c>
      <c r="BR415" s="1" t="s">
        <v>146</v>
      </c>
      <c r="BS415" s="1">
        <v>20.08432991</v>
      </c>
      <c r="BT415" s="1">
        <v>1.072581932</v>
      </c>
      <c r="BU415" s="1">
        <v>0.492295529</v>
      </c>
      <c r="BV415" s="1">
        <v>0.3571071</v>
      </c>
      <c r="BW415" s="1">
        <v>0.088609474</v>
      </c>
      <c r="BX415" s="1">
        <v>0.121617661</v>
      </c>
      <c r="BY415" s="1">
        <v>0.076249317</v>
      </c>
      <c r="BZ415" s="1" t="str">
        <f t="shared" si="1"/>
        <v>proinflamatoria</v>
      </c>
      <c r="CA415" s="1">
        <v>33.18194254</v>
      </c>
      <c r="CB415" s="1" t="s">
        <v>148</v>
      </c>
      <c r="CC415" s="1">
        <v>0.02416161</v>
      </c>
      <c r="CD415" s="1">
        <v>0.112051739</v>
      </c>
      <c r="CE415" s="1">
        <v>0.028921266</v>
      </c>
      <c r="CF415" s="1">
        <v>0.682120408</v>
      </c>
      <c r="CG415" s="1">
        <v>0.042437234</v>
      </c>
      <c r="CH415" s="1">
        <v>2626.345</v>
      </c>
      <c r="CI415" s="2" t="str">
        <f t="shared" si="2"/>
        <v>High</v>
      </c>
      <c r="CJ415" s="1">
        <v>821.558</v>
      </c>
      <c r="CK415" s="1">
        <v>558.764</v>
      </c>
      <c r="CL415" s="1">
        <v>262.794</v>
      </c>
      <c r="CM415" s="1">
        <v>4.577</v>
      </c>
      <c r="CN415" s="1">
        <v>809.834</v>
      </c>
      <c r="CO415" s="1">
        <v>6.6</v>
      </c>
      <c r="CP415" s="1">
        <v>0.0</v>
      </c>
      <c r="CQ415" s="1">
        <v>6.6</v>
      </c>
      <c r="CR415" s="1">
        <v>0.0</v>
      </c>
      <c r="CS415" s="1">
        <v>0.501</v>
      </c>
      <c r="CT415" s="1">
        <v>0.501</v>
      </c>
      <c r="CU415" s="1">
        <v>0.046</v>
      </c>
      <c r="CV415" s="1">
        <v>0.672</v>
      </c>
      <c r="CW415" s="1">
        <v>0.049</v>
      </c>
      <c r="CX415" s="1">
        <v>0.0</v>
      </c>
      <c r="CY415" s="1">
        <v>2.691</v>
      </c>
      <c r="CZ415" s="1">
        <v>0.249</v>
      </c>
      <c r="DA415" s="1">
        <v>0.0</v>
      </c>
      <c r="DB415" s="1">
        <v>0.249</v>
      </c>
      <c r="DC415" s="1">
        <v>0.487</v>
      </c>
      <c r="DD415" s="1">
        <v>0.0</v>
      </c>
      <c r="DE415" s="1">
        <v>0.488</v>
      </c>
      <c r="DF415" s="1">
        <v>1.091</v>
      </c>
      <c r="DG415" s="1">
        <v>0.009</v>
      </c>
      <c r="DH415" s="1">
        <v>1.1</v>
      </c>
      <c r="DI415" s="1">
        <v>0.411</v>
      </c>
      <c r="DJ415" s="1">
        <v>1.489</v>
      </c>
      <c r="DK415" s="1">
        <v>1.9</v>
      </c>
      <c r="DL415" s="1">
        <v>547.139</v>
      </c>
      <c r="DM415" s="1">
        <v>260.795</v>
      </c>
      <c r="DN415" s="1">
        <v>807.934</v>
      </c>
      <c r="DO415" s="1">
        <v>0.0</v>
      </c>
      <c r="DP415" s="1">
        <v>0.501</v>
      </c>
      <c r="DQ415" s="1">
        <v>0.501</v>
      </c>
      <c r="DR415" s="1" t="s">
        <v>149</v>
      </c>
      <c r="DS415" s="1" t="s">
        <v>149</v>
      </c>
      <c r="DT415" s="1" t="s">
        <v>158</v>
      </c>
      <c r="DU415" s="1" t="s">
        <v>149</v>
      </c>
      <c r="DV415" s="1">
        <v>1646.127</v>
      </c>
      <c r="DW415" s="1" t="str">
        <f t="shared" si="3"/>
        <v>high</v>
      </c>
      <c r="DX415" s="1">
        <v>514.932</v>
      </c>
      <c r="DY415" s="1">
        <v>2.869</v>
      </c>
      <c r="DZ415" s="1">
        <v>507.583</v>
      </c>
      <c r="EA415" s="1" t="s">
        <v>149</v>
      </c>
      <c r="EB415" s="1" t="s">
        <v>149</v>
      </c>
      <c r="EC415" s="1" t="s">
        <v>158</v>
      </c>
      <c r="ED415" s="1" t="s">
        <v>149</v>
      </c>
      <c r="EE415" s="1" t="s">
        <v>989</v>
      </c>
      <c r="EF415" s="1" t="s">
        <v>165</v>
      </c>
      <c r="EG415" s="1" t="s">
        <v>151</v>
      </c>
    </row>
    <row r="416" ht="14.25" customHeight="1">
      <c r="A416" s="1" t="s">
        <v>990</v>
      </c>
      <c r="B416" s="1" t="s">
        <v>136</v>
      </c>
      <c r="C416" s="1">
        <v>54.0</v>
      </c>
      <c r="D416" s="1" t="s">
        <v>161</v>
      </c>
      <c r="E416" s="1">
        <v>89.4</v>
      </c>
      <c r="F416" s="1">
        <v>45.0</v>
      </c>
      <c r="G416" s="1" t="s">
        <v>154</v>
      </c>
      <c r="H416" s="1">
        <v>24.8</v>
      </c>
      <c r="I416" s="1">
        <v>101.0</v>
      </c>
      <c r="J416" s="1">
        <v>171.0</v>
      </c>
      <c r="K416" s="1">
        <v>3.8</v>
      </c>
      <c r="L416" s="1">
        <v>117.1</v>
      </c>
      <c r="M416" s="1">
        <v>1.5</v>
      </c>
      <c r="N416" s="1">
        <v>93.0</v>
      </c>
      <c r="O416" s="1">
        <v>5.7</v>
      </c>
      <c r="P416" s="1">
        <v>0.92</v>
      </c>
      <c r="Q416" s="1">
        <v>6.01</v>
      </c>
      <c r="R416" s="1">
        <v>0.153078203</v>
      </c>
      <c r="S416" s="1">
        <v>124.0</v>
      </c>
      <c r="T416" s="1">
        <v>9.1</v>
      </c>
      <c r="U416" s="1">
        <v>5.1615</v>
      </c>
      <c r="V416" s="1">
        <v>100.0</v>
      </c>
      <c r="W416" s="1">
        <v>109.5395727</v>
      </c>
      <c r="X416" s="1">
        <v>84.1</v>
      </c>
      <c r="Y416" s="1">
        <v>47.90327371</v>
      </c>
      <c r="Z416" s="1">
        <v>2.08754</v>
      </c>
      <c r="AA416" s="1">
        <v>0.341127571</v>
      </c>
      <c r="AB416" s="1">
        <v>66.4</v>
      </c>
      <c r="AC416" s="1">
        <v>24.12544359</v>
      </c>
      <c r="AD416" s="1" t="s">
        <v>154</v>
      </c>
      <c r="AE416" s="1">
        <v>36.74141533</v>
      </c>
      <c r="AF416" s="1">
        <v>91.4</v>
      </c>
      <c r="AG416" s="1" t="s">
        <v>140</v>
      </c>
      <c r="AH416" s="1" t="s">
        <v>141</v>
      </c>
      <c r="AI416" s="1" t="s">
        <v>142</v>
      </c>
      <c r="AJ416" s="1" t="s">
        <v>167</v>
      </c>
      <c r="AK416" s="1" t="s">
        <v>170</v>
      </c>
      <c r="AL416" s="1">
        <v>160.0</v>
      </c>
      <c r="AM416" s="1">
        <v>99.0</v>
      </c>
      <c r="AN416" s="1">
        <v>1838.39</v>
      </c>
      <c r="AO416" s="1">
        <v>27.5771</v>
      </c>
      <c r="AP416" s="1">
        <v>524.498</v>
      </c>
      <c r="AQ416" s="1">
        <v>1221.12</v>
      </c>
      <c r="AR416" s="1">
        <v>15.8627</v>
      </c>
      <c r="AS416" s="1">
        <v>1668.94</v>
      </c>
      <c r="AT416" s="1">
        <v>3156.73</v>
      </c>
      <c r="AU416" s="1">
        <v>358.882</v>
      </c>
      <c r="AV416" s="1">
        <v>10.4211</v>
      </c>
      <c r="AW416" s="1">
        <v>2.15921</v>
      </c>
      <c r="AX416" s="1">
        <v>4.19876</v>
      </c>
      <c r="AY416" s="1">
        <v>931.278</v>
      </c>
      <c r="AZ416" s="1">
        <v>1.2254</v>
      </c>
      <c r="BA416" s="1">
        <v>1.28655</v>
      </c>
      <c r="BB416" s="1">
        <v>24.6117</v>
      </c>
      <c r="BC416" s="1">
        <v>4.43697</v>
      </c>
      <c r="BD416" s="1">
        <v>2.06772</v>
      </c>
      <c r="BE416" s="1">
        <v>398.043</v>
      </c>
      <c r="BF416" s="1">
        <v>7.01329</v>
      </c>
      <c r="BG416" s="1">
        <v>217.395</v>
      </c>
      <c r="BH416" s="1">
        <v>2.372467233</v>
      </c>
      <c r="BI416" s="1">
        <v>0.54847847</v>
      </c>
      <c r="BJ416" s="1">
        <v>0.296156552</v>
      </c>
      <c r="BK416" s="1">
        <v>0.006261726</v>
      </c>
      <c r="BL416" s="1" t="s">
        <v>156</v>
      </c>
      <c r="BM416" s="1" t="s">
        <v>145</v>
      </c>
      <c r="BN416" s="1" t="s">
        <v>146</v>
      </c>
      <c r="BO416" s="1" t="s">
        <v>146</v>
      </c>
      <c r="BP416" s="1" t="s">
        <v>146</v>
      </c>
      <c r="BQ416" s="1" t="s">
        <v>146</v>
      </c>
      <c r="BR416" s="1" t="s">
        <v>146</v>
      </c>
      <c r="BS416" s="1">
        <v>19.06998529</v>
      </c>
      <c r="BT416" s="1">
        <v>1.801700606</v>
      </c>
      <c r="BU416" s="1">
        <v>1.094572206</v>
      </c>
      <c r="BV416" s="1">
        <v>1.000599817</v>
      </c>
      <c r="BW416" s="1">
        <v>0.34291659</v>
      </c>
      <c r="BX416" s="1">
        <v>-2.297244541</v>
      </c>
      <c r="BY416" s="1">
        <v>-1.249861013</v>
      </c>
      <c r="BZ416" s="1" t="str">
        <f t="shared" si="1"/>
        <v>antiinflamatoria</v>
      </c>
      <c r="CA416" s="1">
        <v>27.69803063</v>
      </c>
      <c r="CB416" s="1" t="s">
        <v>148</v>
      </c>
      <c r="CC416" s="1">
        <v>0.07768997</v>
      </c>
      <c r="CD416" s="1">
        <v>0.115136778</v>
      </c>
      <c r="CE416" s="1">
        <v>0.054224924</v>
      </c>
      <c r="CF416" s="1">
        <v>0.065653495</v>
      </c>
      <c r="CG416" s="1">
        <v>0.015683891</v>
      </c>
      <c r="CH416" s="1">
        <v>704.41</v>
      </c>
      <c r="CI416" s="2" t="str">
        <f t="shared" si="2"/>
        <v>low</v>
      </c>
      <c r="CJ416" s="1">
        <v>671.117</v>
      </c>
      <c r="CK416" s="1">
        <v>621.594</v>
      </c>
      <c r="CL416" s="1">
        <v>49.523</v>
      </c>
      <c r="CM416" s="1">
        <v>335.744</v>
      </c>
      <c r="CN416" s="1">
        <v>297.8</v>
      </c>
      <c r="CO416" s="1">
        <v>22.893</v>
      </c>
      <c r="CP416" s="1">
        <v>0.0</v>
      </c>
      <c r="CQ416" s="1">
        <v>22.893</v>
      </c>
      <c r="CR416" s="1">
        <v>0.0</v>
      </c>
      <c r="CS416" s="1">
        <v>14.68</v>
      </c>
      <c r="CT416" s="1">
        <v>14.68</v>
      </c>
      <c r="CU416" s="1">
        <v>0.0</v>
      </c>
      <c r="CV416" s="1">
        <v>22.893</v>
      </c>
      <c r="CW416" s="1">
        <v>262.894</v>
      </c>
      <c r="CX416" s="1">
        <v>0.0</v>
      </c>
      <c r="CY416" s="1">
        <v>8.17</v>
      </c>
      <c r="CZ416" s="1">
        <v>0.227</v>
      </c>
      <c r="DA416" s="1">
        <v>7.963</v>
      </c>
      <c r="DB416" s="1">
        <v>8.189</v>
      </c>
      <c r="DC416" s="1">
        <v>0.032</v>
      </c>
      <c r="DD416" s="1">
        <v>0.514</v>
      </c>
      <c r="DE416" s="1">
        <v>0.546</v>
      </c>
      <c r="DF416" s="1">
        <v>52.659</v>
      </c>
      <c r="DG416" s="1">
        <v>3.253</v>
      </c>
      <c r="DH416" s="1">
        <v>55.912</v>
      </c>
      <c r="DI416" s="1">
        <v>1.952</v>
      </c>
      <c r="DJ416" s="1">
        <v>3.179</v>
      </c>
      <c r="DK416" s="1">
        <v>5.131</v>
      </c>
      <c r="DL416" s="1">
        <v>272.736</v>
      </c>
      <c r="DM416" s="1">
        <v>19.934</v>
      </c>
      <c r="DN416" s="1">
        <v>292.67</v>
      </c>
      <c r="DO416" s="1">
        <v>0.0</v>
      </c>
      <c r="DP416" s="1">
        <v>14.68</v>
      </c>
      <c r="DQ416" s="1">
        <v>14.68</v>
      </c>
      <c r="DR416" s="1" t="s">
        <v>158</v>
      </c>
      <c r="DS416" s="1" t="s">
        <v>157</v>
      </c>
      <c r="DT416" s="1" t="s">
        <v>149</v>
      </c>
      <c r="DU416" s="1" t="s">
        <v>157</v>
      </c>
      <c r="DV416" s="1">
        <v>383.167</v>
      </c>
      <c r="DW416" s="1" t="str">
        <f t="shared" si="3"/>
        <v>low</v>
      </c>
      <c r="DX416" s="1">
        <v>365.057</v>
      </c>
      <c r="DY416" s="1">
        <v>182.629</v>
      </c>
      <c r="DZ416" s="1">
        <v>161.99</v>
      </c>
      <c r="EA416" s="1" t="s">
        <v>158</v>
      </c>
      <c r="EB416" s="1" t="s">
        <v>157</v>
      </c>
      <c r="EC416" s="1" t="s">
        <v>149</v>
      </c>
      <c r="ED416" s="1" t="s">
        <v>157</v>
      </c>
      <c r="EE416" s="1" t="s">
        <v>991</v>
      </c>
      <c r="EF416" s="1" t="s">
        <v>151</v>
      </c>
      <c r="EG416" s="1" t="s">
        <v>151</v>
      </c>
    </row>
    <row r="417" ht="14.25" customHeight="1">
      <c r="A417" s="1" t="s">
        <v>992</v>
      </c>
      <c r="B417" s="1" t="s">
        <v>136</v>
      </c>
      <c r="C417" s="1">
        <v>43.0</v>
      </c>
      <c r="D417" s="1" t="s">
        <v>161</v>
      </c>
      <c r="E417" s="1">
        <v>103.0</v>
      </c>
      <c r="F417" s="1">
        <v>41.0</v>
      </c>
      <c r="G417" s="1" t="s">
        <v>154</v>
      </c>
      <c r="H417" s="1">
        <v>58.4</v>
      </c>
      <c r="I417" s="1">
        <v>96.0</v>
      </c>
      <c r="J417" s="1">
        <v>195.0</v>
      </c>
      <c r="K417" s="1">
        <v>4.756097561</v>
      </c>
      <c r="L417" s="1">
        <v>87.0</v>
      </c>
      <c r="M417" s="1">
        <v>0.8</v>
      </c>
      <c r="N417" s="1">
        <v>77.0</v>
      </c>
      <c r="O417" s="1">
        <v>5.6</v>
      </c>
      <c r="P417" s="1">
        <v>0.53</v>
      </c>
      <c r="Q417" s="1">
        <v>3.32</v>
      </c>
      <c r="R417" s="1">
        <v>0.159638554</v>
      </c>
      <c r="S417" s="1">
        <v>292.0</v>
      </c>
      <c r="T417" s="1">
        <v>7.97</v>
      </c>
      <c r="U417" s="1">
        <v>4.2735</v>
      </c>
      <c r="V417" s="1">
        <v>133.4</v>
      </c>
      <c r="W417" s="1">
        <v>206.0762767</v>
      </c>
      <c r="X417" s="1">
        <v>100.9</v>
      </c>
      <c r="Y417" s="1">
        <v>66.06029189</v>
      </c>
      <c r="Z417" s="1">
        <v>1.513768667</v>
      </c>
      <c r="AA417" s="1">
        <v>0.358181668</v>
      </c>
      <c r="AB417" s="1">
        <v>100.2</v>
      </c>
      <c r="AC417" s="1">
        <v>32.1281947</v>
      </c>
      <c r="AD417" s="1" t="s">
        <v>155</v>
      </c>
      <c r="AE417" s="1">
        <v>40.29162417</v>
      </c>
      <c r="AF417" s="1">
        <v>101.3</v>
      </c>
      <c r="AG417" s="1" t="s">
        <v>140</v>
      </c>
      <c r="AH417" s="1" t="s">
        <v>141</v>
      </c>
      <c r="AI417" s="1" t="s">
        <v>142</v>
      </c>
      <c r="AJ417" s="1" t="s">
        <v>167</v>
      </c>
      <c r="AK417" s="1" t="s">
        <v>173</v>
      </c>
      <c r="AL417" s="1">
        <v>129.0</v>
      </c>
      <c r="AM417" s="1">
        <v>78.0</v>
      </c>
      <c r="AN417" s="1">
        <v>2055.12</v>
      </c>
      <c r="AO417" s="1">
        <v>18.2788</v>
      </c>
      <c r="AP417" s="1">
        <v>764.684</v>
      </c>
      <c r="AQ417" s="1">
        <v>1146.75</v>
      </c>
      <c r="AR417" s="1">
        <v>14.8045</v>
      </c>
      <c r="AS417" s="1">
        <v>1148.34</v>
      </c>
      <c r="AT417" s="1">
        <v>3498.47</v>
      </c>
      <c r="AU417" s="1">
        <v>251.534</v>
      </c>
      <c r="AV417" s="1">
        <v>10.9727</v>
      </c>
      <c r="AW417" s="1">
        <v>2.27973</v>
      </c>
      <c r="AX417" s="1">
        <v>3.50615</v>
      </c>
      <c r="AY417" s="1">
        <v>938.097</v>
      </c>
      <c r="AZ417" s="1">
        <v>1.39394</v>
      </c>
      <c r="BA417" s="1">
        <v>1.97117</v>
      </c>
      <c r="BB417" s="1">
        <v>15.833</v>
      </c>
      <c r="BC417" s="1">
        <v>5.39784</v>
      </c>
      <c r="BD417" s="1">
        <v>1.37515</v>
      </c>
      <c r="BE417" s="1">
        <v>428.367</v>
      </c>
      <c r="BF417" s="1">
        <v>7.35474</v>
      </c>
      <c r="BG417" s="1">
        <v>268.598</v>
      </c>
      <c r="BH417" s="1">
        <v>2.465167531</v>
      </c>
      <c r="BI417" s="1">
        <v>0.635477725</v>
      </c>
      <c r="BJ417" s="1">
        <v>0.377877458</v>
      </c>
      <c r="BK417" s="1">
        <v>0.082210768</v>
      </c>
      <c r="BL417" s="1" t="s">
        <v>156</v>
      </c>
      <c r="BM417" s="1" t="s">
        <v>146</v>
      </c>
      <c r="BN417" s="1" t="s">
        <v>145</v>
      </c>
      <c r="BO417" s="1" t="s">
        <v>146</v>
      </c>
      <c r="BP417" s="1" t="s">
        <v>146</v>
      </c>
      <c r="BQ417" s="1" t="s">
        <v>146</v>
      </c>
      <c r="BR417" s="1" t="s">
        <v>146</v>
      </c>
      <c r="BS417" s="1">
        <v>17.94671352</v>
      </c>
      <c r="BT417" s="1">
        <v>1.360590859</v>
      </c>
      <c r="BU417" s="1">
        <v>1.018869091</v>
      </c>
      <c r="BV417" s="1">
        <v>0.753687944</v>
      </c>
      <c r="BW417" s="1">
        <v>0.295277672</v>
      </c>
      <c r="BX417" s="1">
        <v>-0.587660471</v>
      </c>
      <c r="BY417" s="1">
        <v>-0.285966166</v>
      </c>
      <c r="BZ417" s="1" t="str">
        <f t="shared" si="1"/>
        <v>antiinflamatoria</v>
      </c>
      <c r="CA417" s="1">
        <v>29.13326752</v>
      </c>
      <c r="CB417" s="1" t="s">
        <v>148</v>
      </c>
      <c r="CC417" s="1">
        <v>0.111669311</v>
      </c>
      <c r="CD417" s="1">
        <v>0.369733827</v>
      </c>
      <c r="CE417" s="1">
        <v>0.117133792</v>
      </c>
      <c r="CF417" s="1">
        <v>0.057553323</v>
      </c>
      <c r="CG417" s="1">
        <v>0.133527234</v>
      </c>
      <c r="CH417" s="1">
        <v>1119.312</v>
      </c>
      <c r="CI417" s="2" t="str">
        <f t="shared" si="2"/>
        <v>High</v>
      </c>
      <c r="CJ417" s="1">
        <v>643.95</v>
      </c>
      <c r="CK417" s="1">
        <v>606.65</v>
      </c>
      <c r="CL417" s="1">
        <v>37.3</v>
      </c>
      <c r="CM417" s="1">
        <v>430.273</v>
      </c>
      <c r="CN417" s="1">
        <v>200.991</v>
      </c>
      <c r="CO417" s="1">
        <v>2.245</v>
      </c>
      <c r="CP417" s="1">
        <v>0.0</v>
      </c>
      <c r="CQ417" s="1">
        <v>2.245</v>
      </c>
      <c r="CR417" s="1">
        <v>0.0</v>
      </c>
      <c r="CS417" s="1">
        <v>10.441</v>
      </c>
      <c r="CT417" s="1">
        <v>10.441</v>
      </c>
      <c r="CU417" s="1">
        <v>0.0</v>
      </c>
      <c r="CV417" s="1">
        <v>1.065</v>
      </c>
      <c r="CW417" s="1">
        <v>0.0</v>
      </c>
      <c r="CX417" s="1">
        <v>0.0</v>
      </c>
      <c r="CY417" s="1">
        <v>414.921</v>
      </c>
      <c r="CZ417" s="1">
        <v>0.119</v>
      </c>
      <c r="DA417" s="1">
        <v>0.847</v>
      </c>
      <c r="DB417" s="1">
        <v>0.966</v>
      </c>
      <c r="DC417" s="1">
        <v>0.016</v>
      </c>
      <c r="DD417" s="1">
        <v>0.227</v>
      </c>
      <c r="DE417" s="1">
        <v>0.243</v>
      </c>
      <c r="DF417" s="1">
        <v>10.277</v>
      </c>
      <c r="DG417" s="1">
        <v>3.866</v>
      </c>
      <c r="DH417" s="1">
        <v>14.143</v>
      </c>
      <c r="DI417" s="1">
        <v>0.353</v>
      </c>
      <c r="DJ417" s="1">
        <v>8.876</v>
      </c>
      <c r="DK417" s="1">
        <v>9.229</v>
      </c>
      <c r="DL417" s="1">
        <v>178.719</v>
      </c>
      <c r="DM417" s="1">
        <v>13.043</v>
      </c>
      <c r="DN417" s="1">
        <v>191.762</v>
      </c>
      <c r="DO417" s="1">
        <v>0.0</v>
      </c>
      <c r="DP417" s="1">
        <v>10.441</v>
      </c>
      <c r="DQ417" s="1">
        <v>10.441</v>
      </c>
      <c r="DR417" s="1" t="s">
        <v>157</v>
      </c>
      <c r="DS417" s="1" t="s">
        <v>157</v>
      </c>
      <c r="DT417" s="1" t="s">
        <v>149</v>
      </c>
      <c r="DU417" s="1" t="s">
        <v>157</v>
      </c>
      <c r="DV417" s="1">
        <v>544.645</v>
      </c>
      <c r="DW417" s="1" t="str">
        <f t="shared" si="3"/>
        <v>high</v>
      </c>
      <c r="DX417" s="1">
        <v>313.339</v>
      </c>
      <c r="DY417" s="1">
        <v>209.366</v>
      </c>
      <c r="DZ417" s="1">
        <v>97.8</v>
      </c>
      <c r="EA417" s="1" t="s">
        <v>157</v>
      </c>
      <c r="EB417" s="1" t="s">
        <v>157</v>
      </c>
      <c r="EC417" s="1" t="s">
        <v>149</v>
      </c>
      <c r="ED417" s="1" t="s">
        <v>157</v>
      </c>
      <c r="EE417" s="1" t="s">
        <v>993</v>
      </c>
      <c r="EF417" s="1" t="s">
        <v>151</v>
      </c>
      <c r="EG417" s="1" t="s">
        <v>151</v>
      </c>
    </row>
    <row r="418" ht="14.25" customHeight="1">
      <c r="A418" s="1" t="s">
        <v>994</v>
      </c>
      <c r="B418" s="1" t="s">
        <v>136</v>
      </c>
      <c r="C418" s="1">
        <v>54.0</v>
      </c>
      <c r="D418" s="1" t="s">
        <v>161</v>
      </c>
      <c r="E418" s="1">
        <v>103.0</v>
      </c>
      <c r="F418" s="1">
        <v>33.0</v>
      </c>
      <c r="G418" s="1" t="s">
        <v>138</v>
      </c>
      <c r="H418" s="1">
        <v>87.5</v>
      </c>
      <c r="I418" s="1">
        <v>72.0</v>
      </c>
      <c r="J418" s="1">
        <v>193.0</v>
      </c>
      <c r="K418" s="1">
        <v>5.848484848</v>
      </c>
      <c r="L418" s="1">
        <v>226.0</v>
      </c>
      <c r="M418" s="1">
        <v>3.3</v>
      </c>
      <c r="N418" s="1">
        <v>80.0</v>
      </c>
      <c r="O418" s="1">
        <v>5.5</v>
      </c>
      <c r="P418" s="1">
        <v>0.43</v>
      </c>
      <c r="Q418" s="1">
        <v>4.22</v>
      </c>
      <c r="R418" s="1">
        <v>0.101895735</v>
      </c>
      <c r="S418" s="1">
        <v>439.0</v>
      </c>
      <c r="T418" s="1">
        <v>9.15</v>
      </c>
      <c r="U418" s="1">
        <v>4.44</v>
      </c>
      <c r="V418" s="1">
        <v>135.5</v>
      </c>
      <c r="W418" s="1">
        <v>194.6808511</v>
      </c>
      <c r="X418" s="1">
        <v>87.1</v>
      </c>
      <c r="Y418" s="1">
        <v>55.3832521</v>
      </c>
      <c r="Z418" s="1">
        <v>1.8056</v>
      </c>
      <c r="AA418" s="1">
        <v>0.348621383</v>
      </c>
      <c r="AB418" s="1">
        <v>75.0</v>
      </c>
      <c r="AC418" s="1">
        <v>26.73201158</v>
      </c>
      <c r="AD418" s="1" t="s">
        <v>139</v>
      </c>
      <c r="AE418" s="1">
        <v>37.73702196</v>
      </c>
      <c r="AF418" s="1">
        <v>99.6</v>
      </c>
      <c r="AG418" s="1" t="s">
        <v>140</v>
      </c>
      <c r="AH418" s="1" t="s">
        <v>141</v>
      </c>
      <c r="AI418" s="1" t="s">
        <v>167</v>
      </c>
      <c r="AJ418" s="1" t="s">
        <v>167</v>
      </c>
      <c r="AK418" s="1" t="s">
        <v>143</v>
      </c>
      <c r="AL418" s="1">
        <v>135.0</v>
      </c>
      <c r="AM418" s="1">
        <v>85.0</v>
      </c>
      <c r="AN418" s="1">
        <v>2210.3</v>
      </c>
      <c r="AO418" s="1">
        <v>17.2987</v>
      </c>
      <c r="AP418" s="1">
        <v>365.481</v>
      </c>
      <c r="AQ418" s="1">
        <v>910.527</v>
      </c>
      <c r="AR418" s="1">
        <v>13.6823</v>
      </c>
      <c r="AS418" s="1">
        <v>1134.23</v>
      </c>
      <c r="AT418" s="1">
        <v>3397.29</v>
      </c>
      <c r="AU418" s="1">
        <v>213.217</v>
      </c>
      <c r="AV418" s="1">
        <v>10.754</v>
      </c>
      <c r="AW418" s="1">
        <v>1.46946</v>
      </c>
      <c r="AX418" s="1">
        <v>3.07136</v>
      </c>
      <c r="AY418" s="1">
        <v>582.983</v>
      </c>
      <c r="AZ418" s="1">
        <v>0.938523</v>
      </c>
      <c r="BA418" s="1">
        <v>1.17937</v>
      </c>
      <c r="BB418" s="1">
        <v>27.3872</v>
      </c>
      <c r="BC418" s="1">
        <v>7.95749</v>
      </c>
      <c r="BD418" s="1">
        <v>0.798692</v>
      </c>
      <c r="BE418" s="1">
        <v>297.643</v>
      </c>
      <c r="BF418" s="1">
        <v>7.59201</v>
      </c>
      <c r="BG418" s="1">
        <v>232.74</v>
      </c>
      <c r="BH418" s="1">
        <v>3.89302048</v>
      </c>
      <c r="BI418" s="1">
        <v>1.26483765</v>
      </c>
      <c r="BJ418" s="1">
        <v>0.649821126</v>
      </c>
      <c r="BK418" s="1">
        <v>0.047208121</v>
      </c>
      <c r="BL418" s="1" t="s">
        <v>144</v>
      </c>
      <c r="BM418" s="1" t="s">
        <v>145</v>
      </c>
      <c r="BN418" s="1" t="s">
        <v>145</v>
      </c>
      <c r="BO418" s="1" t="s">
        <v>145</v>
      </c>
      <c r="BP418" s="1" t="s">
        <v>146</v>
      </c>
      <c r="BQ418" s="1" t="s">
        <v>145</v>
      </c>
      <c r="BR418" s="1" t="s">
        <v>146</v>
      </c>
      <c r="BS418" s="1">
        <v>18.73642002</v>
      </c>
      <c r="BT418" s="1">
        <v>1.270627926</v>
      </c>
      <c r="BU418" s="1">
        <v>0.707023578</v>
      </c>
      <c r="BV418" s="1">
        <v>0.397035919</v>
      </c>
      <c r="BW418" s="1">
        <v>0.149896741</v>
      </c>
      <c r="BX418" s="1">
        <v>0.624021834</v>
      </c>
      <c r="BY418" s="1">
        <v>0.282362821</v>
      </c>
      <c r="BZ418" s="1" t="str">
        <f t="shared" si="1"/>
        <v>proinflamatoria</v>
      </c>
      <c r="CA418" s="1">
        <v>30.36546185</v>
      </c>
      <c r="CB418" s="1" t="s">
        <v>148</v>
      </c>
      <c r="CC418" s="1">
        <v>0.111570932</v>
      </c>
      <c r="CD418" s="1">
        <v>0.125144844</v>
      </c>
      <c r="CE418" s="1">
        <v>0.532196656</v>
      </c>
      <c r="CF418" s="1">
        <v>0.013739447</v>
      </c>
      <c r="CG418" s="1">
        <v>0.07184241</v>
      </c>
      <c r="CH418" s="1">
        <v>779.767</v>
      </c>
      <c r="CI418" s="2" t="str">
        <f t="shared" si="2"/>
        <v>low</v>
      </c>
      <c r="CJ418" s="1">
        <v>584.996</v>
      </c>
      <c r="CK418" s="1">
        <v>360.064</v>
      </c>
      <c r="CL418" s="1">
        <v>224.933</v>
      </c>
      <c r="CM418" s="1">
        <v>13.06</v>
      </c>
      <c r="CN418" s="1">
        <v>546.872</v>
      </c>
      <c r="CO418" s="1">
        <v>3.688</v>
      </c>
      <c r="CP418" s="1">
        <v>0.0</v>
      </c>
      <c r="CQ418" s="1">
        <v>3.688</v>
      </c>
      <c r="CR418" s="1">
        <v>0.0</v>
      </c>
      <c r="CS418" s="1">
        <v>21.376</v>
      </c>
      <c r="CT418" s="1">
        <v>21.376</v>
      </c>
      <c r="CU418" s="1">
        <v>0.0</v>
      </c>
      <c r="CV418" s="1">
        <v>0.375</v>
      </c>
      <c r="CW418" s="1">
        <v>0.0</v>
      </c>
      <c r="CX418" s="1">
        <v>0.0</v>
      </c>
      <c r="CY418" s="1">
        <v>0.438</v>
      </c>
      <c r="CZ418" s="1">
        <v>0.623</v>
      </c>
      <c r="DA418" s="1">
        <v>0.0</v>
      </c>
      <c r="DB418" s="1">
        <v>0.623</v>
      </c>
      <c r="DC418" s="1">
        <v>0.0</v>
      </c>
      <c r="DD418" s="1">
        <v>0.025</v>
      </c>
      <c r="DE418" s="1">
        <v>0.025</v>
      </c>
      <c r="DF418" s="1">
        <v>10.582</v>
      </c>
      <c r="DG418" s="1">
        <v>1.391</v>
      </c>
      <c r="DH418" s="1">
        <v>11.974</v>
      </c>
      <c r="DI418" s="1">
        <v>0.457</v>
      </c>
      <c r="DJ418" s="1">
        <v>1.099</v>
      </c>
      <c r="DK418" s="1">
        <v>1.556</v>
      </c>
      <c r="DL418" s="1">
        <v>344.243</v>
      </c>
      <c r="DM418" s="1">
        <v>201.009</v>
      </c>
      <c r="DN418" s="1">
        <v>545.252</v>
      </c>
      <c r="DO418" s="1">
        <v>0.0</v>
      </c>
      <c r="DP418" s="1">
        <v>21.376</v>
      </c>
      <c r="DQ418" s="1">
        <v>21.376</v>
      </c>
      <c r="DR418" s="1" t="s">
        <v>157</v>
      </c>
      <c r="DS418" s="1" t="s">
        <v>157</v>
      </c>
      <c r="DT418" s="1" t="s">
        <v>158</v>
      </c>
      <c r="DU418" s="1" t="s">
        <v>149</v>
      </c>
      <c r="DV418" s="1">
        <v>352.788</v>
      </c>
      <c r="DW418" s="1" t="str">
        <f t="shared" si="3"/>
        <v>low</v>
      </c>
      <c r="DX418" s="1">
        <v>264.668</v>
      </c>
      <c r="DY418" s="1">
        <v>5.909</v>
      </c>
      <c r="DZ418" s="1">
        <v>247.42</v>
      </c>
      <c r="EA418" s="1" t="s">
        <v>158</v>
      </c>
      <c r="EB418" s="1" t="s">
        <v>157</v>
      </c>
      <c r="EC418" s="1" t="s">
        <v>158</v>
      </c>
      <c r="ED418" s="1" t="s">
        <v>149</v>
      </c>
      <c r="EE418" s="1" t="s">
        <v>995</v>
      </c>
      <c r="EF418" s="1" t="s">
        <v>151</v>
      </c>
      <c r="EG418" s="1" t="s">
        <v>151</v>
      </c>
    </row>
    <row r="419" ht="14.25" customHeight="1">
      <c r="A419" s="1" t="s">
        <v>996</v>
      </c>
      <c r="B419" s="1" t="s">
        <v>136</v>
      </c>
      <c r="C419" s="1">
        <v>59.0</v>
      </c>
      <c r="D419" s="1" t="s">
        <v>161</v>
      </c>
      <c r="E419" s="1">
        <v>109.0</v>
      </c>
      <c r="F419" s="1">
        <v>35.0</v>
      </c>
      <c r="G419" s="1" t="s">
        <v>138</v>
      </c>
      <c r="H419" s="1">
        <v>32.6</v>
      </c>
      <c r="I419" s="1">
        <v>138.0</v>
      </c>
      <c r="J419" s="1">
        <v>205.0</v>
      </c>
      <c r="K419" s="1">
        <v>5.857142857</v>
      </c>
      <c r="L419" s="1">
        <v>131.0</v>
      </c>
      <c r="M419" s="1">
        <v>1.8</v>
      </c>
      <c r="N419" s="1">
        <v>94.0</v>
      </c>
      <c r="O419" s="1">
        <v>5.7</v>
      </c>
      <c r="P419" s="1">
        <v>4.6</v>
      </c>
      <c r="Q419" s="1">
        <v>5.3</v>
      </c>
      <c r="R419" s="1">
        <v>0.867924528</v>
      </c>
      <c r="S419" s="1">
        <v>163.0</v>
      </c>
      <c r="T419" s="1">
        <v>10.21</v>
      </c>
      <c r="U419" s="1">
        <v>5.217</v>
      </c>
      <c r="V419" s="1">
        <v>105.9</v>
      </c>
      <c r="W419" s="1">
        <v>118.9283634</v>
      </c>
      <c r="X419" s="1">
        <v>74.9</v>
      </c>
      <c r="Y419" s="1">
        <v>42.24117004</v>
      </c>
      <c r="Z419" s="1">
        <v>2.367358667</v>
      </c>
      <c r="AA419" s="1">
        <v>0.334886774</v>
      </c>
      <c r="AB419" s="1">
        <v>71.6</v>
      </c>
      <c r="AC419" s="1">
        <v>24.42898943</v>
      </c>
      <c r="AD419" s="1" t="s">
        <v>154</v>
      </c>
      <c r="AE419" s="1">
        <v>36.94619425</v>
      </c>
      <c r="AF419" s="1">
        <v>104.0</v>
      </c>
      <c r="AG419" s="1" t="s">
        <v>140</v>
      </c>
      <c r="AH419" s="1" t="s">
        <v>141</v>
      </c>
      <c r="AI419" s="1" t="s">
        <v>142</v>
      </c>
      <c r="AJ419" s="1" t="s">
        <v>167</v>
      </c>
      <c r="AK419" s="1" t="s">
        <v>170</v>
      </c>
      <c r="AL419" s="1">
        <v>140.0</v>
      </c>
      <c r="AM419" s="1">
        <v>90.0</v>
      </c>
      <c r="AN419" s="1">
        <v>1871.4</v>
      </c>
      <c r="AO419" s="1">
        <v>20.7389</v>
      </c>
      <c r="AP419" s="1">
        <v>657.989</v>
      </c>
      <c r="AQ419" s="1">
        <v>1010.47</v>
      </c>
      <c r="AR419" s="1">
        <v>13.6027</v>
      </c>
      <c r="AS419" s="1">
        <v>1329.55</v>
      </c>
      <c r="AT419" s="1">
        <v>3471.15</v>
      </c>
      <c r="AU419" s="1">
        <v>285.918</v>
      </c>
      <c r="AV419" s="1">
        <v>10.0205</v>
      </c>
      <c r="AW419" s="1">
        <v>1.27508</v>
      </c>
      <c r="AX419" s="1">
        <v>3.09038</v>
      </c>
      <c r="AY419" s="1">
        <v>700.364</v>
      </c>
      <c r="AZ419" s="1">
        <v>1.29792</v>
      </c>
      <c r="BA419" s="1">
        <v>1.86353</v>
      </c>
      <c r="BB419" s="1">
        <v>14.1162</v>
      </c>
      <c r="BC419" s="1">
        <v>4.46907</v>
      </c>
      <c r="BD419" s="1">
        <v>1.39989</v>
      </c>
      <c r="BE419" s="1">
        <v>371.239</v>
      </c>
      <c r="BF419" s="1">
        <v>7.63627</v>
      </c>
      <c r="BG419" s="1">
        <v>91.6377</v>
      </c>
      <c r="BH419" s="1">
        <v>1.296135064</v>
      </c>
      <c r="BI419" s="1">
        <v>0.394225066</v>
      </c>
      <c r="BJ419" s="1">
        <v>0.500976474</v>
      </c>
      <c r="BK419" s="1">
        <v>0.020041554</v>
      </c>
      <c r="BL419" s="1" t="s">
        <v>144</v>
      </c>
      <c r="BM419" s="1" t="s">
        <v>145</v>
      </c>
      <c r="BN419" s="1" t="s">
        <v>145</v>
      </c>
      <c r="BO419" s="1" t="s">
        <v>145</v>
      </c>
      <c r="BP419" s="1" t="s">
        <v>146</v>
      </c>
      <c r="BQ419" s="1" t="s">
        <v>146</v>
      </c>
      <c r="BR419" s="1" t="s">
        <v>146</v>
      </c>
      <c r="BS419" s="1">
        <v>21.01464922</v>
      </c>
      <c r="BT419" s="1">
        <v>1.192019236</v>
      </c>
      <c r="BU419" s="1">
        <v>0.619850345</v>
      </c>
      <c r="BV419" s="1">
        <v>0.401083087</v>
      </c>
      <c r="BW419" s="1">
        <v>0.131035026</v>
      </c>
      <c r="BX419" s="1">
        <v>0.262768438</v>
      </c>
      <c r="BY419" s="1">
        <v>0.140442778</v>
      </c>
      <c r="BZ419" s="1" t="str">
        <f t="shared" si="1"/>
        <v>proinflamatoria</v>
      </c>
      <c r="CA419" s="1">
        <v>31.07692308</v>
      </c>
      <c r="CB419" s="1" t="s">
        <v>148</v>
      </c>
      <c r="CC419" s="1">
        <v>0.084730089</v>
      </c>
      <c r="CD419" s="1">
        <v>0.07213039</v>
      </c>
      <c r="CE419" s="1">
        <v>0.066235117</v>
      </c>
      <c r="CF419" s="1">
        <v>0.371980118</v>
      </c>
      <c r="CG419" s="1">
        <v>0.089122645</v>
      </c>
      <c r="CH419" s="1">
        <v>3392.909</v>
      </c>
      <c r="CI419" s="2" t="str">
        <f t="shared" si="2"/>
        <v>High</v>
      </c>
      <c r="CJ419" s="1">
        <v>2590.449</v>
      </c>
      <c r="CK419" s="1">
        <v>2061.45</v>
      </c>
      <c r="CL419" s="1">
        <v>528.999</v>
      </c>
      <c r="CM419" s="1">
        <v>1020.387</v>
      </c>
      <c r="CN419" s="1">
        <v>1557.45</v>
      </c>
      <c r="CO419" s="1">
        <v>12.545</v>
      </c>
      <c r="CP419" s="1">
        <v>0.0</v>
      </c>
      <c r="CQ419" s="1">
        <v>12.545</v>
      </c>
      <c r="CR419" s="1">
        <v>0.0</v>
      </c>
      <c r="CS419" s="1">
        <v>0.067</v>
      </c>
      <c r="CT419" s="1">
        <v>0.067</v>
      </c>
      <c r="CU419" s="1">
        <v>0.0</v>
      </c>
      <c r="CV419" s="1">
        <v>1.27</v>
      </c>
      <c r="CW419" s="1">
        <v>0.0</v>
      </c>
      <c r="CX419" s="1">
        <v>0.0</v>
      </c>
      <c r="CY419" s="1">
        <v>1020.387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0.071</v>
      </c>
      <c r="DJ419" s="1">
        <v>13.794</v>
      </c>
      <c r="DK419" s="1">
        <v>13.864</v>
      </c>
      <c r="DL419" s="1">
        <v>1028.43</v>
      </c>
      <c r="DM419" s="1">
        <v>515.121</v>
      </c>
      <c r="DN419" s="1">
        <v>1543.551</v>
      </c>
      <c r="DO419" s="1">
        <v>0.0</v>
      </c>
      <c r="DP419" s="1">
        <v>0.067</v>
      </c>
      <c r="DQ419" s="1">
        <v>0.067</v>
      </c>
      <c r="DR419" s="1" t="s">
        <v>149</v>
      </c>
      <c r="DS419" s="1" t="s">
        <v>149</v>
      </c>
      <c r="DT419" s="1" t="s">
        <v>149</v>
      </c>
      <c r="DU419" s="1" t="s">
        <v>149</v>
      </c>
      <c r="DV419" s="1">
        <v>1813.033</v>
      </c>
      <c r="DW419" s="1" t="str">
        <f t="shared" si="3"/>
        <v>high</v>
      </c>
      <c r="DX419" s="1">
        <v>1384.23</v>
      </c>
      <c r="DY419" s="1">
        <v>545.253</v>
      </c>
      <c r="DZ419" s="1">
        <v>832.238</v>
      </c>
      <c r="EA419" s="1" t="s">
        <v>149</v>
      </c>
      <c r="EB419" s="1" t="s">
        <v>149</v>
      </c>
      <c r="EC419" s="1" t="s">
        <v>149</v>
      </c>
      <c r="ED419" s="1" t="s">
        <v>149</v>
      </c>
      <c r="EE419" s="1" t="s">
        <v>997</v>
      </c>
      <c r="EF419" s="1" t="s">
        <v>151</v>
      </c>
      <c r="EG419" s="1" t="s">
        <v>151</v>
      </c>
    </row>
    <row r="420" ht="14.25" customHeight="1">
      <c r="A420" s="1" t="s">
        <v>998</v>
      </c>
      <c r="B420" s="1" t="s">
        <v>136</v>
      </c>
      <c r="C420" s="1">
        <v>52.0</v>
      </c>
      <c r="D420" s="1" t="s">
        <v>161</v>
      </c>
      <c r="E420" s="1">
        <v>101.0</v>
      </c>
      <c r="F420" s="1">
        <v>45.0</v>
      </c>
      <c r="G420" s="1" t="s">
        <v>154</v>
      </c>
      <c r="H420" s="1">
        <v>41.6</v>
      </c>
      <c r="I420" s="1">
        <v>117.0</v>
      </c>
      <c r="J420" s="1">
        <v>203.0</v>
      </c>
      <c r="K420" s="1">
        <v>4.511111111</v>
      </c>
      <c r="L420" s="1">
        <v>188.0</v>
      </c>
      <c r="M420" s="1">
        <v>1.1</v>
      </c>
      <c r="N420" s="1">
        <v>93.0</v>
      </c>
      <c r="O420" s="1">
        <v>5.9</v>
      </c>
      <c r="P420" s="1">
        <v>0.7</v>
      </c>
      <c r="Q420" s="1">
        <v>7.5</v>
      </c>
      <c r="R420" s="1">
        <v>0.093333333</v>
      </c>
      <c r="S420" s="1">
        <v>205.0</v>
      </c>
      <c r="T420" s="1">
        <v>8.11</v>
      </c>
      <c r="U420" s="1">
        <v>5.1615</v>
      </c>
      <c r="V420" s="1">
        <v>92.5</v>
      </c>
      <c r="W420" s="1">
        <v>97.62263015</v>
      </c>
      <c r="X420" s="1">
        <v>94.2</v>
      </c>
      <c r="Y420" s="1">
        <v>53.75089898</v>
      </c>
      <c r="Z420" s="1">
        <v>1.860434</v>
      </c>
      <c r="AA420" s="1">
        <v>0.347049409</v>
      </c>
      <c r="AB420" s="1">
        <v>67.0</v>
      </c>
      <c r="AC420" s="1">
        <v>24.13930758</v>
      </c>
      <c r="AD420" s="1" t="s">
        <v>154</v>
      </c>
      <c r="AE420" s="1">
        <v>39.54127415</v>
      </c>
      <c r="AF420" s="1">
        <v>94.1</v>
      </c>
      <c r="AG420" s="1" t="s">
        <v>140</v>
      </c>
      <c r="AH420" s="1" t="s">
        <v>141</v>
      </c>
      <c r="AI420" s="1" t="s">
        <v>142</v>
      </c>
      <c r="AJ420" s="1" t="s">
        <v>142</v>
      </c>
      <c r="AK420" s="1" t="s">
        <v>143</v>
      </c>
      <c r="AL420" s="1">
        <v>131.0</v>
      </c>
      <c r="AM420" s="1">
        <v>90.0</v>
      </c>
      <c r="AN420" s="1">
        <v>1978.34</v>
      </c>
      <c r="AO420" s="1">
        <v>28.4053</v>
      </c>
      <c r="AP420" s="1">
        <v>598.411</v>
      </c>
      <c r="AQ420" s="1">
        <v>1108.03</v>
      </c>
      <c r="AR420" s="1">
        <v>14.5818</v>
      </c>
      <c r="AS420" s="1">
        <v>687.36</v>
      </c>
      <c r="AT420" s="1">
        <v>3306.04</v>
      </c>
      <c r="AU420" s="1">
        <v>288.36</v>
      </c>
      <c r="AV420" s="1">
        <v>10.7667</v>
      </c>
      <c r="AW420" s="1">
        <v>1.83651</v>
      </c>
      <c r="AX420" s="1">
        <v>3.04251</v>
      </c>
      <c r="AY420" s="1">
        <v>649.036</v>
      </c>
      <c r="AZ420" s="1">
        <v>1.25552</v>
      </c>
      <c r="BA420" s="1">
        <v>1.4994</v>
      </c>
      <c r="BB420" s="1">
        <v>11.741</v>
      </c>
      <c r="BC420" s="1">
        <v>4.51617</v>
      </c>
      <c r="BD420" s="1">
        <v>1.57134</v>
      </c>
      <c r="BE420" s="1">
        <v>484.787</v>
      </c>
      <c r="BF420" s="1">
        <v>7.15604</v>
      </c>
      <c r="BG420" s="1">
        <v>175.979</v>
      </c>
      <c r="BH420" s="1">
        <v>3.449944668</v>
      </c>
      <c r="BI420" s="1">
        <v>0.838159589</v>
      </c>
      <c r="BJ420" s="1">
        <v>0.306586772</v>
      </c>
      <c r="BK420" s="1">
        <v>0.025328712</v>
      </c>
      <c r="BL420" s="1" t="s">
        <v>144</v>
      </c>
      <c r="BM420" s="1" t="s">
        <v>145</v>
      </c>
      <c r="BN420" s="1" t="s">
        <v>145</v>
      </c>
      <c r="BO420" s="1" t="s">
        <v>146</v>
      </c>
      <c r="BP420" s="1" t="s">
        <v>146</v>
      </c>
      <c r="BQ420" s="1" t="s">
        <v>146</v>
      </c>
      <c r="BR420" s="1" t="s">
        <v>146</v>
      </c>
      <c r="BS420" s="1">
        <v>19.17369053</v>
      </c>
      <c r="BT420" s="1">
        <v>1.01120162</v>
      </c>
      <c r="BU420" s="1">
        <v>0.47983216</v>
      </c>
      <c r="BV420" s="1">
        <v>0.314475548</v>
      </c>
      <c r="BW420" s="1">
        <v>0.090084432</v>
      </c>
      <c r="BX420" s="1">
        <v>-0.616126638</v>
      </c>
      <c r="BY420" s="1">
        <v>-0.311489706</v>
      </c>
      <c r="BZ420" s="1" t="str">
        <f t="shared" si="1"/>
        <v>antiinflamatoria</v>
      </c>
      <c r="CA420" s="1">
        <v>28.59086079</v>
      </c>
      <c r="CB420" s="1" t="s">
        <v>148</v>
      </c>
      <c r="CC420" s="1">
        <v>0.295706826</v>
      </c>
      <c r="CD420" s="1">
        <v>0.228573215</v>
      </c>
      <c r="CE420" s="1">
        <v>0.130483725</v>
      </c>
      <c r="CF420" s="1">
        <v>0.033488634</v>
      </c>
      <c r="CG420" s="1">
        <v>0.076013883</v>
      </c>
      <c r="CH420" s="1">
        <v>954.546</v>
      </c>
      <c r="CI420" s="2" t="str">
        <f t="shared" si="2"/>
        <v>low</v>
      </c>
      <c r="CJ420" s="1">
        <v>225.012</v>
      </c>
      <c r="CK420" s="1">
        <v>214.974</v>
      </c>
      <c r="CL420" s="1">
        <v>10.037</v>
      </c>
      <c r="CM420" s="1">
        <v>214.239</v>
      </c>
      <c r="CN420" s="1">
        <v>10.725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0.047</v>
      </c>
      <c r="CT420" s="1">
        <v>0.047</v>
      </c>
      <c r="CU420" s="1">
        <v>0.0</v>
      </c>
      <c r="CV420" s="1">
        <v>0.0</v>
      </c>
      <c r="CW420" s="1">
        <v>0.0</v>
      </c>
      <c r="CX420" s="1">
        <v>0.0</v>
      </c>
      <c r="CY420" s="1">
        <v>193.358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1">
        <v>20.254</v>
      </c>
      <c r="DG420" s="1">
        <v>0.568</v>
      </c>
      <c r="DH420" s="1">
        <v>20.822</v>
      </c>
      <c r="DI420" s="1">
        <v>1.26</v>
      </c>
      <c r="DJ420" s="1">
        <v>0.242</v>
      </c>
      <c r="DK420" s="1">
        <v>1.502</v>
      </c>
      <c r="DL420" s="1">
        <v>0.043</v>
      </c>
      <c r="DM420" s="1">
        <v>9.181</v>
      </c>
      <c r="DN420" s="1">
        <v>9.223</v>
      </c>
      <c r="DO420" s="1">
        <v>0.0</v>
      </c>
      <c r="DP420" s="1">
        <v>0.047</v>
      </c>
      <c r="DQ420" s="1">
        <v>0.047</v>
      </c>
      <c r="DR420" s="1" t="s">
        <v>157</v>
      </c>
      <c r="DS420" s="1" t="s">
        <v>158</v>
      </c>
      <c r="DT420" s="1" t="s">
        <v>157</v>
      </c>
      <c r="DU420" s="1" t="s">
        <v>158</v>
      </c>
      <c r="DV420" s="1">
        <v>482.498</v>
      </c>
      <c r="DW420" s="1" t="str">
        <f t="shared" si="3"/>
        <v>low</v>
      </c>
      <c r="DX420" s="1">
        <v>113.738</v>
      </c>
      <c r="DY420" s="1">
        <v>108.292</v>
      </c>
      <c r="DZ420" s="1">
        <v>5.421</v>
      </c>
      <c r="EA420" s="1" t="s">
        <v>157</v>
      </c>
      <c r="EB420" s="1" t="s">
        <v>158</v>
      </c>
      <c r="EC420" s="1" t="s">
        <v>157</v>
      </c>
      <c r="ED420" s="1" t="s">
        <v>158</v>
      </c>
      <c r="EE420" s="1" t="s">
        <v>999</v>
      </c>
      <c r="EF420" s="1" t="s">
        <v>151</v>
      </c>
      <c r="EG420" s="1" t="s">
        <v>151</v>
      </c>
    </row>
    <row r="421" ht="14.25" customHeight="1">
      <c r="A421" s="1" t="s">
        <v>1000</v>
      </c>
      <c r="B421" s="1" t="s">
        <v>153</v>
      </c>
      <c r="C421" s="1">
        <v>54.0</v>
      </c>
      <c r="D421" s="1" t="s">
        <v>161</v>
      </c>
      <c r="E421" s="1">
        <v>111.0</v>
      </c>
      <c r="F421" s="1">
        <v>40.0</v>
      </c>
      <c r="G421" s="1" t="s">
        <v>154</v>
      </c>
      <c r="H421" s="1">
        <v>33.8</v>
      </c>
      <c r="I421" s="1">
        <v>141.0</v>
      </c>
      <c r="J421" s="1">
        <v>215.0</v>
      </c>
      <c r="K421" s="1">
        <v>5.375</v>
      </c>
      <c r="L421" s="1">
        <v>230.0</v>
      </c>
      <c r="M421" s="1">
        <v>0.7</v>
      </c>
      <c r="N421" s="1">
        <v>96.0</v>
      </c>
      <c r="O421" s="1">
        <v>5.8</v>
      </c>
      <c r="P421" s="1">
        <v>21.11</v>
      </c>
      <c r="Q421" s="1">
        <v>13.61</v>
      </c>
      <c r="R421" s="1">
        <v>1.551065393</v>
      </c>
      <c r="S421" s="1">
        <v>169.0</v>
      </c>
      <c r="T421" s="1">
        <v>11.69</v>
      </c>
      <c r="U421" s="1">
        <v>5.328</v>
      </c>
      <c r="V421" s="1">
        <v>111.4</v>
      </c>
      <c r="W421" s="1">
        <v>127.8993435</v>
      </c>
      <c r="X421" s="1">
        <v>65.3</v>
      </c>
      <c r="Y421" s="1">
        <v>36.12466187</v>
      </c>
      <c r="Z421" s="1">
        <v>2.768192</v>
      </c>
      <c r="AA421" s="1">
        <v>0.327437704</v>
      </c>
      <c r="AB421" s="1">
        <v>115.6</v>
      </c>
      <c r="AC421" s="1">
        <v>47.44080262</v>
      </c>
      <c r="AD421" s="1" t="s">
        <v>155</v>
      </c>
      <c r="AE421" s="1">
        <v>45.44534576</v>
      </c>
      <c r="AF421" s="1">
        <v>119.4</v>
      </c>
      <c r="AG421" s="1" t="s">
        <v>140</v>
      </c>
      <c r="AH421" s="1" t="s">
        <v>141</v>
      </c>
      <c r="AI421" s="1" t="s">
        <v>142</v>
      </c>
      <c r="AJ421" s="1" t="s">
        <v>142</v>
      </c>
      <c r="AK421" s="1" t="s">
        <v>170</v>
      </c>
      <c r="AL421" s="1">
        <v>112.0</v>
      </c>
      <c r="AM421" s="1">
        <v>69.0</v>
      </c>
      <c r="AN421" s="1">
        <v>634.187</v>
      </c>
      <c r="AO421" s="1">
        <v>11.5079</v>
      </c>
      <c r="AP421" s="1">
        <v>236.581</v>
      </c>
      <c r="AQ421" s="1">
        <v>493.48</v>
      </c>
      <c r="AR421" s="1">
        <v>8.49369</v>
      </c>
      <c r="AS421" s="1">
        <v>980.342</v>
      </c>
      <c r="AT421" s="1">
        <v>1086.85</v>
      </c>
      <c r="AU421" s="1">
        <v>126.804</v>
      </c>
      <c r="AV421" s="1">
        <v>8.38724</v>
      </c>
      <c r="AW421" s="1">
        <v>2.10492</v>
      </c>
      <c r="AX421" s="1">
        <v>2.41177</v>
      </c>
      <c r="AY421" s="1">
        <v>517.105</v>
      </c>
      <c r="AZ421" s="1">
        <v>0.657991</v>
      </c>
      <c r="BA421" s="1">
        <v>0.736088</v>
      </c>
      <c r="BB421" s="1">
        <v>9.59281</v>
      </c>
      <c r="BC421" s="1">
        <v>2.45566</v>
      </c>
      <c r="BD421" s="1">
        <v>1.00566</v>
      </c>
      <c r="BE421" s="1">
        <v>227.571</v>
      </c>
      <c r="BF421" s="1">
        <v>5.49493</v>
      </c>
      <c r="BG421" s="1">
        <v>96.4826</v>
      </c>
      <c r="BH421" s="1">
        <v>3.838919136</v>
      </c>
      <c r="BI421" s="1">
        <v>0.889348514</v>
      </c>
      <c r="BJ421" s="1">
        <v>0.379872416</v>
      </c>
      <c r="BK421" s="1">
        <v>0.04743976</v>
      </c>
      <c r="BL421" s="1" t="s">
        <v>144</v>
      </c>
      <c r="BM421" s="1" t="s">
        <v>145</v>
      </c>
      <c r="BN421" s="1" t="s">
        <v>145</v>
      </c>
      <c r="BO421" s="1" t="s">
        <v>145</v>
      </c>
      <c r="BP421" s="1" t="s">
        <v>146</v>
      </c>
      <c r="BQ421" s="1" t="s">
        <v>146</v>
      </c>
      <c r="BR421" s="1" t="s">
        <v>146</v>
      </c>
      <c r="BS421" s="1" t="s">
        <v>147</v>
      </c>
      <c r="BT421" s="1" t="s">
        <v>147</v>
      </c>
      <c r="BU421" s="1" t="s">
        <v>147</v>
      </c>
      <c r="BV421" s="1" t="s">
        <v>147</v>
      </c>
      <c r="BW421" s="1" t="s">
        <v>147</v>
      </c>
      <c r="BX421" s="1">
        <v>1.35398453</v>
      </c>
      <c r="BY421" s="1">
        <v>2.135622286</v>
      </c>
      <c r="BZ421" s="1" t="str">
        <f t="shared" si="1"/>
        <v>proinflamatoria</v>
      </c>
      <c r="CA421" s="1">
        <v>49.85259631</v>
      </c>
      <c r="CB421" s="1" t="s">
        <v>148</v>
      </c>
      <c r="CC421" s="1">
        <v>0.007477639</v>
      </c>
      <c r="CD421" s="1">
        <v>0.218855098</v>
      </c>
      <c r="CE421" s="1">
        <v>0.143971377</v>
      </c>
      <c r="CF421" s="1">
        <v>0.172200358</v>
      </c>
      <c r="CG421" s="1">
        <v>0.059069767</v>
      </c>
      <c r="CH421" s="1">
        <v>651.91</v>
      </c>
      <c r="CI421" s="2" t="str">
        <f t="shared" si="2"/>
        <v>low</v>
      </c>
      <c r="CJ421" s="1">
        <v>467.878</v>
      </c>
      <c r="CK421" s="1">
        <v>333.736</v>
      </c>
      <c r="CL421" s="1">
        <v>134.142</v>
      </c>
      <c r="CM421" s="1">
        <v>61.659</v>
      </c>
      <c r="CN421" s="1">
        <v>389.069</v>
      </c>
      <c r="CO421" s="1">
        <v>9.743</v>
      </c>
      <c r="CP421" s="1">
        <v>0.0</v>
      </c>
      <c r="CQ421" s="1">
        <v>9.743</v>
      </c>
      <c r="CR421" s="1">
        <v>0.0</v>
      </c>
      <c r="CS421" s="1">
        <v>7.358</v>
      </c>
      <c r="CT421" s="1">
        <v>7.358</v>
      </c>
      <c r="CU421" s="1">
        <v>0.049</v>
      </c>
      <c r="CV421" s="1">
        <v>6.844</v>
      </c>
      <c r="CW421" s="1">
        <v>0.286</v>
      </c>
      <c r="CX421" s="1">
        <v>0.0</v>
      </c>
      <c r="CY421" s="1">
        <v>53.275</v>
      </c>
      <c r="CZ421" s="1">
        <v>0.013</v>
      </c>
      <c r="DA421" s="1">
        <v>1.501</v>
      </c>
      <c r="DB421" s="1">
        <v>1.514</v>
      </c>
      <c r="DC421" s="1">
        <v>0.044</v>
      </c>
      <c r="DD421" s="1">
        <v>0.134</v>
      </c>
      <c r="DE421" s="1">
        <v>0.179</v>
      </c>
      <c r="DF421" s="1">
        <v>3.294</v>
      </c>
      <c r="DG421" s="1">
        <v>1.451</v>
      </c>
      <c r="DH421" s="1">
        <v>4.745</v>
      </c>
      <c r="DI421" s="1">
        <v>0.386</v>
      </c>
      <c r="DJ421" s="1">
        <v>0.638</v>
      </c>
      <c r="DK421" s="1">
        <v>1.024</v>
      </c>
      <c r="DL421" s="1">
        <v>264.986</v>
      </c>
      <c r="DM421" s="1">
        <v>123.059</v>
      </c>
      <c r="DN421" s="1">
        <v>388.046</v>
      </c>
      <c r="DO421" s="1">
        <v>0.0</v>
      </c>
      <c r="DP421" s="1">
        <v>7.358</v>
      </c>
      <c r="DQ421" s="1">
        <v>7.358</v>
      </c>
      <c r="DR421" s="1" t="s">
        <v>158</v>
      </c>
      <c r="DS421" s="1" t="s">
        <v>157</v>
      </c>
      <c r="DT421" s="1" t="s">
        <v>157</v>
      </c>
      <c r="DU421" s="1" t="s">
        <v>157</v>
      </c>
      <c r="DV421" s="1">
        <v>1027.945</v>
      </c>
      <c r="DW421" s="1" t="str">
        <f t="shared" si="3"/>
        <v>high</v>
      </c>
      <c r="DX421" s="1">
        <v>737.761</v>
      </c>
      <c r="DY421" s="1">
        <v>97.225</v>
      </c>
      <c r="DZ421" s="1">
        <v>613.493</v>
      </c>
      <c r="EA421" s="1" t="s">
        <v>149</v>
      </c>
      <c r="EB421" s="1" t="s">
        <v>149</v>
      </c>
      <c r="EC421" s="1" t="s">
        <v>157</v>
      </c>
      <c r="ED421" s="1" t="s">
        <v>149</v>
      </c>
      <c r="EE421" s="1" t="s">
        <v>1001</v>
      </c>
      <c r="EF421" s="1" t="s">
        <v>165</v>
      </c>
      <c r="EG421" s="1" t="s">
        <v>165</v>
      </c>
    </row>
    <row r="422" ht="14.25" customHeight="1">
      <c r="A422" s="1" t="s">
        <v>1002</v>
      </c>
      <c r="B422" s="1" t="s">
        <v>153</v>
      </c>
      <c r="C422" s="1">
        <v>24.0</v>
      </c>
      <c r="D422" s="1" t="s">
        <v>137</v>
      </c>
      <c r="E422" s="1">
        <v>53.2</v>
      </c>
      <c r="F422" s="1">
        <v>40.0</v>
      </c>
      <c r="G422" s="1" t="s">
        <v>154</v>
      </c>
      <c r="H422" s="1">
        <v>9.6</v>
      </c>
      <c r="I422" s="1">
        <v>77.0</v>
      </c>
      <c r="J422" s="1">
        <v>127.0</v>
      </c>
      <c r="K422" s="1">
        <v>3.175</v>
      </c>
      <c r="L422" s="1">
        <v>99.0</v>
      </c>
      <c r="M422" s="1">
        <v>3.0</v>
      </c>
      <c r="N422" s="1">
        <v>77.0</v>
      </c>
      <c r="O422" s="1">
        <v>4.9</v>
      </c>
      <c r="P422" s="1">
        <v>8.5</v>
      </c>
      <c r="Q422" s="1">
        <v>6.17</v>
      </c>
      <c r="R422" s="1">
        <v>1.377633712</v>
      </c>
      <c r="S422" s="1">
        <v>48.0</v>
      </c>
      <c r="T422" s="1">
        <v>10.97</v>
      </c>
      <c r="U422" s="1">
        <v>4.2735</v>
      </c>
      <c r="V422" s="1">
        <v>165.2</v>
      </c>
      <c r="W422" s="1">
        <v>283.645766</v>
      </c>
      <c r="X422" s="1">
        <v>73.7</v>
      </c>
      <c r="Y422" s="1">
        <v>47.99457852</v>
      </c>
      <c r="Z422" s="1">
        <v>2.083568667</v>
      </c>
      <c r="AA422" s="1">
        <v>0.341223833</v>
      </c>
      <c r="AB422" s="1">
        <v>68.4</v>
      </c>
      <c r="AC422" s="1">
        <v>27.39945522</v>
      </c>
      <c r="AD422" s="1" t="s">
        <v>139</v>
      </c>
      <c r="AE422" s="1">
        <v>39.44670824</v>
      </c>
      <c r="AF422" s="1">
        <v>83.0</v>
      </c>
      <c r="AG422" s="1" t="s">
        <v>140</v>
      </c>
      <c r="AH422" s="1" t="s">
        <v>154</v>
      </c>
      <c r="AI422" s="1" t="s">
        <v>142</v>
      </c>
      <c r="AJ422" s="1" t="s">
        <v>167</v>
      </c>
      <c r="AK422" s="1" t="s">
        <v>143</v>
      </c>
      <c r="AL422" s="1">
        <v>113.0</v>
      </c>
      <c r="AM422" s="1">
        <v>63.0</v>
      </c>
      <c r="AN422" s="1">
        <v>1909.92</v>
      </c>
      <c r="AO422" s="1">
        <v>17.8252</v>
      </c>
      <c r="AP422" s="1">
        <v>498.692</v>
      </c>
      <c r="AQ422" s="1">
        <v>1078.31</v>
      </c>
      <c r="AR422" s="1">
        <v>14.3036</v>
      </c>
      <c r="AS422" s="1">
        <v>1116.93</v>
      </c>
      <c r="AT422" s="1">
        <v>3434.05</v>
      </c>
      <c r="AU422" s="1">
        <v>242.53</v>
      </c>
      <c r="AV422" s="1">
        <v>10.7792</v>
      </c>
      <c r="AW422" s="1">
        <v>4.17923</v>
      </c>
      <c r="AX422" s="1">
        <v>2.90379</v>
      </c>
      <c r="AY422" s="1">
        <v>1318.39</v>
      </c>
      <c r="AZ422" s="1">
        <v>1.40801</v>
      </c>
      <c r="BA422" s="1">
        <v>2.63968</v>
      </c>
      <c r="BB422" s="1">
        <v>21.1146</v>
      </c>
      <c r="BC422" s="1">
        <v>6.27315</v>
      </c>
      <c r="BD422" s="1">
        <v>1.70396</v>
      </c>
      <c r="BE422" s="1">
        <v>382.416</v>
      </c>
      <c r="BF422" s="1">
        <v>7.83561</v>
      </c>
      <c r="BG422" s="1">
        <v>264.489</v>
      </c>
      <c r="BH422" s="1">
        <v>0.0</v>
      </c>
      <c r="BI422" s="1">
        <v>0.0</v>
      </c>
      <c r="BJ422" s="1">
        <v>0.0</v>
      </c>
      <c r="BK422" s="1">
        <v>0.0</v>
      </c>
      <c r="BL422" s="1" t="s">
        <v>156</v>
      </c>
      <c r="BM422" s="1" t="s">
        <v>146</v>
      </c>
      <c r="BN422" s="1" t="s">
        <v>146</v>
      </c>
      <c r="BO422" s="1" t="s">
        <v>145</v>
      </c>
      <c r="BP422" s="1" t="s">
        <v>146</v>
      </c>
      <c r="BQ422" s="1" t="s">
        <v>146</v>
      </c>
      <c r="BR422" s="1" t="s">
        <v>146</v>
      </c>
      <c r="BS422" s="1" t="s">
        <v>147</v>
      </c>
      <c r="BT422" s="1" t="s">
        <v>147</v>
      </c>
      <c r="BU422" s="1" t="s">
        <v>147</v>
      </c>
      <c r="BV422" s="1" t="s">
        <v>147</v>
      </c>
      <c r="BW422" s="1" t="s">
        <v>147</v>
      </c>
      <c r="BX422" s="1">
        <v>-1.447283843</v>
      </c>
      <c r="BY422" s="1">
        <v>-0.757740232</v>
      </c>
      <c r="BZ422" s="1" t="str">
        <f t="shared" si="1"/>
        <v>antiinflamatoria</v>
      </c>
      <c r="CA422" s="1">
        <v>37.92771084</v>
      </c>
      <c r="CB422" s="1" t="s">
        <v>148</v>
      </c>
      <c r="CC422" s="1">
        <v>0.47619998</v>
      </c>
      <c r="CD422" s="1">
        <v>0.073778399</v>
      </c>
      <c r="CE422" s="1">
        <v>0.009945781</v>
      </c>
      <c r="CF422" s="1">
        <v>0.110567808</v>
      </c>
      <c r="CG422" s="1">
        <v>0.160529555</v>
      </c>
      <c r="CH422" s="1">
        <v>1146.928</v>
      </c>
      <c r="CI422" s="2" t="str">
        <f t="shared" si="2"/>
        <v>High</v>
      </c>
      <c r="CJ422" s="1">
        <v>1017.35</v>
      </c>
      <c r="CK422" s="1">
        <v>757.863</v>
      </c>
      <c r="CL422" s="1">
        <v>259.486</v>
      </c>
      <c r="CM422" s="1">
        <v>89.908</v>
      </c>
      <c r="CN422" s="1">
        <v>880.78</v>
      </c>
      <c r="CO422" s="1">
        <v>5.269</v>
      </c>
      <c r="CP422" s="1">
        <v>0.0</v>
      </c>
      <c r="CQ422" s="1">
        <v>5.269</v>
      </c>
      <c r="CR422" s="1">
        <v>0.0</v>
      </c>
      <c r="CS422" s="1">
        <v>41.393</v>
      </c>
      <c r="CT422" s="1">
        <v>41.393</v>
      </c>
      <c r="CU422" s="1">
        <v>0.0</v>
      </c>
      <c r="CV422" s="1">
        <v>0.851</v>
      </c>
      <c r="CW422" s="1">
        <v>0.0</v>
      </c>
      <c r="CX422" s="1">
        <v>0.0</v>
      </c>
      <c r="CY422" s="1">
        <v>11.635</v>
      </c>
      <c r="CZ422" s="1">
        <v>0.498</v>
      </c>
      <c r="DA422" s="1">
        <v>4.23</v>
      </c>
      <c r="DB422" s="1">
        <v>4.728</v>
      </c>
      <c r="DC422" s="1">
        <v>3.418</v>
      </c>
      <c r="DD422" s="1">
        <v>0.267</v>
      </c>
      <c r="DE422" s="1">
        <v>3.685</v>
      </c>
      <c r="DF422" s="1">
        <v>55.92</v>
      </c>
      <c r="DG422" s="1">
        <v>13.94</v>
      </c>
      <c r="DH422" s="1">
        <v>69.86</v>
      </c>
      <c r="DI422" s="1">
        <v>1.082</v>
      </c>
      <c r="DJ422" s="1">
        <v>2.0</v>
      </c>
      <c r="DK422" s="1">
        <v>3.082</v>
      </c>
      <c r="DL422" s="1">
        <v>680.042</v>
      </c>
      <c r="DM422" s="1">
        <v>197.656</v>
      </c>
      <c r="DN422" s="1">
        <v>877.698</v>
      </c>
      <c r="DO422" s="1">
        <v>0.0</v>
      </c>
      <c r="DP422" s="1">
        <v>41.393</v>
      </c>
      <c r="DQ422" s="1">
        <v>41.393</v>
      </c>
      <c r="DR422" s="1" t="s">
        <v>157</v>
      </c>
      <c r="DS422" s="1" t="s">
        <v>149</v>
      </c>
      <c r="DT422" s="1" t="s">
        <v>157</v>
      </c>
      <c r="DU422" s="1" t="s">
        <v>149</v>
      </c>
      <c r="DV422" s="1">
        <v>600.511</v>
      </c>
      <c r="DW422" s="1" t="str">
        <f t="shared" si="3"/>
        <v>high</v>
      </c>
      <c r="DX422" s="1">
        <v>532.666</v>
      </c>
      <c r="DY422" s="1">
        <v>47.074</v>
      </c>
      <c r="DZ422" s="1">
        <v>461.161</v>
      </c>
      <c r="EA422" s="1" t="s">
        <v>157</v>
      </c>
      <c r="EB422" s="1" t="s">
        <v>149</v>
      </c>
      <c r="EC422" s="1" t="s">
        <v>157</v>
      </c>
      <c r="ED422" s="1" t="s">
        <v>149</v>
      </c>
      <c r="EE422" s="1" t="s">
        <v>1003</v>
      </c>
      <c r="EF422" s="1" t="s">
        <v>151</v>
      </c>
      <c r="EG422" s="1" t="s">
        <v>151</v>
      </c>
    </row>
    <row r="423" ht="14.25" customHeight="1">
      <c r="A423" s="1" t="s">
        <v>1004</v>
      </c>
      <c r="B423" s="1" t="s">
        <v>136</v>
      </c>
      <c r="C423" s="1">
        <v>34.0</v>
      </c>
      <c r="D423" s="1" t="s">
        <v>137</v>
      </c>
      <c r="E423" s="1">
        <v>82.7</v>
      </c>
      <c r="F423" s="1">
        <v>37.0</v>
      </c>
      <c r="G423" s="1" t="s">
        <v>138</v>
      </c>
      <c r="H423" s="1">
        <v>35.0</v>
      </c>
      <c r="I423" s="1">
        <v>103.0</v>
      </c>
      <c r="J423" s="1">
        <v>175.0</v>
      </c>
      <c r="K423" s="1">
        <v>4.72972973</v>
      </c>
      <c r="L423" s="1">
        <v>280.0</v>
      </c>
      <c r="M423" s="1">
        <v>5.2</v>
      </c>
      <c r="N423" s="1">
        <v>83.0</v>
      </c>
      <c r="O423" s="1">
        <v>5.7</v>
      </c>
      <c r="P423" s="1">
        <v>1.76</v>
      </c>
      <c r="Q423" s="1">
        <v>7.1</v>
      </c>
      <c r="R423" s="1">
        <v>0.247887324</v>
      </c>
      <c r="S423" s="1">
        <v>175.0</v>
      </c>
      <c r="T423" s="1">
        <v>10.89</v>
      </c>
      <c r="U423" s="1">
        <v>4.6065</v>
      </c>
      <c r="V423" s="1">
        <v>141.5</v>
      </c>
      <c r="W423" s="1">
        <v>196.836873</v>
      </c>
      <c r="X423" s="1">
        <v>72.7</v>
      </c>
      <c r="Y423" s="1">
        <v>44.85218067</v>
      </c>
      <c r="Z423" s="1">
        <v>2.229546</v>
      </c>
      <c r="AA423" s="1">
        <v>0.337833699</v>
      </c>
      <c r="AB423" s="1">
        <v>85.2</v>
      </c>
      <c r="AC423" s="1">
        <v>32.14628522</v>
      </c>
      <c r="AD423" s="1" t="s">
        <v>155</v>
      </c>
      <c r="AE423" s="1">
        <v>36.81519724</v>
      </c>
      <c r="AF423" s="1">
        <v>99.3</v>
      </c>
      <c r="AG423" s="1" t="s">
        <v>140</v>
      </c>
      <c r="AH423" s="1" t="s">
        <v>141</v>
      </c>
      <c r="AI423" s="1" t="s">
        <v>142</v>
      </c>
      <c r="AJ423" s="1" t="s">
        <v>167</v>
      </c>
      <c r="AK423" s="1" t="s">
        <v>143</v>
      </c>
      <c r="AL423" s="1">
        <v>125.0</v>
      </c>
      <c r="AM423" s="1">
        <v>79.0</v>
      </c>
      <c r="AN423" s="1">
        <v>2023.23</v>
      </c>
      <c r="AO423" s="1">
        <v>14.7261</v>
      </c>
      <c r="AP423" s="1">
        <v>864.414</v>
      </c>
      <c r="AQ423" s="1">
        <v>1262.28</v>
      </c>
      <c r="AR423" s="1">
        <v>14.5475</v>
      </c>
      <c r="AS423" s="1">
        <v>1137.24</v>
      </c>
      <c r="AT423" s="1">
        <v>3818.95</v>
      </c>
      <c r="AU423" s="1">
        <v>251.042</v>
      </c>
      <c r="AV423" s="1">
        <v>11.7714</v>
      </c>
      <c r="AW423" s="1">
        <v>1.3835</v>
      </c>
      <c r="AX423" s="1">
        <v>2.5483</v>
      </c>
      <c r="AY423" s="1">
        <v>988.079</v>
      </c>
      <c r="AZ423" s="1">
        <v>1.08121</v>
      </c>
      <c r="BA423" s="1">
        <v>2.05245</v>
      </c>
      <c r="BB423" s="1">
        <v>15.8083</v>
      </c>
      <c r="BC423" s="1">
        <v>4.84153</v>
      </c>
      <c r="BD423" s="1">
        <v>0.943875</v>
      </c>
      <c r="BE423" s="1">
        <v>338.071</v>
      </c>
      <c r="BF423" s="1">
        <v>7.86623</v>
      </c>
      <c r="BG423" s="1">
        <v>94.2932</v>
      </c>
      <c r="BH423" s="1">
        <v>3.746005988</v>
      </c>
      <c r="BI423" s="1">
        <v>0.651722972</v>
      </c>
      <c r="BJ423" s="1">
        <v>0.427191389</v>
      </c>
      <c r="BK423" s="1">
        <v>0.0</v>
      </c>
      <c r="BL423" s="1" t="s">
        <v>144</v>
      </c>
      <c r="BM423" s="1" t="s">
        <v>146</v>
      </c>
      <c r="BN423" s="1" t="s">
        <v>145</v>
      </c>
      <c r="BO423" s="1" t="s">
        <v>145</v>
      </c>
      <c r="BP423" s="1" t="s">
        <v>146</v>
      </c>
      <c r="BQ423" s="1" t="s">
        <v>145</v>
      </c>
      <c r="BR423" s="1" t="s">
        <v>146</v>
      </c>
      <c r="BS423" s="1" t="s">
        <v>147</v>
      </c>
      <c r="BT423" s="1" t="s">
        <v>147</v>
      </c>
      <c r="BU423" s="1" t="s">
        <v>147</v>
      </c>
      <c r="BV423" s="1" t="s">
        <v>147</v>
      </c>
      <c r="BW423" s="1" t="s">
        <v>147</v>
      </c>
      <c r="BX423" s="1">
        <v>1.088530584</v>
      </c>
      <c r="BY423" s="1">
        <v>0.538077402</v>
      </c>
      <c r="BZ423" s="1" t="str">
        <f t="shared" si="1"/>
        <v>proinflamatoria</v>
      </c>
      <c r="CA423" s="1">
        <v>31.21047331</v>
      </c>
      <c r="CB423" s="1" t="s">
        <v>148</v>
      </c>
      <c r="CC423" s="1" t="s">
        <v>147</v>
      </c>
      <c r="CD423" s="1" t="s">
        <v>147</v>
      </c>
      <c r="CE423" s="1" t="s">
        <v>147</v>
      </c>
      <c r="CF423" s="1" t="s">
        <v>147</v>
      </c>
      <c r="CG423" s="1" t="s">
        <v>147</v>
      </c>
      <c r="CH423" s="1">
        <v>781.236</v>
      </c>
      <c r="CI423" s="2" t="str">
        <f t="shared" si="2"/>
        <v>low</v>
      </c>
      <c r="CJ423" s="1">
        <v>326.976</v>
      </c>
      <c r="CK423" s="1">
        <v>230.096</v>
      </c>
      <c r="CL423" s="1">
        <v>96.881</v>
      </c>
      <c r="CM423" s="1">
        <v>94.587</v>
      </c>
      <c r="CN423" s="1">
        <v>229.752</v>
      </c>
      <c r="CO423" s="1">
        <v>2.599</v>
      </c>
      <c r="CP423" s="1">
        <v>0.0</v>
      </c>
      <c r="CQ423" s="1">
        <v>2.599</v>
      </c>
      <c r="CR423" s="1">
        <v>0.0</v>
      </c>
      <c r="CS423" s="1">
        <v>0.039</v>
      </c>
      <c r="CT423" s="1">
        <v>0.039</v>
      </c>
      <c r="CU423" s="1">
        <v>0.0</v>
      </c>
      <c r="CV423" s="1">
        <v>0.165</v>
      </c>
      <c r="CW423" s="1">
        <v>0.0</v>
      </c>
      <c r="CX423" s="1">
        <v>0.0</v>
      </c>
      <c r="CY423" s="1">
        <v>90.614</v>
      </c>
      <c r="CZ423" s="1">
        <v>0.0</v>
      </c>
      <c r="DA423" s="1">
        <v>0.0</v>
      </c>
      <c r="DB423" s="1">
        <v>0.0</v>
      </c>
      <c r="DC423" s="1">
        <v>0.0</v>
      </c>
      <c r="DD423" s="1">
        <v>0.0</v>
      </c>
      <c r="DE423" s="1">
        <v>0.0</v>
      </c>
      <c r="DF423" s="1">
        <v>3.853</v>
      </c>
      <c r="DG423" s="1">
        <v>0.108</v>
      </c>
      <c r="DH423" s="1">
        <v>3.961</v>
      </c>
      <c r="DI423" s="1">
        <v>0.185</v>
      </c>
      <c r="DJ423" s="1">
        <v>0.62</v>
      </c>
      <c r="DK423" s="1">
        <v>0.805</v>
      </c>
      <c r="DL423" s="1">
        <v>132.816</v>
      </c>
      <c r="DM423" s="1">
        <v>96.095</v>
      </c>
      <c r="DN423" s="1">
        <v>228.911</v>
      </c>
      <c r="DO423" s="1">
        <v>0.0</v>
      </c>
      <c r="DP423" s="1">
        <v>0.039</v>
      </c>
      <c r="DQ423" s="1">
        <v>0.039</v>
      </c>
      <c r="DR423" s="1" t="s">
        <v>157</v>
      </c>
      <c r="DS423" s="1" t="s">
        <v>158</v>
      </c>
      <c r="DT423" s="1" t="s">
        <v>157</v>
      </c>
      <c r="DU423" s="1" t="s">
        <v>157</v>
      </c>
      <c r="DV423" s="1">
        <v>386.133</v>
      </c>
      <c r="DW423" s="1" t="str">
        <f t="shared" si="3"/>
        <v>low</v>
      </c>
      <c r="DX423" s="1">
        <v>161.611</v>
      </c>
      <c r="DY423" s="1">
        <v>46.75</v>
      </c>
      <c r="DZ423" s="1">
        <v>113.557</v>
      </c>
      <c r="EA423" s="1" t="s">
        <v>158</v>
      </c>
      <c r="EB423" s="1" t="s">
        <v>158</v>
      </c>
      <c r="EC423" s="1" t="s">
        <v>157</v>
      </c>
      <c r="ED423" s="1" t="s">
        <v>157</v>
      </c>
      <c r="EE423" s="1" t="s">
        <v>1005</v>
      </c>
      <c r="EF423" s="1" t="s">
        <v>151</v>
      </c>
      <c r="EG423" s="1" t="s">
        <v>151</v>
      </c>
    </row>
    <row r="424" ht="14.25" customHeight="1">
      <c r="A424" s="1" t="s">
        <v>1006</v>
      </c>
      <c r="B424" s="1" t="s">
        <v>153</v>
      </c>
      <c r="C424" s="1">
        <v>21.0</v>
      </c>
      <c r="D424" s="1" t="s">
        <v>137</v>
      </c>
      <c r="E424" s="1">
        <v>61.2</v>
      </c>
      <c r="F424" s="1">
        <v>59.0</v>
      </c>
      <c r="G424" s="1" t="s">
        <v>154</v>
      </c>
      <c r="H424" s="1">
        <v>20.6</v>
      </c>
      <c r="I424" s="1">
        <v>73.0</v>
      </c>
      <c r="J424" s="1">
        <v>153.0</v>
      </c>
      <c r="K424" s="1">
        <v>2.593220339</v>
      </c>
      <c r="L424" s="1">
        <v>439.0</v>
      </c>
      <c r="M424" s="1">
        <v>1.9</v>
      </c>
      <c r="N424" s="1">
        <v>78.0</v>
      </c>
      <c r="O424" s="1">
        <v>5.2</v>
      </c>
      <c r="P424" s="1">
        <v>9.75</v>
      </c>
      <c r="Q424" s="1">
        <v>7.38</v>
      </c>
      <c r="R424" s="1">
        <v>1.321138211</v>
      </c>
      <c r="S424" s="1">
        <v>103.0</v>
      </c>
      <c r="T424" s="1">
        <v>14.98</v>
      </c>
      <c r="U424" s="1">
        <v>4.329</v>
      </c>
      <c r="V424" s="1">
        <v>198.4</v>
      </c>
      <c r="W424" s="1">
        <v>361.3992762</v>
      </c>
      <c r="X424" s="1">
        <v>54.2</v>
      </c>
      <c r="Y424" s="1">
        <v>34.69629638</v>
      </c>
      <c r="Z424" s="1">
        <v>2.882152</v>
      </c>
      <c r="AA424" s="1">
        <v>0.325569933</v>
      </c>
      <c r="AB424" s="1">
        <v>59.8</v>
      </c>
      <c r="AC424" s="1">
        <v>24.38471413</v>
      </c>
      <c r="AD424" s="1" t="s">
        <v>154</v>
      </c>
      <c r="AE424" s="1">
        <v>36.20111271</v>
      </c>
      <c r="AF424" s="1">
        <v>78.4</v>
      </c>
      <c r="AG424" s="1" t="s">
        <v>154</v>
      </c>
      <c r="AH424" s="1" t="s">
        <v>154</v>
      </c>
      <c r="AI424" s="1" t="s">
        <v>142</v>
      </c>
      <c r="AJ424" s="1" t="s">
        <v>142</v>
      </c>
      <c r="AK424" s="1" t="s">
        <v>143</v>
      </c>
      <c r="AL424" s="1">
        <v>110.0</v>
      </c>
      <c r="AM424" s="1">
        <v>71.0</v>
      </c>
      <c r="AN424" s="1">
        <v>1802.77</v>
      </c>
      <c r="AO424" s="1">
        <v>16.1476</v>
      </c>
      <c r="AP424" s="1">
        <v>374.293</v>
      </c>
      <c r="AQ424" s="1">
        <v>744.812</v>
      </c>
      <c r="AR424" s="1">
        <v>12.9904</v>
      </c>
      <c r="AS424" s="1">
        <v>1300.33</v>
      </c>
      <c r="AT424" s="1">
        <v>2433.73</v>
      </c>
      <c r="AU424" s="1">
        <v>262.786</v>
      </c>
      <c r="AV424" s="1">
        <v>10.4512</v>
      </c>
      <c r="AW424" s="1">
        <v>1.54308</v>
      </c>
      <c r="AX424" s="1">
        <v>3.8714</v>
      </c>
      <c r="AY424" s="1">
        <v>567.188</v>
      </c>
      <c r="AZ424" s="1">
        <v>0.87749</v>
      </c>
      <c r="BA424" s="1">
        <v>1.38204</v>
      </c>
      <c r="BB424" s="1">
        <v>13.4949</v>
      </c>
      <c r="BC424" s="1">
        <v>4.16908</v>
      </c>
      <c r="BD424" s="1">
        <v>1.57602</v>
      </c>
      <c r="BE424" s="1">
        <v>337.255</v>
      </c>
      <c r="BF424" s="1">
        <v>7.00207</v>
      </c>
      <c r="BG424" s="1">
        <v>108.044</v>
      </c>
      <c r="BH424" s="1">
        <v>4.511708306</v>
      </c>
      <c r="BI424" s="1">
        <v>0.86602734</v>
      </c>
      <c r="BJ424" s="1">
        <v>0.453283929</v>
      </c>
      <c r="BK424" s="1">
        <v>0.072004556</v>
      </c>
      <c r="BL424" s="1" t="s">
        <v>156</v>
      </c>
      <c r="BM424" s="1" t="s">
        <v>146</v>
      </c>
      <c r="BN424" s="1" t="s">
        <v>146</v>
      </c>
      <c r="BO424" s="1" t="s">
        <v>146</v>
      </c>
      <c r="BP424" s="1" t="s">
        <v>146</v>
      </c>
      <c r="BQ424" s="1" t="s">
        <v>146</v>
      </c>
      <c r="BR424" s="1" t="s">
        <v>146</v>
      </c>
      <c r="BS424" s="1">
        <v>29.08600241</v>
      </c>
      <c r="BT424" s="1">
        <v>2.049890236</v>
      </c>
      <c r="BU424" s="1">
        <v>1.479580455</v>
      </c>
      <c r="BV424" s="1">
        <v>1.231140077</v>
      </c>
      <c r="BW424" s="1">
        <v>0.469503843</v>
      </c>
      <c r="BX424" s="1">
        <v>0.597727238</v>
      </c>
      <c r="BY424" s="1">
        <v>0.331518158</v>
      </c>
      <c r="BZ424" s="1" t="str">
        <f t="shared" si="1"/>
        <v>proinflamatoria</v>
      </c>
      <c r="CA424" s="1">
        <v>36.05102041</v>
      </c>
      <c r="CB424" s="1" t="s">
        <v>148</v>
      </c>
      <c r="CC424" s="1">
        <v>0.069766104</v>
      </c>
      <c r="CD424" s="1">
        <v>0.046635404</v>
      </c>
      <c r="CE424" s="1">
        <v>0.063954659</v>
      </c>
      <c r="CF424" s="1">
        <v>0.054604563</v>
      </c>
      <c r="CG424" s="1">
        <v>0.263068558</v>
      </c>
      <c r="CH424" s="1">
        <v>722.791</v>
      </c>
      <c r="CI424" s="2" t="str">
        <f t="shared" si="2"/>
        <v>low</v>
      </c>
      <c r="CJ424" s="1">
        <v>369.765</v>
      </c>
      <c r="CK424" s="1">
        <v>320.882</v>
      </c>
      <c r="CL424" s="1">
        <v>48.884</v>
      </c>
      <c r="CM424" s="1">
        <v>188.243</v>
      </c>
      <c r="CN424" s="1">
        <v>177.422</v>
      </c>
      <c r="CO424" s="1">
        <v>0.0</v>
      </c>
      <c r="CP424" s="1">
        <v>0.0</v>
      </c>
      <c r="CQ424" s="1">
        <v>0.0</v>
      </c>
      <c r="CR424" s="1">
        <v>0.0</v>
      </c>
      <c r="CS424" s="1">
        <v>4.101</v>
      </c>
      <c r="CT424" s="1">
        <v>4.101</v>
      </c>
      <c r="CU424" s="1">
        <v>0.0</v>
      </c>
      <c r="CV424" s="1">
        <v>0.0</v>
      </c>
      <c r="CW424" s="1">
        <v>143.56</v>
      </c>
      <c r="CX424" s="1">
        <v>0.0</v>
      </c>
      <c r="CY424" s="1">
        <v>28.328</v>
      </c>
      <c r="CZ424" s="1">
        <v>0.0</v>
      </c>
      <c r="DA424" s="1">
        <v>0.0</v>
      </c>
      <c r="DB424" s="1">
        <v>0.0</v>
      </c>
      <c r="DC424" s="1">
        <v>0.0</v>
      </c>
      <c r="DD424" s="1">
        <v>0.002</v>
      </c>
      <c r="DE424" s="1">
        <v>0.002</v>
      </c>
      <c r="DF424" s="1">
        <v>10.624</v>
      </c>
      <c r="DG424" s="1">
        <v>5.728</v>
      </c>
      <c r="DH424" s="1">
        <v>16.352</v>
      </c>
      <c r="DI424" s="1">
        <v>41.812</v>
      </c>
      <c r="DJ424" s="1">
        <v>31.118</v>
      </c>
      <c r="DK424" s="1">
        <v>72.93</v>
      </c>
      <c r="DL424" s="1">
        <v>96.557</v>
      </c>
      <c r="DM424" s="1">
        <v>7.935</v>
      </c>
      <c r="DN424" s="1">
        <v>104.492</v>
      </c>
      <c r="DO424" s="1">
        <v>0.0</v>
      </c>
      <c r="DP424" s="1">
        <v>4.101</v>
      </c>
      <c r="DQ424" s="1">
        <v>4.101</v>
      </c>
      <c r="DR424" s="1" t="s">
        <v>158</v>
      </c>
      <c r="DS424" s="1" t="s">
        <v>157</v>
      </c>
      <c r="DT424" s="1" t="s">
        <v>157</v>
      </c>
      <c r="DU424" s="1" t="s">
        <v>157</v>
      </c>
      <c r="DV424" s="1">
        <v>400.933</v>
      </c>
      <c r="DW424" s="1" t="str">
        <f t="shared" si="3"/>
        <v>low</v>
      </c>
      <c r="DX424" s="1">
        <v>205.11</v>
      </c>
      <c r="DY424" s="1">
        <v>104.419</v>
      </c>
      <c r="DZ424" s="1">
        <v>98.416</v>
      </c>
      <c r="EA424" s="1" t="s">
        <v>157</v>
      </c>
      <c r="EB424" s="1" t="s">
        <v>157</v>
      </c>
      <c r="EC424" s="1" t="s">
        <v>157</v>
      </c>
      <c r="ED424" s="1" t="s">
        <v>157</v>
      </c>
      <c r="EE424" s="1" t="s">
        <v>1007</v>
      </c>
      <c r="EF424" s="1" t="s">
        <v>151</v>
      </c>
      <c r="EG424" s="1" t="s">
        <v>151</v>
      </c>
    </row>
    <row r="425" ht="14.25" customHeight="1">
      <c r="A425" s="1" t="s">
        <v>1008</v>
      </c>
      <c r="B425" s="1" t="s">
        <v>153</v>
      </c>
      <c r="C425" s="1">
        <v>44.0</v>
      </c>
      <c r="D425" s="1" t="s">
        <v>161</v>
      </c>
      <c r="E425" s="1">
        <v>58.7</v>
      </c>
      <c r="F425" s="1">
        <v>40.0</v>
      </c>
      <c r="G425" s="1" t="s">
        <v>154</v>
      </c>
      <c r="H425" s="1">
        <v>46.4</v>
      </c>
      <c r="I425" s="1">
        <v>104.0</v>
      </c>
      <c r="J425" s="1">
        <v>190.0</v>
      </c>
      <c r="K425" s="1">
        <v>4.75</v>
      </c>
      <c r="L425" s="1">
        <v>58.0</v>
      </c>
      <c r="M425" s="1">
        <v>1.3</v>
      </c>
      <c r="N425" s="1">
        <v>83.0</v>
      </c>
      <c r="O425" s="1">
        <v>5.5</v>
      </c>
      <c r="P425" s="1">
        <v>28.4</v>
      </c>
      <c r="Q425" s="1">
        <v>11.84</v>
      </c>
      <c r="R425" s="1">
        <v>2.398648649</v>
      </c>
      <c r="S425" s="1">
        <v>232.0</v>
      </c>
      <c r="T425" s="1">
        <v>12.21</v>
      </c>
      <c r="U425" s="1">
        <v>4.6065</v>
      </c>
      <c r="V425" s="1">
        <v>152.9</v>
      </c>
      <c r="W425" s="1">
        <v>220.6958879</v>
      </c>
      <c r="X425" s="1">
        <v>65.0</v>
      </c>
      <c r="Y425" s="1">
        <v>40.00329627</v>
      </c>
      <c r="Z425" s="1">
        <v>2.499794</v>
      </c>
      <c r="AA425" s="1">
        <v>0.332256374</v>
      </c>
      <c r="AB425" s="1">
        <v>82.2</v>
      </c>
      <c r="AC425" s="1">
        <v>34.7955802</v>
      </c>
      <c r="AD425" s="1" t="s">
        <v>155</v>
      </c>
      <c r="AE425" s="1">
        <v>44.67342694</v>
      </c>
      <c r="AF425" s="1">
        <v>106.7</v>
      </c>
      <c r="AG425" s="1" t="s">
        <v>140</v>
      </c>
      <c r="AH425" s="1" t="s">
        <v>141</v>
      </c>
      <c r="AI425" s="1" t="s">
        <v>142</v>
      </c>
      <c r="AJ425" s="1" t="s">
        <v>167</v>
      </c>
      <c r="AK425" s="1" t="s">
        <v>143</v>
      </c>
      <c r="AL425" s="1">
        <v>122.0</v>
      </c>
      <c r="AM425" s="1">
        <v>85.0</v>
      </c>
      <c r="AN425" s="1">
        <v>1336.48</v>
      </c>
      <c r="AO425" s="1">
        <v>11.0182</v>
      </c>
      <c r="AP425" s="1">
        <v>249.697</v>
      </c>
      <c r="AQ425" s="1">
        <v>565.351</v>
      </c>
      <c r="AR425" s="1">
        <v>10.2947</v>
      </c>
      <c r="AS425" s="1">
        <v>767.367</v>
      </c>
      <c r="AT425" s="1">
        <v>1763.71</v>
      </c>
      <c r="AU425" s="1">
        <v>139.896</v>
      </c>
      <c r="AV425" s="1">
        <v>8.89547</v>
      </c>
      <c r="AW425" s="1">
        <v>0.78868</v>
      </c>
      <c r="AX425" s="1">
        <v>2.46376</v>
      </c>
      <c r="AY425" s="1">
        <v>758.744</v>
      </c>
      <c r="AZ425" s="1">
        <v>0.668454</v>
      </c>
      <c r="BA425" s="1">
        <v>1.01649</v>
      </c>
      <c r="BB425" s="1">
        <v>9.27493</v>
      </c>
      <c r="BC425" s="1">
        <v>3.40371</v>
      </c>
      <c r="BD425" s="1">
        <v>1.74324</v>
      </c>
      <c r="BE425" s="1">
        <v>247.672</v>
      </c>
      <c r="BF425" s="1">
        <v>6.79043</v>
      </c>
      <c r="BG425" s="1">
        <v>192.267</v>
      </c>
      <c r="BH425" s="1">
        <v>0.64043638</v>
      </c>
      <c r="BI425" s="1">
        <v>0.0</v>
      </c>
      <c r="BJ425" s="1">
        <v>0.0</v>
      </c>
      <c r="BK425" s="1">
        <v>0.0</v>
      </c>
      <c r="BL425" s="1" t="s">
        <v>144</v>
      </c>
      <c r="BM425" s="1" t="s">
        <v>145</v>
      </c>
      <c r="BN425" s="1" t="s">
        <v>145</v>
      </c>
      <c r="BO425" s="1" t="s">
        <v>145</v>
      </c>
      <c r="BP425" s="1" t="s">
        <v>146</v>
      </c>
      <c r="BQ425" s="1" t="s">
        <v>146</v>
      </c>
      <c r="BR425" s="1" t="s">
        <v>146</v>
      </c>
      <c r="BS425" s="1" t="s">
        <v>147</v>
      </c>
      <c r="BT425" s="1" t="s">
        <v>147</v>
      </c>
      <c r="BU425" s="1" t="s">
        <v>147</v>
      </c>
      <c r="BV425" s="1" t="s">
        <v>147</v>
      </c>
      <c r="BW425" s="1" t="s">
        <v>147</v>
      </c>
      <c r="BX425" s="1">
        <v>0.43358952</v>
      </c>
      <c r="BY425" s="1">
        <v>0.324543054</v>
      </c>
      <c r="BZ425" s="1" t="str">
        <f t="shared" si="1"/>
        <v>proinflamatoria</v>
      </c>
      <c r="CA425" s="1">
        <v>47.19025305</v>
      </c>
      <c r="CB425" s="1" t="s">
        <v>148</v>
      </c>
      <c r="CC425" s="1">
        <v>0.039125635</v>
      </c>
      <c r="CD425" s="1">
        <v>0.087569</v>
      </c>
      <c r="CE425" s="1">
        <v>0.041318908</v>
      </c>
      <c r="CF425" s="1">
        <v>0.038522117</v>
      </c>
      <c r="CG425" s="1">
        <v>0.228468389</v>
      </c>
      <c r="CH425" s="1">
        <v>427.308</v>
      </c>
      <c r="CI425" s="2" t="str">
        <f t="shared" si="2"/>
        <v>low</v>
      </c>
      <c r="CJ425" s="1">
        <v>804.642</v>
      </c>
      <c r="CK425" s="1">
        <v>801.17</v>
      </c>
      <c r="CL425" s="1">
        <v>3.472</v>
      </c>
      <c r="CM425" s="1">
        <v>448.914</v>
      </c>
      <c r="CN425" s="1">
        <v>354.295</v>
      </c>
      <c r="CO425" s="1">
        <v>1.417</v>
      </c>
      <c r="CP425" s="1">
        <v>0.0</v>
      </c>
      <c r="CQ425" s="1">
        <v>1.417</v>
      </c>
      <c r="CR425" s="1">
        <v>0.0</v>
      </c>
      <c r="CS425" s="1">
        <v>0.016</v>
      </c>
      <c r="CT425" s="1">
        <v>0.016</v>
      </c>
      <c r="CU425" s="1">
        <v>0.0</v>
      </c>
      <c r="CV425" s="1">
        <v>1.417</v>
      </c>
      <c r="CW425" s="1">
        <v>369.998</v>
      </c>
      <c r="CX425" s="1">
        <v>0.0</v>
      </c>
      <c r="CY425" s="1">
        <v>11.17</v>
      </c>
      <c r="CZ425" s="1">
        <v>0.0</v>
      </c>
      <c r="DA425" s="1">
        <v>0.0</v>
      </c>
      <c r="DB425" s="1">
        <v>0.0</v>
      </c>
      <c r="DC425" s="1">
        <v>0.0</v>
      </c>
      <c r="DD425" s="1">
        <v>0.0</v>
      </c>
      <c r="DE425" s="1">
        <v>0.0</v>
      </c>
      <c r="DF425" s="1">
        <v>67.746</v>
      </c>
      <c r="DG425" s="1">
        <v>0.0</v>
      </c>
      <c r="DH425" s="1">
        <v>67.746</v>
      </c>
      <c r="DI425" s="1">
        <v>2.815</v>
      </c>
      <c r="DJ425" s="1">
        <v>0.288</v>
      </c>
      <c r="DK425" s="1">
        <v>3.103</v>
      </c>
      <c r="DL425" s="1">
        <v>348.024</v>
      </c>
      <c r="DM425" s="1">
        <v>3.168</v>
      </c>
      <c r="DN425" s="1">
        <v>351.192</v>
      </c>
      <c r="DO425" s="1">
        <v>0.0</v>
      </c>
      <c r="DP425" s="1">
        <v>0.016</v>
      </c>
      <c r="DQ425" s="1">
        <v>0.016</v>
      </c>
      <c r="DR425" s="1" t="s">
        <v>158</v>
      </c>
      <c r="DS425" s="1" t="s">
        <v>149</v>
      </c>
      <c r="DT425" s="1" t="s">
        <v>149</v>
      </c>
      <c r="DU425" s="1" t="s">
        <v>157</v>
      </c>
      <c r="DV425" s="1">
        <v>319.727</v>
      </c>
      <c r="DW425" s="1" t="str">
        <f t="shared" si="3"/>
        <v>low</v>
      </c>
      <c r="DX425" s="1">
        <v>602.061</v>
      </c>
      <c r="DY425" s="1">
        <v>335.893</v>
      </c>
      <c r="DZ425" s="1">
        <v>265.096</v>
      </c>
      <c r="EA425" s="1" t="s">
        <v>158</v>
      </c>
      <c r="EB425" s="1" t="s">
        <v>149</v>
      </c>
      <c r="EC425" s="1" t="s">
        <v>149</v>
      </c>
      <c r="ED425" s="1" t="s">
        <v>149</v>
      </c>
      <c r="EE425" s="1" t="s">
        <v>1009</v>
      </c>
      <c r="EF425" s="1" t="s">
        <v>165</v>
      </c>
      <c r="EG425" s="1" t="s">
        <v>165</v>
      </c>
    </row>
    <row r="426" ht="14.25" customHeight="1">
      <c r="A426" s="1" t="s">
        <v>1010</v>
      </c>
      <c r="B426" s="1" t="s">
        <v>136</v>
      </c>
      <c r="C426" s="1">
        <v>43.0</v>
      </c>
      <c r="D426" s="1" t="s">
        <v>161</v>
      </c>
      <c r="E426" s="1">
        <v>94.8</v>
      </c>
      <c r="F426" s="1">
        <v>35.0</v>
      </c>
      <c r="G426" s="1" t="s">
        <v>138</v>
      </c>
      <c r="H426" s="1">
        <v>24.4</v>
      </c>
      <c r="I426" s="1">
        <v>107.0</v>
      </c>
      <c r="J426" s="1">
        <v>166.0</v>
      </c>
      <c r="K426" s="1">
        <v>4.742857143</v>
      </c>
      <c r="L426" s="1">
        <v>180.0</v>
      </c>
      <c r="M426" s="1">
        <v>2.2</v>
      </c>
      <c r="N426" s="1">
        <v>105.0</v>
      </c>
      <c r="O426" s="1">
        <v>6.9</v>
      </c>
      <c r="P426" s="1">
        <v>8.71</v>
      </c>
      <c r="Q426" s="1">
        <v>3.53</v>
      </c>
      <c r="R426" s="1">
        <v>2.467422096</v>
      </c>
      <c r="S426" s="1">
        <v>122.0</v>
      </c>
      <c r="T426" s="1">
        <v>46.44</v>
      </c>
      <c r="U426" s="1">
        <v>5.8275</v>
      </c>
      <c r="V426" s="1">
        <v>244.3</v>
      </c>
      <c r="W426" s="1">
        <v>399.0547798</v>
      </c>
      <c r="X426" s="1">
        <v>17.1</v>
      </c>
      <c r="Y426" s="1">
        <v>8.313961802</v>
      </c>
      <c r="Z426" s="1">
        <v>12.02796</v>
      </c>
      <c r="AA426" s="1">
        <v>0.270855039</v>
      </c>
      <c r="AB426" s="1">
        <v>117.7</v>
      </c>
      <c r="AC426" s="1">
        <v>37.82503175</v>
      </c>
      <c r="AD426" s="1" t="s">
        <v>155</v>
      </c>
      <c r="AE426" s="1">
        <v>41.1260678</v>
      </c>
      <c r="AF426" s="1">
        <v>118.4</v>
      </c>
      <c r="AG426" s="1" t="s">
        <v>140</v>
      </c>
      <c r="AH426" s="1" t="s">
        <v>141</v>
      </c>
      <c r="AI426" s="1" t="s">
        <v>142</v>
      </c>
      <c r="AJ426" s="1" t="s">
        <v>142</v>
      </c>
      <c r="AK426" s="1" t="s">
        <v>143</v>
      </c>
      <c r="AL426" s="1">
        <v>143.0</v>
      </c>
      <c r="AM426" s="1">
        <v>92.0</v>
      </c>
      <c r="AN426" s="1">
        <v>1851.79</v>
      </c>
      <c r="AO426" s="1">
        <v>26.27</v>
      </c>
      <c r="AP426" s="1">
        <v>538.133</v>
      </c>
      <c r="AQ426" s="1">
        <v>1014.04</v>
      </c>
      <c r="AR426" s="1">
        <v>13.3754</v>
      </c>
      <c r="AS426" s="1">
        <v>1210.74</v>
      </c>
      <c r="AT426" s="1">
        <v>2964.09</v>
      </c>
      <c r="AU426" s="1">
        <v>272.185</v>
      </c>
      <c r="AV426" s="1">
        <v>10.2186</v>
      </c>
      <c r="AW426" s="1">
        <v>1.53723</v>
      </c>
      <c r="AX426" s="1">
        <v>3.24165</v>
      </c>
      <c r="AY426" s="1">
        <v>623.78</v>
      </c>
      <c r="AZ426" s="1">
        <v>1.33086</v>
      </c>
      <c r="BA426" s="1">
        <v>1.74907</v>
      </c>
      <c r="BB426" s="1">
        <v>12.5636</v>
      </c>
      <c r="BC426" s="1">
        <v>4.75485</v>
      </c>
      <c r="BD426" s="1">
        <v>0.999573</v>
      </c>
      <c r="BE426" s="1">
        <v>477.181</v>
      </c>
      <c r="BF426" s="1">
        <v>6.86353</v>
      </c>
      <c r="BG426" s="1">
        <v>131.353</v>
      </c>
      <c r="BH426" s="1">
        <v>7.347209822</v>
      </c>
      <c r="BI426" s="1">
        <v>1.38357358</v>
      </c>
      <c r="BJ426" s="1">
        <v>0.692071475</v>
      </c>
      <c r="BK426" s="1">
        <v>0.059718204</v>
      </c>
      <c r="BL426" s="1" t="s">
        <v>144</v>
      </c>
      <c r="BM426" s="1" t="s">
        <v>145</v>
      </c>
      <c r="BN426" s="1" t="s">
        <v>146</v>
      </c>
      <c r="BO426" s="1" t="s">
        <v>145</v>
      </c>
      <c r="BP426" s="1" t="s">
        <v>145</v>
      </c>
      <c r="BQ426" s="1" t="s">
        <v>146</v>
      </c>
      <c r="BR426" s="1" t="s">
        <v>145</v>
      </c>
      <c r="BS426" s="1" t="s">
        <v>147</v>
      </c>
      <c r="BT426" s="1" t="s">
        <v>147</v>
      </c>
      <c r="BU426" s="1" t="s">
        <v>147</v>
      </c>
      <c r="BV426" s="1" t="s">
        <v>147</v>
      </c>
      <c r="BW426" s="1" t="s">
        <v>147</v>
      </c>
      <c r="BX426" s="1">
        <v>-1.018269027</v>
      </c>
      <c r="BY426" s="1">
        <v>-0.549821289</v>
      </c>
      <c r="BZ426" s="1" t="str">
        <f t="shared" si="1"/>
        <v>antiinflamatoria</v>
      </c>
      <c r="CA426" s="1">
        <v>34.2027027</v>
      </c>
      <c r="CB426" s="1" t="s">
        <v>148</v>
      </c>
      <c r="CC426" s="1">
        <v>0.05965437</v>
      </c>
      <c r="CD426" s="1">
        <v>0.270521768</v>
      </c>
      <c r="CE426" s="1">
        <v>0.348288468</v>
      </c>
      <c r="CF426" s="1">
        <v>0.143901628</v>
      </c>
      <c r="CG426" s="1">
        <v>0.032735128</v>
      </c>
      <c r="CH426" s="1">
        <v>1104.671</v>
      </c>
      <c r="CI426" s="2" t="str">
        <f t="shared" si="2"/>
        <v>High</v>
      </c>
      <c r="CJ426" s="1">
        <v>91.237</v>
      </c>
      <c r="CK426" s="1">
        <v>45.031</v>
      </c>
      <c r="CL426" s="1">
        <v>46.206</v>
      </c>
      <c r="CM426" s="1">
        <v>18.13</v>
      </c>
      <c r="CN426" s="1">
        <v>69.317</v>
      </c>
      <c r="CO426" s="1">
        <v>1.862</v>
      </c>
      <c r="CP426" s="1">
        <v>0.0</v>
      </c>
      <c r="CQ426" s="1">
        <v>1.862</v>
      </c>
      <c r="CR426" s="1">
        <v>0.009</v>
      </c>
      <c r="CS426" s="1">
        <v>1.904</v>
      </c>
      <c r="CT426" s="1">
        <v>1.913</v>
      </c>
      <c r="CU426" s="1">
        <v>0.015</v>
      </c>
      <c r="CV426" s="1">
        <v>1.731</v>
      </c>
      <c r="CW426" s="1">
        <v>0.0</v>
      </c>
      <c r="CX426" s="1">
        <v>0.0</v>
      </c>
      <c r="CY426" s="1">
        <v>0.885</v>
      </c>
      <c r="CZ426" s="1">
        <v>0.0</v>
      </c>
      <c r="DA426" s="1">
        <v>0.0</v>
      </c>
      <c r="DB426" s="1">
        <v>0.0</v>
      </c>
      <c r="DC426" s="1">
        <v>17.024</v>
      </c>
      <c r="DD426" s="1">
        <v>0.001</v>
      </c>
      <c r="DE426" s="1">
        <v>17.026</v>
      </c>
      <c r="DF426" s="1">
        <v>0.186</v>
      </c>
      <c r="DG426" s="1">
        <v>0.033</v>
      </c>
      <c r="DH426" s="1">
        <v>0.22</v>
      </c>
      <c r="DI426" s="1">
        <v>0.334</v>
      </c>
      <c r="DJ426" s="1">
        <v>1.306</v>
      </c>
      <c r="DK426" s="1">
        <v>1.64</v>
      </c>
      <c r="DL426" s="1">
        <v>24.694</v>
      </c>
      <c r="DM426" s="1">
        <v>42.941</v>
      </c>
      <c r="DN426" s="1">
        <v>67.635</v>
      </c>
      <c r="DO426" s="1">
        <v>0.009</v>
      </c>
      <c r="DP426" s="1">
        <v>1.904</v>
      </c>
      <c r="DQ426" s="1">
        <v>1.913</v>
      </c>
      <c r="DR426" s="1" t="s">
        <v>157</v>
      </c>
      <c r="DS426" s="1" t="s">
        <v>158</v>
      </c>
      <c r="DT426" s="1" t="s">
        <v>158</v>
      </c>
      <c r="DU426" s="1" t="s">
        <v>158</v>
      </c>
      <c r="DV426" s="1">
        <v>596.542</v>
      </c>
      <c r="DW426" s="1" t="str">
        <f t="shared" si="3"/>
        <v>high</v>
      </c>
      <c r="DX426" s="1">
        <v>49.27</v>
      </c>
      <c r="DY426" s="1">
        <v>9.791</v>
      </c>
      <c r="DZ426" s="1">
        <v>37.433</v>
      </c>
      <c r="EA426" s="1" t="s">
        <v>157</v>
      </c>
      <c r="EB426" s="1" t="s">
        <v>158</v>
      </c>
      <c r="EC426" s="1" t="s">
        <v>158</v>
      </c>
      <c r="ED426" s="1" t="s">
        <v>158</v>
      </c>
      <c r="EE426" s="1" t="s">
        <v>1011</v>
      </c>
      <c r="EF426" s="1" t="s">
        <v>151</v>
      </c>
      <c r="EG426" s="1" t="s">
        <v>151</v>
      </c>
    </row>
    <row r="427" ht="14.25" customHeight="1">
      <c r="A427" s="1" t="s">
        <v>1012</v>
      </c>
      <c r="B427" s="1" t="s">
        <v>153</v>
      </c>
      <c r="C427" s="1">
        <v>57.0</v>
      </c>
      <c r="D427" s="1" t="s">
        <v>161</v>
      </c>
      <c r="E427" s="1">
        <v>142.0</v>
      </c>
      <c r="F427" s="1">
        <v>56.0</v>
      </c>
      <c r="G427" s="1" t="s">
        <v>154</v>
      </c>
      <c r="H427" s="1">
        <v>17.6</v>
      </c>
      <c r="I427" s="1">
        <v>206.0</v>
      </c>
      <c r="J427" s="1">
        <v>280.0</v>
      </c>
      <c r="K427" s="1">
        <v>5.0</v>
      </c>
      <c r="L427" s="1">
        <v>40.0</v>
      </c>
      <c r="M427" s="1">
        <v>2.4</v>
      </c>
      <c r="N427" s="1">
        <v>89.0</v>
      </c>
      <c r="O427" s="1">
        <v>5.6</v>
      </c>
      <c r="P427" s="1">
        <v>8.62</v>
      </c>
      <c r="Q427" s="1">
        <v>19.62</v>
      </c>
      <c r="R427" s="1">
        <v>0.439347604</v>
      </c>
      <c r="S427" s="1">
        <v>88.0</v>
      </c>
      <c r="T427" s="1">
        <v>9.71</v>
      </c>
      <c r="U427" s="1">
        <v>4.9395</v>
      </c>
      <c r="V427" s="1">
        <v>114.0</v>
      </c>
      <c r="W427" s="1">
        <v>134.9079542</v>
      </c>
      <c r="X427" s="1">
        <v>79.8</v>
      </c>
      <c r="Y427" s="1">
        <v>46.9116057</v>
      </c>
      <c r="Z427" s="1">
        <v>2.131668667</v>
      </c>
      <c r="AA427" s="1">
        <v>0.340073646</v>
      </c>
      <c r="AB427" s="1">
        <v>56.0</v>
      </c>
      <c r="AC427" s="1">
        <v>22.89362314</v>
      </c>
      <c r="AD427" s="1" t="s">
        <v>154</v>
      </c>
      <c r="AE427" s="1">
        <v>42.16844511</v>
      </c>
      <c r="AF427" s="1">
        <v>77.5</v>
      </c>
      <c r="AG427" s="1" t="s">
        <v>154</v>
      </c>
      <c r="AH427" s="1" t="s">
        <v>154</v>
      </c>
      <c r="AI427" s="1" t="s">
        <v>142</v>
      </c>
      <c r="AJ427" s="1" t="s">
        <v>142</v>
      </c>
      <c r="AK427" s="1" t="s">
        <v>143</v>
      </c>
      <c r="AL427" s="1">
        <v>116.0</v>
      </c>
      <c r="AM427" s="1">
        <v>59.0</v>
      </c>
      <c r="AN427" s="1">
        <v>1797.03</v>
      </c>
      <c r="AO427" s="1">
        <v>17.3879</v>
      </c>
      <c r="AP427" s="1">
        <v>842.807</v>
      </c>
      <c r="AQ427" s="1">
        <v>1083.77</v>
      </c>
      <c r="AR427" s="1">
        <v>14.1366</v>
      </c>
      <c r="AS427" s="1">
        <v>1367.33</v>
      </c>
      <c r="AT427" s="1">
        <v>2934.29</v>
      </c>
      <c r="AU427" s="1">
        <v>239.874</v>
      </c>
      <c r="AV427" s="1">
        <v>10.6268</v>
      </c>
      <c r="AW427" s="1">
        <v>1.5055</v>
      </c>
      <c r="AX427" s="1">
        <v>3.12984</v>
      </c>
      <c r="AY427" s="1">
        <v>895.208</v>
      </c>
      <c r="AZ427" s="1">
        <v>1.04146</v>
      </c>
      <c r="BA427" s="1">
        <v>1.59885</v>
      </c>
      <c r="BB427" s="1">
        <v>13.9955</v>
      </c>
      <c r="BC427" s="1">
        <v>4.31827</v>
      </c>
      <c r="BD427" s="1">
        <v>0.974116</v>
      </c>
      <c r="BE427" s="1">
        <v>328.102</v>
      </c>
      <c r="BF427" s="1">
        <v>7.28979</v>
      </c>
      <c r="BG427" s="1">
        <v>123.183</v>
      </c>
      <c r="BH427" s="1">
        <v>2.954749073</v>
      </c>
      <c r="BI427" s="1">
        <v>0.713527912</v>
      </c>
      <c r="BJ427" s="1">
        <v>1.384085308</v>
      </c>
      <c r="BK427" s="1">
        <v>0.076566015</v>
      </c>
      <c r="BL427" s="1" t="s">
        <v>156</v>
      </c>
      <c r="BM427" s="1" t="s">
        <v>146</v>
      </c>
      <c r="BN427" s="1" t="s">
        <v>146</v>
      </c>
      <c r="BO427" s="1" t="s">
        <v>146</v>
      </c>
      <c r="BP427" s="1" t="s">
        <v>146</v>
      </c>
      <c r="BQ427" s="1" t="s">
        <v>146</v>
      </c>
      <c r="BR427" s="1" t="s">
        <v>146</v>
      </c>
      <c r="BS427" s="1" t="s">
        <v>147</v>
      </c>
      <c r="BT427" s="1" t="s">
        <v>147</v>
      </c>
      <c r="BU427" s="1" t="s">
        <v>147</v>
      </c>
      <c r="BV427" s="1" t="s">
        <v>147</v>
      </c>
      <c r="BW427" s="1" t="s">
        <v>147</v>
      </c>
      <c r="BX427" s="1">
        <v>0.912977942</v>
      </c>
      <c r="BY427" s="1">
        <v>0.508056729</v>
      </c>
      <c r="BZ427" s="1" t="str">
        <f t="shared" si="1"/>
        <v>proinflamatoria</v>
      </c>
      <c r="CA427" s="1">
        <v>35.63870968</v>
      </c>
      <c r="CB427" s="1" t="s">
        <v>148</v>
      </c>
      <c r="CC427" s="1">
        <v>0.020560934</v>
      </c>
      <c r="CD427" s="1">
        <v>0.242339555</v>
      </c>
      <c r="CE427" s="1">
        <v>0.024653159</v>
      </c>
      <c r="CF427" s="1">
        <v>0.613634095</v>
      </c>
      <c r="CG427" s="1">
        <v>0.042918455</v>
      </c>
      <c r="CH427" s="1">
        <v>1740.38</v>
      </c>
      <c r="CI427" s="2" t="str">
        <f t="shared" si="2"/>
        <v>High</v>
      </c>
      <c r="CJ427" s="1">
        <v>1158.823</v>
      </c>
      <c r="CK427" s="1">
        <v>878.132</v>
      </c>
      <c r="CL427" s="1">
        <v>280.691</v>
      </c>
      <c r="CM427" s="1">
        <v>444.253</v>
      </c>
      <c r="CN427" s="1">
        <v>683.791</v>
      </c>
      <c r="CO427" s="1">
        <v>4.972</v>
      </c>
      <c r="CP427" s="1">
        <v>0.0</v>
      </c>
      <c r="CQ427" s="1">
        <v>4.972</v>
      </c>
      <c r="CR427" s="1">
        <v>11.647</v>
      </c>
      <c r="CS427" s="1">
        <v>14.157</v>
      </c>
      <c r="CT427" s="1">
        <v>25.805</v>
      </c>
      <c r="CU427" s="1">
        <v>0.003</v>
      </c>
      <c r="CV427" s="1">
        <v>0.503</v>
      </c>
      <c r="CW427" s="1">
        <v>0.0</v>
      </c>
      <c r="CX427" s="1">
        <v>0.0</v>
      </c>
      <c r="CY427" s="1">
        <v>439.53</v>
      </c>
      <c r="CZ427" s="1">
        <v>0.273</v>
      </c>
      <c r="DA427" s="1">
        <v>0.169</v>
      </c>
      <c r="DB427" s="1">
        <v>0.442</v>
      </c>
      <c r="DC427" s="1">
        <v>0.033</v>
      </c>
      <c r="DD427" s="1">
        <v>0.164</v>
      </c>
      <c r="DE427" s="1">
        <v>0.197</v>
      </c>
      <c r="DF427" s="1">
        <v>2.625</v>
      </c>
      <c r="DG427" s="1">
        <v>1.458</v>
      </c>
      <c r="DH427" s="1">
        <v>4.083</v>
      </c>
      <c r="DI427" s="1">
        <v>0.242</v>
      </c>
      <c r="DJ427" s="1">
        <v>10.176</v>
      </c>
      <c r="DK427" s="1">
        <v>10.418</v>
      </c>
      <c r="DL427" s="1">
        <v>418.775</v>
      </c>
      <c r="DM427" s="1">
        <v>254.535</v>
      </c>
      <c r="DN427" s="1">
        <v>673.31</v>
      </c>
      <c r="DO427" s="1">
        <v>11.647</v>
      </c>
      <c r="DP427" s="1">
        <v>14.157</v>
      </c>
      <c r="DQ427" s="1">
        <v>25.805</v>
      </c>
      <c r="DR427" s="1" t="s">
        <v>149</v>
      </c>
      <c r="DS427" s="1" t="s">
        <v>149</v>
      </c>
      <c r="DT427" s="1" t="s">
        <v>149</v>
      </c>
      <c r="DU427" s="1" t="s">
        <v>149</v>
      </c>
      <c r="DV427" s="1">
        <v>968.476</v>
      </c>
      <c r="DW427" s="1" t="str">
        <f t="shared" si="3"/>
        <v>high</v>
      </c>
      <c r="DX427" s="1">
        <v>644.855</v>
      </c>
      <c r="DY427" s="1">
        <v>247.215</v>
      </c>
      <c r="DZ427" s="1">
        <v>380.512</v>
      </c>
      <c r="EA427" s="1" t="s">
        <v>149</v>
      </c>
      <c r="EB427" s="1" t="s">
        <v>149</v>
      </c>
      <c r="EC427" s="1" t="s">
        <v>149</v>
      </c>
      <c r="ED427" s="1" t="s">
        <v>149</v>
      </c>
      <c r="EE427" s="1" t="s">
        <v>1013</v>
      </c>
      <c r="EF427" s="1" t="s">
        <v>151</v>
      </c>
      <c r="EG427" s="1" t="s">
        <v>151</v>
      </c>
    </row>
    <row r="428" ht="14.25" customHeight="1">
      <c r="A428" s="1" t="s">
        <v>1014</v>
      </c>
      <c r="B428" s="1" t="s">
        <v>153</v>
      </c>
      <c r="C428" s="1">
        <v>60.0</v>
      </c>
      <c r="D428" s="1" t="s">
        <v>161</v>
      </c>
      <c r="E428" s="1">
        <v>95.0</v>
      </c>
      <c r="F428" s="1">
        <v>60.0</v>
      </c>
      <c r="G428" s="1" t="s">
        <v>154</v>
      </c>
      <c r="H428" s="1">
        <v>29.0</v>
      </c>
      <c r="I428" s="1">
        <v>118.0</v>
      </c>
      <c r="J428" s="1">
        <v>207.0</v>
      </c>
      <c r="K428" s="1">
        <v>3.45</v>
      </c>
      <c r="L428" s="1">
        <v>59.0</v>
      </c>
      <c r="M428" s="1">
        <v>1.2</v>
      </c>
      <c r="N428" s="1">
        <v>88.0</v>
      </c>
      <c r="O428" s="1">
        <v>5.9</v>
      </c>
      <c r="P428" s="1">
        <v>9.71</v>
      </c>
      <c r="Q428" s="1">
        <v>8.99</v>
      </c>
      <c r="R428" s="1">
        <v>1.080088988</v>
      </c>
      <c r="S428" s="1">
        <v>145.0</v>
      </c>
      <c r="T428" s="1">
        <v>14.91</v>
      </c>
      <c r="U428" s="1">
        <v>4.884</v>
      </c>
      <c r="V428" s="1">
        <v>155.9</v>
      </c>
      <c r="W428" s="1">
        <v>215.4624277</v>
      </c>
      <c r="X428" s="1">
        <v>52.7</v>
      </c>
      <c r="Y428" s="1">
        <v>30.89791822</v>
      </c>
      <c r="Z428" s="1">
        <v>3.236464</v>
      </c>
      <c r="AA428" s="1">
        <v>0.320318719</v>
      </c>
      <c r="AB428" s="1">
        <v>64.6</v>
      </c>
      <c r="AC428" s="1">
        <v>24.73715812</v>
      </c>
      <c r="AD428" s="1" t="s">
        <v>154</v>
      </c>
      <c r="AE428" s="1">
        <v>39.02347384</v>
      </c>
      <c r="AF428" s="1">
        <v>92.5</v>
      </c>
      <c r="AG428" s="1" t="s">
        <v>140</v>
      </c>
      <c r="AH428" s="1" t="s">
        <v>141</v>
      </c>
      <c r="AI428" s="1" t="s">
        <v>142</v>
      </c>
      <c r="AJ428" s="1" t="s">
        <v>167</v>
      </c>
      <c r="AK428" s="1" t="s">
        <v>170</v>
      </c>
      <c r="AL428" s="1">
        <v>110.0</v>
      </c>
      <c r="AM428" s="1">
        <v>81.0</v>
      </c>
      <c r="AN428" s="1">
        <v>1606.42</v>
      </c>
      <c r="AO428" s="1">
        <v>10.5959</v>
      </c>
      <c r="AP428" s="1">
        <v>1082.67</v>
      </c>
      <c r="AQ428" s="1">
        <v>1284.92</v>
      </c>
      <c r="AR428" s="1">
        <v>11.7775</v>
      </c>
      <c r="AS428" s="1">
        <v>1244.62</v>
      </c>
      <c r="AT428" s="1">
        <v>3220.5</v>
      </c>
      <c r="AU428" s="1">
        <v>228.154</v>
      </c>
      <c r="AV428" s="1">
        <v>10.2354</v>
      </c>
      <c r="AW428" s="1">
        <v>1.0017</v>
      </c>
      <c r="AX428" s="1">
        <v>2.36191</v>
      </c>
      <c r="AY428" s="1">
        <v>946.787</v>
      </c>
      <c r="AZ428" s="1">
        <v>0.928008</v>
      </c>
      <c r="BA428" s="1">
        <v>1.93873</v>
      </c>
      <c r="BB428" s="1">
        <v>16.8929</v>
      </c>
      <c r="BC428" s="1">
        <v>4.7584</v>
      </c>
      <c r="BD428" s="1">
        <v>1.62339</v>
      </c>
      <c r="BE428" s="1">
        <v>319.872</v>
      </c>
      <c r="BF428" s="1">
        <v>7.27114</v>
      </c>
      <c r="BG428" s="1">
        <v>132.611</v>
      </c>
      <c r="BH428" s="1">
        <v>1.336172973</v>
      </c>
      <c r="BI428" s="1">
        <v>0.152950189</v>
      </c>
      <c r="BJ428" s="1">
        <v>0.165255221</v>
      </c>
      <c r="BK428" s="1">
        <v>0.018994022</v>
      </c>
      <c r="BL428" s="1" t="s">
        <v>144</v>
      </c>
      <c r="BM428" s="1" t="s">
        <v>146</v>
      </c>
      <c r="BN428" s="1" t="s">
        <v>146</v>
      </c>
      <c r="BO428" s="1" t="s">
        <v>145</v>
      </c>
      <c r="BP428" s="1" t="s">
        <v>146</v>
      </c>
      <c r="BQ428" s="1" t="s">
        <v>146</v>
      </c>
      <c r="BR428" s="1" t="s">
        <v>145</v>
      </c>
      <c r="BS428" s="1" t="s">
        <v>147</v>
      </c>
      <c r="BT428" s="1" t="s">
        <v>147</v>
      </c>
      <c r="BU428" s="1" t="s">
        <v>147</v>
      </c>
      <c r="BV428" s="1" t="s">
        <v>147</v>
      </c>
      <c r="BW428" s="1" t="s">
        <v>147</v>
      </c>
      <c r="BX428" s="1">
        <v>0.74451924</v>
      </c>
      <c r="BY428" s="1">
        <v>0.463586077</v>
      </c>
      <c r="BZ428" s="1" t="str">
        <f t="shared" si="1"/>
        <v>proinflamatoria</v>
      </c>
      <c r="CA428" s="1">
        <v>41.05945946</v>
      </c>
      <c r="CB428" s="1" t="s">
        <v>148</v>
      </c>
      <c r="CC428" s="1">
        <v>0.006250233</v>
      </c>
      <c r="CD428" s="1">
        <v>0.288812828</v>
      </c>
      <c r="CE428" s="1">
        <v>0.078871982</v>
      </c>
      <c r="CF428" s="1">
        <v>0.237099594</v>
      </c>
      <c r="CG428" s="1">
        <v>0.165668366</v>
      </c>
      <c r="CH428" s="1">
        <v>318.175</v>
      </c>
      <c r="CI428" s="2" t="str">
        <f t="shared" si="2"/>
        <v>low</v>
      </c>
      <c r="CJ428" s="1">
        <v>52.653</v>
      </c>
      <c r="CK428" s="1">
        <v>7.138</v>
      </c>
      <c r="CL428" s="1">
        <v>45.515</v>
      </c>
      <c r="CM428" s="1">
        <v>5.295</v>
      </c>
      <c r="CN428" s="1">
        <v>47.15</v>
      </c>
      <c r="CO428" s="1">
        <v>0.181</v>
      </c>
      <c r="CP428" s="1">
        <v>0.0</v>
      </c>
      <c r="CQ428" s="1">
        <v>0.181</v>
      </c>
      <c r="CR428" s="1">
        <v>0.0</v>
      </c>
      <c r="CS428" s="1">
        <v>0.027</v>
      </c>
      <c r="CT428" s="1">
        <v>0.027</v>
      </c>
      <c r="CU428" s="1">
        <v>0.0</v>
      </c>
      <c r="CV428" s="1">
        <v>0.181</v>
      </c>
      <c r="CW428" s="1">
        <v>0.0</v>
      </c>
      <c r="CX428" s="1">
        <v>0.0</v>
      </c>
      <c r="CY428" s="1">
        <v>3.532</v>
      </c>
      <c r="CZ428" s="1">
        <v>0.0</v>
      </c>
      <c r="DA428" s="1">
        <v>0.0</v>
      </c>
      <c r="DB428" s="1">
        <v>0.0</v>
      </c>
      <c r="DC428" s="1">
        <v>1.763</v>
      </c>
      <c r="DD428" s="1">
        <v>0.0</v>
      </c>
      <c r="DE428" s="1">
        <v>1.763</v>
      </c>
      <c r="DF428" s="1">
        <v>0.0</v>
      </c>
      <c r="DG428" s="1">
        <v>0.0</v>
      </c>
      <c r="DH428" s="1">
        <v>0.0</v>
      </c>
      <c r="DI428" s="1">
        <v>0.753</v>
      </c>
      <c r="DJ428" s="1">
        <v>0.607</v>
      </c>
      <c r="DK428" s="1">
        <v>1.359</v>
      </c>
      <c r="DL428" s="1">
        <v>0.883</v>
      </c>
      <c r="DM428" s="1">
        <v>44.855</v>
      </c>
      <c r="DN428" s="1">
        <v>45.738</v>
      </c>
      <c r="DO428" s="1">
        <v>0.0</v>
      </c>
      <c r="DP428" s="1">
        <v>0.027</v>
      </c>
      <c r="DQ428" s="1">
        <v>0.027</v>
      </c>
      <c r="DR428" s="1" t="s">
        <v>158</v>
      </c>
      <c r="DS428" s="1" t="s">
        <v>158</v>
      </c>
      <c r="DT428" s="1" t="s">
        <v>158</v>
      </c>
      <c r="DU428" s="1" t="s">
        <v>158</v>
      </c>
      <c r="DV428" s="1">
        <v>198.065</v>
      </c>
      <c r="DW428" s="1" t="str">
        <f t="shared" si="3"/>
        <v>low</v>
      </c>
      <c r="DX428" s="1">
        <v>32.777</v>
      </c>
      <c r="DY428" s="1">
        <v>3.296</v>
      </c>
      <c r="DZ428" s="1">
        <v>29.351</v>
      </c>
      <c r="EA428" s="1" t="s">
        <v>158</v>
      </c>
      <c r="EB428" s="1" t="s">
        <v>158</v>
      </c>
      <c r="EC428" s="1" t="s">
        <v>158</v>
      </c>
      <c r="ED428" s="1" t="s">
        <v>158</v>
      </c>
      <c r="EE428" s="1" t="s">
        <v>1015</v>
      </c>
      <c r="EF428" s="1" t="s">
        <v>165</v>
      </c>
      <c r="EG428" s="1" t="s">
        <v>151</v>
      </c>
    </row>
    <row r="429" ht="14.25" customHeight="1">
      <c r="A429" s="1" t="s">
        <v>1016</v>
      </c>
      <c r="B429" s="1" t="s">
        <v>136</v>
      </c>
      <c r="C429" s="1">
        <v>37.0</v>
      </c>
      <c r="D429" s="1" t="s">
        <v>137</v>
      </c>
      <c r="E429" s="1">
        <v>119.0</v>
      </c>
      <c r="F429" s="1">
        <v>41.0</v>
      </c>
      <c r="G429" s="1" t="s">
        <v>154</v>
      </c>
      <c r="H429" s="1">
        <v>74.8</v>
      </c>
      <c r="I429" s="1">
        <v>100.0</v>
      </c>
      <c r="J429" s="1">
        <v>216.0</v>
      </c>
      <c r="K429" s="1">
        <v>5.268292683</v>
      </c>
      <c r="L429" s="1">
        <v>228.0</v>
      </c>
      <c r="M429" s="1">
        <v>2.7</v>
      </c>
      <c r="N429" s="1">
        <v>145.0</v>
      </c>
      <c r="O429" s="1">
        <v>7.3</v>
      </c>
      <c r="P429" s="1">
        <v>4.46</v>
      </c>
      <c r="Q429" s="1">
        <v>2.2</v>
      </c>
      <c r="R429" s="1">
        <v>2.027272727</v>
      </c>
      <c r="S429" s="1">
        <v>374.0</v>
      </c>
      <c r="T429" s="1">
        <v>26.11</v>
      </c>
      <c r="U429" s="1">
        <v>8.0475</v>
      </c>
      <c r="V429" s="1">
        <v>90.8</v>
      </c>
      <c r="W429" s="1">
        <v>114.8323255</v>
      </c>
      <c r="X429" s="1">
        <v>27.4</v>
      </c>
      <c r="Y429" s="1">
        <v>10.70815529</v>
      </c>
      <c r="Z429" s="1">
        <v>9.338676667</v>
      </c>
      <c r="AA429" s="1">
        <v>0.27916545</v>
      </c>
      <c r="AB429" s="1">
        <v>109.2</v>
      </c>
      <c r="AC429" s="1">
        <v>31.49657172</v>
      </c>
      <c r="AD429" s="1" t="s">
        <v>155</v>
      </c>
      <c r="AE429" s="1">
        <v>38.79510028</v>
      </c>
      <c r="AF429" s="1">
        <v>114.9</v>
      </c>
      <c r="AG429" s="1" t="s">
        <v>140</v>
      </c>
      <c r="AH429" s="1" t="s">
        <v>141</v>
      </c>
      <c r="AI429" s="1" t="s">
        <v>142</v>
      </c>
      <c r="AJ429" s="1" t="s">
        <v>167</v>
      </c>
      <c r="AK429" s="1" t="s">
        <v>173</v>
      </c>
      <c r="AL429" s="1">
        <v>164.0</v>
      </c>
      <c r="AM429" s="1">
        <v>96.0</v>
      </c>
      <c r="AN429" s="1">
        <v>3009.21</v>
      </c>
      <c r="AO429" s="1">
        <v>19.7925</v>
      </c>
      <c r="AP429" s="1">
        <v>851.317</v>
      </c>
      <c r="AQ429" s="1">
        <v>1394.02</v>
      </c>
      <c r="AR429" s="1">
        <v>18.4014</v>
      </c>
      <c r="AS429" s="1">
        <v>1909.86</v>
      </c>
      <c r="AT429" s="1">
        <v>4077.03</v>
      </c>
      <c r="AU429" s="1">
        <v>289.689</v>
      </c>
      <c r="AV429" s="1">
        <v>10.9444</v>
      </c>
      <c r="AW429" s="1">
        <v>4.11824</v>
      </c>
      <c r="AX429" s="1">
        <v>4.27753</v>
      </c>
      <c r="AY429" s="1">
        <v>873.058</v>
      </c>
      <c r="AZ429" s="1">
        <v>1.52192</v>
      </c>
      <c r="BA429" s="1">
        <v>2.15316</v>
      </c>
      <c r="BB429" s="1">
        <v>23.1061</v>
      </c>
      <c r="BC429" s="1">
        <v>6.97018</v>
      </c>
      <c r="BD429" s="1">
        <v>0.906856</v>
      </c>
      <c r="BE429" s="1">
        <v>393.101</v>
      </c>
      <c r="BF429" s="1">
        <v>7.00228</v>
      </c>
      <c r="BG429" s="1">
        <v>161.242</v>
      </c>
      <c r="BH429" s="1">
        <v>1.410628657</v>
      </c>
      <c r="BI429" s="1">
        <v>0.491433919</v>
      </c>
      <c r="BJ429" s="1">
        <v>0.353329348</v>
      </c>
      <c r="BK429" s="1">
        <v>0.041799168</v>
      </c>
      <c r="BL429" s="1" t="s">
        <v>144</v>
      </c>
      <c r="BM429" s="1" t="s">
        <v>145</v>
      </c>
      <c r="BN429" s="1" t="s">
        <v>145</v>
      </c>
      <c r="BO429" s="1" t="s">
        <v>146</v>
      </c>
      <c r="BP429" s="1" t="s">
        <v>145</v>
      </c>
      <c r="BQ429" s="1" t="s">
        <v>146</v>
      </c>
      <c r="BR429" s="1" t="s">
        <v>145</v>
      </c>
      <c r="BS429" s="1" t="s">
        <v>147</v>
      </c>
      <c r="BT429" s="1" t="s">
        <v>147</v>
      </c>
      <c r="BU429" s="1" t="s">
        <v>147</v>
      </c>
      <c r="BV429" s="1" t="s">
        <v>147</v>
      </c>
      <c r="BW429" s="1" t="s">
        <v>147</v>
      </c>
      <c r="BX429" s="1">
        <v>-0.15590979</v>
      </c>
      <c r="BY429" s="1">
        <v>-0.051814486</v>
      </c>
      <c r="BZ429" s="1" t="str">
        <f t="shared" si="1"/>
        <v>antiinflamatoria</v>
      </c>
      <c r="CA429" s="1">
        <v>31.58920801</v>
      </c>
      <c r="CB429" s="1" t="s">
        <v>148</v>
      </c>
      <c r="CC429" s="1" t="s">
        <v>147</v>
      </c>
      <c r="CD429" s="1" t="s">
        <v>147</v>
      </c>
      <c r="CE429" s="1" t="s">
        <v>147</v>
      </c>
      <c r="CF429" s="1" t="s">
        <v>147</v>
      </c>
      <c r="CG429" s="1" t="s">
        <v>147</v>
      </c>
      <c r="CH429" s="1">
        <v>1330.001</v>
      </c>
      <c r="CI429" s="2" t="str">
        <f t="shared" si="2"/>
        <v>High</v>
      </c>
      <c r="CJ429" s="1">
        <v>840.894</v>
      </c>
      <c r="CK429" s="1">
        <v>485.492</v>
      </c>
      <c r="CL429" s="1">
        <v>355.401</v>
      </c>
      <c r="CM429" s="1">
        <v>61.069</v>
      </c>
      <c r="CN429" s="1">
        <v>757.281</v>
      </c>
      <c r="CO429" s="1">
        <v>12.1</v>
      </c>
      <c r="CP429" s="1">
        <v>0.0</v>
      </c>
      <c r="CQ429" s="1">
        <v>12.1</v>
      </c>
      <c r="CR429" s="1">
        <v>0.0</v>
      </c>
      <c r="CS429" s="1">
        <v>10.443</v>
      </c>
      <c r="CT429" s="1">
        <v>10.443</v>
      </c>
      <c r="CU429" s="1">
        <v>0.0</v>
      </c>
      <c r="CV429" s="1">
        <v>3.266</v>
      </c>
      <c r="CW429" s="1">
        <v>0.0</v>
      </c>
      <c r="CX429" s="1">
        <v>0.0</v>
      </c>
      <c r="CY429" s="1">
        <v>25.027</v>
      </c>
      <c r="CZ429" s="1">
        <v>0.046</v>
      </c>
      <c r="DA429" s="1">
        <v>0.33</v>
      </c>
      <c r="DB429" s="1">
        <v>0.377</v>
      </c>
      <c r="DC429" s="1">
        <v>28.401</v>
      </c>
      <c r="DD429" s="1">
        <v>0.192</v>
      </c>
      <c r="DE429" s="1">
        <v>28.593</v>
      </c>
      <c r="DF429" s="1">
        <v>5.245</v>
      </c>
      <c r="DG429" s="1">
        <v>1.828</v>
      </c>
      <c r="DH429" s="1">
        <v>7.073</v>
      </c>
      <c r="DI429" s="1">
        <v>1.09</v>
      </c>
      <c r="DJ429" s="1">
        <v>3.928</v>
      </c>
      <c r="DK429" s="1">
        <v>5.019</v>
      </c>
      <c r="DL429" s="1">
        <v>413.487</v>
      </c>
      <c r="DM429" s="1">
        <v>338.584</v>
      </c>
      <c r="DN429" s="1">
        <v>752.071</v>
      </c>
      <c r="DO429" s="1">
        <v>0.0</v>
      </c>
      <c r="DP429" s="1">
        <v>10.443</v>
      </c>
      <c r="DQ429" s="1">
        <v>10.443</v>
      </c>
      <c r="DR429" s="1" t="s">
        <v>149</v>
      </c>
      <c r="DS429" s="1" t="s">
        <v>149</v>
      </c>
      <c r="DT429" s="1" t="s">
        <v>157</v>
      </c>
      <c r="DU429" s="1" t="s">
        <v>149</v>
      </c>
      <c r="DV429" s="1">
        <v>441.977</v>
      </c>
      <c r="DW429" s="1" t="str">
        <f t="shared" si="3"/>
        <v>low</v>
      </c>
      <c r="DX429" s="1">
        <v>279.44</v>
      </c>
      <c r="DY429" s="1">
        <v>20.294</v>
      </c>
      <c r="DZ429" s="1">
        <v>251.654</v>
      </c>
      <c r="EA429" s="1" t="s">
        <v>157</v>
      </c>
      <c r="EB429" s="1" t="s">
        <v>157</v>
      </c>
      <c r="EC429" s="1" t="s">
        <v>158</v>
      </c>
      <c r="ED429" s="1" t="s">
        <v>149</v>
      </c>
      <c r="EE429" s="1" t="s">
        <v>1017</v>
      </c>
      <c r="EF429" s="1" t="s">
        <v>175</v>
      </c>
      <c r="EG429" s="1" t="s">
        <v>175</v>
      </c>
    </row>
    <row r="430" ht="14.25" customHeight="1">
      <c r="A430" s="1" t="s">
        <v>1018</v>
      </c>
      <c r="B430" s="1" t="s">
        <v>153</v>
      </c>
      <c r="C430" s="1">
        <v>37.0</v>
      </c>
      <c r="D430" s="1" t="s">
        <v>137</v>
      </c>
      <c r="E430" s="1">
        <v>94.5</v>
      </c>
      <c r="F430" s="1">
        <v>43.0</v>
      </c>
      <c r="G430" s="1" t="s">
        <v>154</v>
      </c>
      <c r="H430" s="1">
        <v>14.4</v>
      </c>
      <c r="I430" s="1">
        <v>130.0</v>
      </c>
      <c r="J430" s="1">
        <v>187.0</v>
      </c>
      <c r="K430" s="1">
        <v>4.348837209</v>
      </c>
      <c r="L430" s="1">
        <v>158.0</v>
      </c>
      <c r="M430" s="1">
        <v>2.5</v>
      </c>
      <c r="N430" s="1">
        <v>80.0</v>
      </c>
      <c r="O430" s="1">
        <v>5.3</v>
      </c>
      <c r="P430" s="1">
        <v>13.15</v>
      </c>
      <c r="Q430" s="1">
        <v>3.91</v>
      </c>
      <c r="R430" s="1">
        <v>3.363171355</v>
      </c>
      <c r="S430" s="1">
        <v>72.0</v>
      </c>
      <c r="T430" s="1">
        <v>11.6</v>
      </c>
      <c r="U430" s="1">
        <v>4.44</v>
      </c>
      <c r="V430" s="1">
        <v>158.9</v>
      </c>
      <c r="W430" s="1">
        <v>246.8085106</v>
      </c>
      <c r="X430" s="1">
        <v>69.0</v>
      </c>
      <c r="Y430" s="1">
        <v>43.6859273</v>
      </c>
      <c r="Z430" s="1">
        <v>2.289066667</v>
      </c>
      <c r="AA430" s="1">
        <v>0.336532833</v>
      </c>
      <c r="AB430" s="1">
        <v>72.8</v>
      </c>
      <c r="AC430" s="1">
        <v>29.91452991</v>
      </c>
      <c r="AD430" s="1" t="s">
        <v>139</v>
      </c>
      <c r="AE430" s="1">
        <v>37.97646537</v>
      </c>
      <c r="AF430" s="1">
        <v>91.8</v>
      </c>
      <c r="AG430" s="1" t="s">
        <v>140</v>
      </c>
      <c r="AH430" s="1" t="s">
        <v>141</v>
      </c>
      <c r="AI430" s="1" t="s">
        <v>142</v>
      </c>
      <c r="AJ430" s="1" t="s">
        <v>167</v>
      </c>
      <c r="AK430" s="1" t="s">
        <v>170</v>
      </c>
      <c r="AL430" s="1">
        <v>129.0</v>
      </c>
      <c r="AM430" s="1">
        <v>94.0</v>
      </c>
      <c r="AN430" s="1">
        <v>1213.5</v>
      </c>
      <c r="AO430" s="1">
        <v>14.7785</v>
      </c>
      <c r="AP430" s="1">
        <v>379.426</v>
      </c>
      <c r="AQ430" s="1">
        <v>660.193</v>
      </c>
      <c r="AR430" s="1">
        <v>10.2369</v>
      </c>
      <c r="AS430" s="1">
        <v>955.172</v>
      </c>
      <c r="AT430" s="1">
        <v>2003.23</v>
      </c>
      <c r="AU430" s="1">
        <v>194.277</v>
      </c>
      <c r="AV430" s="1">
        <v>9.52695</v>
      </c>
      <c r="AW430" s="1">
        <v>0.961958</v>
      </c>
      <c r="AX430" s="1">
        <v>2.79842</v>
      </c>
      <c r="AY430" s="1">
        <v>724.161</v>
      </c>
      <c r="AZ430" s="1">
        <v>0.718982</v>
      </c>
      <c r="BA430" s="1">
        <v>1.38759</v>
      </c>
      <c r="BB430" s="1">
        <v>10.9184</v>
      </c>
      <c r="BC430" s="1">
        <v>3.41379</v>
      </c>
      <c r="BD430" s="1">
        <v>1.62635</v>
      </c>
      <c r="BE430" s="1">
        <v>255.355</v>
      </c>
      <c r="BF430" s="1">
        <v>6.55112</v>
      </c>
      <c r="BG430" s="1">
        <v>128.289</v>
      </c>
      <c r="BH430" s="1">
        <v>5.477748894</v>
      </c>
      <c r="BI430" s="1">
        <v>3.537447704</v>
      </c>
      <c r="BJ430" s="1">
        <v>1.610115205</v>
      </c>
      <c r="BK430" s="1">
        <v>0.0</v>
      </c>
      <c r="BL430" s="1" t="s">
        <v>144</v>
      </c>
      <c r="BM430" s="1" t="s">
        <v>145</v>
      </c>
      <c r="BN430" s="1" t="s">
        <v>146</v>
      </c>
      <c r="BO430" s="1" t="s">
        <v>145</v>
      </c>
      <c r="BP430" s="1" t="s">
        <v>146</v>
      </c>
      <c r="BQ430" s="1" t="s">
        <v>146</v>
      </c>
      <c r="BR430" s="1" t="s">
        <v>146</v>
      </c>
      <c r="BS430" s="1" t="s">
        <v>147</v>
      </c>
      <c r="BT430" s="1" t="s">
        <v>147</v>
      </c>
      <c r="BU430" s="1" t="s">
        <v>147</v>
      </c>
      <c r="BV430" s="1" t="s">
        <v>147</v>
      </c>
      <c r="BW430" s="1" t="s">
        <v>147</v>
      </c>
      <c r="BX430" s="1">
        <v>0.579397044</v>
      </c>
      <c r="BY430" s="1">
        <v>0.477262804</v>
      </c>
      <c r="BZ430" s="1" t="str">
        <f t="shared" si="1"/>
        <v>proinflamatoria</v>
      </c>
      <c r="CA430" s="1">
        <v>42.0130719</v>
      </c>
      <c r="CB430" s="1" t="s">
        <v>148</v>
      </c>
      <c r="CC430" s="1" t="s">
        <v>147</v>
      </c>
      <c r="CD430" s="1" t="s">
        <v>147</v>
      </c>
      <c r="CE430" s="1" t="s">
        <v>147</v>
      </c>
      <c r="CF430" s="1" t="s">
        <v>147</v>
      </c>
      <c r="CG430" s="1" t="s">
        <v>147</v>
      </c>
      <c r="CH430" s="1">
        <v>2461.056</v>
      </c>
      <c r="CI430" s="2" t="str">
        <f t="shared" si="2"/>
        <v>High</v>
      </c>
      <c r="CJ430" s="1">
        <v>1893.711</v>
      </c>
      <c r="CK430" s="1">
        <v>1556.389</v>
      </c>
      <c r="CL430" s="1">
        <v>337.323</v>
      </c>
      <c r="CM430" s="1">
        <v>996.301</v>
      </c>
      <c r="CN430" s="1">
        <v>876.283</v>
      </c>
      <c r="CO430" s="1">
        <v>10.011</v>
      </c>
      <c r="CP430" s="1">
        <v>0.0</v>
      </c>
      <c r="CQ430" s="1">
        <v>10.011</v>
      </c>
      <c r="CR430" s="1">
        <v>0.0</v>
      </c>
      <c r="CS430" s="1">
        <v>11.117</v>
      </c>
      <c r="CT430" s="1">
        <v>11.117</v>
      </c>
      <c r="CU430" s="1">
        <v>0.0</v>
      </c>
      <c r="CV430" s="1">
        <v>4.083</v>
      </c>
      <c r="CW430" s="1">
        <v>0.0</v>
      </c>
      <c r="CX430" s="1">
        <v>0.0</v>
      </c>
      <c r="CY430" s="1">
        <v>992.039</v>
      </c>
      <c r="CZ430" s="1">
        <v>0.006</v>
      </c>
      <c r="DA430" s="1">
        <v>0.042</v>
      </c>
      <c r="DB430" s="1">
        <v>0.048</v>
      </c>
      <c r="DC430" s="1">
        <v>0.0</v>
      </c>
      <c r="DD430" s="1">
        <v>0.201</v>
      </c>
      <c r="DE430" s="1">
        <v>0.201</v>
      </c>
      <c r="DF430" s="1">
        <v>2.599</v>
      </c>
      <c r="DG430" s="1">
        <v>1.413</v>
      </c>
      <c r="DH430" s="1">
        <v>4.012</v>
      </c>
      <c r="DI430" s="1">
        <v>0.974</v>
      </c>
      <c r="DJ430" s="1">
        <v>18.429</v>
      </c>
      <c r="DK430" s="1">
        <v>19.403</v>
      </c>
      <c r="DL430" s="1">
        <v>550.735</v>
      </c>
      <c r="DM430" s="1">
        <v>306.095</v>
      </c>
      <c r="DN430" s="1">
        <v>856.83</v>
      </c>
      <c r="DO430" s="1">
        <v>0.0</v>
      </c>
      <c r="DP430" s="1">
        <v>11.117</v>
      </c>
      <c r="DQ430" s="1">
        <v>11.117</v>
      </c>
      <c r="DR430" s="1" t="s">
        <v>149</v>
      </c>
      <c r="DS430" s="1" t="s">
        <v>149</v>
      </c>
      <c r="DT430" s="1" t="s">
        <v>149</v>
      </c>
      <c r="DU430" s="1" t="s">
        <v>149</v>
      </c>
      <c r="DV430" s="1">
        <v>2028.064</v>
      </c>
      <c r="DW430" s="1" t="str">
        <f t="shared" si="3"/>
        <v>high</v>
      </c>
      <c r="DX430" s="1">
        <v>1560.537</v>
      </c>
      <c r="DY430" s="1">
        <v>821.014</v>
      </c>
      <c r="DZ430" s="1">
        <v>722.112</v>
      </c>
      <c r="EA430" s="1" t="s">
        <v>149</v>
      </c>
      <c r="EB430" s="1" t="s">
        <v>149</v>
      </c>
      <c r="EC430" s="1" t="s">
        <v>149</v>
      </c>
      <c r="ED430" s="1" t="s">
        <v>149</v>
      </c>
      <c r="EE430" s="1" t="s">
        <v>1019</v>
      </c>
      <c r="EF430" s="1" t="s">
        <v>165</v>
      </c>
      <c r="EG430" s="1" t="s">
        <v>165</v>
      </c>
    </row>
    <row r="431" ht="14.25" customHeight="1">
      <c r="A431" s="1" t="s">
        <v>1020</v>
      </c>
      <c r="B431" s="1" t="s">
        <v>153</v>
      </c>
      <c r="C431" s="1">
        <v>38.0</v>
      </c>
      <c r="D431" s="1" t="s">
        <v>137</v>
      </c>
      <c r="E431" s="1">
        <v>84.5</v>
      </c>
      <c r="F431" s="1">
        <v>40.0</v>
      </c>
      <c r="G431" s="1" t="s">
        <v>154</v>
      </c>
      <c r="H431" s="1">
        <v>29.2</v>
      </c>
      <c r="I431" s="1">
        <v>96.0</v>
      </c>
      <c r="J431" s="1">
        <v>166.0</v>
      </c>
      <c r="K431" s="1">
        <v>4.15</v>
      </c>
      <c r="L431" s="1">
        <v>35.0</v>
      </c>
      <c r="M431" s="1">
        <v>2.5</v>
      </c>
      <c r="N431" s="1">
        <v>81.0</v>
      </c>
      <c r="O431" s="1">
        <v>5.7</v>
      </c>
      <c r="P431" s="1">
        <v>14.91</v>
      </c>
      <c r="Q431" s="1">
        <v>8.46</v>
      </c>
      <c r="R431" s="1">
        <v>1.762411348</v>
      </c>
      <c r="S431" s="1">
        <v>146.0</v>
      </c>
      <c r="T431" s="1">
        <v>12.65</v>
      </c>
      <c r="U431" s="1">
        <v>4.4955</v>
      </c>
      <c r="V431" s="1">
        <v>164.3</v>
      </c>
      <c r="W431" s="1">
        <v>254.1436464</v>
      </c>
      <c r="X431" s="1">
        <v>63.2</v>
      </c>
      <c r="Y431" s="1">
        <v>39.56525696</v>
      </c>
      <c r="Z431" s="1">
        <v>2.52747</v>
      </c>
      <c r="AA431" s="1">
        <v>0.331729329</v>
      </c>
      <c r="AB431" s="1">
        <v>77.4</v>
      </c>
      <c r="AC431" s="1">
        <v>29.67535393</v>
      </c>
      <c r="AD431" s="1" t="s">
        <v>139</v>
      </c>
      <c r="AE431" s="1">
        <v>42.78083685</v>
      </c>
      <c r="AF431" s="1">
        <v>93.1</v>
      </c>
      <c r="AG431" s="1" t="s">
        <v>140</v>
      </c>
      <c r="AH431" s="1" t="s">
        <v>141</v>
      </c>
      <c r="AI431" s="1" t="s">
        <v>142</v>
      </c>
      <c r="AJ431" s="1" t="s">
        <v>167</v>
      </c>
      <c r="AK431" s="1" t="s">
        <v>143</v>
      </c>
      <c r="AL431" s="1">
        <v>113.0</v>
      </c>
      <c r="AM431" s="1">
        <v>67.0</v>
      </c>
      <c r="AN431" s="1">
        <v>1688.99</v>
      </c>
      <c r="AO431" s="1">
        <v>14.4924</v>
      </c>
      <c r="AP431" s="1">
        <v>267.468</v>
      </c>
      <c r="AQ431" s="1">
        <v>771.456</v>
      </c>
      <c r="AR431" s="1">
        <v>10.8751</v>
      </c>
      <c r="AS431" s="1">
        <v>849.74</v>
      </c>
      <c r="AT431" s="1">
        <v>2810.92</v>
      </c>
      <c r="AU431" s="1">
        <v>211.024</v>
      </c>
      <c r="AV431" s="1">
        <v>9.38987</v>
      </c>
      <c r="AW431" s="1">
        <v>1.48132</v>
      </c>
      <c r="AX431" s="1">
        <v>2.75215</v>
      </c>
      <c r="AY431" s="1">
        <v>1010.4</v>
      </c>
      <c r="AZ431" s="1">
        <v>0.980662</v>
      </c>
      <c r="BA431" s="1">
        <v>1.26929</v>
      </c>
      <c r="BB431" s="1">
        <v>15.7614</v>
      </c>
      <c r="BC431" s="1">
        <v>4.90686</v>
      </c>
      <c r="BD431" s="1">
        <v>1.05375</v>
      </c>
      <c r="BE431" s="1">
        <v>356.787</v>
      </c>
      <c r="BF431" s="1">
        <v>7.77465</v>
      </c>
      <c r="BG431" s="1">
        <v>101.854</v>
      </c>
      <c r="BH431" s="1">
        <v>2.68917224</v>
      </c>
      <c r="BI431" s="1">
        <v>0.92508182</v>
      </c>
      <c r="BJ431" s="1">
        <v>0.981590776</v>
      </c>
      <c r="BK431" s="1">
        <v>0.037571747</v>
      </c>
      <c r="BL431" s="1" t="s">
        <v>156</v>
      </c>
      <c r="BM431" s="1" t="s">
        <v>146</v>
      </c>
      <c r="BN431" s="1" t="s">
        <v>146</v>
      </c>
      <c r="BO431" s="1" t="s">
        <v>145</v>
      </c>
      <c r="BP431" s="1" t="s">
        <v>146</v>
      </c>
      <c r="BQ431" s="1" t="s">
        <v>146</v>
      </c>
      <c r="BR431" s="1" t="s">
        <v>146</v>
      </c>
      <c r="BS431" s="1" t="s">
        <v>147</v>
      </c>
      <c r="BT431" s="1" t="s">
        <v>147</v>
      </c>
      <c r="BU431" s="1" t="s">
        <v>147</v>
      </c>
      <c r="BV431" s="1" t="s">
        <v>147</v>
      </c>
      <c r="BW431" s="1" t="s">
        <v>147</v>
      </c>
      <c r="BX431" s="1">
        <v>0.367655022</v>
      </c>
      <c r="BY431" s="1">
        <v>0.217676153</v>
      </c>
      <c r="BZ431" s="1" t="str">
        <f t="shared" si="1"/>
        <v>proinflamatoria</v>
      </c>
      <c r="CA431" s="1">
        <v>41.30612245</v>
      </c>
      <c r="CB431" s="1" t="s">
        <v>148</v>
      </c>
      <c r="CC431" s="1">
        <v>0.109594762</v>
      </c>
      <c r="CD431" s="1">
        <v>0.44222096</v>
      </c>
      <c r="CE431" s="1">
        <v>0.287274914</v>
      </c>
      <c r="CF431" s="1">
        <v>0.006948852</v>
      </c>
      <c r="CG431" s="1">
        <v>0.020963485</v>
      </c>
      <c r="CH431" s="1">
        <v>1742.148</v>
      </c>
      <c r="CI431" s="2" t="str">
        <f t="shared" si="2"/>
        <v>High</v>
      </c>
      <c r="CJ431" s="1">
        <v>1833.999</v>
      </c>
      <c r="CK431" s="1">
        <v>1252.864</v>
      </c>
      <c r="CL431" s="1">
        <v>581.134</v>
      </c>
      <c r="CM431" s="1">
        <v>13.384</v>
      </c>
      <c r="CN431" s="1">
        <v>1781.155</v>
      </c>
      <c r="CO431" s="1">
        <v>21.644</v>
      </c>
      <c r="CP431" s="1">
        <v>0.0</v>
      </c>
      <c r="CQ431" s="1">
        <v>21.644</v>
      </c>
      <c r="CR431" s="1">
        <v>0.0</v>
      </c>
      <c r="CS431" s="1">
        <v>17.816</v>
      </c>
      <c r="CT431" s="1">
        <v>17.816</v>
      </c>
      <c r="CU431" s="1">
        <v>0.0</v>
      </c>
      <c r="CV431" s="1">
        <v>1.922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5.126</v>
      </c>
      <c r="DD431" s="1">
        <v>0.483</v>
      </c>
      <c r="DE431" s="1">
        <v>5.609</v>
      </c>
      <c r="DF431" s="1">
        <v>5.695</v>
      </c>
      <c r="DG431" s="1">
        <v>2.079</v>
      </c>
      <c r="DH431" s="1">
        <v>7.775</v>
      </c>
      <c r="DI431" s="1">
        <v>0.532</v>
      </c>
      <c r="DJ431" s="1">
        <v>7.823</v>
      </c>
      <c r="DK431" s="1">
        <v>8.354</v>
      </c>
      <c r="DL431" s="1">
        <v>1219.867</v>
      </c>
      <c r="DM431" s="1">
        <v>552.933</v>
      </c>
      <c r="DN431" s="1">
        <v>1772.8</v>
      </c>
      <c r="DO431" s="1">
        <v>0.0</v>
      </c>
      <c r="DP431" s="1">
        <v>17.816</v>
      </c>
      <c r="DQ431" s="1">
        <v>17.816</v>
      </c>
      <c r="DR431" s="1" t="s">
        <v>149</v>
      </c>
      <c r="DS431" s="1" t="s">
        <v>149</v>
      </c>
      <c r="DT431" s="1" t="s">
        <v>158</v>
      </c>
      <c r="DU431" s="1" t="s">
        <v>149</v>
      </c>
      <c r="DV431" s="1">
        <v>1031.473</v>
      </c>
      <c r="DW431" s="1" t="str">
        <f t="shared" si="3"/>
        <v>high</v>
      </c>
      <c r="DX431" s="1">
        <v>1085.855</v>
      </c>
      <c r="DY431" s="1">
        <v>7.924</v>
      </c>
      <c r="DZ431" s="1">
        <v>1054.568</v>
      </c>
      <c r="EA431" s="1" t="s">
        <v>149</v>
      </c>
      <c r="EB431" s="1" t="s">
        <v>149</v>
      </c>
      <c r="EC431" s="1" t="s">
        <v>158</v>
      </c>
      <c r="ED431" s="1" t="s">
        <v>149</v>
      </c>
      <c r="EE431" s="1" t="s">
        <v>1021</v>
      </c>
      <c r="EF431" s="1" t="s">
        <v>151</v>
      </c>
      <c r="EG431" s="1" t="s">
        <v>151</v>
      </c>
    </row>
    <row r="432" ht="14.25" customHeight="1">
      <c r="A432" s="1" t="s">
        <v>1022</v>
      </c>
      <c r="B432" s="1" t="s">
        <v>153</v>
      </c>
      <c r="C432" s="1">
        <v>26.0</v>
      </c>
      <c r="D432" s="1" t="s">
        <v>137</v>
      </c>
      <c r="E432" s="1">
        <v>60.7</v>
      </c>
      <c r="F432" s="1">
        <v>49.0</v>
      </c>
      <c r="G432" s="1" t="s">
        <v>154</v>
      </c>
      <c r="H432" s="1">
        <v>12.4</v>
      </c>
      <c r="I432" s="1">
        <v>88.0</v>
      </c>
      <c r="J432" s="1">
        <v>149.0</v>
      </c>
      <c r="K432" s="1">
        <v>3.040816327</v>
      </c>
      <c r="L432" s="1">
        <v>327.0</v>
      </c>
      <c r="M432" s="1">
        <v>0.3</v>
      </c>
      <c r="N432" s="1">
        <v>83.0</v>
      </c>
      <c r="O432" s="1">
        <v>5.2</v>
      </c>
      <c r="P432" s="1">
        <v>14.18</v>
      </c>
      <c r="Q432" s="1">
        <v>6.2</v>
      </c>
      <c r="R432" s="1">
        <v>2.287096774</v>
      </c>
      <c r="S432" s="1">
        <v>62.0</v>
      </c>
      <c r="T432" s="1">
        <v>15.2</v>
      </c>
      <c r="U432" s="1">
        <v>4.6065</v>
      </c>
      <c r="V432" s="1">
        <v>177.2</v>
      </c>
      <c r="W432" s="1">
        <v>274.7401717</v>
      </c>
      <c r="X432" s="1">
        <v>52.5</v>
      </c>
      <c r="Y432" s="1">
        <v>32.1342268</v>
      </c>
      <c r="Z432" s="1">
        <v>3.111946667</v>
      </c>
      <c r="AA432" s="1">
        <v>0.322076546</v>
      </c>
      <c r="AB432" s="1">
        <v>63.0</v>
      </c>
      <c r="AC432" s="1">
        <v>26.35855331</v>
      </c>
      <c r="AD432" s="1" t="s">
        <v>139</v>
      </c>
      <c r="AE432" s="1">
        <v>37.8358527</v>
      </c>
      <c r="AF432" s="1">
        <v>82.2</v>
      </c>
      <c r="AG432" s="1" t="s">
        <v>140</v>
      </c>
      <c r="AH432" s="1" t="s">
        <v>154</v>
      </c>
      <c r="AI432" s="1" t="s">
        <v>142</v>
      </c>
      <c r="AJ432" s="1" t="s">
        <v>142</v>
      </c>
      <c r="AK432" s="1" t="s">
        <v>173</v>
      </c>
      <c r="AL432" s="1">
        <v>105.0</v>
      </c>
      <c r="AM432" s="1">
        <v>74.0</v>
      </c>
      <c r="AN432" s="1">
        <v>1459.43</v>
      </c>
      <c r="AO432" s="1">
        <v>13.297</v>
      </c>
      <c r="AP432" s="1">
        <v>269.375</v>
      </c>
      <c r="AQ432" s="1">
        <v>690.708</v>
      </c>
      <c r="AR432" s="1">
        <v>9.79416</v>
      </c>
      <c r="AS432" s="1">
        <v>816.794</v>
      </c>
      <c r="AT432" s="1">
        <v>2195.48</v>
      </c>
      <c r="AU432" s="1">
        <v>180.947</v>
      </c>
      <c r="AV432" s="1">
        <v>9.32589</v>
      </c>
      <c r="AW432" s="1">
        <v>1.32677</v>
      </c>
      <c r="AX432" s="1">
        <v>2.98578</v>
      </c>
      <c r="AY432" s="1">
        <v>716.012</v>
      </c>
      <c r="AZ432" s="1">
        <v>0.685827</v>
      </c>
      <c r="BA432" s="1">
        <v>1.00351</v>
      </c>
      <c r="BB432" s="1">
        <v>17.1831</v>
      </c>
      <c r="BC432" s="1">
        <v>3.95222</v>
      </c>
      <c r="BD432" s="1">
        <v>1.10672</v>
      </c>
      <c r="BE432" s="1">
        <v>222.274</v>
      </c>
      <c r="BF432" s="1">
        <v>6.44396</v>
      </c>
      <c r="BG432" s="1">
        <v>105.224</v>
      </c>
      <c r="BH432" s="1">
        <v>0.0</v>
      </c>
      <c r="BI432" s="1">
        <v>0.0</v>
      </c>
      <c r="BJ432" s="1">
        <v>0.0</v>
      </c>
      <c r="BK432" s="1">
        <v>0.0</v>
      </c>
      <c r="BL432" s="1" t="s">
        <v>144</v>
      </c>
      <c r="BM432" s="1" t="s">
        <v>146</v>
      </c>
      <c r="BN432" s="1" t="s">
        <v>146</v>
      </c>
      <c r="BO432" s="1" t="s">
        <v>145</v>
      </c>
      <c r="BP432" s="1" t="s">
        <v>146</v>
      </c>
      <c r="BQ432" s="1" t="s">
        <v>146</v>
      </c>
      <c r="BR432" s="1" t="s">
        <v>145</v>
      </c>
      <c r="BS432" s="1" t="s">
        <v>147</v>
      </c>
      <c r="BT432" s="1" t="s">
        <v>147</v>
      </c>
      <c r="BU432" s="1" t="s">
        <v>147</v>
      </c>
      <c r="BV432" s="1" t="s">
        <v>147</v>
      </c>
      <c r="BW432" s="1" t="s">
        <v>147</v>
      </c>
      <c r="BX432" s="1">
        <v>0.583235808</v>
      </c>
      <c r="BY432" s="1">
        <v>0.399750382</v>
      </c>
      <c r="BZ432" s="1" t="str">
        <f t="shared" si="1"/>
        <v>proinflamatoria</v>
      </c>
      <c r="CA432" s="1">
        <v>38.38442822</v>
      </c>
      <c r="CB432" s="1" t="s">
        <v>148</v>
      </c>
      <c r="CC432" s="1">
        <v>0.013215859</v>
      </c>
      <c r="CD432" s="1">
        <v>0.044465859</v>
      </c>
      <c r="CE432" s="1">
        <v>0.143447137</v>
      </c>
      <c r="CF432" s="1">
        <v>0.42029185</v>
      </c>
      <c r="CG432" s="1">
        <v>0.169052863</v>
      </c>
      <c r="CH432" s="1">
        <v>659.112</v>
      </c>
      <c r="CI432" s="2" t="str">
        <f t="shared" si="2"/>
        <v>low</v>
      </c>
      <c r="CJ432" s="1">
        <v>595.409</v>
      </c>
      <c r="CK432" s="1">
        <v>405.708</v>
      </c>
      <c r="CL432" s="1">
        <v>189.7</v>
      </c>
      <c r="CM432" s="1">
        <v>8.344</v>
      </c>
      <c r="CN432" s="1">
        <v>572.773</v>
      </c>
      <c r="CO432" s="1">
        <v>4.439</v>
      </c>
      <c r="CP432" s="1">
        <v>0.0</v>
      </c>
      <c r="CQ432" s="1">
        <v>4.439</v>
      </c>
      <c r="CR432" s="1">
        <v>0.0</v>
      </c>
      <c r="CS432" s="1">
        <v>9.853</v>
      </c>
      <c r="CT432" s="1">
        <v>9.853</v>
      </c>
      <c r="CU432" s="1">
        <v>0.0</v>
      </c>
      <c r="CV432" s="1">
        <v>0.421</v>
      </c>
      <c r="CW432" s="1">
        <v>0.0</v>
      </c>
      <c r="CX432" s="1">
        <v>0.0</v>
      </c>
      <c r="CY432" s="1">
        <v>0.0</v>
      </c>
      <c r="CZ432" s="1">
        <v>0.161</v>
      </c>
      <c r="DA432" s="1">
        <v>0.129</v>
      </c>
      <c r="DB432" s="1">
        <v>0.29</v>
      </c>
      <c r="DC432" s="1">
        <v>0.155</v>
      </c>
      <c r="DD432" s="1">
        <v>0.905</v>
      </c>
      <c r="DE432" s="1">
        <v>1.06</v>
      </c>
      <c r="DF432" s="1">
        <v>5.067</v>
      </c>
      <c r="DG432" s="1">
        <v>1.926</v>
      </c>
      <c r="DH432" s="1">
        <v>6.993</v>
      </c>
      <c r="DI432" s="1">
        <v>0.248</v>
      </c>
      <c r="DJ432" s="1">
        <v>3.657</v>
      </c>
      <c r="DK432" s="1">
        <v>3.905</v>
      </c>
      <c r="DL432" s="1">
        <v>395.639</v>
      </c>
      <c r="DM432" s="1">
        <v>173.229</v>
      </c>
      <c r="DN432" s="1">
        <v>568.868</v>
      </c>
      <c r="DO432" s="1">
        <v>0.0</v>
      </c>
      <c r="DP432" s="1">
        <v>9.853</v>
      </c>
      <c r="DQ432" s="1">
        <v>9.853</v>
      </c>
      <c r="DR432" s="1" t="s">
        <v>158</v>
      </c>
      <c r="DS432" s="1" t="s">
        <v>157</v>
      </c>
      <c r="DT432" s="1" t="s">
        <v>158</v>
      </c>
      <c r="DU432" s="1" t="s">
        <v>149</v>
      </c>
      <c r="DV432" s="1">
        <v>451.623</v>
      </c>
      <c r="DW432" s="1" t="str">
        <f t="shared" si="3"/>
        <v>low</v>
      </c>
      <c r="DX432" s="1">
        <v>407.973</v>
      </c>
      <c r="DY432" s="1">
        <v>5.717</v>
      </c>
      <c r="DZ432" s="1">
        <v>392.463</v>
      </c>
      <c r="EA432" s="1" t="s">
        <v>157</v>
      </c>
      <c r="EB432" s="1" t="s">
        <v>149</v>
      </c>
      <c r="EC432" s="1" t="s">
        <v>158</v>
      </c>
      <c r="ED432" s="1" t="s">
        <v>149</v>
      </c>
      <c r="EE432" s="1" t="s">
        <v>1023</v>
      </c>
      <c r="EF432" s="1" t="s">
        <v>165</v>
      </c>
      <c r="EG432" s="1" t="s">
        <v>165</v>
      </c>
    </row>
    <row r="433" ht="14.25" customHeight="1">
      <c r="A433" s="1" t="s">
        <v>1024</v>
      </c>
      <c r="B433" s="1" t="s">
        <v>153</v>
      </c>
      <c r="C433" s="1">
        <v>47.0</v>
      </c>
      <c r="D433" s="1" t="s">
        <v>161</v>
      </c>
      <c r="E433" s="1">
        <v>99.5</v>
      </c>
      <c r="F433" s="1">
        <v>32.0</v>
      </c>
      <c r="G433" s="1" t="s">
        <v>154</v>
      </c>
      <c r="H433" s="1">
        <v>40.8</v>
      </c>
      <c r="I433" s="1">
        <v>104.0</v>
      </c>
      <c r="J433" s="1">
        <v>177.0</v>
      </c>
      <c r="K433" s="1">
        <v>5.53125</v>
      </c>
      <c r="L433" s="1">
        <v>149.0</v>
      </c>
      <c r="M433" s="1">
        <v>6.4</v>
      </c>
      <c r="N433" s="1">
        <v>90.0</v>
      </c>
      <c r="O433" s="1">
        <v>5.3</v>
      </c>
      <c r="P433" s="1">
        <v>15.58</v>
      </c>
      <c r="Q433" s="1">
        <v>6.88</v>
      </c>
      <c r="R433" s="1">
        <v>2.264534884</v>
      </c>
      <c r="S433" s="1">
        <v>204.0</v>
      </c>
      <c r="T433" s="1">
        <v>18.94</v>
      </c>
      <c r="U433" s="1">
        <v>4.995</v>
      </c>
      <c r="V433" s="1">
        <v>175.6</v>
      </c>
      <c r="W433" s="1">
        <v>253.3779264</v>
      </c>
      <c r="X433" s="1">
        <v>41.5</v>
      </c>
      <c r="Y433" s="1">
        <v>23.78302273</v>
      </c>
      <c r="Z433" s="1">
        <v>4.20468</v>
      </c>
      <c r="AA433" s="1">
        <v>0.309066199</v>
      </c>
      <c r="AB433" s="1">
        <v>75.6</v>
      </c>
      <c r="AC433" s="1">
        <v>32.37986897</v>
      </c>
      <c r="AD433" s="1" t="s">
        <v>155</v>
      </c>
      <c r="AE433" s="1">
        <v>40.16813835</v>
      </c>
      <c r="AF433" s="1">
        <v>92.6</v>
      </c>
      <c r="AG433" s="1" t="s">
        <v>140</v>
      </c>
      <c r="AH433" s="1" t="s">
        <v>141</v>
      </c>
      <c r="AI433" s="1" t="s">
        <v>142</v>
      </c>
      <c r="AJ433" s="1" t="s">
        <v>142</v>
      </c>
      <c r="AK433" s="1" t="s">
        <v>143</v>
      </c>
      <c r="AL433" s="1">
        <v>124.0</v>
      </c>
      <c r="AM433" s="1">
        <v>87.0</v>
      </c>
      <c r="AN433" s="1">
        <v>1673.68</v>
      </c>
      <c r="AO433" s="1">
        <v>19.4368</v>
      </c>
      <c r="AP433" s="1">
        <v>726.454</v>
      </c>
      <c r="AQ433" s="1">
        <v>950.032</v>
      </c>
      <c r="AR433" s="1">
        <v>11.6431</v>
      </c>
      <c r="AS433" s="1">
        <v>1088.15</v>
      </c>
      <c r="AT433" s="1">
        <v>3979.83</v>
      </c>
      <c r="AU433" s="1">
        <v>213.588</v>
      </c>
      <c r="AV433" s="1">
        <v>10.341</v>
      </c>
      <c r="AW433" s="1">
        <v>1.24664</v>
      </c>
      <c r="AX433" s="1">
        <v>2.8228</v>
      </c>
      <c r="AY433" s="1">
        <v>771.209</v>
      </c>
      <c r="AZ433" s="1">
        <v>0.889858</v>
      </c>
      <c r="BA433" s="1">
        <v>1.61105</v>
      </c>
      <c r="BB433" s="1">
        <v>11.9445</v>
      </c>
      <c r="BC433" s="1">
        <v>4.49206</v>
      </c>
      <c r="BD433" s="1">
        <v>1.45376</v>
      </c>
      <c r="BE433" s="1">
        <v>287.106</v>
      </c>
      <c r="BF433" s="1">
        <v>7.12878</v>
      </c>
      <c r="BG433" s="1">
        <v>296.753</v>
      </c>
      <c r="BH433" s="1" t="s">
        <v>147</v>
      </c>
      <c r="BI433" s="1" t="s">
        <v>147</v>
      </c>
      <c r="BJ433" s="1" t="s">
        <v>147</v>
      </c>
      <c r="BK433" s="1" t="s">
        <v>147</v>
      </c>
      <c r="BL433" s="1" t="s">
        <v>144</v>
      </c>
      <c r="BM433" s="1" t="s">
        <v>145</v>
      </c>
      <c r="BN433" s="1" t="s">
        <v>145</v>
      </c>
      <c r="BO433" s="1" t="s">
        <v>145</v>
      </c>
      <c r="BP433" s="1" t="s">
        <v>146</v>
      </c>
      <c r="BQ433" s="1" t="s">
        <v>145</v>
      </c>
      <c r="BR433" s="1" t="s">
        <v>145</v>
      </c>
      <c r="BS433" s="1" t="s">
        <v>147</v>
      </c>
      <c r="BT433" s="1" t="s">
        <v>147</v>
      </c>
      <c r="BU433" s="1" t="s">
        <v>147</v>
      </c>
      <c r="BV433" s="1" t="s">
        <v>147</v>
      </c>
      <c r="BW433" s="1" t="s">
        <v>147</v>
      </c>
      <c r="BX433" s="1">
        <v>-0.410724891</v>
      </c>
      <c r="BY433" s="1">
        <v>-0.245355371</v>
      </c>
      <c r="BZ433" s="1" t="str">
        <f t="shared" si="1"/>
        <v>antiinflamatoria</v>
      </c>
      <c r="CA433" s="1">
        <v>42.99784017</v>
      </c>
      <c r="CB433" s="1" t="s">
        <v>148</v>
      </c>
      <c r="CC433" s="1" t="s">
        <v>147</v>
      </c>
      <c r="CD433" s="1" t="s">
        <v>147</v>
      </c>
      <c r="CE433" s="1" t="s">
        <v>147</v>
      </c>
      <c r="CF433" s="1" t="s">
        <v>147</v>
      </c>
      <c r="CG433" s="1" t="s">
        <v>147</v>
      </c>
      <c r="CH433" s="1">
        <v>885.857</v>
      </c>
      <c r="CI433" s="2" t="str">
        <f t="shared" si="2"/>
        <v>low</v>
      </c>
      <c r="CJ433" s="1">
        <v>228.816</v>
      </c>
      <c r="CK433" s="1">
        <v>140.343</v>
      </c>
      <c r="CL433" s="1">
        <v>88.473</v>
      </c>
      <c r="CM433" s="1">
        <v>170.172</v>
      </c>
      <c r="CN433" s="1">
        <v>54.221</v>
      </c>
      <c r="CO433" s="1">
        <v>0.0</v>
      </c>
      <c r="CP433" s="1">
        <v>0.0</v>
      </c>
      <c r="CQ433" s="1">
        <v>0.0</v>
      </c>
      <c r="CR433" s="1">
        <v>0.0</v>
      </c>
      <c r="CS433" s="1">
        <v>4.352</v>
      </c>
      <c r="CT433" s="1">
        <v>4.352</v>
      </c>
      <c r="CU433" s="1">
        <v>0.071</v>
      </c>
      <c r="CV433" s="1">
        <v>0.0</v>
      </c>
      <c r="CW433" s="1">
        <v>0.0</v>
      </c>
      <c r="CX433" s="1">
        <v>0.0</v>
      </c>
      <c r="CY433" s="1">
        <v>34.881</v>
      </c>
      <c r="CZ433" s="1">
        <v>0.119</v>
      </c>
      <c r="DA433" s="1">
        <v>17.767</v>
      </c>
      <c r="DB433" s="1">
        <v>17.886</v>
      </c>
      <c r="DC433" s="1">
        <v>0.0</v>
      </c>
      <c r="DD433" s="1">
        <v>1.288</v>
      </c>
      <c r="DE433" s="1">
        <v>1.288</v>
      </c>
      <c r="DF433" s="1">
        <v>92.232</v>
      </c>
      <c r="DG433" s="1">
        <v>23.886</v>
      </c>
      <c r="DH433" s="1">
        <v>116.118</v>
      </c>
      <c r="DI433" s="1">
        <v>2.427</v>
      </c>
      <c r="DJ433" s="1">
        <v>0.685</v>
      </c>
      <c r="DK433" s="1">
        <v>3.112</v>
      </c>
      <c r="DL433" s="1">
        <v>10.592</v>
      </c>
      <c r="DM433" s="1">
        <v>40.475</v>
      </c>
      <c r="DN433" s="1">
        <v>51.067</v>
      </c>
      <c r="DO433" s="1">
        <v>0.0</v>
      </c>
      <c r="DP433" s="1">
        <v>4.352</v>
      </c>
      <c r="DQ433" s="1">
        <v>4.352</v>
      </c>
      <c r="DR433" s="1" t="s">
        <v>157</v>
      </c>
      <c r="DS433" s="1" t="s">
        <v>158</v>
      </c>
      <c r="DT433" s="1" t="s">
        <v>157</v>
      </c>
      <c r="DU433" s="1" t="s">
        <v>158</v>
      </c>
      <c r="DV433" s="1">
        <v>529.287</v>
      </c>
      <c r="DW433" s="1" t="str">
        <f t="shared" si="3"/>
        <v>high</v>
      </c>
      <c r="DX433" s="1">
        <v>136.714</v>
      </c>
      <c r="DY433" s="1">
        <v>101.676</v>
      </c>
      <c r="DZ433" s="1">
        <v>32.397</v>
      </c>
      <c r="EA433" s="1" t="s">
        <v>157</v>
      </c>
      <c r="EB433" s="1" t="s">
        <v>158</v>
      </c>
      <c r="EC433" s="1" t="s">
        <v>157</v>
      </c>
      <c r="ED433" s="1" t="s">
        <v>158</v>
      </c>
      <c r="EE433" s="1" t="s">
        <v>1025</v>
      </c>
      <c r="EF433" s="1" t="s">
        <v>151</v>
      </c>
      <c r="EG433" s="1" t="s">
        <v>151</v>
      </c>
    </row>
    <row r="434" ht="14.25" customHeight="1">
      <c r="A434" s="1" t="s">
        <v>1026</v>
      </c>
      <c r="B434" s="1" t="s">
        <v>153</v>
      </c>
      <c r="C434" s="1">
        <v>53.0</v>
      </c>
      <c r="D434" s="1" t="s">
        <v>161</v>
      </c>
      <c r="E434" s="1">
        <v>100.0</v>
      </c>
      <c r="F434" s="1">
        <v>73.0</v>
      </c>
      <c r="G434" s="1" t="s">
        <v>154</v>
      </c>
      <c r="H434" s="1">
        <v>16.4</v>
      </c>
      <c r="I434" s="1">
        <v>138.0</v>
      </c>
      <c r="J434" s="1">
        <v>227.0</v>
      </c>
      <c r="K434" s="1">
        <v>3.109589041</v>
      </c>
      <c r="L434" s="1">
        <v>59.0</v>
      </c>
      <c r="M434" s="1">
        <v>0.8</v>
      </c>
      <c r="N434" s="1">
        <v>73.0</v>
      </c>
      <c r="O434" s="1">
        <v>5.6</v>
      </c>
      <c r="P434" s="1">
        <v>2.28</v>
      </c>
      <c r="Q434" s="1">
        <v>16.12</v>
      </c>
      <c r="R434" s="1">
        <v>0.141439206</v>
      </c>
      <c r="S434" s="1">
        <v>82.0</v>
      </c>
      <c r="T434" s="1">
        <v>3.1</v>
      </c>
      <c r="U434" s="1">
        <v>4.0515</v>
      </c>
      <c r="V434" s="1">
        <v>79.3</v>
      </c>
      <c r="W434" s="1">
        <v>112.4206709</v>
      </c>
      <c r="X434" s="1">
        <v>261.0</v>
      </c>
      <c r="Y434" s="1">
        <v>179.1451194</v>
      </c>
      <c r="Z434" s="1">
        <v>0.558206667</v>
      </c>
      <c r="AA434" s="1">
        <v>0.423977658</v>
      </c>
      <c r="AB434" s="1">
        <v>47.2</v>
      </c>
      <c r="AC434" s="1">
        <v>22.54264835</v>
      </c>
      <c r="AD434" s="1" t="s">
        <v>154</v>
      </c>
      <c r="AE434" s="1">
        <v>34.26832221</v>
      </c>
      <c r="AF434" s="1">
        <v>70.3</v>
      </c>
      <c r="AG434" s="1" t="s">
        <v>154</v>
      </c>
      <c r="AH434" s="1" t="s">
        <v>154</v>
      </c>
      <c r="AI434" s="1" t="s">
        <v>142</v>
      </c>
      <c r="AJ434" s="1" t="s">
        <v>167</v>
      </c>
      <c r="AK434" s="1" t="s">
        <v>143</v>
      </c>
      <c r="AL434" s="1">
        <v>120.0</v>
      </c>
      <c r="AM434" s="1">
        <v>80.0</v>
      </c>
      <c r="AN434" s="1">
        <v>2133.92</v>
      </c>
      <c r="AO434" s="1">
        <v>19.87</v>
      </c>
      <c r="AP434" s="1">
        <v>768.242</v>
      </c>
      <c r="AQ434" s="1">
        <v>1170.58</v>
      </c>
      <c r="AR434" s="1">
        <v>15.0966</v>
      </c>
      <c r="AS434" s="1">
        <v>1494.06</v>
      </c>
      <c r="AT434" s="1">
        <v>4633.33</v>
      </c>
      <c r="AU434" s="1">
        <v>322.708</v>
      </c>
      <c r="AV434" s="1">
        <v>11.3401</v>
      </c>
      <c r="AW434" s="1">
        <v>1.69811</v>
      </c>
      <c r="AX434" s="1">
        <v>2.86602</v>
      </c>
      <c r="AY434" s="1">
        <v>775.803</v>
      </c>
      <c r="AZ434" s="1">
        <v>1.26727</v>
      </c>
      <c r="BA434" s="1">
        <v>2.28217</v>
      </c>
      <c r="BB434" s="1">
        <v>21.042</v>
      </c>
      <c r="BC434" s="1">
        <v>7.58249</v>
      </c>
      <c r="BD434" s="1">
        <v>2.73617</v>
      </c>
      <c r="BE434" s="1">
        <v>365.503</v>
      </c>
      <c r="BF434" s="1">
        <v>7.52975</v>
      </c>
      <c r="BG434" s="1">
        <v>183.258</v>
      </c>
      <c r="BH434" s="1">
        <v>0.0</v>
      </c>
      <c r="BI434" s="1">
        <v>0.0</v>
      </c>
      <c r="BJ434" s="1">
        <v>0.0</v>
      </c>
      <c r="BK434" s="1">
        <v>0.0</v>
      </c>
      <c r="BL434" s="1" t="s">
        <v>156</v>
      </c>
      <c r="BM434" s="1" t="s">
        <v>146</v>
      </c>
      <c r="BN434" s="1" t="s">
        <v>146</v>
      </c>
      <c r="BO434" s="1" t="s">
        <v>146</v>
      </c>
      <c r="BP434" s="1" t="s">
        <v>146</v>
      </c>
      <c r="BQ434" s="1" t="s">
        <v>146</v>
      </c>
      <c r="BR434" s="1" t="s">
        <v>146</v>
      </c>
      <c r="BS434" s="1" t="s">
        <v>147</v>
      </c>
      <c r="BT434" s="1" t="s">
        <v>147</v>
      </c>
      <c r="BU434" s="1" t="s">
        <v>147</v>
      </c>
      <c r="BV434" s="1" t="s">
        <v>147</v>
      </c>
      <c r="BW434" s="1" t="s">
        <v>147</v>
      </c>
      <c r="BX434" s="1">
        <v>-0.756746725</v>
      </c>
      <c r="BY434" s="1">
        <v>-0.35461421</v>
      </c>
      <c r="BZ434" s="1" t="str">
        <f t="shared" si="1"/>
        <v>antiinflamatoria</v>
      </c>
      <c r="CA434" s="1">
        <v>34.83357041</v>
      </c>
      <c r="CB434" s="1" t="s">
        <v>148</v>
      </c>
      <c r="CC434" s="1">
        <v>0.104215894</v>
      </c>
      <c r="CD434" s="1">
        <v>0.045874269</v>
      </c>
      <c r="CE434" s="1">
        <v>0.001725532</v>
      </c>
      <c r="CF434" s="1">
        <v>0.221520955</v>
      </c>
      <c r="CG434" s="1">
        <v>0.181320731</v>
      </c>
      <c r="CH434" s="1">
        <v>1121.242</v>
      </c>
      <c r="CI434" s="2" t="str">
        <f t="shared" si="2"/>
        <v>High</v>
      </c>
      <c r="CJ434" s="1">
        <v>782.564</v>
      </c>
      <c r="CK434" s="1">
        <v>48.382</v>
      </c>
      <c r="CL434" s="1">
        <v>734.183</v>
      </c>
      <c r="CM434" s="1">
        <v>41.286</v>
      </c>
      <c r="CN434" s="1">
        <v>651.952</v>
      </c>
      <c r="CO434" s="1">
        <v>0.988</v>
      </c>
      <c r="CP434" s="1">
        <v>0.0</v>
      </c>
      <c r="CQ434" s="1">
        <v>0.988</v>
      </c>
      <c r="CR434" s="1">
        <v>0.0</v>
      </c>
      <c r="CS434" s="1">
        <v>88.296</v>
      </c>
      <c r="CT434" s="1">
        <v>88.296</v>
      </c>
      <c r="CU434" s="1">
        <v>0.043</v>
      </c>
      <c r="CV434" s="1">
        <v>0.752</v>
      </c>
      <c r="CW434" s="1">
        <v>0.279</v>
      </c>
      <c r="CX434" s="1">
        <v>0.0</v>
      </c>
      <c r="CY434" s="1">
        <v>5.418</v>
      </c>
      <c r="CZ434" s="1">
        <v>0.044</v>
      </c>
      <c r="DA434" s="1">
        <v>0.236</v>
      </c>
      <c r="DB434" s="1">
        <v>0.28</v>
      </c>
      <c r="DC434" s="1">
        <v>7.323</v>
      </c>
      <c r="DD434" s="1">
        <v>3.966</v>
      </c>
      <c r="DE434" s="1">
        <v>11.289</v>
      </c>
      <c r="DF434" s="1">
        <v>17.123</v>
      </c>
      <c r="DG434" s="1">
        <v>6.829</v>
      </c>
      <c r="DH434" s="1">
        <v>23.952</v>
      </c>
      <c r="DI434" s="1">
        <v>1.277</v>
      </c>
      <c r="DJ434" s="1">
        <v>7.89</v>
      </c>
      <c r="DK434" s="1">
        <v>9.168</v>
      </c>
      <c r="DL434" s="1">
        <v>15.449</v>
      </c>
      <c r="DM434" s="1">
        <v>626.597</v>
      </c>
      <c r="DN434" s="1">
        <v>642.046</v>
      </c>
      <c r="DO434" s="1">
        <v>0.0</v>
      </c>
      <c r="DP434" s="1">
        <v>88.296</v>
      </c>
      <c r="DQ434" s="1">
        <v>88.296</v>
      </c>
      <c r="DR434" s="1" t="s">
        <v>157</v>
      </c>
      <c r="DS434" s="1" t="s">
        <v>149</v>
      </c>
      <c r="DT434" s="1" t="s">
        <v>158</v>
      </c>
      <c r="DU434" s="1" t="s">
        <v>149</v>
      </c>
      <c r="DV434" s="1">
        <v>525.438</v>
      </c>
      <c r="DW434" s="1" t="str">
        <f t="shared" si="3"/>
        <v>high</v>
      </c>
      <c r="DX434" s="1">
        <v>366.726</v>
      </c>
      <c r="DY434" s="1">
        <v>19.347</v>
      </c>
      <c r="DZ434" s="1">
        <v>305.518</v>
      </c>
      <c r="EA434" s="1" t="s">
        <v>157</v>
      </c>
      <c r="EB434" s="1" t="s">
        <v>157</v>
      </c>
      <c r="EC434" s="1" t="s">
        <v>158</v>
      </c>
      <c r="ED434" s="1" t="s">
        <v>149</v>
      </c>
      <c r="EE434" s="1" t="s">
        <v>1027</v>
      </c>
      <c r="EF434" s="1" t="s">
        <v>151</v>
      </c>
      <c r="EG434" s="1" t="s">
        <v>151</v>
      </c>
    </row>
    <row r="435" ht="14.25" customHeight="1">
      <c r="A435" s="1" t="s">
        <v>1028</v>
      </c>
      <c r="B435" s="1" t="s">
        <v>153</v>
      </c>
      <c r="C435" s="1">
        <v>61.0</v>
      </c>
      <c r="D435" s="1" t="s">
        <v>161</v>
      </c>
      <c r="E435" s="1">
        <v>99.5</v>
      </c>
      <c r="F435" s="1">
        <v>38.0</v>
      </c>
      <c r="G435" s="1" t="s">
        <v>154</v>
      </c>
      <c r="H435" s="1">
        <v>25.6</v>
      </c>
      <c r="I435" s="1">
        <v>124.0</v>
      </c>
      <c r="J435" s="1">
        <v>187.0</v>
      </c>
      <c r="K435" s="1">
        <v>4.921052632</v>
      </c>
      <c r="L435" s="1">
        <v>56.0</v>
      </c>
      <c r="M435" s="1">
        <v>1.0</v>
      </c>
      <c r="N435" s="1">
        <v>83.0</v>
      </c>
      <c r="O435" s="1">
        <v>5.5</v>
      </c>
      <c r="P435" s="1">
        <v>9.89</v>
      </c>
      <c r="Q435" s="1">
        <v>8.34</v>
      </c>
      <c r="R435" s="1">
        <v>1.185851319</v>
      </c>
      <c r="S435" s="1">
        <v>128.0</v>
      </c>
      <c r="T435" s="1">
        <v>11.86</v>
      </c>
      <c r="U435" s="1">
        <v>4.6065</v>
      </c>
      <c r="V435" s="1">
        <v>149.9</v>
      </c>
      <c r="W435" s="1">
        <v>214.369634</v>
      </c>
      <c r="X435" s="1">
        <v>66.9</v>
      </c>
      <c r="Y435" s="1">
        <v>41.183832</v>
      </c>
      <c r="Z435" s="1">
        <v>2.428137333</v>
      </c>
      <c r="AA435" s="1">
        <v>0.333656638</v>
      </c>
      <c r="AB435" s="1">
        <v>62.8</v>
      </c>
      <c r="AC435" s="1">
        <v>31.49852739</v>
      </c>
      <c r="AD435" s="1" t="s">
        <v>155</v>
      </c>
      <c r="AE435" s="1">
        <v>42.02643555</v>
      </c>
      <c r="AF435" s="1">
        <v>97.0</v>
      </c>
      <c r="AG435" s="1" t="s">
        <v>140</v>
      </c>
      <c r="AH435" s="1" t="s">
        <v>141</v>
      </c>
      <c r="AI435" s="1" t="s">
        <v>142</v>
      </c>
      <c r="AJ435" s="1" t="s">
        <v>142</v>
      </c>
      <c r="AK435" s="1" t="s">
        <v>143</v>
      </c>
      <c r="AL435" s="1">
        <v>124.0</v>
      </c>
      <c r="AM435" s="1">
        <v>87.0</v>
      </c>
      <c r="AN435" s="1">
        <v>1356.75</v>
      </c>
      <c r="AO435" s="1">
        <v>15.8934</v>
      </c>
      <c r="AP435" s="1">
        <v>563.289</v>
      </c>
      <c r="AQ435" s="1">
        <v>896.272</v>
      </c>
      <c r="AR435" s="1">
        <v>10.9692</v>
      </c>
      <c r="AS435" s="1">
        <v>1009.22</v>
      </c>
      <c r="AT435" s="1">
        <v>2397.41</v>
      </c>
      <c r="AU435" s="1">
        <v>212.989</v>
      </c>
      <c r="AV435" s="1">
        <v>10.1428</v>
      </c>
      <c r="AW435" s="1">
        <v>1.0594</v>
      </c>
      <c r="AX435" s="1">
        <v>3.4211</v>
      </c>
      <c r="AY435" s="1">
        <v>839.76</v>
      </c>
      <c r="AZ435" s="1">
        <v>0.865001</v>
      </c>
      <c r="BA435" s="1">
        <v>1.48242</v>
      </c>
      <c r="BB435" s="1">
        <v>13.0854</v>
      </c>
      <c r="BC435" s="1">
        <v>4.18741</v>
      </c>
      <c r="BD435" s="1">
        <v>0.915314</v>
      </c>
      <c r="BE435" s="1">
        <v>287.251</v>
      </c>
      <c r="BF435" s="1">
        <v>7.08416</v>
      </c>
      <c r="BG435" s="1">
        <v>124.855</v>
      </c>
      <c r="BH435" s="1">
        <v>3.568064113</v>
      </c>
      <c r="BI435" s="1">
        <v>0.818202982</v>
      </c>
      <c r="BJ435" s="1">
        <v>0.443392536</v>
      </c>
      <c r="BK435" s="1">
        <v>0.0</v>
      </c>
      <c r="BL435" s="1" t="s">
        <v>144</v>
      </c>
      <c r="BM435" s="1" t="s">
        <v>145</v>
      </c>
      <c r="BN435" s="1" t="s">
        <v>146</v>
      </c>
      <c r="BO435" s="1" t="s">
        <v>145</v>
      </c>
      <c r="BP435" s="1" t="s">
        <v>146</v>
      </c>
      <c r="BQ435" s="1" t="s">
        <v>146</v>
      </c>
      <c r="BR435" s="1" t="s">
        <v>146</v>
      </c>
      <c r="BS435" s="1">
        <v>15.44428337</v>
      </c>
      <c r="BT435" s="1">
        <v>1.218531198</v>
      </c>
      <c r="BU435" s="1">
        <v>0.490332439</v>
      </c>
      <c r="BV435" s="1">
        <v>0.550822343</v>
      </c>
      <c r="BW435" s="1">
        <v>0.217298277</v>
      </c>
      <c r="BX435" s="1">
        <v>0.425454148</v>
      </c>
      <c r="BY435" s="1">
        <v>0.313525533</v>
      </c>
      <c r="BZ435" s="1" t="str">
        <f t="shared" si="1"/>
        <v>proinflamatoria</v>
      </c>
      <c r="CA435" s="1">
        <v>46.88659794</v>
      </c>
      <c r="CB435" s="1" t="s">
        <v>148</v>
      </c>
      <c r="CC435" s="1">
        <v>0.143005255</v>
      </c>
      <c r="CD435" s="1">
        <v>0.221048147</v>
      </c>
      <c r="CE435" s="1">
        <v>0.041542395</v>
      </c>
      <c r="CF435" s="1">
        <v>0.038588269</v>
      </c>
      <c r="CG435" s="1">
        <v>0.08236046</v>
      </c>
      <c r="CH435" s="1">
        <v>404.288</v>
      </c>
      <c r="CI435" s="2" t="str">
        <f t="shared" si="2"/>
        <v>low</v>
      </c>
      <c r="CJ435" s="1">
        <v>73.294</v>
      </c>
      <c r="CK435" s="1">
        <v>31.269</v>
      </c>
      <c r="CL435" s="1">
        <v>42.025</v>
      </c>
      <c r="CM435" s="1">
        <v>23.685</v>
      </c>
      <c r="CN435" s="1">
        <v>27.731</v>
      </c>
      <c r="CO435" s="1">
        <v>5.075</v>
      </c>
      <c r="CP435" s="1">
        <v>0.0</v>
      </c>
      <c r="CQ435" s="1">
        <v>5.075</v>
      </c>
      <c r="CR435" s="1">
        <v>0.026</v>
      </c>
      <c r="CS435" s="1">
        <v>16.777</v>
      </c>
      <c r="CT435" s="1">
        <v>16.803</v>
      </c>
      <c r="CU435" s="1">
        <v>0.0</v>
      </c>
      <c r="CV435" s="1">
        <v>4.605</v>
      </c>
      <c r="CW435" s="1">
        <v>0.0</v>
      </c>
      <c r="CX435" s="1">
        <v>0.0</v>
      </c>
      <c r="CY435" s="1">
        <v>0.845</v>
      </c>
      <c r="CZ435" s="1">
        <v>0.051</v>
      </c>
      <c r="DA435" s="1">
        <v>0.366</v>
      </c>
      <c r="DB435" s="1">
        <v>0.417</v>
      </c>
      <c r="DC435" s="1">
        <v>2.468</v>
      </c>
      <c r="DD435" s="1">
        <v>4.408</v>
      </c>
      <c r="DE435" s="1">
        <v>6.876</v>
      </c>
      <c r="DF435" s="1">
        <v>11.247</v>
      </c>
      <c r="DG435" s="1">
        <v>4.3</v>
      </c>
      <c r="DH435" s="1">
        <v>15.547</v>
      </c>
      <c r="DI435" s="1">
        <v>0.235</v>
      </c>
      <c r="DJ435" s="1">
        <v>4.296</v>
      </c>
      <c r="DK435" s="1">
        <v>4.531</v>
      </c>
      <c r="DL435" s="1">
        <v>11.321</v>
      </c>
      <c r="DM435" s="1">
        <v>11.878</v>
      </c>
      <c r="DN435" s="1">
        <v>23.2</v>
      </c>
      <c r="DO435" s="1">
        <v>0.026</v>
      </c>
      <c r="DP435" s="1">
        <v>16.777</v>
      </c>
      <c r="DQ435" s="1">
        <v>16.803</v>
      </c>
      <c r="DR435" s="1" t="s">
        <v>158</v>
      </c>
      <c r="DS435" s="1" t="s">
        <v>158</v>
      </c>
      <c r="DT435" s="1" t="s">
        <v>158</v>
      </c>
      <c r="DU435" s="1" t="s">
        <v>158</v>
      </c>
      <c r="DV435" s="1">
        <v>297.982</v>
      </c>
      <c r="DW435" s="1" t="str">
        <f t="shared" si="3"/>
        <v>low</v>
      </c>
      <c r="DX435" s="1">
        <v>54.022</v>
      </c>
      <c r="DY435" s="1">
        <v>17.457</v>
      </c>
      <c r="DZ435" s="1">
        <v>20.439</v>
      </c>
      <c r="EA435" s="1" t="s">
        <v>158</v>
      </c>
      <c r="EB435" s="1" t="s">
        <v>158</v>
      </c>
      <c r="EC435" s="1" t="s">
        <v>158</v>
      </c>
      <c r="ED435" s="1" t="s">
        <v>158</v>
      </c>
      <c r="EE435" s="1" t="s">
        <v>1029</v>
      </c>
      <c r="EF435" s="1" t="s">
        <v>165</v>
      </c>
      <c r="EG435" s="1" t="s">
        <v>165</v>
      </c>
    </row>
    <row r="436" ht="14.25" customHeight="1">
      <c r="A436" s="1" t="s">
        <v>1030</v>
      </c>
      <c r="B436" s="1" t="s">
        <v>153</v>
      </c>
      <c r="C436" s="1">
        <v>29.0</v>
      </c>
      <c r="D436" s="1" t="s">
        <v>137</v>
      </c>
      <c r="E436" s="1">
        <v>103.0</v>
      </c>
      <c r="F436" s="1">
        <v>35.0</v>
      </c>
      <c r="G436" s="1" t="s">
        <v>154</v>
      </c>
      <c r="H436" s="1">
        <v>58.0</v>
      </c>
      <c r="I436" s="1">
        <v>80.0</v>
      </c>
      <c r="J436" s="1">
        <v>173.0</v>
      </c>
      <c r="K436" s="1">
        <v>4.942857143</v>
      </c>
      <c r="L436" s="1">
        <v>183.0</v>
      </c>
      <c r="M436" s="1">
        <v>2.0</v>
      </c>
      <c r="N436" s="1">
        <v>94.0</v>
      </c>
      <c r="O436" s="1">
        <v>5.9</v>
      </c>
      <c r="P436" s="1">
        <v>3.97</v>
      </c>
      <c r="Q436" s="1">
        <v>4.34</v>
      </c>
      <c r="R436" s="1">
        <v>0.914746544</v>
      </c>
      <c r="S436" s="1">
        <v>290.0</v>
      </c>
      <c r="T436" s="1">
        <v>22.83</v>
      </c>
      <c r="U436" s="1">
        <v>5.217</v>
      </c>
      <c r="V436" s="1">
        <v>183.5</v>
      </c>
      <c r="W436" s="1">
        <v>265.9289458</v>
      </c>
      <c r="X436" s="1">
        <v>34.3</v>
      </c>
      <c r="Y436" s="1">
        <v>18.89103575</v>
      </c>
      <c r="Z436" s="1">
        <v>5.293516</v>
      </c>
      <c r="AA436" s="1">
        <v>0.299799369</v>
      </c>
      <c r="AB436" s="1">
        <v>62.6</v>
      </c>
      <c r="AC436" s="1">
        <v>28.23481443</v>
      </c>
      <c r="AD436" s="1" t="s">
        <v>139</v>
      </c>
      <c r="AE436" s="1">
        <v>33.65894833</v>
      </c>
      <c r="AF436" s="1">
        <v>83.3</v>
      </c>
      <c r="AG436" s="1" t="s">
        <v>140</v>
      </c>
      <c r="AH436" s="1" t="s">
        <v>154</v>
      </c>
      <c r="AI436" s="1" t="s">
        <v>167</v>
      </c>
      <c r="AJ436" s="1" t="s">
        <v>167</v>
      </c>
      <c r="AK436" s="1" t="s">
        <v>170</v>
      </c>
      <c r="AL436" s="1">
        <v>115.0</v>
      </c>
      <c r="AM436" s="1">
        <v>74.0</v>
      </c>
      <c r="AN436" s="1">
        <v>1117.45</v>
      </c>
      <c r="AO436" s="1">
        <v>11.9471</v>
      </c>
      <c r="AP436" s="1">
        <v>227.069</v>
      </c>
      <c r="AQ436" s="1">
        <v>514.783</v>
      </c>
      <c r="AR436" s="1">
        <v>9.54534</v>
      </c>
      <c r="AS436" s="1">
        <v>550.889</v>
      </c>
      <c r="AT436" s="1">
        <v>1730.5</v>
      </c>
      <c r="AU436" s="1">
        <v>118.232</v>
      </c>
      <c r="AV436" s="1">
        <v>9.55455</v>
      </c>
      <c r="AW436" s="1">
        <v>0.841559</v>
      </c>
      <c r="AX436" s="1">
        <v>1.9923</v>
      </c>
      <c r="AY436" s="1">
        <v>697.748</v>
      </c>
      <c r="AZ436" s="1">
        <v>0.685827</v>
      </c>
      <c r="BA436" s="1">
        <v>1.05027</v>
      </c>
      <c r="BB436" s="1">
        <v>9.71074</v>
      </c>
      <c r="BC436" s="1">
        <v>3.27063</v>
      </c>
      <c r="BD436" s="1">
        <v>0.941714</v>
      </c>
      <c r="BE436" s="1">
        <v>221.123</v>
      </c>
      <c r="BF436" s="1">
        <v>6.79082</v>
      </c>
      <c r="BG436" s="1">
        <v>173.964</v>
      </c>
      <c r="BH436" s="1">
        <v>2.244247205</v>
      </c>
      <c r="BI436" s="1">
        <v>1.452500907</v>
      </c>
      <c r="BJ436" s="1">
        <v>1.059430391</v>
      </c>
      <c r="BK436" s="1">
        <v>0.04230397</v>
      </c>
      <c r="BL436" s="1" t="s">
        <v>144</v>
      </c>
      <c r="BM436" s="1" t="s">
        <v>146</v>
      </c>
      <c r="BN436" s="1" t="s">
        <v>145</v>
      </c>
      <c r="BO436" s="1" t="s">
        <v>145</v>
      </c>
      <c r="BP436" s="1" t="s">
        <v>146</v>
      </c>
      <c r="BQ436" s="1" t="s">
        <v>146</v>
      </c>
      <c r="BR436" s="1" t="s">
        <v>145</v>
      </c>
      <c r="BS436" s="1">
        <v>31.58114821</v>
      </c>
      <c r="BT436" s="1">
        <v>1.97247514</v>
      </c>
      <c r="BU436" s="1">
        <v>1.323953375</v>
      </c>
      <c r="BV436" s="1">
        <v>1.016380611</v>
      </c>
      <c r="BW436" s="1">
        <v>0.389491185</v>
      </c>
      <c r="BX436" s="1">
        <v>1.067606688</v>
      </c>
      <c r="BY436" s="1">
        <v>0.955780383</v>
      </c>
      <c r="BZ436" s="1" t="str">
        <f t="shared" si="1"/>
        <v>proinflamatoria</v>
      </c>
      <c r="CA436" s="1">
        <v>40.24969988</v>
      </c>
      <c r="CB436" s="1" t="s">
        <v>148</v>
      </c>
      <c r="CC436" s="1">
        <v>0.131521896</v>
      </c>
      <c r="CD436" s="1">
        <v>0.262465674</v>
      </c>
      <c r="CE436" s="1">
        <v>0.089897384</v>
      </c>
      <c r="CF436" s="1">
        <v>0.232258997</v>
      </c>
      <c r="CG436" s="1">
        <v>0.161005926</v>
      </c>
      <c r="CH436" s="1">
        <v>206.86</v>
      </c>
      <c r="CI436" s="2" t="str">
        <f t="shared" si="2"/>
        <v>low</v>
      </c>
      <c r="CJ436" s="1">
        <v>320.176</v>
      </c>
      <c r="CK436" s="1">
        <v>269.524</v>
      </c>
      <c r="CL436" s="1">
        <v>50.653</v>
      </c>
      <c r="CM436" s="1">
        <v>166.81</v>
      </c>
      <c r="CN436" s="1">
        <v>147.988</v>
      </c>
      <c r="CO436" s="1">
        <v>0.304</v>
      </c>
      <c r="CP436" s="1">
        <v>0.0</v>
      </c>
      <c r="CQ436" s="1">
        <v>0.304</v>
      </c>
      <c r="CR436" s="1">
        <v>0.026</v>
      </c>
      <c r="CS436" s="1">
        <v>5.048</v>
      </c>
      <c r="CT436" s="1">
        <v>5.074</v>
      </c>
      <c r="CU436" s="1">
        <v>0.0</v>
      </c>
      <c r="CV436" s="1">
        <v>0.026</v>
      </c>
      <c r="CW436" s="1">
        <v>91.283</v>
      </c>
      <c r="CX436" s="1">
        <v>0.0</v>
      </c>
      <c r="CY436" s="1">
        <v>2.248</v>
      </c>
      <c r="CZ436" s="1">
        <v>0.099</v>
      </c>
      <c r="DA436" s="1">
        <v>0.703</v>
      </c>
      <c r="DB436" s="1">
        <v>0.801</v>
      </c>
      <c r="DC436" s="1">
        <v>0.291</v>
      </c>
      <c r="DD436" s="1">
        <v>0.071</v>
      </c>
      <c r="DE436" s="1">
        <v>0.362</v>
      </c>
      <c r="DF436" s="1">
        <v>60.525</v>
      </c>
      <c r="DG436" s="1">
        <v>11.592</v>
      </c>
      <c r="DH436" s="1">
        <v>72.117</v>
      </c>
      <c r="DI436" s="1">
        <v>1.157</v>
      </c>
      <c r="DJ436" s="1">
        <v>0.472</v>
      </c>
      <c r="DK436" s="1">
        <v>1.629</v>
      </c>
      <c r="DL436" s="1">
        <v>113.575</v>
      </c>
      <c r="DM436" s="1">
        <v>32.749</v>
      </c>
      <c r="DN436" s="1">
        <v>146.324</v>
      </c>
      <c r="DO436" s="1">
        <v>0.026</v>
      </c>
      <c r="DP436" s="1">
        <v>5.048</v>
      </c>
      <c r="DQ436" s="1">
        <v>5.074</v>
      </c>
      <c r="DR436" s="1" t="s">
        <v>158</v>
      </c>
      <c r="DS436" s="1" t="s">
        <v>158</v>
      </c>
      <c r="DT436" s="1" t="s">
        <v>157</v>
      </c>
      <c r="DU436" s="1" t="s">
        <v>157</v>
      </c>
      <c r="DV436" s="1">
        <v>185.118</v>
      </c>
      <c r="DW436" s="1" t="str">
        <f t="shared" si="3"/>
        <v>low</v>
      </c>
      <c r="DX436" s="1">
        <v>286.524</v>
      </c>
      <c r="DY436" s="1">
        <v>149.278</v>
      </c>
      <c r="DZ436" s="1">
        <v>132.434</v>
      </c>
      <c r="EA436" s="1" t="s">
        <v>158</v>
      </c>
      <c r="EB436" s="1" t="s">
        <v>157</v>
      </c>
      <c r="EC436" s="1" t="s">
        <v>149</v>
      </c>
      <c r="ED436" s="1" t="s">
        <v>157</v>
      </c>
      <c r="EE436" s="1" t="s">
        <v>1031</v>
      </c>
      <c r="EF436" s="1" t="s">
        <v>165</v>
      </c>
      <c r="EG436" s="1" t="s">
        <v>165</v>
      </c>
    </row>
    <row r="437" ht="14.25" customHeight="1">
      <c r="A437" s="1" t="s">
        <v>1032</v>
      </c>
      <c r="B437" s="1" t="s">
        <v>136</v>
      </c>
      <c r="C437" s="1">
        <v>28.0</v>
      </c>
      <c r="D437" s="1" t="s">
        <v>137</v>
      </c>
      <c r="E437" s="1">
        <v>82.1</v>
      </c>
      <c r="F437" s="1">
        <v>30.0</v>
      </c>
      <c r="G437" s="1" t="s">
        <v>138</v>
      </c>
      <c r="H437" s="1">
        <v>22.4</v>
      </c>
      <c r="I437" s="1">
        <v>89.0</v>
      </c>
      <c r="J437" s="1">
        <v>141.0</v>
      </c>
      <c r="K437" s="1">
        <v>4.7</v>
      </c>
      <c r="L437" s="1">
        <v>226.0</v>
      </c>
      <c r="M437" s="1">
        <v>8.8</v>
      </c>
      <c r="N437" s="1">
        <v>92.0</v>
      </c>
      <c r="O437" s="1">
        <v>5.7</v>
      </c>
      <c r="P437" s="1">
        <v>6.78</v>
      </c>
      <c r="Q437" s="1">
        <v>5.95</v>
      </c>
      <c r="R437" s="1">
        <v>1.139495798</v>
      </c>
      <c r="S437" s="1">
        <v>112.0</v>
      </c>
      <c r="T437" s="1">
        <v>18.81</v>
      </c>
      <c r="U437" s="1">
        <v>5.106</v>
      </c>
      <c r="V437" s="1">
        <v>167.5</v>
      </c>
      <c r="W437" s="1">
        <v>234.2465753</v>
      </c>
      <c r="X437" s="1">
        <v>41.6</v>
      </c>
      <c r="Y437" s="1">
        <v>23.42679688</v>
      </c>
      <c r="Z437" s="1">
        <v>4.268616</v>
      </c>
      <c r="AA437" s="1">
        <v>0.308441401</v>
      </c>
      <c r="AB437" s="1">
        <v>98.8</v>
      </c>
      <c r="AC437" s="1">
        <v>35.00566893</v>
      </c>
      <c r="AD437" s="1" t="s">
        <v>155</v>
      </c>
      <c r="AE437" s="1">
        <v>44.55173771</v>
      </c>
      <c r="AF437" s="1">
        <v>110.9</v>
      </c>
      <c r="AG437" s="1" t="s">
        <v>140</v>
      </c>
      <c r="AH437" s="1" t="s">
        <v>141</v>
      </c>
      <c r="AI437" s="1" t="s">
        <v>142</v>
      </c>
      <c r="AJ437" s="1" t="s">
        <v>142</v>
      </c>
      <c r="AK437" s="1" t="s">
        <v>173</v>
      </c>
      <c r="AL437" s="1">
        <v>132.0</v>
      </c>
      <c r="AM437" s="1">
        <v>84.0</v>
      </c>
      <c r="AN437" s="1">
        <v>2341.99</v>
      </c>
      <c r="AO437" s="1">
        <v>14.8766</v>
      </c>
      <c r="AP437" s="1">
        <v>632.981</v>
      </c>
      <c r="AQ437" s="1">
        <v>1163.45</v>
      </c>
      <c r="AR437" s="1">
        <v>14.7888</v>
      </c>
      <c r="AS437" s="1">
        <v>1593.29</v>
      </c>
      <c r="AT437" s="1">
        <v>3780.27</v>
      </c>
      <c r="AU437" s="1">
        <v>244.09</v>
      </c>
      <c r="AV437" s="1">
        <v>11.0713</v>
      </c>
      <c r="AW437" s="1">
        <v>1.27618</v>
      </c>
      <c r="AX437" s="1">
        <v>2.79017</v>
      </c>
      <c r="AY437" s="1">
        <v>743.424</v>
      </c>
      <c r="AZ437" s="1">
        <v>1.07264</v>
      </c>
      <c r="BA437" s="1">
        <v>2.01016</v>
      </c>
      <c r="BB437" s="1">
        <v>17.9425</v>
      </c>
      <c r="BC437" s="1">
        <v>5.28149</v>
      </c>
      <c r="BD437" s="1">
        <v>1.58996</v>
      </c>
      <c r="BE437" s="1">
        <v>336.748</v>
      </c>
      <c r="BF437" s="1">
        <v>7.44774</v>
      </c>
      <c r="BG437" s="1">
        <v>111.874</v>
      </c>
      <c r="BH437" s="1">
        <v>0.972856582</v>
      </c>
      <c r="BI437" s="1">
        <v>1.042642644</v>
      </c>
      <c r="BJ437" s="1">
        <v>0.464957956</v>
      </c>
      <c r="BK437" s="1">
        <v>0.026076274</v>
      </c>
      <c r="BL437" s="1" t="s">
        <v>144</v>
      </c>
      <c r="BM437" s="1" t="s">
        <v>145</v>
      </c>
      <c r="BN437" s="1" t="s">
        <v>146</v>
      </c>
      <c r="BO437" s="1" t="s">
        <v>145</v>
      </c>
      <c r="BP437" s="1" t="s">
        <v>146</v>
      </c>
      <c r="BQ437" s="1" t="s">
        <v>145</v>
      </c>
      <c r="BR437" s="1" t="s">
        <v>145</v>
      </c>
      <c r="BS437" s="1" t="s">
        <v>147</v>
      </c>
      <c r="BT437" s="1" t="s">
        <v>147</v>
      </c>
      <c r="BU437" s="1" t="s">
        <v>147</v>
      </c>
      <c r="BV437" s="1" t="s">
        <v>147</v>
      </c>
      <c r="BW437" s="1" t="s">
        <v>147</v>
      </c>
      <c r="BX437" s="1">
        <v>0.858161572</v>
      </c>
      <c r="BY437" s="1">
        <v>0.366422533</v>
      </c>
      <c r="BZ437" s="1" t="str">
        <f t="shared" si="1"/>
        <v>proinflamatoria</v>
      </c>
      <c r="CA437" s="1">
        <v>33.70243463</v>
      </c>
      <c r="CB437" s="1" t="s">
        <v>148</v>
      </c>
      <c r="CC437" s="1">
        <v>0.013545296</v>
      </c>
      <c r="CD437" s="1">
        <v>0.163675958</v>
      </c>
      <c r="CE437" s="1">
        <v>0.062761324</v>
      </c>
      <c r="CF437" s="1">
        <v>0.639416376</v>
      </c>
      <c r="CG437" s="1">
        <v>0.008318815</v>
      </c>
      <c r="CH437" s="1">
        <v>279.984</v>
      </c>
      <c r="CI437" s="2" t="str">
        <f t="shared" si="2"/>
        <v>low</v>
      </c>
      <c r="CJ437" s="1">
        <v>169.688</v>
      </c>
      <c r="CK437" s="1">
        <v>30.326</v>
      </c>
      <c r="CL437" s="1">
        <v>139.362</v>
      </c>
      <c r="CM437" s="1">
        <v>43.028</v>
      </c>
      <c r="CN437" s="1">
        <v>122.096</v>
      </c>
      <c r="CO437" s="1">
        <v>2.404</v>
      </c>
      <c r="CP437" s="1">
        <v>0.0</v>
      </c>
      <c r="CQ437" s="1">
        <v>2.404</v>
      </c>
      <c r="CR437" s="1">
        <v>0.0</v>
      </c>
      <c r="CS437" s="1">
        <v>2.16</v>
      </c>
      <c r="CT437" s="1">
        <v>2.16</v>
      </c>
      <c r="CU437" s="1">
        <v>0.0</v>
      </c>
      <c r="CV437" s="1">
        <v>0.0</v>
      </c>
      <c r="CW437" s="1">
        <v>0.0</v>
      </c>
      <c r="CX437" s="1">
        <v>0.0</v>
      </c>
      <c r="CY437" s="1">
        <v>10.861</v>
      </c>
      <c r="CZ437" s="1">
        <v>0.074</v>
      </c>
      <c r="DA437" s="1">
        <v>13.744</v>
      </c>
      <c r="DB437" s="1">
        <v>13.818</v>
      </c>
      <c r="DC437" s="1">
        <v>0.0</v>
      </c>
      <c r="DD437" s="1">
        <v>0.526</v>
      </c>
      <c r="DE437" s="1">
        <v>0.526</v>
      </c>
      <c r="DF437" s="1">
        <v>13.714</v>
      </c>
      <c r="DG437" s="1">
        <v>4.109</v>
      </c>
      <c r="DH437" s="1">
        <v>17.822</v>
      </c>
      <c r="DI437" s="1">
        <v>0.54</v>
      </c>
      <c r="DJ437" s="1">
        <v>1.604</v>
      </c>
      <c r="DK437" s="1">
        <v>2.144</v>
      </c>
      <c r="DL437" s="1">
        <v>2.702</v>
      </c>
      <c r="DM437" s="1">
        <v>117.185</v>
      </c>
      <c r="DN437" s="1">
        <v>119.887</v>
      </c>
      <c r="DO437" s="1">
        <v>0.0</v>
      </c>
      <c r="DP437" s="1">
        <v>2.16</v>
      </c>
      <c r="DQ437" s="1">
        <v>2.16</v>
      </c>
      <c r="DR437" s="1" t="s">
        <v>158</v>
      </c>
      <c r="DS437" s="1" t="s">
        <v>158</v>
      </c>
      <c r="DT437" s="1" t="s">
        <v>158</v>
      </c>
      <c r="DU437" s="1" t="s">
        <v>157</v>
      </c>
      <c r="DV437" s="1">
        <v>119.55</v>
      </c>
      <c r="DW437" s="1" t="str">
        <f t="shared" si="3"/>
        <v>low</v>
      </c>
      <c r="DX437" s="1">
        <v>72.455</v>
      </c>
      <c r="DY437" s="1">
        <v>18.372</v>
      </c>
      <c r="DZ437" s="1">
        <v>52.134</v>
      </c>
      <c r="EA437" s="1" t="s">
        <v>158</v>
      </c>
      <c r="EB437" s="1" t="s">
        <v>158</v>
      </c>
      <c r="EC437" s="1" t="s">
        <v>158</v>
      </c>
      <c r="ED437" s="1" t="s">
        <v>158</v>
      </c>
      <c r="EE437" s="1" t="s">
        <v>1033</v>
      </c>
      <c r="EF437" s="1" t="s">
        <v>151</v>
      </c>
      <c r="EG437" s="1" t="s">
        <v>151</v>
      </c>
    </row>
    <row r="438" ht="14.25" customHeight="1">
      <c r="A438" s="1" t="s">
        <v>1034</v>
      </c>
      <c r="B438" s="1" t="s">
        <v>136</v>
      </c>
      <c r="C438" s="1">
        <v>27.0</v>
      </c>
      <c r="D438" s="1" t="s">
        <v>137</v>
      </c>
      <c r="E438" s="1">
        <v>104.0</v>
      </c>
      <c r="F438" s="1">
        <v>38.0</v>
      </c>
      <c r="G438" s="1" t="s">
        <v>138</v>
      </c>
      <c r="H438" s="1">
        <v>72.0</v>
      </c>
      <c r="I438" s="1">
        <v>118.0</v>
      </c>
      <c r="J438" s="1">
        <v>229.0</v>
      </c>
      <c r="K438" s="1">
        <v>6.026315789</v>
      </c>
      <c r="L438" s="1">
        <v>258.0</v>
      </c>
      <c r="M438" s="1">
        <v>6.4</v>
      </c>
      <c r="N438" s="1">
        <v>82.0</v>
      </c>
      <c r="O438" s="1">
        <v>5.8</v>
      </c>
      <c r="P438" s="1">
        <v>7.47</v>
      </c>
      <c r="Q438" s="1">
        <v>5.43</v>
      </c>
      <c r="R438" s="1">
        <v>1.375690608</v>
      </c>
      <c r="S438" s="1">
        <v>360.0</v>
      </c>
      <c r="T438" s="1">
        <v>18.57</v>
      </c>
      <c r="U438" s="1">
        <v>4.551</v>
      </c>
      <c r="V438" s="1">
        <v>207.7</v>
      </c>
      <c r="W438" s="1">
        <v>353.3777355</v>
      </c>
      <c r="X438" s="1">
        <v>43.4</v>
      </c>
      <c r="Y438" s="1">
        <v>26.62341604</v>
      </c>
      <c r="Z438" s="1">
        <v>3.756092</v>
      </c>
      <c r="AA438" s="1">
        <v>0.313818425</v>
      </c>
      <c r="AB438" s="1">
        <v>92.2</v>
      </c>
      <c r="AC438" s="1">
        <v>32.32002008</v>
      </c>
      <c r="AD438" s="1" t="s">
        <v>155</v>
      </c>
      <c r="AE438" s="1">
        <v>40.31671437</v>
      </c>
      <c r="AF438" s="1">
        <v>103.5</v>
      </c>
      <c r="AG438" s="1" t="s">
        <v>140</v>
      </c>
      <c r="AH438" s="1" t="s">
        <v>141</v>
      </c>
      <c r="AI438" s="1" t="s">
        <v>142</v>
      </c>
      <c r="AJ438" s="1" t="s">
        <v>167</v>
      </c>
      <c r="AK438" s="1" t="s">
        <v>173</v>
      </c>
      <c r="AL438" s="1">
        <v>138.0</v>
      </c>
      <c r="AM438" s="1">
        <v>87.0</v>
      </c>
      <c r="AN438" s="1">
        <v>1815.02</v>
      </c>
      <c r="AO438" s="1">
        <v>17.6778</v>
      </c>
      <c r="AP438" s="1">
        <v>318.913</v>
      </c>
      <c r="AQ438" s="1">
        <v>750.809</v>
      </c>
      <c r="AR438" s="1">
        <v>12.4154</v>
      </c>
      <c r="AS438" s="1">
        <v>839.286</v>
      </c>
      <c r="AT438" s="1">
        <v>2994.4</v>
      </c>
      <c r="AU438" s="1">
        <v>223.563</v>
      </c>
      <c r="AV438" s="1">
        <v>9.60198</v>
      </c>
      <c r="AW438" s="1">
        <v>1.63804</v>
      </c>
      <c r="AX438" s="1">
        <v>2.88508</v>
      </c>
      <c r="AY438" s="1">
        <v>844.406</v>
      </c>
      <c r="AZ438" s="1">
        <v>1.05385</v>
      </c>
      <c r="BA438" s="1">
        <v>1.32623</v>
      </c>
      <c r="BB438" s="1">
        <v>15.68</v>
      </c>
      <c r="BC438" s="1">
        <v>5.07829</v>
      </c>
      <c r="BD438" s="1">
        <v>0.950073</v>
      </c>
      <c r="BE438" s="1">
        <v>302.665</v>
      </c>
      <c r="BF438" s="1">
        <v>6.66188</v>
      </c>
      <c r="BG438" s="1">
        <v>162.529</v>
      </c>
      <c r="BH438" s="1">
        <v>0.324191275</v>
      </c>
      <c r="BI438" s="1">
        <v>0.137101357</v>
      </c>
      <c r="BJ438" s="1">
        <v>0.142667864</v>
      </c>
      <c r="BK438" s="1">
        <v>0.027669762</v>
      </c>
      <c r="BL438" s="1" t="s">
        <v>144</v>
      </c>
      <c r="BM438" s="1" t="s">
        <v>145</v>
      </c>
      <c r="BN438" s="1" t="s">
        <v>145</v>
      </c>
      <c r="BO438" s="1" t="s">
        <v>145</v>
      </c>
      <c r="BP438" s="1" t="s">
        <v>146</v>
      </c>
      <c r="BQ438" s="1" t="s">
        <v>145</v>
      </c>
      <c r="BR438" s="1" t="s">
        <v>145</v>
      </c>
      <c r="BS438" s="1" t="s">
        <v>147</v>
      </c>
      <c r="BT438" s="1" t="s">
        <v>147</v>
      </c>
      <c r="BU438" s="1" t="s">
        <v>147</v>
      </c>
      <c r="BV438" s="1" t="s">
        <v>147</v>
      </c>
      <c r="BW438" s="1" t="s">
        <v>147</v>
      </c>
      <c r="BX438" s="1">
        <v>-0.075423581</v>
      </c>
      <c r="BY438" s="1">
        <v>-0.041555692</v>
      </c>
      <c r="BZ438" s="1" t="str">
        <f t="shared" si="1"/>
        <v>proinflamatoria</v>
      </c>
      <c r="CA438" s="1">
        <v>31.36231884</v>
      </c>
      <c r="CB438" s="1" t="s">
        <v>148</v>
      </c>
      <c r="CC438" s="1">
        <v>0.08288781</v>
      </c>
      <c r="CD438" s="1">
        <v>0.194629229</v>
      </c>
      <c r="CE438" s="1">
        <v>0.01718157</v>
      </c>
      <c r="CF438" s="1">
        <v>0.181079868</v>
      </c>
      <c r="CG438" s="1">
        <v>0.257437865</v>
      </c>
      <c r="CH438" s="1">
        <v>1677.243</v>
      </c>
      <c r="CI438" s="2" t="str">
        <f t="shared" si="2"/>
        <v>High</v>
      </c>
      <c r="CJ438" s="1">
        <v>1733.181</v>
      </c>
      <c r="CK438" s="1">
        <v>1152.838</v>
      </c>
      <c r="CL438" s="1">
        <v>580.344</v>
      </c>
      <c r="CM438" s="1">
        <v>54.835</v>
      </c>
      <c r="CN438" s="1">
        <v>1657.533</v>
      </c>
      <c r="CO438" s="1">
        <v>12.942</v>
      </c>
      <c r="CP438" s="1">
        <v>0.0</v>
      </c>
      <c r="CQ438" s="1">
        <v>12.942</v>
      </c>
      <c r="CR438" s="1">
        <v>0.0</v>
      </c>
      <c r="CS438" s="1">
        <v>7.871</v>
      </c>
      <c r="CT438" s="1">
        <v>7.871</v>
      </c>
      <c r="CU438" s="1">
        <v>0.0</v>
      </c>
      <c r="CV438" s="1">
        <v>1.317</v>
      </c>
      <c r="CW438" s="1">
        <v>0.0</v>
      </c>
      <c r="CX438" s="1">
        <v>0.0</v>
      </c>
      <c r="CY438" s="1">
        <v>0.0</v>
      </c>
      <c r="CZ438" s="1">
        <v>0.498</v>
      </c>
      <c r="DA438" s="1">
        <v>50.76</v>
      </c>
      <c r="DB438" s="1">
        <v>51.258</v>
      </c>
      <c r="DC438" s="1">
        <v>0.0</v>
      </c>
      <c r="DD438" s="1">
        <v>1.834</v>
      </c>
      <c r="DE438" s="1">
        <v>1.834</v>
      </c>
      <c r="DF438" s="1">
        <v>1.064</v>
      </c>
      <c r="DG438" s="1">
        <v>0.679</v>
      </c>
      <c r="DH438" s="1">
        <v>1.743</v>
      </c>
      <c r="DI438" s="1">
        <v>0.229</v>
      </c>
      <c r="DJ438" s="1">
        <v>0.868</v>
      </c>
      <c r="DK438" s="1">
        <v>1.098</v>
      </c>
      <c r="DL438" s="1">
        <v>1138.098</v>
      </c>
      <c r="DM438" s="1">
        <v>518.325</v>
      </c>
      <c r="DN438" s="1">
        <v>1656.423</v>
      </c>
      <c r="DO438" s="1">
        <v>0.0</v>
      </c>
      <c r="DP438" s="1">
        <v>7.871</v>
      </c>
      <c r="DQ438" s="1">
        <v>7.871</v>
      </c>
      <c r="DR438" s="1" t="s">
        <v>149</v>
      </c>
      <c r="DS438" s="1" t="s">
        <v>149</v>
      </c>
      <c r="DT438" s="1" t="s">
        <v>158</v>
      </c>
      <c r="DU438" s="1" t="s">
        <v>149</v>
      </c>
      <c r="DV438" s="1">
        <v>924.09</v>
      </c>
      <c r="DW438" s="1" t="str">
        <f t="shared" si="3"/>
        <v>high</v>
      </c>
      <c r="DX438" s="1">
        <v>954.91</v>
      </c>
      <c r="DY438" s="1">
        <v>30.212</v>
      </c>
      <c r="DZ438" s="1">
        <v>913.231</v>
      </c>
      <c r="EA438" s="1" t="s">
        <v>149</v>
      </c>
      <c r="EB438" s="1" t="s">
        <v>149</v>
      </c>
      <c r="EC438" s="1" t="s">
        <v>158</v>
      </c>
      <c r="ED438" s="1" t="s">
        <v>149</v>
      </c>
      <c r="EE438" s="1" t="s">
        <v>1035</v>
      </c>
      <c r="EF438" s="1" t="s">
        <v>151</v>
      </c>
      <c r="EG438" s="1" t="s">
        <v>151</v>
      </c>
    </row>
    <row r="439" ht="14.25" customHeight="1">
      <c r="A439" s="1" t="s">
        <v>1036</v>
      </c>
      <c r="B439" s="1" t="s">
        <v>153</v>
      </c>
      <c r="C439" s="1">
        <v>24.0</v>
      </c>
      <c r="D439" s="1" t="s">
        <v>137</v>
      </c>
      <c r="E439" s="1">
        <v>99.8</v>
      </c>
      <c r="F439" s="1">
        <v>47.0</v>
      </c>
      <c r="G439" s="1" t="s">
        <v>154</v>
      </c>
      <c r="H439" s="1">
        <v>14.4</v>
      </c>
      <c r="I439" s="1">
        <v>133.0</v>
      </c>
      <c r="J439" s="1">
        <v>194.0</v>
      </c>
      <c r="K439" s="1">
        <v>4.127659574</v>
      </c>
      <c r="L439" s="1">
        <v>232.0</v>
      </c>
      <c r="M439" s="1">
        <v>4.5</v>
      </c>
      <c r="N439" s="1">
        <v>89.0</v>
      </c>
      <c r="O439" s="1">
        <v>5.2</v>
      </c>
      <c r="P439" s="1">
        <v>16.99</v>
      </c>
      <c r="Q439" s="1">
        <v>5.92</v>
      </c>
      <c r="R439" s="1">
        <v>2.869932432</v>
      </c>
      <c r="S439" s="1">
        <v>72.0</v>
      </c>
      <c r="T439" s="1">
        <v>14.41</v>
      </c>
      <c r="U439" s="1">
        <v>4.9395</v>
      </c>
      <c r="V439" s="1">
        <v>149.0</v>
      </c>
      <c r="W439" s="1">
        <v>200.2084057</v>
      </c>
      <c r="X439" s="1">
        <v>54.3</v>
      </c>
      <c r="Y439" s="1">
        <v>31.61080441</v>
      </c>
      <c r="Z439" s="1">
        <v>3.163475333</v>
      </c>
      <c r="AA439" s="1">
        <v>0.321338384</v>
      </c>
      <c r="AB439" s="1">
        <v>75.4</v>
      </c>
      <c r="AC439" s="1">
        <v>28.24016576</v>
      </c>
      <c r="AD439" s="1" t="s">
        <v>139</v>
      </c>
      <c r="AE439" s="1">
        <v>36.04380071</v>
      </c>
      <c r="AF439" s="1">
        <v>82.8</v>
      </c>
      <c r="AG439" s="1" t="s">
        <v>140</v>
      </c>
      <c r="AH439" s="1" t="s">
        <v>154</v>
      </c>
      <c r="AI439" s="1" t="s">
        <v>167</v>
      </c>
      <c r="AJ439" s="1" t="s">
        <v>167</v>
      </c>
      <c r="AK439" s="1" t="s">
        <v>143</v>
      </c>
      <c r="AL439" s="1">
        <v>124.0</v>
      </c>
      <c r="AM439" s="1">
        <v>65.0</v>
      </c>
      <c r="AN439" s="1">
        <v>2549.06</v>
      </c>
      <c r="AO439" s="1">
        <v>18.2698</v>
      </c>
      <c r="AP439" s="1">
        <v>1194.09</v>
      </c>
      <c r="AQ439" s="1">
        <v>1683.1</v>
      </c>
      <c r="AR439" s="1">
        <v>15.4666</v>
      </c>
      <c r="AS439" s="1">
        <v>2843.14</v>
      </c>
      <c r="AT439" s="1">
        <v>4752.13</v>
      </c>
      <c r="AU439" s="1">
        <v>312.041</v>
      </c>
      <c r="AV439" s="1">
        <v>12.3358</v>
      </c>
      <c r="AW439" s="1">
        <v>2.84597</v>
      </c>
      <c r="AX439" s="1">
        <v>4.04954</v>
      </c>
      <c r="AY439" s="1">
        <v>826.511</v>
      </c>
      <c r="AZ439" s="1">
        <v>2.1368</v>
      </c>
      <c r="BA439" s="1">
        <v>3.50918</v>
      </c>
      <c r="BB439" s="1">
        <v>24.3099</v>
      </c>
      <c r="BC439" s="1">
        <v>6.36932</v>
      </c>
      <c r="BD439" s="1">
        <v>3.19953</v>
      </c>
      <c r="BE439" s="1">
        <v>387.037</v>
      </c>
      <c r="BF439" s="1">
        <v>7.49771</v>
      </c>
      <c r="BG439" s="1">
        <v>193.811</v>
      </c>
      <c r="BH439" s="1">
        <v>4.731523035</v>
      </c>
      <c r="BI439" s="1">
        <v>1.191019248</v>
      </c>
      <c r="BJ439" s="1">
        <v>0.377779414</v>
      </c>
      <c r="BK439" s="1">
        <v>0.030535381</v>
      </c>
      <c r="BL439" s="1" t="s">
        <v>144</v>
      </c>
      <c r="BM439" s="1" t="s">
        <v>146</v>
      </c>
      <c r="BN439" s="1" t="s">
        <v>146</v>
      </c>
      <c r="BO439" s="1" t="s">
        <v>145</v>
      </c>
      <c r="BP439" s="1" t="s">
        <v>146</v>
      </c>
      <c r="BQ439" s="1" t="s">
        <v>145</v>
      </c>
      <c r="BR439" s="1" t="s">
        <v>145</v>
      </c>
      <c r="BS439" s="1">
        <v>31.95680469</v>
      </c>
      <c r="BT439" s="1">
        <v>1.714724543</v>
      </c>
      <c r="BU439" s="1">
        <v>0.994585015</v>
      </c>
      <c r="BV439" s="1">
        <v>0.639012673</v>
      </c>
      <c r="BW439" s="1">
        <v>0.216608046</v>
      </c>
      <c r="BX439" s="1">
        <v>-0.741558952</v>
      </c>
      <c r="BY439" s="1">
        <v>-0.290921519</v>
      </c>
      <c r="BZ439" s="1" t="str">
        <f t="shared" si="1"/>
        <v>antiinflamatoria</v>
      </c>
      <c r="CA439" s="1">
        <v>36.53140097</v>
      </c>
      <c r="CB439" s="1" t="s">
        <v>148</v>
      </c>
      <c r="CC439" s="1">
        <v>0.619841425</v>
      </c>
      <c r="CD439" s="1">
        <v>0.042210957</v>
      </c>
      <c r="CE439" s="1">
        <v>0.126210437</v>
      </c>
      <c r="CF439" s="1">
        <v>0.146032365</v>
      </c>
      <c r="CG439" s="1">
        <v>0.027458244</v>
      </c>
      <c r="CH439" s="1">
        <v>1682.653</v>
      </c>
      <c r="CI439" s="2" t="str">
        <f t="shared" si="2"/>
        <v>High</v>
      </c>
      <c r="CJ439" s="1">
        <v>1103.433</v>
      </c>
      <c r="CK439" s="1">
        <v>756.772</v>
      </c>
      <c r="CL439" s="1">
        <v>346.661</v>
      </c>
      <c r="CM439" s="1">
        <v>43.96</v>
      </c>
      <c r="CN439" s="1">
        <v>1028.352</v>
      </c>
      <c r="CO439" s="1">
        <v>8.714</v>
      </c>
      <c r="CP439" s="1">
        <v>0.0</v>
      </c>
      <c r="CQ439" s="1">
        <v>8.714</v>
      </c>
      <c r="CR439" s="1">
        <v>0.0</v>
      </c>
      <c r="CS439" s="1">
        <v>22.406</v>
      </c>
      <c r="CT439" s="1">
        <v>22.406</v>
      </c>
      <c r="CU439" s="1">
        <v>0.0</v>
      </c>
      <c r="CV439" s="1">
        <v>1.914</v>
      </c>
      <c r="CW439" s="1">
        <v>0.0</v>
      </c>
      <c r="CX439" s="1">
        <v>0.0</v>
      </c>
      <c r="CY439" s="1">
        <v>37.776</v>
      </c>
      <c r="CZ439" s="1">
        <v>0.25</v>
      </c>
      <c r="DA439" s="1">
        <v>1.781</v>
      </c>
      <c r="DB439" s="1">
        <v>2.031</v>
      </c>
      <c r="DC439" s="1">
        <v>0.072</v>
      </c>
      <c r="DD439" s="1">
        <v>0.25</v>
      </c>
      <c r="DE439" s="1">
        <v>0.321</v>
      </c>
      <c r="DF439" s="1">
        <v>0.983</v>
      </c>
      <c r="DG439" s="1">
        <v>2.849</v>
      </c>
      <c r="DH439" s="1">
        <v>3.832</v>
      </c>
      <c r="DI439" s="1">
        <v>0.055</v>
      </c>
      <c r="DJ439" s="1">
        <v>2.31</v>
      </c>
      <c r="DK439" s="1">
        <v>2.365</v>
      </c>
      <c r="DL439" s="1">
        <v>708.916</v>
      </c>
      <c r="DM439" s="1">
        <v>317.058</v>
      </c>
      <c r="DN439" s="1">
        <v>1025.975</v>
      </c>
      <c r="DO439" s="1">
        <v>0.0</v>
      </c>
      <c r="DP439" s="1">
        <v>22.406</v>
      </c>
      <c r="DQ439" s="1">
        <v>22.406</v>
      </c>
      <c r="DR439" s="1" t="s">
        <v>149</v>
      </c>
      <c r="DS439" s="1" t="s">
        <v>149</v>
      </c>
      <c r="DT439" s="1" t="s">
        <v>158</v>
      </c>
      <c r="DU439" s="1" t="s">
        <v>149</v>
      </c>
      <c r="DV439" s="1">
        <v>660.107</v>
      </c>
      <c r="DW439" s="1" t="str">
        <f t="shared" si="3"/>
        <v>high</v>
      </c>
      <c r="DX439" s="1">
        <v>432.878</v>
      </c>
      <c r="DY439" s="1">
        <v>17.246</v>
      </c>
      <c r="DZ439" s="1">
        <v>403.424</v>
      </c>
      <c r="EA439" s="1" t="s">
        <v>157</v>
      </c>
      <c r="EB439" s="1" t="s">
        <v>149</v>
      </c>
      <c r="EC439" s="1" t="s">
        <v>158</v>
      </c>
      <c r="ED439" s="1" t="s">
        <v>149</v>
      </c>
      <c r="EE439" s="1" t="s">
        <v>1037</v>
      </c>
      <c r="EF439" s="1" t="s">
        <v>175</v>
      </c>
      <c r="EG439" s="1" t="s">
        <v>175</v>
      </c>
    </row>
    <row r="440" ht="14.25" customHeight="1">
      <c r="A440" s="1" t="s">
        <v>1038</v>
      </c>
      <c r="B440" s="1" t="s">
        <v>153</v>
      </c>
      <c r="C440" s="1">
        <v>50.0</v>
      </c>
      <c r="D440" s="1" t="s">
        <v>161</v>
      </c>
      <c r="E440" s="1">
        <v>90.7</v>
      </c>
      <c r="F440" s="1">
        <v>52.0</v>
      </c>
      <c r="G440" s="1" t="s">
        <v>154</v>
      </c>
      <c r="H440" s="1">
        <v>15.6</v>
      </c>
      <c r="I440" s="1">
        <v>127.0</v>
      </c>
      <c r="J440" s="1">
        <v>195.0</v>
      </c>
      <c r="K440" s="1">
        <v>3.75</v>
      </c>
      <c r="L440" s="1">
        <v>170.0</v>
      </c>
      <c r="M440" s="1">
        <v>2.1</v>
      </c>
      <c r="N440" s="1">
        <v>98.0</v>
      </c>
      <c r="O440" s="1">
        <v>5.8</v>
      </c>
      <c r="P440" s="1">
        <v>7.11</v>
      </c>
      <c r="Q440" s="1">
        <v>2.33</v>
      </c>
      <c r="R440" s="1">
        <v>3.051502146</v>
      </c>
      <c r="S440" s="1">
        <v>78.0</v>
      </c>
      <c r="T440" s="1">
        <v>15.7</v>
      </c>
      <c r="U440" s="1">
        <v>5.439</v>
      </c>
      <c r="V440" s="1">
        <v>130.9</v>
      </c>
      <c r="W440" s="1">
        <v>161.9391439</v>
      </c>
      <c r="X440" s="1">
        <v>48.7</v>
      </c>
      <c r="Y440" s="1">
        <v>26.34897995</v>
      </c>
      <c r="Z440" s="1">
        <v>3.795213333</v>
      </c>
      <c r="AA440" s="1">
        <v>0.313375883</v>
      </c>
      <c r="AB440" s="1">
        <v>68.8</v>
      </c>
      <c r="AC440" s="1">
        <v>27.07770198</v>
      </c>
      <c r="AD440" s="1" t="s">
        <v>139</v>
      </c>
      <c r="AE440" s="1">
        <v>38.73015727</v>
      </c>
      <c r="AF440" s="1">
        <v>93.5</v>
      </c>
      <c r="AG440" s="1" t="s">
        <v>140</v>
      </c>
      <c r="AH440" s="1" t="s">
        <v>141</v>
      </c>
      <c r="AI440" s="1" t="s">
        <v>142</v>
      </c>
      <c r="AJ440" s="1" t="s">
        <v>167</v>
      </c>
      <c r="AK440" s="1" t="s">
        <v>143</v>
      </c>
      <c r="AL440" s="1">
        <v>131.0</v>
      </c>
      <c r="AM440" s="1">
        <v>88.0</v>
      </c>
      <c r="AN440" s="1">
        <v>2661.93</v>
      </c>
      <c r="AO440" s="1">
        <v>44.0397</v>
      </c>
      <c r="AP440" s="1">
        <v>942.968</v>
      </c>
      <c r="AQ440" s="1">
        <v>927.75</v>
      </c>
      <c r="AR440" s="1">
        <v>19.6991</v>
      </c>
      <c r="AS440" s="1">
        <v>1603.0</v>
      </c>
      <c r="AT440" s="1">
        <v>2918.9</v>
      </c>
      <c r="AU440" s="1">
        <v>208.408</v>
      </c>
      <c r="AV440" s="1">
        <v>9.69623</v>
      </c>
      <c r="AW440" s="1">
        <v>0.918647</v>
      </c>
      <c r="AX440" s="1">
        <v>2.60378</v>
      </c>
      <c r="AY440" s="1">
        <v>804.631</v>
      </c>
      <c r="AZ440" s="1">
        <v>0.871262</v>
      </c>
      <c r="BA440" s="1">
        <v>1.29796</v>
      </c>
      <c r="BB440" s="1">
        <v>15.2239</v>
      </c>
      <c r="BC440" s="1">
        <v>4.56946</v>
      </c>
      <c r="BD440" s="1">
        <v>0.533854</v>
      </c>
      <c r="BE440" s="1">
        <v>273.239</v>
      </c>
      <c r="BF440" s="1">
        <v>7.84491</v>
      </c>
      <c r="BG440" s="1">
        <v>223.909</v>
      </c>
      <c r="BH440" s="1">
        <v>0.343159083</v>
      </c>
      <c r="BI440" s="1">
        <v>0.158406754</v>
      </c>
      <c r="BJ440" s="1">
        <v>0.058988761</v>
      </c>
      <c r="BK440" s="1">
        <v>0.009272136</v>
      </c>
      <c r="BL440" s="1" t="s">
        <v>144</v>
      </c>
      <c r="BM440" s="1" t="s">
        <v>145</v>
      </c>
      <c r="BN440" s="1" t="s">
        <v>146</v>
      </c>
      <c r="BO440" s="1" t="s">
        <v>146</v>
      </c>
      <c r="BP440" s="1" t="s">
        <v>146</v>
      </c>
      <c r="BQ440" s="1" t="s">
        <v>146</v>
      </c>
      <c r="BR440" s="1" t="s">
        <v>145</v>
      </c>
      <c r="BS440" s="1" t="s">
        <v>147</v>
      </c>
      <c r="BT440" s="1" t="s">
        <v>147</v>
      </c>
      <c r="BU440" s="1" t="s">
        <v>147</v>
      </c>
      <c r="BV440" s="1" t="s">
        <v>147</v>
      </c>
      <c r="BW440" s="1" t="s">
        <v>147</v>
      </c>
      <c r="BX440" s="1">
        <v>0.493689956</v>
      </c>
      <c r="BY440" s="1">
        <v>0.185458286</v>
      </c>
      <c r="BZ440" s="1" t="str">
        <f t="shared" si="1"/>
        <v>proinflamatoria</v>
      </c>
      <c r="CA440" s="1">
        <v>41.90374332</v>
      </c>
      <c r="CB440" s="1" t="s">
        <v>148</v>
      </c>
      <c r="CC440" s="1">
        <v>0.15471543</v>
      </c>
      <c r="CD440" s="1">
        <v>0.115266078</v>
      </c>
      <c r="CE440" s="1">
        <v>0.311290323</v>
      </c>
      <c r="CF440" s="1">
        <v>0.055568112</v>
      </c>
      <c r="CG440" s="1">
        <v>0.156708445</v>
      </c>
      <c r="CH440" s="1">
        <v>1527.573</v>
      </c>
      <c r="CI440" s="2" t="str">
        <f t="shared" si="2"/>
        <v>High</v>
      </c>
      <c r="CJ440" s="1">
        <v>1966.775</v>
      </c>
      <c r="CK440" s="1">
        <v>1354.059</v>
      </c>
      <c r="CL440" s="1">
        <v>612.716</v>
      </c>
      <c r="CM440" s="1">
        <v>173.485</v>
      </c>
      <c r="CN440" s="1">
        <v>1778.62</v>
      </c>
      <c r="CO440" s="1">
        <v>13.063</v>
      </c>
      <c r="CP440" s="1">
        <v>0.0</v>
      </c>
      <c r="CQ440" s="1">
        <v>13.063</v>
      </c>
      <c r="CR440" s="1">
        <v>0.0</v>
      </c>
      <c r="CS440" s="1">
        <v>1.607</v>
      </c>
      <c r="CT440" s="1">
        <v>1.607</v>
      </c>
      <c r="CU440" s="1">
        <v>0.0</v>
      </c>
      <c r="CV440" s="1">
        <v>1.67</v>
      </c>
      <c r="CW440" s="1">
        <v>131.447</v>
      </c>
      <c r="CX440" s="1">
        <v>0.0</v>
      </c>
      <c r="CY440" s="1">
        <v>6.933</v>
      </c>
      <c r="CZ440" s="1">
        <v>0.0</v>
      </c>
      <c r="DA440" s="1">
        <v>0.0</v>
      </c>
      <c r="DB440" s="1">
        <v>0.0</v>
      </c>
      <c r="DC440" s="1">
        <v>3.734</v>
      </c>
      <c r="DD440" s="1">
        <v>0.101</v>
      </c>
      <c r="DE440" s="1">
        <v>3.835</v>
      </c>
      <c r="DF440" s="1">
        <v>30.362</v>
      </c>
      <c r="DG440" s="1">
        <v>0.908</v>
      </c>
      <c r="DH440" s="1">
        <v>31.271</v>
      </c>
      <c r="DI440" s="1">
        <v>0.792</v>
      </c>
      <c r="DJ440" s="1">
        <v>3.081</v>
      </c>
      <c r="DK440" s="1">
        <v>3.873</v>
      </c>
      <c r="DL440" s="1">
        <v>1167.665</v>
      </c>
      <c r="DM440" s="1">
        <v>606.956</v>
      </c>
      <c r="DN440" s="1">
        <v>1774.62</v>
      </c>
      <c r="DO440" s="1">
        <v>0.0</v>
      </c>
      <c r="DP440" s="1">
        <v>1.607</v>
      </c>
      <c r="DQ440" s="1">
        <v>1.607</v>
      </c>
      <c r="DR440" s="1" t="s">
        <v>149</v>
      </c>
      <c r="DS440" s="1" t="s">
        <v>149</v>
      </c>
      <c r="DT440" s="1" t="s">
        <v>157</v>
      </c>
      <c r="DU440" s="1" t="s">
        <v>149</v>
      </c>
      <c r="DV440" s="1">
        <v>573.859</v>
      </c>
      <c r="DW440" s="1" t="str">
        <f t="shared" si="3"/>
        <v>high</v>
      </c>
      <c r="DX440" s="1">
        <v>738.853</v>
      </c>
      <c r="DY440" s="1">
        <v>65.173</v>
      </c>
      <c r="DZ440" s="1">
        <v>668.169</v>
      </c>
      <c r="EA440" s="1" t="s">
        <v>157</v>
      </c>
      <c r="EB440" s="1" t="s">
        <v>149</v>
      </c>
      <c r="EC440" s="1" t="s">
        <v>157</v>
      </c>
      <c r="ED440" s="1" t="s">
        <v>149</v>
      </c>
      <c r="EE440" s="1" t="s">
        <v>1039</v>
      </c>
      <c r="EF440" s="1" t="s">
        <v>175</v>
      </c>
      <c r="EG440" s="1" t="s">
        <v>175</v>
      </c>
    </row>
    <row r="441" ht="14.25" customHeight="1">
      <c r="A441" s="1" t="s">
        <v>1040</v>
      </c>
      <c r="B441" s="1" t="s">
        <v>136</v>
      </c>
      <c r="C441" s="1">
        <v>51.0</v>
      </c>
      <c r="D441" s="1" t="s">
        <v>161</v>
      </c>
      <c r="E441" s="1">
        <v>94.4</v>
      </c>
      <c r="F441" s="1">
        <v>33.0</v>
      </c>
      <c r="G441" s="1" t="s">
        <v>138</v>
      </c>
      <c r="H441" s="1">
        <v>37.2</v>
      </c>
      <c r="I441" s="1">
        <v>105.0</v>
      </c>
      <c r="J441" s="1">
        <v>175.0</v>
      </c>
      <c r="K441" s="1">
        <v>5.303030303</v>
      </c>
      <c r="L441" s="1">
        <v>119.3</v>
      </c>
      <c r="M441" s="1">
        <v>2.0</v>
      </c>
      <c r="N441" s="1">
        <v>81.0</v>
      </c>
      <c r="O441" s="1">
        <v>5.5</v>
      </c>
      <c r="P441" s="1">
        <v>1.1</v>
      </c>
      <c r="Q441" s="1">
        <v>5.43</v>
      </c>
      <c r="R441" s="1">
        <v>0.202578269</v>
      </c>
      <c r="S441" s="1">
        <v>186.0</v>
      </c>
      <c r="T441" s="1">
        <v>9.44</v>
      </c>
      <c r="U441" s="1">
        <v>4.4955</v>
      </c>
      <c r="V441" s="1">
        <v>135.0</v>
      </c>
      <c r="W441" s="1">
        <v>189.6534405</v>
      </c>
      <c r="X441" s="1">
        <v>84.2</v>
      </c>
      <c r="Y441" s="1">
        <v>53.01912082</v>
      </c>
      <c r="Z441" s="1">
        <v>1.886112</v>
      </c>
      <c r="AA441" s="1">
        <v>0.346333863</v>
      </c>
      <c r="AB441" s="1">
        <v>69.0</v>
      </c>
      <c r="AC441" s="1">
        <v>26.75210799</v>
      </c>
      <c r="AD441" s="1" t="s">
        <v>139</v>
      </c>
      <c r="AE441" s="1">
        <v>38.11655401</v>
      </c>
      <c r="AF441" s="1">
        <v>89.6</v>
      </c>
      <c r="AG441" s="1" t="s">
        <v>140</v>
      </c>
      <c r="AH441" s="1" t="s">
        <v>141</v>
      </c>
      <c r="AI441" s="1" t="s">
        <v>142</v>
      </c>
      <c r="AJ441" s="1" t="s">
        <v>167</v>
      </c>
      <c r="AK441" s="1" t="s">
        <v>143</v>
      </c>
      <c r="AL441" s="1">
        <v>134.0</v>
      </c>
      <c r="AM441" s="1">
        <v>85.0</v>
      </c>
      <c r="AN441" s="1">
        <v>1976.79</v>
      </c>
      <c r="AO441" s="1">
        <v>25.2595</v>
      </c>
      <c r="AP441" s="1">
        <v>527.083</v>
      </c>
      <c r="AQ441" s="1">
        <v>974.289</v>
      </c>
      <c r="AR441" s="1">
        <v>12.8076</v>
      </c>
      <c r="AS441" s="1">
        <v>1025.15</v>
      </c>
      <c r="AT441" s="1">
        <v>3849.75</v>
      </c>
      <c r="AU441" s="1">
        <v>291.322</v>
      </c>
      <c r="AV441" s="1">
        <v>11.0952</v>
      </c>
      <c r="AW441" s="1">
        <v>1.42345</v>
      </c>
      <c r="AX441" s="1">
        <v>2.67147</v>
      </c>
      <c r="AY441" s="1">
        <v>898.992</v>
      </c>
      <c r="AZ441" s="1">
        <v>1.31242</v>
      </c>
      <c r="BA441" s="1">
        <v>1.88672</v>
      </c>
      <c r="BB441" s="1">
        <v>15.3073</v>
      </c>
      <c r="BC441" s="1">
        <v>7.07438</v>
      </c>
      <c r="BD441" s="1">
        <v>2.27834</v>
      </c>
      <c r="BE441" s="1">
        <v>351.083</v>
      </c>
      <c r="BF441" s="1">
        <v>7.34494</v>
      </c>
      <c r="BG441" s="1">
        <v>237.534</v>
      </c>
      <c r="BH441" s="1">
        <v>0.658859065</v>
      </c>
      <c r="BI441" s="1">
        <v>0.169802359</v>
      </c>
      <c r="BJ441" s="1">
        <v>0.093238701</v>
      </c>
      <c r="BK441" s="1">
        <v>0.0</v>
      </c>
      <c r="BL441" s="1" t="s">
        <v>144</v>
      </c>
      <c r="BM441" s="1" t="s">
        <v>145</v>
      </c>
      <c r="BN441" s="1" t="s">
        <v>145</v>
      </c>
      <c r="BO441" s="1" t="s">
        <v>145</v>
      </c>
      <c r="BP441" s="1" t="s">
        <v>146</v>
      </c>
      <c r="BQ441" s="1" t="s">
        <v>146</v>
      </c>
      <c r="BR441" s="1" t="s">
        <v>146</v>
      </c>
      <c r="BS441" s="1">
        <v>22.75977722</v>
      </c>
      <c r="BT441" s="1">
        <v>1.692854561</v>
      </c>
      <c r="BU441" s="1">
        <v>0.777609603</v>
      </c>
      <c r="BV441" s="1">
        <v>0.449174311</v>
      </c>
      <c r="BW441" s="1">
        <v>0.150224751</v>
      </c>
      <c r="BX441" s="1">
        <v>-1.176174113</v>
      </c>
      <c r="BY441" s="1">
        <v>-0.594928737</v>
      </c>
      <c r="BZ441" s="1" t="str">
        <f t="shared" si="1"/>
        <v>antiinflamatoria</v>
      </c>
      <c r="CA441" s="1">
        <v>28.15178571</v>
      </c>
      <c r="CB441" s="1" t="s">
        <v>148</v>
      </c>
      <c r="CC441" s="1">
        <v>0.04351983</v>
      </c>
      <c r="CD441" s="1">
        <v>0.051628895</v>
      </c>
      <c r="CE441" s="1">
        <v>0.545856941</v>
      </c>
      <c r="CF441" s="1">
        <v>0.036543909</v>
      </c>
      <c r="CG441" s="1">
        <v>0.126770538</v>
      </c>
      <c r="CH441" s="1">
        <v>2640.106</v>
      </c>
      <c r="CI441" s="2" t="str">
        <f t="shared" si="2"/>
        <v>High</v>
      </c>
      <c r="CJ441" s="1">
        <v>804.042</v>
      </c>
      <c r="CK441" s="1">
        <v>268.778</v>
      </c>
      <c r="CL441" s="1">
        <v>535.264</v>
      </c>
      <c r="CM441" s="1">
        <v>90.945</v>
      </c>
      <c r="CN441" s="1">
        <v>624.638</v>
      </c>
      <c r="CO441" s="1">
        <v>2.08</v>
      </c>
      <c r="CP441" s="1">
        <v>0.0</v>
      </c>
      <c r="CQ441" s="1">
        <v>2.08</v>
      </c>
      <c r="CR441" s="1">
        <v>0.0</v>
      </c>
      <c r="CS441" s="1">
        <v>86.378</v>
      </c>
      <c r="CT441" s="1">
        <v>86.378</v>
      </c>
      <c r="CU441" s="1">
        <v>0.0</v>
      </c>
      <c r="CV441" s="1">
        <v>0.211</v>
      </c>
      <c r="CW441" s="1">
        <v>0.0</v>
      </c>
      <c r="CX441" s="1">
        <v>0.0</v>
      </c>
      <c r="CY441" s="1">
        <v>73.137</v>
      </c>
      <c r="CZ441" s="1">
        <v>0.571</v>
      </c>
      <c r="DA441" s="1">
        <v>6.774</v>
      </c>
      <c r="DB441" s="1">
        <v>7.345</v>
      </c>
      <c r="DC441" s="1">
        <v>0.0</v>
      </c>
      <c r="DD441" s="1">
        <v>0.403</v>
      </c>
      <c r="DE441" s="1">
        <v>0.403</v>
      </c>
      <c r="DF441" s="1">
        <v>7.555</v>
      </c>
      <c r="DG441" s="1">
        <v>2.505</v>
      </c>
      <c r="DH441" s="1">
        <v>10.06</v>
      </c>
      <c r="DI441" s="1">
        <v>0.937</v>
      </c>
      <c r="DJ441" s="1">
        <v>8.413</v>
      </c>
      <c r="DK441" s="1">
        <v>9.35</v>
      </c>
      <c r="DL441" s="1">
        <v>184.296</v>
      </c>
      <c r="DM441" s="1">
        <v>430.589</v>
      </c>
      <c r="DN441" s="1">
        <v>614.886</v>
      </c>
      <c r="DO441" s="1">
        <v>0.0</v>
      </c>
      <c r="DP441" s="1">
        <v>86.378</v>
      </c>
      <c r="DQ441" s="1">
        <v>86.378</v>
      </c>
      <c r="DR441" s="1" t="s">
        <v>149</v>
      </c>
      <c r="DS441" s="1" t="s">
        <v>149</v>
      </c>
      <c r="DT441" s="1" t="s">
        <v>157</v>
      </c>
      <c r="DU441" s="1" t="s">
        <v>149</v>
      </c>
      <c r="DV441" s="1">
        <v>1335.552</v>
      </c>
      <c r="DW441" s="1" t="str">
        <f t="shared" si="3"/>
        <v>high</v>
      </c>
      <c r="DX441" s="1">
        <v>406.741</v>
      </c>
      <c r="DY441" s="1">
        <v>46.007</v>
      </c>
      <c r="DZ441" s="1">
        <v>315.986</v>
      </c>
      <c r="EA441" s="1" t="s">
        <v>149</v>
      </c>
      <c r="EB441" s="1" t="s">
        <v>149</v>
      </c>
      <c r="EC441" s="1" t="s">
        <v>157</v>
      </c>
      <c r="ED441" s="1" t="s">
        <v>149</v>
      </c>
      <c r="EE441" s="1" t="s">
        <v>1041</v>
      </c>
      <c r="EF441" s="1" t="s">
        <v>151</v>
      </c>
      <c r="EG441" s="1" t="s">
        <v>151</v>
      </c>
    </row>
    <row r="442" ht="14.25" customHeight="1">
      <c r="A442" s="1" t="s">
        <v>1042</v>
      </c>
      <c r="B442" s="1" t="s">
        <v>136</v>
      </c>
      <c r="C442" s="1">
        <v>39.0</v>
      </c>
      <c r="D442" s="1" t="s">
        <v>137</v>
      </c>
      <c r="E442" s="1">
        <v>124.0</v>
      </c>
      <c r="F442" s="1">
        <v>43.0</v>
      </c>
      <c r="G442" s="1" t="s">
        <v>154</v>
      </c>
      <c r="H442" s="1">
        <v>42.2</v>
      </c>
      <c r="I442" s="1">
        <v>140.0</v>
      </c>
      <c r="J442" s="1">
        <v>225.0</v>
      </c>
      <c r="K442" s="1">
        <v>5.23255814</v>
      </c>
      <c r="L442" s="1">
        <v>118.0</v>
      </c>
      <c r="M442" s="1">
        <v>2.6</v>
      </c>
      <c r="N442" s="1">
        <v>86.0</v>
      </c>
      <c r="O442" s="1">
        <v>5.7</v>
      </c>
      <c r="P442" s="1">
        <v>2.66</v>
      </c>
      <c r="Q442" s="1">
        <v>6.2</v>
      </c>
      <c r="R442" s="1">
        <v>0.429032258</v>
      </c>
      <c r="S442" s="1">
        <v>211.0</v>
      </c>
      <c r="T442" s="1">
        <v>24.55</v>
      </c>
      <c r="U442" s="1">
        <v>4.773</v>
      </c>
      <c r="V442" s="1">
        <v>228.7</v>
      </c>
      <c r="W442" s="1">
        <v>385.7030636</v>
      </c>
      <c r="X442" s="1">
        <v>32.8</v>
      </c>
      <c r="Y442" s="1">
        <v>19.2016959</v>
      </c>
      <c r="Z442" s="1">
        <v>5.207873333</v>
      </c>
      <c r="AA442" s="1">
        <v>0.300437415</v>
      </c>
      <c r="AB442" s="1">
        <v>84.2</v>
      </c>
      <c r="AC442" s="1">
        <v>33.05569689</v>
      </c>
      <c r="AD442" s="1" t="s">
        <v>155</v>
      </c>
      <c r="AE442" s="1">
        <v>36.04380071</v>
      </c>
      <c r="AF442" s="1">
        <v>98.6</v>
      </c>
      <c r="AG442" s="1" t="s">
        <v>140</v>
      </c>
      <c r="AH442" s="1" t="s">
        <v>141</v>
      </c>
      <c r="AI442" s="1" t="s">
        <v>142</v>
      </c>
      <c r="AJ442" s="1" t="s">
        <v>167</v>
      </c>
      <c r="AK442" s="1" t="s">
        <v>143</v>
      </c>
      <c r="AL442" s="1">
        <v>129.0</v>
      </c>
      <c r="AM442" s="1">
        <v>76.0</v>
      </c>
      <c r="AN442" s="1">
        <v>1728.95</v>
      </c>
      <c r="AO442" s="1">
        <v>14.154</v>
      </c>
      <c r="AP442" s="1">
        <v>818.095</v>
      </c>
      <c r="AQ442" s="1">
        <v>1111.29</v>
      </c>
      <c r="AR442" s="1">
        <v>11.9316</v>
      </c>
      <c r="AS442" s="1">
        <v>1183.34</v>
      </c>
      <c r="AT442" s="1">
        <v>3361.78</v>
      </c>
      <c r="AU442" s="1">
        <v>227.385</v>
      </c>
      <c r="AV442" s="1">
        <v>10.1518</v>
      </c>
      <c r="AW442" s="1">
        <v>0.92727</v>
      </c>
      <c r="AX442" s="1">
        <v>2.90007</v>
      </c>
      <c r="AY442" s="1">
        <v>1045.79</v>
      </c>
      <c r="AZ442" s="1">
        <v>0.813361</v>
      </c>
      <c r="BA442" s="1">
        <v>1.83496</v>
      </c>
      <c r="BB442" s="1">
        <v>15.9092</v>
      </c>
      <c r="BC442" s="1">
        <v>4.97416</v>
      </c>
      <c r="BD442" s="1">
        <v>1.41233</v>
      </c>
      <c r="BE442" s="1">
        <v>266.959</v>
      </c>
      <c r="BF442" s="1">
        <v>7.12878</v>
      </c>
      <c r="BG442" s="1">
        <v>88.4381</v>
      </c>
      <c r="BH442" s="1">
        <v>1.610837432</v>
      </c>
      <c r="BI442" s="1">
        <v>0.621851907</v>
      </c>
      <c r="BJ442" s="1">
        <v>0.372718661</v>
      </c>
      <c r="BK442" s="1">
        <v>0.02274457</v>
      </c>
      <c r="BL442" s="1" t="s">
        <v>144</v>
      </c>
      <c r="BM442" s="1" t="s">
        <v>146</v>
      </c>
      <c r="BN442" s="1" t="s">
        <v>145</v>
      </c>
      <c r="BO442" s="1" t="s">
        <v>146</v>
      </c>
      <c r="BP442" s="1" t="s">
        <v>146</v>
      </c>
      <c r="BQ442" s="1" t="s">
        <v>146</v>
      </c>
      <c r="BR442" s="1" t="s">
        <v>145</v>
      </c>
      <c r="BS442" s="1">
        <v>23.49988755</v>
      </c>
      <c r="BT442" s="1">
        <v>1.570955033</v>
      </c>
      <c r="BU442" s="1">
        <v>0.831046241</v>
      </c>
      <c r="BV442" s="1">
        <v>0.420253098</v>
      </c>
      <c r="BW442" s="1">
        <v>0.100802723</v>
      </c>
      <c r="BX442" s="1">
        <v>0.845126074</v>
      </c>
      <c r="BY442" s="1">
        <v>0.488794722</v>
      </c>
      <c r="BZ442" s="1" t="str">
        <f t="shared" si="1"/>
        <v>proinflamatoria</v>
      </c>
      <c r="CA442" s="1">
        <v>31.62677485</v>
      </c>
      <c r="CB442" s="1" t="s">
        <v>148</v>
      </c>
      <c r="CC442" s="1" t="s">
        <v>147</v>
      </c>
      <c r="CD442" s="1" t="s">
        <v>147</v>
      </c>
      <c r="CE442" s="1" t="s">
        <v>147</v>
      </c>
      <c r="CF442" s="1" t="s">
        <v>147</v>
      </c>
      <c r="CG442" s="1" t="s">
        <v>147</v>
      </c>
      <c r="CH442" s="1">
        <v>1352.535</v>
      </c>
      <c r="CI442" s="2" t="str">
        <f t="shared" si="2"/>
        <v>High</v>
      </c>
      <c r="CJ442" s="1">
        <v>827.791</v>
      </c>
      <c r="CK442" s="1">
        <v>709.358</v>
      </c>
      <c r="CL442" s="1">
        <v>118.433</v>
      </c>
      <c r="CM442" s="1">
        <v>668.14</v>
      </c>
      <c r="CN442" s="1">
        <v>123.212</v>
      </c>
      <c r="CO442" s="1">
        <v>7.059</v>
      </c>
      <c r="CP442" s="1">
        <v>0.0</v>
      </c>
      <c r="CQ442" s="1">
        <v>7.059</v>
      </c>
      <c r="CR442" s="1">
        <v>0.0</v>
      </c>
      <c r="CS442" s="1">
        <v>29.38</v>
      </c>
      <c r="CT442" s="1">
        <v>29.38</v>
      </c>
      <c r="CU442" s="1">
        <v>0.0</v>
      </c>
      <c r="CV442" s="1">
        <v>4.641</v>
      </c>
      <c r="CW442" s="1">
        <v>0.0</v>
      </c>
      <c r="CX442" s="1">
        <v>0.0</v>
      </c>
      <c r="CY442" s="1">
        <v>662.947</v>
      </c>
      <c r="CZ442" s="1">
        <v>0.0</v>
      </c>
      <c r="DA442" s="1">
        <v>0.0</v>
      </c>
      <c r="DB442" s="1">
        <v>0.0</v>
      </c>
      <c r="DC442" s="1">
        <v>0.001</v>
      </c>
      <c r="DD442" s="1">
        <v>0.59</v>
      </c>
      <c r="DE442" s="1">
        <v>0.591</v>
      </c>
      <c r="DF442" s="1">
        <v>2.183</v>
      </c>
      <c r="DG442" s="1">
        <v>2.42</v>
      </c>
      <c r="DH442" s="1">
        <v>4.603</v>
      </c>
      <c r="DI442" s="1">
        <v>0.298</v>
      </c>
      <c r="DJ442" s="1">
        <v>23.182</v>
      </c>
      <c r="DK442" s="1">
        <v>23.48</v>
      </c>
      <c r="DL442" s="1">
        <v>36.853</v>
      </c>
      <c r="DM442" s="1">
        <v>62.845</v>
      </c>
      <c r="DN442" s="1">
        <v>99.698</v>
      </c>
      <c r="DO442" s="1">
        <v>0.0</v>
      </c>
      <c r="DP442" s="1">
        <v>29.38</v>
      </c>
      <c r="DQ442" s="1">
        <v>29.38</v>
      </c>
      <c r="DR442" s="1" t="s">
        <v>149</v>
      </c>
      <c r="DS442" s="1" t="s">
        <v>149</v>
      </c>
      <c r="DT442" s="1" t="s">
        <v>149</v>
      </c>
      <c r="DU442" s="1" t="s">
        <v>157</v>
      </c>
      <c r="DV442" s="1">
        <v>782.287</v>
      </c>
      <c r="DW442" s="1" t="str">
        <f t="shared" si="3"/>
        <v>high</v>
      </c>
      <c r="DX442" s="1">
        <v>478.782</v>
      </c>
      <c r="DY442" s="1">
        <v>386.443</v>
      </c>
      <c r="DZ442" s="1">
        <v>71.264</v>
      </c>
      <c r="EA442" s="1" t="s">
        <v>149</v>
      </c>
      <c r="EB442" s="1" t="s">
        <v>149</v>
      </c>
      <c r="EC442" s="1" t="s">
        <v>149</v>
      </c>
      <c r="ED442" s="1" t="s">
        <v>157</v>
      </c>
      <c r="EE442" s="1" t="s">
        <v>1043</v>
      </c>
      <c r="EF442" s="1" t="s">
        <v>151</v>
      </c>
      <c r="EG442" s="1" t="s">
        <v>151</v>
      </c>
    </row>
    <row r="443" ht="14.25" customHeight="1">
      <c r="A443" s="1" t="s">
        <v>1044</v>
      </c>
      <c r="B443" s="1" t="s">
        <v>153</v>
      </c>
      <c r="C443" s="1">
        <v>33.0</v>
      </c>
      <c r="D443" s="1" t="s">
        <v>137</v>
      </c>
      <c r="E443" s="1">
        <v>86.7</v>
      </c>
      <c r="F443" s="1">
        <v>51.0</v>
      </c>
      <c r="G443" s="1" t="s">
        <v>154</v>
      </c>
      <c r="H443" s="1">
        <v>15.6</v>
      </c>
      <c r="I443" s="1">
        <v>116.0</v>
      </c>
      <c r="J443" s="1">
        <v>182.0</v>
      </c>
      <c r="K443" s="1">
        <v>3.568627451</v>
      </c>
      <c r="L443" s="1">
        <v>276.0</v>
      </c>
      <c r="M443" s="1">
        <v>1.3</v>
      </c>
      <c r="N443" s="1">
        <v>84.0</v>
      </c>
      <c r="O443" s="1">
        <v>5.0</v>
      </c>
      <c r="P443" s="1">
        <v>5.29</v>
      </c>
      <c r="Q443" s="1">
        <v>3.66</v>
      </c>
      <c r="R443" s="1">
        <v>1.445355191</v>
      </c>
      <c r="S443" s="1">
        <v>78.0</v>
      </c>
      <c r="T443" s="1">
        <v>9.12</v>
      </c>
      <c r="U443" s="1">
        <v>4.662</v>
      </c>
      <c r="V443" s="1">
        <v>122.6</v>
      </c>
      <c r="W443" s="1">
        <v>156.9707401</v>
      </c>
      <c r="X443" s="1">
        <v>86.2</v>
      </c>
      <c r="Y443" s="1">
        <v>52.91946081</v>
      </c>
      <c r="Z443" s="1">
        <v>1.889664</v>
      </c>
      <c r="AA443" s="1">
        <v>0.346235881</v>
      </c>
      <c r="AB443" s="1">
        <v>70.4</v>
      </c>
      <c r="AC443" s="1">
        <v>26.27092111</v>
      </c>
      <c r="AD443" s="1" t="s">
        <v>139</v>
      </c>
      <c r="AE443" s="1">
        <v>36.96507624</v>
      </c>
      <c r="AF443" s="1">
        <v>84.6</v>
      </c>
      <c r="AG443" s="1" t="s">
        <v>140</v>
      </c>
      <c r="AH443" s="1" t="s">
        <v>154</v>
      </c>
      <c r="AI443" s="1" t="s">
        <v>142</v>
      </c>
      <c r="AJ443" s="1" t="s">
        <v>142</v>
      </c>
      <c r="AK443" s="1" t="s">
        <v>143</v>
      </c>
      <c r="AL443" s="1">
        <v>114.0</v>
      </c>
      <c r="AM443" s="1">
        <v>66.0</v>
      </c>
      <c r="AN443" s="1">
        <v>1510.5</v>
      </c>
      <c r="AO443" s="1">
        <v>11.8229</v>
      </c>
      <c r="AP443" s="1">
        <v>519.611</v>
      </c>
      <c r="AQ443" s="1">
        <v>812.11</v>
      </c>
      <c r="AR443" s="1">
        <v>12.2963</v>
      </c>
      <c r="AS443" s="1">
        <v>882.057</v>
      </c>
      <c r="AT443" s="1">
        <v>2530.4</v>
      </c>
      <c r="AU443" s="1">
        <v>174.79</v>
      </c>
      <c r="AV443" s="1">
        <v>10.7989</v>
      </c>
      <c r="AW443" s="1">
        <v>0.92727</v>
      </c>
      <c r="AX443" s="1">
        <v>2.40384</v>
      </c>
      <c r="AY443" s="1">
        <v>743.437</v>
      </c>
      <c r="AZ443" s="1">
        <v>0.79303</v>
      </c>
      <c r="BA443" s="1">
        <v>1.55709</v>
      </c>
      <c r="BB443" s="1">
        <v>14.1427</v>
      </c>
      <c r="BC443" s="1">
        <v>3.83838</v>
      </c>
      <c r="BD443" s="1">
        <v>0.841176</v>
      </c>
      <c r="BE443" s="1">
        <v>262.764</v>
      </c>
      <c r="BF443" s="1">
        <v>7.19334</v>
      </c>
      <c r="BG443" s="1">
        <v>149.409</v>
      </c>
      <c r="BH443" s="1">
        <v>0.0</v>
      </c>
      <c r="BI443" s="1">
        <v>0.0</v>
      </c>
      <c r="BJ443" s="1">
        <v>0.0</v>
      </c>
      <c r="BK443" s="1">
        <v>0.0</v>
      </c>
      <c r="BL443" s="1" t="s">
        <v>156</v>
      </c>
      <c r="BM443" s="1" t="s">
        <v>146</v>
      </c>
      <c r="BN443" s="1" t="s">
        <v>146</v>
      </c>
      <c r="BO443" s="1" t="s">
        <v>146</v>
      </c>
      <c r="BP443" s="1" t="s">
        <v>146</v>
      </c>
      <c r="BQ443" s="1" t="s">
        <v>146</v>
      </c>
      <c r="BR443" s="1" t="s">
        <v>146</v>
      </c>
      <c r="BS443" s="1" t="s">
        <v>147</v>
      </c>
      <c r="BT443" s="1" t="s">
        <v>147</v>
      </c>
      <c r="BU443" s="1" t="s">
        <v>147</v>
      </c>
      <c r="BV443" s="1" t="s">
        <v>147</v>
      </c>
      <c r="BW443" s="1" t="s">
        <v>147</v>
      </c>
      <c r="BX443" s="1">
        <v>0.902536334</v>
      </c>
      <c r="BY443" s="1">
        <v>0.597310612</v>
      </c>
      <c r="BZ443" s="1" t="str">
        <f t="shared" si="1"/>
        <v>proinflamatoria</v>
      </c>
      <c r="CA443" s="1">
        <v>37.30023641</v>
      </c>
      <c r="CB443" s="1" t="s">
        <v>148</v>
      </c>
      <c r="CC443" s="1">
        <v>0.063812381</v>
      </c>
      <c r="CD443" s="1">
        <v>0.10880829</v>
      </c>
      <c r="CE443" s="1">
        <v>0.22961549</v>
      </c>
      <c r="CF443" s="1">
        <v>0.302699755</v>
      </c>
      <c r="CG443" s="1">
        <v>0.137169348</v>
      </c>
      <c r="CH443" s="1">
        <v>378.518</v>
      </c>
      <c r="CI443" s="2" t="str">
        <f t="shared" si="2"/>
        <v>low</v>
      </c>
      <c r="CJ443" s="1">
        <v>105.566</v>
      </c>
      <c r="CK443" s="1">
        <v>51.328</v>
      </c>
      <c r="CL443" s="1">
        <v>54.238</v>
      </c>
      <c r="CM443" s="1">
        <v>45.029</v>
      </c>
      <c r="CN443" s="1">
        <v>50.27</v>
      </c>
      <c r="CO443" s="1">
        <v>1.369</v>
      </c>
      <c r="CP443" s="1">
        <v>0.0</v>
      </c>
      <c r="CQ443" s="1">
        <v>1.369</v>
      </c>
      <c r="CR443" s="1">
        <v>0.044</v>
      </c>
      <c r="CS443" s="1">
        <v>8.854</v>
      </c>
      <c r="CT443" s="1">
        <v>8.898</v>
      </c>
      <c r="CU443" s="1">
        <v>0.0</v>
      </c>
      <c r="CV443" s="1">
        <v>0.898</v>
      </c>
      <c r="CW443" s="1">
        <v>0.0</v>
      </c>
      <c r="CX443" s="1">
        <v>0.0</v>
      </c>
      <c r="CY443" s="1">
        <v>11.805</v>
      </c>
      <c r="CZ443" s="1">
        <v>0.185</v>
      </c>
      <c r="DA443" s="1">
        <v>5.551</v>
      </c>
      <c r="DB443" s="1">
        <v>5.736</v>
      </c>
      <c r="DC443" s="1">
        <v>8.986</v>
      </c>
      <c r="DD443" s="1">
        <v>0.43</v>
      </c>
      <c r="DE443" s="1">
        <v>9.416</v>
      </c>
      <c r="DF443" s="1">
        <v>12.716</v>
      </c>
      <c r="DG443" s="1">
        <v>5.355</v>
      </c>
      <c r="DH443" s="1">
        <v>18.071</v>
      </c>
      <c r="DI443" s="1">
        <v>0.272</v>
      </c>
      <c r="DJ443" s="1">
        <v>2.801</v>
      </c>
      <c r="DK443" s="1">
        <v>3.073</v>
      </c>
      <c r="DL443" s="1">
        <v>15.941</v>
      </c>
      <c r="DM443" s="1">
        <v>31.238</v>
      </c>
      <c r="DN443" s="1">
        <v>47.18</v>
      </c>
      <c r="DO443" s="1">
        <v>0.044</v>
      </c>
      <c r="DP443" s="1">
        <v>8.854</v>
      </c>
      <c r="DQ443" s="1">
        <v>8.898</v>
      </c>
      <c r="DR443" s="1" t="s">
        <v>158</v>
      </c>
      <c r="DS443" s="1" t="s">
        <v>158</v>
      </c>
      <c r="DT443" s="1" t="s">
        <v>158</v>
      </c>
      <c r="DU443" s="1" t="s">
        <v>158</v>
      </c>
      <c r="DV443" s="1">
        <v>250.591</v>
      </c>
      <c r="DW443" s="1" t="str">
        <f t="shared" si="3"/>
        <v>low</v>
      </c>
      <c r="DX443" s="1">
        <v>69.888</v>
      </c>
      <c r="DY443" s="1">
        <v>29.81</v>
      </c>
      <c r="DZ443" s="1">
        <v>33.28</v>
      </c>
      <c r="EA443" s="1" t="s">
        <v>158</v>
      </c>
      <c r="EB443" s="1" t="s">
        <v>158</v>
      </c>
      <c r="EC443" s="1" t="s">
        <v>158</v>
      </c>
      <c r="ED443" s="1" t="s">
        <v>158</v>
      </c>
      <c r="EE443" s="1" t="s">
        <v>1045</v>
      </c>
      <c r="EF443" s="1" t="s">
        <v>165</v>
      </c>
      <c r="EG443" s="1" t="s">
        <v>165</v>
      </c>
    </row>
    <row r="444" ht="14.25" customHeight="1">
      <c r="A444" s="1" t="s">
        <v>1046</v>
      </c>
      <c r="B444" s="1" t="s">
        <v>153</v>
      </c>
      <c r="C444" s="1">
        <v>42.0</v>
      </c>
      <c r="D444" s="1" t="s">
        <v>161</v>
      </c>
      <c r="E444" s="1">
        <v>84.8</v>
      </c>
      <c r="F444" s="1">
        <v>67.0</v>
      </c>
      <c r="G444" s="1" t="s">
        <v>154</v>
      </c>
      <c r="H444" s="1">
        <v>24.0</v>
      </c>
      <c r="I444" s="1">
        <v>122.0</v>
      </c>
      <c r="J444" s="1">
        <v>213.0</v>
      </c>
      <c r="K444" s="1">
        <v>3.179104478</v>
      </c>
      <c r="L444" s="1">
        <v>87.0</v>
      </c>
      <c r="M444" s="1">
        <v>2.5</v>
      </c>
      <c r="N444" s="1">
        <v>74.0</v>
      </c>
      <c r="O444" s="1">
        <v>4.9</v>
      </c>
      <c r="P444" s="1">
        <v>7.3</v>
      </c>
      <c r="Q444" s="1">
        <v>11.16</v>
      </c>
      <c r="R444" s="1">
        <v>0.654121864</v>
      </c>
      <c r="S444" s="1">
        <v>120.0</v>
      </c>
      <c r="T444" s="1">
        <v>11.7</v>
      </c>
      <c r="U444" s="1">
        <v>4.107</v>
      </c>
      <c r="V444" s="1">
        <v>186.7</v>
      </c>
      <c r="W444" s="1">
        <v>385.5024712</v>
      </c>
      <c r="X444" s="1">
        <v>70.0</v>
      </c>
      <c r="Y444" s="1">
        <v>46.82437115</v>
      </c>
      <c r="Z444" s="1">
        <v>2.13564</v>
      </c>
      <c r="AA444" s="1">
        <v>0.339980187</v>
      </c>
      <c r="AB444" s="1">
        <v>58.0</v>
      </c>
      <c r="AC444" s="1">
        <v>26.08991755</v>
      </c>
      <c r="AD444" s="1" t="s">
        <v>139</v>
      </c>
      <c r="AE444" s="1">
        <v>40.41400085</v>
      </c>
      <c r="AF444" s="1">
        <v>82.7</v>
      </c>
      <c r="AG444" s="1" t="s">
        <v>140</v>
      </c>
      <c r="AH444" s="1" t="s">
        <v>154</v>
      </c>
      <c r="AI444" s="1" t="s">
        <v>142</v>
      </c>
      <c r="AJ444" s="1" t="s">
        <v>142</v>
      </c>
      <c r="AK444" s="1" t="s">
        <v>143</v>
      </c>
      <c r="AL444" s="1">
        <v>119.0</v>
      </c>
      <c r="AM444" s="1">
        <v>69.0</v>
      </c>
      <c r="AN444" s="1">
        <v>2075.86</v>
      </c>
      <c r="AO444" s="1">
        <v>18.6739</v>
      </c>
      <c r="AP444" s="1">
        <v>558.772</v>
      </c>
      <c r="AQ444" s="1">
        <v>906.77</v>
      </c>
      <c r="AR444" s="1">
        <v>12.6777</v>
      </c>
      <c r="AS444" s="1">
        <v>1048.6</v>
      </c>
      <c r="AT444" s="1">
        <v>2657.25</v>
      </c>
      <c r="AU444" s="1">
        <v>245.46</v>
      </c>
      <c r="AV444" s="1">
        <v>9.84375</v>
      </c>
      <c r="AW444" s="1">
        <v>2.02794</v>
      </c>
      <c r="AX444" s="1">
        <v>3.28083</v>
      </c>
      <c r="AY444" s="1">
        <v>957.224</v>
      </c>
      <c r="AZ444" s="1">
        <v>1.47748</v>
      </c>
      <c r="BA444" s="1">
        <v>1.96543</v>
      </c>
      <c r="BB444" s="1">
        <v>11.5869</v>
      </c>
      <c r="BC444" s="1">
        <v>4.70953</v>
      </c>
      <c r="BD444" s="1">
        <v>1.19962</v>
      </c>
      <c r="BE444" s="1">
        <v>320.829</v>
      </c>
      <c r="BF444" s="1">
        <v>6.92373</v>
      </c>
      <c r="BG444" s="1">
        <v>357.499</v>
      </c>
      <c r="BH444" s="1">
        <v>5.744940849</v>
      </c>
      <c r="BI444" s="1">
        <v>3.091340514</v>
      </c>
      <c r="BJ444" s="1">
        <v>1.642929249</v>
      </c>
      <c r="BK444" s="1">
        <v>0.011380184</v>
      </c>
      <c r="BL444" s="1" t="s">
        <v>156</v>
      </c>
      <c r="BM444" s="1" t="s">
        <v>146</v>
      </c>
      <c r="BN444" s="1" t="s">
        <v>146</v>
      </c>
      <c r="BO444" s="1" t="s">
        <v>146</v>
      </c>
      <c r="BP444" s="1" t="s">
        <v>146</v>
      </c>
      <c r="BQ444" s="1" t="s">
        <v>146</v>
      </c>
      <c r="BR444" s="1" t="s">
        <v>146</v>
      </c>
      <c r="BS444" s="1">
        <v>28.85314808</v>
      </c>
      <c r="BT444" s="1">
        <v>1.78623223</v>
      </c>
      <c r="BU444" s="1">
        <v>1.056831897</v>
      </c>
      <c r="BV444" s="1">
        <v>0.733565594</v>
      </c>
      <c r="BW444" s="1">
        <v>0.228289583</v>
      </c>
      <c r="BX444" s="1">
        <v>-0.183781995</v>
      </c>
      <c r="BY444" s="1">
        <v>-0.088526973</v>
      </c>
      <c r="BZ444" s="1" t="str">
        <f t="shared" si="1"/>
        <v>antiinflamatoria</v>
      </c>
      <c r="CA444" s="1">
        <v>39.94195889</v>
      </c>
      <c r="CB444" s="1" t="s">
        <v>148</v>
      </c>
      <c r="CC444" s="1" t="s">
        <v>147</v>
      </c>
      <c r="CD444" s="1" t="s">
        <v>147</v>
      </c>
      <c r="CE444" s="1" t="s">
        <v>147</v>
      </c>
      <c r="CF444" s="1" t="s">
        <v>147</v>
      </c>
      <c r="CG444" s="1" t="s">
        <v>147</v>
      </c>
      <c r="CH444" s="1">
        <v>2602.563</v>
      </c>
      <c r="CI444" s="2" t="str">
        <f t="shared" si="2"/>
        <v>High</v>
      </c>
      <c r="CJ444" s="1">
        <v>1092.898</v>
      </c>
      <c r="CK444" s="1">
        <v>1075.019</v>
      </c>
      <c r="CL444" s="1">
        <v>17.88</v>
      </c>
      <c r="CM444" s="1">
        <v>1060.097</v>
      </c>
      <c r="CN444" s="1">
        <v>31.862</v>
      </c>
      <c r="CO444" s="1">
        <v>0.575</v>
      </c>
      <c r="CP444" s="1">
        <v>0.0</v>
      </c>
      <c r="CQ444" s="1">
        <v>0.575</v>
      </c>
      <c r="CR444" s="1">
        <v>0.0</v>
      </c>
      <c r="CS444" s="1">
        <v>0.365</v>
      </c>
      <c r="CT444" s="1">
        <v>0.365</v>
      </c>
      <c r="CU444" s="1">
        <v>0.0</v>
      </c>
      <c r="CV444" s="1">
        <v>0.46</v>
      </c>
      <c r="CW444" s="1">
        <v>0.0</v>
      </c>
      <c r="CX444" s="1">
        <v>0.0</v>
      </c>
      <c r="CY444" s="1">
        <v>1055.208</v>
      </c>
      <c r="CZ444" s="1">
        <v>0.0</v>
      </c>
      <c r="DA444" s="1">
        <v>0.0</v>
      </c>
      <c r="DB444" s="1">
        <v>0.0</v>
      </c>
      <c r="DC444" s="1">
        <v>4.425</v>
      </c>
      <c r="DD444" s="1">
        <v>0.0</v>
      </c>
      <c r="DE444" s="1">
        <v>4.425</v>
      </c>
      <c r="DF444" s="1">
        <v>0.37</v>
      </c>
      <c r="DG444" s="1">
        <v>0.094</v>
      </c>
      <c r="DH444" s="1">
        <v>0.464</v>
      </c>
      <c r="DI444" s="1">
        <v>0.156</v>
      </c>
      <c r="DJ444" s="1">
        <v>13.328</v>
      </c>
      <c r="DK444" s="1">
        <v>13.484</v>
      </c>
      <c r="DL444" s="1">
        <v>14.284</v>
      </c>
      <c r="DM444" s="1">
        <v>4.093</v>
      </c>
      <c r="DN444" s="1">
        <v>18.377</v>
      </c>
      <c r="DO444" s="1">
        <v>0.0</v>
      </c>
      <c r="DP444" s="1">
        <v>0.365</v>
      </c>
      <c r="DQ444" s="1">
        <v>0.365</v>
      </c>
      <c r="DR444" s="1" t="s">
        <v>149</v>
      </c>
      <c r="DS444" s="1" t="s">
        <v>149</v>
      </c>
      <c r="DT444" s="1" t="s">
        <v>149</v>
      </c>
      <c r="DU444" s="1" t="s">
        <v>158</v>
      </c>
      <c r="DV444" s="1">
        <v>1253.728</v>
      </c>
      <c r="DW444" s="1" t="str">
        <f t="shared" si="3"/>
        <v>high</v>
      </c>
      <c r="DX444" s="1">
        <v>526.48</v>
      </c>
      <c r="DY444" s="1">
        <v>510.678</v>
      </c>
      <c r="DZ444" s="1">
        <v>15.349</v>
      </c>
      <c r="EA444" s="1" t="s">
        <v>149</v>
      </c>
      <c r="EB444" s="1" t="s">
        <v>149</v>
      </c>
      <c r="EC444" s="1" t="s">
        <v>149</v>
      </c>
      <c r="ED444" s="1" t="s">
        <v>158</v>
      </c>
      <c r="EE444" s="1" t="s">
        <v>1047</v>
      </c>
      <c r="EF444" s="1" t="s">
        <v>151</v>
      </c>
      <c r="EG444" s="1" t="s">
        <v>151</v>
      </c>
    </row>
    <row r="445" ht="14.25" customHeight="1">
      <c r="A445" s="1" t="s">
        <v>1048</v>
      </c>
      <c r="B445" s="1" t="s">
        <v>153</v>
      </c>
      <c r="C445" s="1">
        <v>41.0</v>
      </c>
      <c r="D445" s="1" t="s">
        <v>161</v>
      </c>
      <c r="E445" s="1">
        <v>71.7</v>
      </c>
      <c r="F445" s="1">
        <v>53.0</v>
      </c>
      <c r="G445" s="1" t="s">
        <v>154</v>
      </c>
      <c r="H445" s="1">
        <v>16.8</v>
      </c>
      <c r="I445" s="1">
        <v>93.0</v>
      </c>
      <c r="J445" s="1">
        <v>163.0</v>
      </c>
      <c r="K445" s="1">
        <v>3.075471698</v>
      </c>
      <c r="L445" s="1">
        <v>87.0</v>
      </c>
      <c r="M445" s="1">
        <v>0.6</v>
      </c>
      <c r="N445" s="1">
        <v>82.0</v>
      </c>
      <c r="O445" s="1">
        <v>4.9</v>
      </c>
      <c r="P445" s="1">
        <v>14.22</v>
      </c>
      <c r="Q445" s="1">
        <v>23.16</v>
      </c>
      <c r="R445" s="1">
        <v>0.613989637</v>
      </c>
      <c r="S445" s="1">
        <v>84.0</v>
      </c>
      <c r="T445" s="1">
        <v>14.55</v>
      </c>
      <c r="U445" s="1">
        <v>4.551</v>
      </c>
      <c r="V445" s="1">
        <v>176.2</v>
      </c>
      <c r="W445" s="1">
        <v>276.8791627</v>
      </c>
      <c r="X445" s="1">
        <v>55.0</v>
      </c>
      <c r="Y445" s="1">
        <v>33.97916398</v>
      </c>
      <c r="Z445" s="1">
        <v>2.94298</v>
      </c>
      <c r="AA445" s="1">
        <v>0.324611336</v>
      </c>
      <c r="AB445" s="1">
        <v>79.2</v>
      </c>
      <c r="AC445" s="1">
        <v>28.88048729</v>
      </c>
      <c r="AD445" s="1" t="s">
        <v>139</v>
      </c>
      <c r="AE445" s="1">
        <v>38.30997828</v>
      </c>
      <c r="AF445" s="1">
        <v>93.0</v>
      </c>
      <c r="AG445" s="1" t="s">
        <v>140</v>
      </c>
      <c r="AH445" s="1" t="s">
        <v>141</v>
      </c>
      <c r="AI445" s="1" t="s">
        <v>167</v>
      </c>
      <c r="AJ445" s="1" t="s">
        <v>142</v>
      </c>
      <c r="AK445" s="1" t="s">
        <v>143</v>
      </c>
      <c r="AL445" s="1">
        <v>116.0</v>
      </c>
      <c r="AM445" s="1">
        <v>77.0</v>
      </c>
      <c r="AN445" s="1">
        <v>1816.55</v>
      </c>
      <c r="AO445" s="1">
        <v>22.9851</v>
      </c>
      <c r="AP445" s="1">
        <v>825.007</v>
      </c>
      <c r="AQ445" s="1">
        <v>1121.67</v>
      </c>
      <c r="AR445" s="1">
        <v>16.127</v>
      </c>
      <c r="AS445" s="1">
        <v>1361.35</v>
      </c>
      <c r="AT445" s="1">
        <v>3177.14</v>
      </c>
      <c r="AU445" s="1">
        <v>442.174</v>
      </c>
      <c r="AV445" s="1">
        <v>11.692</v>
      </c>
      <c r="AW445" s="1">
        <v>4.15505</v>
      </c>
      <c r="AX445" s="1">
        <v>3.76836</v>
      </c>
      <c r="AY445" s="1">
        <v>935.161</v>
      </c>
      <c r="AZ445" s="1">
        <v>1.2436</v>
      </c>
      <c r="BA445" s="1">
        <v>1.72071</v>
      </c>
      <c r="BB445" s="1">
        <v>11.6922</v>
      </c>
      <c r="BC445" s="1">
        <v>4.84807</v>
      </c>
      <c r="BD445" s="1">
        <v>0.996924</v>
      </c>
      <c r="BE445" s="1">
        <v>396.6</v>
      </c>
      <c r="BF445" s="1">
        <v>7.51289</v>
      </c>
      <c r="BG445" s="1">
        <v>205.501</v>
      </c>
      <c r="BH445" s="1">
        <v>2.441147167</v>
      </c>
      <c r="BI445" s="1">
        <v>0.903237718</v>
      </c>
      <c r="BJ445" s="1">
        <v>0.415802352</v>
      </c>
      <c r="BK445" s="1">
        <v>0.042918625</v>
      </c>
      <c r="BL445" s="1" t="s">
        <v>156</v>
      </c>
      <c r="BM445" s="1" t="s">
        <v>146</v>
      </c>
      <c r="BN445" s="1" t="s">
        <v>146</v>
      </c>
      <c r="BO445" s="1" t="s">
        <v>146</v>
      </c>
      <c r="BP445" s="1" t="s">
        <v>146</v>
      </c>
      <c r="BQ445" s="1" t="s">
        <v>146</v>
      </c>
      <c r="BR445" s="1" t="s">
        <v>146</v>
      </c>
      <c r="BS445" s="1" t="s">
        <v>147</v>
      </c>
      <c r="BT445" s="1" t="s">
        <v>147</v>
      </c>
      <c r="BU445" s="1" t="s">
        <v>147</v>
      </c>
      <c r="BV445" s="1" t="s">
        <v>147</v>
      </c>
      <c r="BW445" s="1" t="s">
        <v>147</v>
      </c>
      <c r="BX445" s="1">
        <v>-0.905441884</v>
      </c>
      <c r="BY445" s="1">
        <v>-0.498316942</v>
      </c>
      <c r="BZ445" s="1" t="str">
        <f t="shared" si="1"/>
        <v>antiinflamatoria</v>
      </c>
      <c r="CA445" s="1">
        <v>40.38709677</v>
      </c>
      <c r="CB445" s="1" t="s">
        <v>148</v>
      </c>
      <c r="CC445" s="1">
        <v>0.067880108</v>
      </c>
      <c r="CD445" s="1">
        <v>0.172215308</v>
      </c>
      <c r="CE445" s="1">
        <v>0.166511097</v>
      </c>
      <c r="CF445" s="1">
        <v>0.255341216</v>
      </c>
      <c r="CG445" s="1">
        <v>0.143849824</v>
      </c>
      <c r="CH445" s="1">
        <v>1499.33</v>
      </c>
      <c r="CI445" s="2" t="str">
        <f t="shared" si="2"/>
        <v>High</v>
      </c>
      <c r="CJ445" s="1">
        <v>709.216</v>
      </c>
      <c r="CK445" s="1">
        <v>432.571</v>
      </c>
      <c r="CL445" s="1">
        <v>276.645</v>
      </c>
      <c r="CM445" s="1">
        <v>161.886</v>
      </c>
      <c r="CN445" s="1">
        <v>502.291</v>
      </c>
      <c r="CO445" s="1">
        <v>8.901</v>
      </c>
      <c r="CP445" s="1">
        <v>0.0</v>
      </c>
      <c r="CQ445" s="1">
        <v>8.901</v>
      </c>
      <c r="CR445" s="1">
        <v>0.145</v>
      </c>
      <c r="CS445" s="1">
        <v>35.993</v>
      </c>
      <c r="CT445" s="1">
        <v>36.138</v>
      </c>
      <c r="CU445" s="1">
        <v>0.0</v>
      </c>
      <c r="CV445" s="1">
        <v>0.329</v>
      </c>
      <c r="CW445" s="1">
        <v>0.0</v>
      </c>
      <c r="CX445" s="1">
        <v>0.0</v>
      </c>
      <c r="CY445" s="1">
        <v>0.0</v>
      </c>
      <c r="CZ445" s="1">
        <v>65.746</v>
      </c>
      <c r="DA445" s="1">
        <v>17.779</v>
      </c>
      <c r="DB445" s="1">
        <v>83.524</v>
      </c>
      <c r="DC445" s="1">
        <v>9.948</v>
      </c>
      <c r="DD445" s="1">
        <v>6.102</v>
      </c>
      <c r="DE445" s="1">
        <v>16.05</v>
      </c>
      <c r="DF445" s="1">
        <v>53.361</v>
      </c>
      <c r="DG445" s="1">
        <v>8.951</v>
      </c>
      <c r="DH445" s="1">
        <v>62.312</v>
      </c>
      <c r="DI445" s="1">
        <v>0.239</v>
      </c>
      <c r="DJ445" s="1">
        <v>5.466</v>
      </c>
      <c r="DK445" s="1">
        <v>5.705</v>
      </c>
      <c r="DL445" s="1">
        <v>294.219</v>
      </c>
      <c r="DM445" s="1">
        <v>202.342</v>
      </c>
      <c r="DN445" s="1">
        <v>496.561</v>
      </c>
      <c r="DO445" s="1">
        <v>0.145</v>
      </c>
      <c r="DP445" s="1">
        <v>35.993</v>
      </c>
      <c r="DQ445" s="1">
        <v>36.138</v>
      </c>
      <c r="DR445" s="1" t="s">
        <v>149</v>
      </c>
      <c r="DS445" s="1" t="s">
        <v>157</v>
      </c>
      <c r="DT445" s="1" t="s">
        <v>157</v>
      </c>
      <c r="DU445" s="1" t="s">
        <v>149</v>
      </c>
      <c r="DV445" s="1">
        <v>825.372</v>
      </c>
      <c r="DW445" s="1" t="str">
        <f t="shared" si="3"/>
        <v>high</v>
      </c>
      <c r="DX445" s="1">
        <v>390.419</v>
      </c>
      <c r="DY445" s="1">
        <v>89.118</v>
      </c>
      <c r="DZ445" s="1">
        <v>276.508</v>
      </c>
      <c r="EA445" s="1" t="s">
        <v>149</v>
      </c>
      <c r="EB445" s="1" t="s">
        <v>157</v>
      </c>
      <c r="EC445" s="1" t="s">
        <v>157</v>
      </c>
      <c r="ED445" s="1" t="s">
        <v>149</v>
      </c>
      <c r="EE445" s="1" t="s">
        <v>1049</v>
      </c>
      <c r="EF445" s="1" t="s">
        <v>151</v>
      </c>
      <c r="EG445" s="1" t="s">
        <v>151</v>
      </c>
    </row>
    <row r="446" ht="14.25" customHeight="1">
      <c r="A446" s="1" t="s">
        <v>1050</v>
      </c>
      <c r="B446" s="1" t="s">
        <v>153</v>
      </c>
      <c r="C446" s="1">
        <v>39.0</v>
      </c>
      <c r="D446" s="1" t="s">
        <v>137</v>
      </c>
      <c r="E446" s="1">
        <v>111.0</v>
      </c>
      <c r="F446" s="1">
        <v>38.0</v>
      </c>
      <c r="G446" s="1" t="s">
        <v>154</v>
      </c>
      <c r="H446" s="1">
        <v>40.6</v>
      </c>
      <c r="I446" s="1">
        <v>106.0</v>
      </c>
      <c r="J446" s="1">
        <v>184.0</v>
      </c>
      <c r="K446" s="1">
        <v>4.842105263</v>
      </c>
      <c r="L446" s="1">
        <v>159.0</v>
      </c>
      <c r="M446" s="1">
        <v>3.4</v>
      </c>
      <c r="N446" s="1">
        <v>87.0</v>
      </c>
      <c r="O446" s="1">
        <v>5.2</v>
      </c>
      <c r="P446" s="1">
        <v>7.7</v>
      </c>
      <c r="Q446" s="1">
        <v>4.96</v>
      </c>
      <c r="R446" s="1">
        <v>1.552419355</v>
      </c>
      <c r="S446" s="1">
        <v>203.0</v>
      </c>
      <c r="T446" s="1">
        <v>9.79</v>
      </c>
      <c r="U446" s="1">
        <v>4.8285</v>
      </c>
      <c r="V446" s="1">
        <v>120.0</v>
      </c>
      <c r="W446" s="1">
        <v>147.384268</v>
      </c>
      <c r="X446" s="1">
        <v>79.7</v>
      </c>
      <c r="Y446" s="1">
        <v>47.5978779</v>
      </c>
      <c r="Z446" s="1">
        <v>2.100934</v>
      </c>
      <c r="AA446" s="1">
        <v>0.340804653</v>
      </c>
      <c r="AB446" s="1">
        <v>61.4</v>
      </c>
      <c r="AC446" s="1">
        <v>23.22347947</v>
      </c>
      <c r="AD446" s="1" t="s">
        <v>154</v>
      </c>
      <c r="AE446" s="1">
        <v>35.06556977</v>
      </c>
      <c r="AF446" s="1">
        <v>80.5</v>
      </c>
      <c r="AG446" s="1" t="s">
        <v>140</v>
      </c>
      <c r="AH446" s="1" t="s">
        <v>154</v>
      </c>
      <c r="AI446" s="1" t="s">
        <v>142</v>
      </c>
      <c r="AJ446" s="1" t="s">
        <v>167</v>
      </c>
      <c r="AK446" s="1" t="s">
        <v>170</v>
      </c>
      <c r="AL446" s="1">
        <v>106.0</v>
      </c>
      <c r="AM446" s="1">
        <v>80.0</v>
      </c>
      <c r="AN446" s="1">
        <v>1912.27</v>
      </c>
      <c r="AO446" s="1">
        <v>10.589</v>
      </c>
      <c r="AP446" s="1">
        <v>430.784</v>
      </c>
      <c r="AQ446" s="1">
        <v>752.717</v>
      </c>
      <c r="AR446" s="1">
        <v>11.8344</v>
      </c>
      <c r="AS446" s="1">
        <v>2025.75</v>
      </c>
      <c r="AT446" s="1">
        <v>2158.49</v>
      </c>
      <c r="AU446" s="1">
        <v>137.751</v>
      </c>
      <c r="AV446" s="1">
        <v>10.2616</v>
      </c>
      <c r="AW446" s="1">
        <v>0.728567</v>
      </c>
      <c r="AX446" s="1">
        <v>2.1132</v>
      </c>
      <c r="AY446" s="1">
        <v>700.578</v>
      </c>
      <c r="AZ446" s="1">
        <v>0.779078</v>
      </c>
      <c r="BA446" s="1">
        <v>1.80166</v>
      </c>
      <c r="BB446" s="1">
        <v>9.53361</v>
      </c>
      <c r="BC446" s="1">
        <v>4.43079</v>
      </c>
      <c r="BD446" s="1">
        <v>2.12456</v>
      </c>
      <c r="BE446" s="1">
        <v>266.603</v>
      </c>
      <c r="BF446" s="1">
        <v>7.28541</v>
      </c>
      <c r="BG446" s="1">
        <v>83.5043</v>
      </c>
      <c r="BH446" s="1">
        <v>0.888298005</v>
      </c>
      <c r="BI446" s="1">
        <v>0.149018378</v>
      </c>
      <c r="BJ446" s="1">
        <v>0.064922227</v>
      </c>
      <c r="BK446" s="1">
        <v>0.005492481</v>
      </c>
      <c r="BL446" s="1" t="s">
        <v>144</v>
      </c>
      <c r="BM446" s="1" t="s">
        <v>146</v>
      </c>
      <c r="BN446" s="1" t="s">
        <v>145</v>
      </c>
      <c r="BO446" s="1" t="s">
        <v>145</v>
      </c>
      <c r="BP446" s="1" t="s">
        <v>146</v>
      </c>
      <c r="BQ446" s="1" t="s">
        <v>145</v>
      </c>
      <c r="BR446" s="1" t="s">
        <v>146</v>
      </c>
      <c r="BS446" s="1">
        <v>2.42187631</v>
      </c>
      <c r="BT446" s="1">
        <v>0.34114249</v>
      </c>
      <c r="BU446" s="1">
        <v>0.365374637</v>
      </c>
      <c r="BV446" s="1">
        <v>0.280986735</v>
      </c>
      <c r="BW446" s="1">
        <v>0.128217831</v>
      </c>
      <c r="BX446" s="1">
        <v>1.545553027</v>
      </c>
      <c r="BY446" s="1">
        <v>0.808343633</v>
      </c>
      <c r="BZ446" s="1" t="str">
        <f t="shared" si="1"/>
        <v>proinflamatoria</v>
      </c>
      <c r="CA446" s="1">
        <v>35.60248447</v>
      </c>
      <c r="CB446" s="1" t="s">
        <v>148</v>
      </c>
      <c r="CC446" s="1">
        <v>0.279675252</v>
      </c>
      <c r="CD446" s="1">
        <v>0.187056738</v>
      </c>
      <c r="CE446" s="1">
        <v>0.07946062</v>
      </c>
      <c r="CF446" s="1">
        <v>0.106056364</v>
      </c>
      <c r="CG446" s="1">
        <v>0.058930571</v>
      </c>
      <c r="CH446" s="1">
        <v>668.99</v>
      </c>
      <c r="CI446" s="2" t="str">
        <f t="shared" si="2"/>
        <v>low</v>
      </c>
      <c r="CJ446" s="1">
        <v>653.182</v>
      </c>
      <c r="CK446" s="1">
        <v>474.734</v>
      </c>
      <c r="CL446" s="1">
        <v>178.448</v>
      </c>
      <c r="CM446" s="1">
        <v>185.028</v>
      </c>
      <c r="CN446" s="1">
        <v>462.262</v>
      </c>
      <c r="CO446" s="1">
        <v>5.516</v>
      </c>
      <c r="CP446" s="1">
        <v>0.0</v>
      </c>
      <c r="CQ446" s="1">
        <v>5.516</v>
      </c>
      <c r="CR446" s="1">
        <v>0.0</v>
      </c>
      <c r="CS446" s="1">
        <v>0.376</v>
      </c>
      <c r="CT446" s="1">
        <v>0.376</v>
      </c>
      <c r="CU446" s="1">
        <v>0.0</v>
      </c>
      <c r="CV446" s="1">
        <v>2.61</v>
      </c>
      <c r="CW446" s="1">
        <v>1.013</v>
      </c>
      <c r="CX446" s="1">
        <v>0.0</v>
      </c>
      <c r="CY446" s="1">
        <v>136.728</v>
      </c>
      <c r="CZ446" s="1">
        <v>0.0</v>
      </c>
      <c r="DA446" s="1">
        <v>8.46</v>
      </c>
      <c r="DB446" s="1">
        <v>8.46</v>
      </c>
      <c r="DC446" s="1">
        <v>22.219</v>
      </c>
      <c r="DD446" s="1">
        <v>0.491</v>
      </c>
      <c r="DE446" s="1">
        <v>22.709</v>
      </c>
      <c r="DF446" s="1">
        <v>7.475</v>
      </c>
      <c r="DG446" s="1">
        <v>2.775</v>
      </c>
      <c r="DH446" s="1">
        <v>10.25</v>
      </c>
      <c r="DI446" s="1">
        <v>1.385</v>
      </c>
      <c r="DJ446" s="1">
        <v>1.867</v>
      </c>
      <c r="DK446" s="1">
        <v>3.252</v>
      </c>
      <c r="DL446" s="1">
        <v>294.513</v>
      </c>
      <c r="DM446" s="1">
        <v>164.462</v>
      </c>
      <c r="DN446" s="1">
        <v>458.975</v>
      </c>
      <c r="DO446" s="1">
        <v>0.0</v>
      </c>
      <c r="DP446" s="1">
        <v>0.376</v>
      </c>
      <c r="DQ446" s="1">
        <v>0.376</v>
      </c>
      <c r="DR446" s="1" t="s">
        <v>158</v>
      </c>
      <c r="DS446" s="1" t="s">
        <v>157</v>
      </c>
      <c r="DT446" s="1" t="s">
        <v>157</v>
      </c>
      <c r="DU446" s="1" t="s">
        <v>157</v>
      </c>
      <c r="DV446" s="1">
        <v>349.841</v>
      </c>
      <c r="DW446" s="1" t="str">
        <f t="shared" si="3"/>
        <v>low</v>
      </c>
      <c r="DX446" s="1">
        <v>341.574</v>
      </c>
      <c r="DY446" s="1">
        <v>96.758</v>
      </c>
      <c r="DZ446" s="1">
        <v>241.735</v>
      </c>
      <c r="EA446" s="1" t="s">
        <v>158</v>
      </c>
      <c r="EB446" s="1" t="s">
        <v>157</v>
      </c>
      <c r="EC446" s="1" t="s">
        <v>157</v>
      </c>
      <c r="ED446" s="1" t="s">
        <v>149</v>
      </c>
      <c r="EE446" s="1" t="s">
        <v>1051</v>
      </c>
      <c r="EF446" s="1" t="s">
        <v>151</v>
      </c>
      <c r="EG446" s="1" t="s">
        <v>151</v>
      </c>
    </row>
    <row r="447" ht="14.25" customHeight="1">
      <c r="A447" s="1" t="s">
        <v>1052</v>
      </c>
      <c r="B447" s="1" t="s">
        <v>153</v>
      </c>
      <c r="C447" s="1">
        <v>33.0</v>
      </c>
      <c r="D447" s="1" t="s">
        <v>137</v>
      </c>
      <c r="E447" s="1">
        <v>85.8</v>
      </c>
      <c r="F447" s="1">
        <v>43.0</v>
      </c>
      <c r="G447" s="1" t="s">
        <v>154</v>
      </c>
      <c r="H447" s="1">
        <v>21.0</v>
      </c>
      <c r="I447" s="1">
        <v>111.0</v>
      </c>
      <c r="J447" s="1">
        <v>175.0</v>
      </c>
      <c r="K447" s="1">
        <v>4.069767442</v>
      </c>
      <c r="L447" s="1">
        <v>134.0</v>
      </c>
      <c r="M447" s="1">
        <v>1.0</v>
      </c>
      <c r="N447" s="1">
        <v>75.0</v>
      </c>
      <c r="O447" s="1">
        <v>5.4</v>
      </c>
      <c r="P447" s="1">
        <v>7.29</v>
      </c>
      <c r="Q447" s="1">
        <v>6.26</v>
      </c>
      <c r="R447" s="1">
        <v>1.164536741</v>
      </c>
      <c r="S447" s="1">
        <v>105.0</v>
      </c>
      <c r="T447" s="1">
        <v>19.87</v>
      </c>
      <c r="U447" s="1">
        <v>4.1625</v>
      </c>
      <c r="V447" s="1">
        <v>258.9</v>
      </c>
      <c r="W447" s="1">
        <v>599.8490566</v>
      </c>
      <c r="X447" s="1">
        <v>41.7</v>
      </c>
      <c r="Y447" s="1">
        <v>27.20385207</v>
      </c>
      <c r="Z447" s="1">
        <v>3.67595</v>
      </c>
      <c r="AA447" s="1">
        <v>0.314743588</v>
      </c>
      <c r="AB447" s="1">
        <v>61.8</v>
      </c>
      <c r="AC447" s="1">
        <v>26.36562639</v>
      </c>
      <c r="AD447" s="1" t="s">
        <v>139</v>
      </c>
      <c r="AE447" s="1">
        <v>33.28666944</v>
      </c>
      <c r="AF447" s="1">
        <v>83.3</v>
      </c>
      <c r="AG447" s="1" t="s">
        <v>140</v>
      </c>
      <c r="AH447" s="1" t="s">
        <v>154</v>
      </c>
      <c r="AI447" s="1" t="s">
        <v>142</v>
      </c>
      <c r="AJ447" s="1" t="s">
        <v>142</v>
      </c>
      <c r="AK447" s="1" t="s">
        <v>173</v>
      </c>
      <c r="AL447" s="1">
        <v>101.0</v>
      </c>
      <c r="AM447" s="1">
        <v>67.0</v>
      </c>
      <c r="AN447" s="1">
        <v>2138.69</v>
      </c>
      <c r="AO447" s="1">
        <v>21.7296</v>
      </c>
      <c r="AP447" s="1">
        <v>464.874</v>
      </c>
      <c r="AQ447" s="1">
        <v>990.888</v>
      </c>
      <c r="AR447" s="1">
        <v>11.8919</v>
      </c>
      <c r="AS447" s="1">
        <v>1009.76</v>
      </c>
      <c r="AT447" s="1">
        <v>3251.09</v>
      </c>
      <c r="AU447" s="1">
        <v>253.838</v>
      </c>
      <c r="AV447" s="1">
        <v>10.3379</v>
      </c>
      <c r="AW447" s="1">
        <v>1.54308</v>
      </c>
      <c r="AX447" s="1">
        <v>2.97544</v>
      </c>
      <c r="AY447" s="1">
        <v>664.08</v>
      </c>
      <c r="AZ447" s="1">
        <v>1.52795</v>
      </c>
      <c r="BA447" s="1">
        <v>1.61105</v>
      </c>
      <c r="BB447" s="1">
        <v>18.2683</v>
      </c>
      <c r="BC447" s="1">
        <v>5.46766</v>
      </c>
      <c r="BD447" s="1">
        <v>0.905982</v>
      </c>
      <c r="BE447" s="1">
        <v>304.059</v>
      </c>
      <c r="BF447" s="1">
        <v>6.98634</v>
      </c>
      <c r="BG447" s="1">
        <v>227.684</v>
      </c>
      <c r="BH447" s="1">
        <v>1.625371327</v>
      </c>
      <c r="BI447" s="1">
        <v>0.428926078</v>
      </c>
      <c r="BJ447" s="1">
        <v>0.322299014</v>
      </c>
      <c r="BK447" s="1">
        <v>0.027936326</v>
      </c>
      <c r="BL447" s="1" t="s">
        <v>144</v>
      </c>
      <c r="BM447" s="1" t="s">
        <v>146</v>
      </c>
      <c r="BN447" s="1" t="s">
        <v>146</v>
      </c>
      <c r="BO447" s="1" t="s">
        <v>145</v>
      </c>
      <c r="BP447" s="1" t="s">
        <v>146</v>
      </c>
      <c r="BQ447" s="1" t="s">
        <v>146</v>
      </c>
      <c r="BR447" s="1" t="s">
        <v>145</v>
      </c>
      <c r="BS447" s="1">
        <v>3.318291509</v>
      </c>
      <c r="BT447" s="1">
        <v>0.297808422</v>
      </c>
      <c r="BU447" s="1">
        <v>0.366027305</v>
      </c>
      <c r="BV447" s="1">
        <v>0.22433689</v>
      </c>
      <c r="BW447" s="1">
        <v>0.08066187</v>
      </c>
      <c r="BX447" s="1">
        <v>0.061834061</v>
      </c>
      <c r="BY447" s="1">
        <v>0.028907929</v>
      </c>
      <c r="BZ447" s="1" t="str">
        <f t="shared" si="1"/>
        <v>proinflamatoria</v>
      </c>
      <c r="CA447" s="1">
        <v>39.24129652</v>
      </c>
      <c r="CB447" s="1" t="s">
        <v>148</v>
      </c>
      <c r="CC447" s="1">
        <v>0.030315789</v>
      </c>
      <c r="CD447" s="1">
        <v>0.139636364</v>
      </c>
      <c r="CE447" s="1">
        <v>0.037014354</v>
      </c>
      <c r="CF447" s="1">
        <v>0.400574163</v>
      </c>
      <c r="CG447" s="1">
        <v>0.156937799</v>
      </c>
      <c r="CH447" s="1">
        <v>939.232</v>
      </c>
      <c r="CI447" s="2" t="str">
        <f t="shared" si="2"/>
        <v>low</v>
      </c>
      <c r="CJ447" s="1">
        <v>415.257</v>
      </c>
      <c r="CK447" s="1">
        <v>169.841</v>
      </c>
      <c r="CL447" s="1">
        <v>245.417</v>
      </c>
      <c r="CM447" s="1">
        <v>293.927</v>
      </c>
      <c r="CN447" s="1">
        <v>105.983</v>
      </c>
      <c r="CO447" s="1">
        <v>0.0</v>
      </c>
      <c r="CP447" s="1">
        <v>0.0</v>
      </c>
      <c r="CQ447" s="1">
        <v>0.0</v>
      </c>
      <c r="CR447" s="1">
        <v>0.0</v>
      </c>
      <c r="CS447" s="1">
        <v>15.168</v>
      </c>
      <c r="CT447" s="1">
        <v>15.168</v>
      </c>
      <c r="CU447" s="1">
        <v>0.18</v>
      </c>
      <c r="CV447" s="1">
        <v>0.0</v>
      </c>
      <c r="CW447" s="1">
        <v>36.501</v>
      </c>
      <c r="CX447" s="1">
        <v>0.0</v>
      </c>
      <c r="CY447" s="1">
        <v>74.972</v>
      </c>
      <c r="CZ447" s="1">
        <v>0.0</v>
      </c>
      <c r="DA447" s="1">
        <v>170.963</v>
      </c>
      <c r="DB447" s="1">
        <v>170.963</v>
      </c>
      <c r="DC447" s="1">
        <v>0.0</v>
      </c>
      <c r="DD447" s="1">
        <v>6.163</v>
      </c>
      <c r="DE447" s="1">
        <v>6.163</v>
      </c>
      <c r="DF447" s="1">
        <v>1.16</v>
      </c>
      <c r="DG447" s="1">
        <v>4.169</v>
      </c>
      <c r="DH447" s="1">
        <v>5.329</v>
      </c>
      <c r="DI447" s="1">
        <v>2.961</v>
      </c>
      <c r="DJ447" s="1">
        <v>22.94</v>
      </c>
      <c r="DK447" s="1">
        <v>25.901</v>
      </c>
      <c r="DL447" s="1">
        <v>54.053</v>
      </c>
      <c r="DM447" s="1">
        <v>26.001</v>
      </c>
      <c r="DN447" s="1">
        <v>80.055</v>
      </c>
      <c r="DO447" s="1">
        <v>0.0</v>
      </c>
      <c r="DP447" s="1">
        <v>15.168</v>
      </c>
      <c r="DQ447" s="1">
        <v>15.168</v>
      </c>
      <c r="DR447" s="1" t="s">
        <v>157</v>
      </c>
      <c r="DS447" s="1" t="s">
        <v>157</v>
      </c>
      <c r="DT447" s="1" t="s">
        <v>149</v>
      </c>
      <c r="DU447" s="1" t="s">
        <v>158</v>
      </c>
      <c r="DV447" s="1">
        <v>439.162</v>
      </c>
      <c r="DW447" s="1" t="str">
        <f t="shared" si="3"/>
        <v>low</v>
      </c>
      <c r="DX447" s="1">
        <v>194.164</v>
      </c>
      <c r="DY447" s="1">
        <v>137.433</v>
      </c>
      <c r="DZ447" s="1">
        <v>49.555</v>
      </c>
      <c r="EA447" s="1" t="s">
        <v>157</v>
      </c>
      <c r="EB447" s="1" t="s">
        <v>157</v>
      </c>
      <c r="EC447" s="1" t="s">
        <v>149</v>
      </c>
      <c r="ED447" s="1" t="s">
        <v>158</v>
      </c>
      <c r="EE447" s="1" t="s">
        <v>1053</v>
      </c>
      <c r="EF447" s="1" t="s">
        <v>151</v>
      </c>
      <c r="EG447" s="1" t="s">
        <v>151</v>
      </c>
    </row>
    <row r="448" ht="14.25" customHeight="1">
      <c r="A448" s="1" t="s">
        <v>1054</v>
      </c>
      <c r="B448" s="1" t="s">
        <v>136</v>
      </c>
      <c r="C448" s="1">
        <v>47.0</v>
      </c>
      <c r="D448" s="1" t="s">
        <v>161</v>
      </c>
      <c r="E448" s="1">
        <v>127.0</v>
      </c>
      <c r="F448" s="1">
        <v>46.0</v>
      </c>
      <c r="G448" s="1" t="s">
        <v>154</v>
      </c>
      <c r="H448" s="1">
        <v>21.6</v>
      </c>
      <c r="I448" s="1">
        <v>167.0</v>
      </c>
      <c r="J448" s="1">
        <v>235.0</v>
      </c>
      <c r="K448" s="1">
        <v>5.108695652</v>
      </c>
      <c r="L448" s="1">
        <v>60.0</v>
      </c>
      <c r="M448" s="1">
        <v>2.0</v>
      </c>
      <c r="N448" s="1">
        <v>89.0</v>
      </c>
      <c r="O448" s="1">
        <v>5.5</v>
      </c>
      <c r="P448" s="1">
        <v>0.69</v>
      </c>
      <c r="Q448" s="1">
        <v>8.59</v>
      </c>
      <c r="R448" s="1">
        <v>0.08032596</v>
      </c>
      <c r="S448" s="1">
        <v>108.0</v>
      </c>
      <c r="T448" s="1">
        <v>6.14</v>
      </c>
      <c r="U448" s="1">
        <v>4.9395</v>
      </c>
      <c r="V448" s="1">
        <v>83.7</v>
      </c>
      <c r="W448" s="1">
        <v>85.3073984</v>
      </c>
      <c r="X448" s="1">
        <v>125.4</v>
      </c>
      <c r="Y448" s="1">
        <v>74.18757188</v>
      </c>
      <c r="Z448" s="1">
        <v>1.347934667</v>
      </c>
      <c r="AA448" s="1">
        <v>0.364765323</v>
      </c>
      <c r="AB448" s="1">
        <v>67.2</v>
      </c>
      <c r="AC448" s="1">
        <v>23.25259516</v>
      </c>
      <c r="AD448" s="1" t="s">
        <v>154</v>
      </c>
      <c r="AE448" s="1">
        <v>31.85616748</v>
      </c>
      <c r="AF448" s="1">
        <v>83.9</v>
      </c>
      <c r="AG448" s="1" t="s">
        <v>140</v>
      </c>
      <c r="AH448" s="1" t="s">
        <v>154</v>
      </c>
      <c r="AI448" s="1" t="s">
        <v>142</v>
      </c>
      <c r="AJ448" s="1" t="s">
        <v>142</v>
      </c>
      <c r="AK448" s="1" t="s">
        <v>143</v>
      </c>
      <c r="AL448" s="1">
        <v>131.0</v>
      </c>
      <c r="AM448" s="1">
        <v>82.0</v>
      </c>
      <c r="AN448" s="1">
        <v>2230.99</v>
      </c>
      <c r="AO448" s="1">
        <v>17.593</v>
      </c>
      <c r="AP448" s="1">
        <v>839.005</v>
      </c>
      <c r="AQ448" s="1">
        <v>1459.27</v>
      </c>
      <c r="AR448" s="1">
        <v>17.0344</v>
      </c>
      <c r="AS448" s="1">
        <v>1333.84</v>
      </c>
      <c r="AT448" s="1">
        <v>3112.44</v>
      </c>
      <c r="AU448" s="1">
        <v>301.813</v>
      </c>
      <c r="AV448" s="1">
        <v>11.5506</v>
      </c>
      <c r="AW448" s="1">
        <v>2.70682</v>
      </c>
      <c r="AX448" s="1">
        <v>3.52331</v>
      </c>
      <c r="AY448" s="1">
        <v>1081.52</v>
      </c>
      <c r="AZ448" s="1">
        <v>1.68713</v>
      </c>
      <c r="BA448" s="1">
        <v>2.3983</v>
      </c>
      <c r="BB448" s="1">
        <v>25.6588</v>
      </c>
      <c r="BC448" s="1">
        <v>7.965</v>
      </c>
      <c r="BD448" s="1">
        <v>2.07286</v>
      </c>
      <c r="BE448" s="1">
        <v>418.938</v>
      </c>
      <c r="BF448" s="1">
        <v>7.56072</v>
      </c>
      <c r="BG448" s="1">
        <v>122.284</v>
      </c>
      <c r="BH448" s="1">
        <v>0.696698882</v>
      </c>
      <c r="BI448" s="1">
        <v>0.109831542</v>
      </c>
      <c r="BJ448" s="1">
        <v>0.127734245</v>
      </c>
      <c r="BK448" s="1">
        <v>0.012309212</v>
      </c>
      <c r="BL448" s="1" t="s">
        <v>156</v>
      </c>
      <c r="BM448" s="1" t="s">
        <v>145</v>
      </c>
      <c r="BN448" s="1" t="s">
        <v>146</v>
      </c>
      <c r="BO448" s="1" t="s">
        <v>146</v>
      </c>
      <c r="BP448" s="1" t="s">
        <v>146</v>
      </c>
      <c r="BQ448" s="1" t="s">
        <v>146</v>
      </c>
      <c r="BR448" s="1" t="s">
        <v>146</v>
      </c>
      <c r="BS448" s="1">
        <v>3.305695442</v>
      </c>
      <c r="BT448" s="1">
        <v>0.233153818</v>
      </c>
      <c r="BU448" s="1">
        <v>0.290484311</v>
      </c>
      <c r="BV448" s="1">
        <v>0.171206177</v>
      </c>
      <c r="BW448" s="1">
        <v>0.039633472</v>
      </c>
      <c r="BX448" s="1">
        <v>-0.682253275</v>
      </c>
      <c r="BY448" s="1">
        <v>-0.30580604</v>
      </c>
      <c r="BZ448" s="1" t="str">
        <f t="shared" si="1"/>
        <v>antiinflamatoria</v>
      </c>
      <c r="CA448" s="1">
        <v>23.47556615</v>
      </c>
      <c r="CB448" s="1" t="s">
        <v>148</v>
      </c>
      <c r="CC448" s="1">
        <v>0.545382128</v>
      </c>
      <c r="CD448" s="1">
        <v>0.049622792</v>
      </c>
      <c r="CE448" s="1">
        <v>0.172766037</v>
      </c>
      <c r="CF448" s="1">
        <v>0.047795324</v>
      </c>
      <c r="CG448" s="1">
        <v>0.079284007</v>
      </c>
      <c r="CH448" s="1">
        <v>768.932</v>
      </c>
      <c r="CI448" s="2" t="str">
        <f t="shared" si="2"/>
        <v>low</v>
      </c>
      <c r="CJ448" s="1">
        <v>175.605</v>
      </c>
      <c r="CK448" s="1">
        <v>156.586</v>
      </c>
      <c r="CL448" s="1">
        <v>19.019</v>
      </c>
      <c r="CM448" s="1">
        <v>149.068</v>
      </c>
      <c r="CN448" s="1">
        <v>21.461</v>
      </c>
      <c r="CO448" s="1">
        <v>0.018</v>
      </c>
      <c r="CP448" s="1">
        <v>0.0</v>
      </c>
      <c r="CQ448" s="1">
        <v>0.018</v>
      </c>
      <c r="CR448" s="1">
        <v>0.0</v>
      </c>
      <c r="CS448" s="1">
        <v>5.058</v>
      </c>
      <c r="CT448" s="1">
        <v>5.058</v>
      </c>
      <c r="CU448" s="1">
        <v>0.0</v>
      </c>
      <c r="CV448" s="1">
        <v>0.001</v>
      </c>
      <c r="CW448" s="1">
        <v>0.0</v>
      </c>
      <c r="CX448" s="1">
        <v>0.0</v>
      </c>
      <c r="CY448" s="1">
        <v>146.272</v>
      </c>
      <c r="CZ448" s="1">
        <v>0.034</v>
      </c>
      <c r="DA448" s="1">
        <v>0.244</v>
      </c>
      <c r="DB448" s="1">
        <v>0.278</v>
      </c>
      <c r="DC448" s="1">
        <v>0.0</v>
      </c>
      <c r="DD448" s="1">
        <v>0.12</v>
      </c>
      <c r="DE448" s="1">
        <v>0.12</v>
      </c>
      <c r="DF448" s="1">
        <v>1.554</v>
      </c>
      <c r="DG448" s="1">
        <v>0.845</v>
      </c>
      <c r="DH448" s="1">
        <v>2.399</v>
      </c>
      <c r="DI448" s="1">
        <v>0.143</v>
      </c>
      <c r="DJ448" s="1">
        <v>4.456</v>
      </c>
      <c r="DK448" s="1">
        <v>4.599</v>
      </c>
      <c r="DL448" s="1">
        <v>8.565</v>
      </c>
      <c r="DM448" s="1">
        <v>8.297</v>
      </c>
      <c r="DN448" s="1">
        <v>16.863</v>
      </c>
      <c r="DO448" s="1">
        <v>0.0</v>
      </c>
      <c r="DP448" s="1">
        <v>5.058</v>
      </c>
      <c r="DQ448" s="1">
        <v>5.058</v>
      </c>
      <c r="DR448" s="1" t="s">
        <v>157</v>
      </c>
      <c r="DS448" s="1" t="s">
        <v>158</v>
      </c>
      <c r="DT448" s="1" t="s">
        <v>157</v>
      </c>
      <c r="DU448" s="1" t="s">
        <v>158</v>
      </c>
      <c r="DV448" s="1">
        <v>344.659</v>
      </c>
      <c r="DW448" s="1" t="str">
        <f t="shared" si="3"/>
        <v>low</v>
      </c>
      <c r="DX448" s="1">
        <v>78.712</v>
      </c>
      <c r="DY448" s="1">
        <v>66.817</v>
      </c>
      <c r="DZ448" s="1">
        <v>9.62</v>
      </c>
      <c r="EA448" s="1" t="s">
        <v>158</v>
      </c>
      <c r="EB448" s="1" t="s">
        <v>158</v>
      </c>
      <c r="EC448" s="1" t="s">
        <v>157</v>
      </c>
      <c r="ED448" s="1" t="s">
        <v>158</v>
      </c>
      <c r="EE448" s="1" t="s">
        <v>1055</v>
      </c>
      <c r="EF448" s="1" t="s">
        <v>151</v>
      </c>
      <c r="EG448" s="1" t="s">
        <v>151</v>
      </c>
    </row>
    <row r="449" ht="14.25" customHeight="1">
      <c r="A449" s="1" t="s">
        <v>1056</v>
      </c>
      <c r="B449" s="1" t="s">
        <v>153</v>
      </c>
      <c r="C449" s="1">
        <v>55.0</v>
      </c>
      <c r="D449" s="1" t="s">
        <v>161</v>
      </c>
      <c r="E449" s="1">
        <v>93.7</v>
      </c>
      <c r="F449" s="1">
        <v>40.0</v>
      </c>
      <c r="G449" s="1" t="s">
        <v>154</v>
      </c>
      <c r="H449" s="1">
        <v>46.0</v>
      </c>
      <c r="I449" s="1">
        <v>101.0</v>
      </c>
      <c r="J449" s="1">
        <v>187.0</v>
      </c>
      <c r="K449" s="1">
        <v>4.675</v>
      </c>
      <c r="L449" s="1">
        <v>62.0</v>
      </c>
      <c r="M449" s="1">
        <v>1.6</v>
      </c>
      <c r="N449" s="1">
        <v>94.0</v>
      </c>
      <c r="O449" s="1">
        <v>5.3</v>
      </c>
      <c r="P449" s="1">
        <v>13.54</v>
      </c>
      <c r="Q449" s="1">
        <v>8.8</v>
      </c>
      <c r="R449" s="1">
        <v>1.538636364</v>
      </c>
      <c r="S449" s="1">
        <v>230.0</v>
      </c>
      <c r="T449" s="1">
        <v>10.61</v>
      </c>
      <c r="U449" s="1">
        <v>5.217</v>
      </c>
      <c r="V449" s="1">
        <v>108.7</v>
      </c>
      <c r="W449" s="1">
        <v>123.5876529</v>
      </c>
      <c r="X449" s="1">
        <v>72.2</v>
      </c>
      <c r="Y449" s="1">
        <v>40.648666</v>
      </c>
      <c r="Z449" s="1">
        <v>2.460105333</v>
      </c>
      <c r="AA449" s="1">
        <v>0.333025448</v>
      </c>
      <c r="AB449" s="1">
        <v>71.0</v>
      </c>
      <c r="AC449" s="1">
        <v>32.85668009</v>
      </c>
      <c r="AD449" s="1" t="s">
        <v>155</v>
      </c>
      <c r="AE449" s="1">
        <v>46.42823324</v>
      </c>
      <c r="AF449" s="1">
        <v>93.6</v>
      </c>
      <c r="AG449" s="1" t="s">
        <v>140</v>
      </c>
      <c r="AH449" s="1" t="s">
        <v>141</v>
      </c>
      <c r="AI449" s="1" t="s">
        <v>142</v>
      </c>
      <c r="AJ449" s="1" t="s">
        <v>142</v>
      </c>
      <c r="AK449" s="1" t="s">
        <v>143</v>
      </c>
      <c r="AL449" s="1">
        <v>113.0</v>
      </c>
      <c r="AM449" s="1">
        <v>67.0</v>
      </c>
      <c r="AN449" s="1">
        <v>1833.63</v>
      </c>
      <c r="AO449" s="1">
        <v>22.3923</v>
      </c>
      <c r="AP449" s="1">
        <v>1251.44</v>
      </c>
      <c r="AQ449" s="1">
        <v>973.756</v>
      </c>
      <c r="AR449" s="1">
        <v>13.2995</v>
      </c>
      <c r="AS449" s="1">
        <v>1564.65</v>
      </c>
      <c r="AT449" s="1">
        <v>3664.51</v>
      </c>
      <c r="AU449" s="1">
        <v>286.572</v>
      </c>
      <c r="AV449" s="1">
        <v>10.4312</v>
      </c>
      <c r="AW449" s="1">
        <v>2.51241</v>
      </c>
      <c r="AX449" s="1">
        <v>3.21623</v>
      </c>
      <c r="AY449" s="1">
        <v>785.745</v>
      </c>
      <c r="AZ449" s="1">
        <v>1.20685</v>
      </c>
      <c r="BA449" s="1">
        <v>1.56888</v>
      </c>
      <c r="BB449" s="1">
        <v>18.1385</v>
      </c>
      <c r="BC449" s="1">
        <v>5.65228</v>
      </c>
      <c r="BD449" s="1">
        <v>1.12587</v>
      </c>
      <c r="BE449" s="1">
        <v>362.652</v>
      </c>
      <c r="BF449" s="1">
        <v>7.15363</v>
      </c>
      <c r="BG449" s="1">
        <v>265.406</v>
      </c>
      <c r="BH449" s="1">
        <v>1.223162641</v>
      </c>
      <c r="BI449" s="1">
        <v>0.216120303</v>
      </c>
      <c r="BJ449" s="1">
        <v>0.095076137</v>
      </c>
      <c r="BK449" s="1">
        <v>0.0</v>
      </c>
      <c r="BL449" s="1" t="s">
        <v>144</v>
      </c>
      <c r="BM449" s="1" t="s">
        <v>146</v>
      </c>
      <c r="BN449" s="1" t="s">
        <v>145</v>
      </c>
      <c r="BO449" s="1" t="s">
        <v>145</v>
      </c>
      <c r="BP449" s="1" t="s">
        <v>146</v>
      </c>
      <c r="BQ449" s="1" t="s">
        <v>146</v>
      </c>
      <c r="BR449" s="1" t="s">
        <v>146</v>
      </c>
      <c r="BS449" s="1">
        <v>3.295442013</v>
      </c>
      <c r="BT449" s="1">
        <v>0.246509999</v>
      </c>
      <c r="BU449" s="1">
        <v>0.253320048</v>
      </c>
      <c r="BV449" s="1">
        <v>0.22364236</v>
      </c>
      <c r="BW449" s="1">
        <v>0.061265574</v>
      </c>
      <c r="BX449" s="1">
        <v>-1.032081141</v>
      </c>
      <c r="BY449" s="1">
        <v>-0.562748714</v>
      </c>
      <c r="BZ449" s="1" t="str">
        <f t="shared" si="1"/>
        <v>antiinflamatoria</v>
      </c>
      <c r="CA449" s="1">
        <v>44.58974359</v>
      </c>
      <c r="CB449" s="1" t="s">
        <v>148</v>
      </c>
      <c r="CC449" s="1" t="s">
        <v>147</v>
      </c>
      <c r="CD449" s="1" t="s">
        <v>147</v>
      </c>
      <c r="CE449" s="1" t="s">
        <v>147</v>
      </c>
      <c r="CF449" s="1" t="s">
        <v>147</v>
      </c>
      <c r="CG449" s="1" t="s">
        <v>147</v>
      </c>
      <c r="CH449" s="1">
        <v>2684.942</v>
      </c>
      <c r="CI449" s="2" t="str">
        <f t="shared" si="2"/>
        <v>High</v>
      </c>
      <c r="CJ449" s="1">
        <v>2861.0</v>
      </c>
      <c r="CK449" s="1">
        <v>2004.194</v>
      </c>
      <c r="CL449" s="1">
        <v>856.806</v>
      </c>
      <c r="CM449" s="1">
        <v>209.319</v>
      </c>
      <c r="CN449" s="1">
        <v>2622.986</v>
      </c>
      <c r="CO449" s="1">
        <v>20.936</v>
      </c>
      <c r="CP449" s="1">
        <v>0.0</v>
      </c>
      <c r="CQ449" s="1">
        <v>20.936</v>
      </c>
      <c r="CR449" s="1">
        <v>0.017</v>
      </c>
      <c r="CS449" s="1">
        <v>7.736</v>
      </c>
      <c r="CT449" s="1">
        <v>7.753</v>
      </c>
      <c r="CU449" s="1">
        <v>0.005</v>
      </c>
      <c r="CV449" s="1">
        <v>2.226</v>
      </c>
      <c r="CW449" s="1">
        <v>92.5</v>
      </c>
      <c r="CX449" s="1">
        <v>0.0</v>
      </c>
      <c r="CY449" s="1">
        <v>4.073</v>
      </c>
      <c r="CZ449" s="1">
        <v>0.085</v>
      </c>
      <c r="DA449" s="1">
        <v>40.855</v>
      </c>
      <c r="DB449" s="1">
        <v>40.94</v>
      </c>
      <c r="DC449" s="1">
        <v>2.51</v>
      </c>
      <c r="DD449" s="1">
        <v>25.168</v>
      </c>
      <c r="DE449" s="1">
        <v>27.678</v>
      </c>
      <c r="DF449" s="1">
        <v>37.494</v>
      </c>
      <c r="DG449" s="1">
        <v>6.634</v>
      </c>
      <c r="DH449" s="1">
        <v>44.128</v>
      </c>
      <c r="DI449" s="1">
        <v>0.719</v>
      </c>
      <c r="DJ449" s="1">
        <v>1.127</v>
      </c>
      <c r="DK449" s="1">
        <v>1.846</v>
      </c>
      <c r="DL449" s="1">
        <v>1845.853</v>
      </c>
      <c r="DM449" s="1">
        <v>775.285</v>
      </c>
      <c r="DN449" s="1">
        <v>2621.138</v>
      </c>
      <c r="DO449" s="1">
        <v>0.017</v>
      </c>
      <c r="DP449" s="1">
        <v>7.736</v>
      </c>
      <c r="DQ449" s="1">
        <v>7.753</v>
      </c>
      <c r="DR449" s="1" t="s">
        <v>149</v>
      </c>
      <c r="DS449" s="1" t="s">
        <v>149</v>
      </c>
      <c r="DT449" s="1" t="s">
        <v>157</v>
      </c>
      <c r="DU449" s="1" t="s">
        <v>149</v>
      </c>
      <c r="DV449" s="1">
        <v>1464.277</v>
      </c>
      <c r="DW449" s="1" t="str">
        <f t="shared" si="3"/>
        <v>high</v>
      </c>
      <c r="DX449" s="1">
        <v>1560.293</v>
      </c>
      <c r="DY449" s="1">
        <v>114.155</v>
      </c>
      <c r="DZ449" s="1">
        <v>1430.488</v>
      </c>
      <c r="EA449" s="1" t="s">
        <v>149</v>
      </c>
      <c r="EB449" s="1" t="s">
        <v>149</v>
      </c>
      <c r="EC449" s="1" t="s">
        <v>157</v>
      </c>
      <c r="ED449" s="1" t="s">
        <v>149</v>
      </c>
      <c r="EE449" s="1" t="s">
        <v>1057</v>
      </c>
      <c r="EF449" s="1" t="s">
        <v>151</v>
      </c>
      <c r="EG449" s="1" t="s">
        <v>151</v>
      </c>
    </row>
    <row r="450" ht="14.25" customHeight="1">
      <c r="A450" s="1" t="s">
        <v>1058</v>
      </c>
      <c r="B450" s="1" t="s">
        <v>136</v>
      </c>
      <c r="C450" s="1">
        <v>41.0</v>
      </c>
      <c r="D450" s="1" t="s">
        <v>161</v>
      </c>
      <c r="E450" s="1">
        <v>70.0</v>
      </c>
      <c r="F450" s="1">
        <v>29.0</v>
      </c>
      <c r="G450" s="1" t="s">
        <v>138</v>
      </c>
      <c r="H450" s="1">
        <v>21.6</v>
      </c>
      <c r="I450" s="1">
        <v>75.0</v>
      </c>
      <c r="J450" s="1">
        <v>126.0</v>
      </c>
      <c r="K450" s="1">
        <v>4.344827586</v>
      </c>
      <c r="L450" s="1">
        <v>167.0</v>
      </c>
      <c r="M450" s="1">
        <v>2.3</v>
      </c>
      <c r="N450" s="1">
        <v>116.0</v>
      </c>
      <c r="O450" s="1">
        <v>7.0</v>
      </c>
      <c r="P450" s="1">
        <v>7.22</v>
      </c>
      <c r="Q450" s="1">
        <v>5.98</v>
      </c>
      <c r="R450" s="1">
        <v>1.20735786</v>
      </c>
      <c r="S450" s="1">
        <v>108.0</v>
      </c>
      <c r="T450" s="1">
        <v>17.5</v>
      </c>
      <c r="U450" s="1">
        <v>6.438</v>
      </c>
      <c r="V450" s="1">
        <v>102.2</v>
      </c>
      <c r="W450" s="1">
        <v>119.128659</v>
      </c>
      <c r="X450" s="1">
        <v>42.2</v>
      </c>
      <c r="Y450" s="1">
        <v>19.97070963</v>
      </c>
      <c r="Z450" s="1">
        <v>5.007333333</v>
      </c>
      <c r="AA450" s="1">
        <v>0.301984674</v>
      </c>
      <c r="AB450" s="1">
        <v>95.8</v>
      </c>
      <c r="AC450" s="1">
        <v>35.83686371</v>
      </c>
      <c r="AD450" s="1" t="s">
        <v>155</v>
      </c>
      <c r="AE450" s="1">
        <v>43.16395223</v>
      </c>
      <c r="AF450" s="1">
        <v>113.7</v>
      </c>
      <c r="AG450" s="1" t="s">
        <v>140</v>
      </c>
      <c r="AH450" s="1" t="s">
        <v>141</v>
      </c>
      <c r="AI450" s="1" t="s">
        <v>142</v>
      </c>
      <c r="AJ450" s="1" t="s">
        <v>142</v>
      </c>
      <c r="AK450" s="1" t="s">
        <v>173</v>
      </c>
      <c r="AL450" s="1">
        <v>149.0</v>
      </c>
      <c r="AM450" s="1">
        <v>98.0</v>
      </c>
      <c r="AN450" s="1">
        <v>1337.86</v>
      </c>
      <c r="AO450" s="1">
        <v>15.7906</v>
      </c>
      <c r="AP450" s="1">
        <v>323.595</v>
      </c>
      <c r="AQ450" s="1">
        <v>719.763</v>
      </c>
      <c r="AR450" s="1">
        <v>10.2317</v>
      </c>
      <c r="AS450" s="1">
        <v>625.152</v>
      </c>
      <c r="AT450" s="1">
        <v>2009.49</v>
      </c>
      <c r="AU450" s="1">
        <v>167.172</v>
      </c>
      <c r="AV450" s="1">
        <v>10.003</v>
      </c>
      <c r="AW450" s="1">
        <v>0.798717</v>
      </c>
      <c r="AX450" s="1">
        <v>2.1132</v>
      </c>
      <c r="AY450" s="1">
        <v>804.064</v>
      </c>
      <c r="AZ450" s="1">
        <v>0.764748</v>
      </c>
      <c r="BA450" s="1">
        <v>1.20409</v>
      </c>
      <c r="BB450" s="1">
        <v>13.961</v>
      </c>
      <c r="BC450" s="1">
        <v>3.95754</v>
      </c>
      <c r="BD450" s="1">
        <v>1.12587</v>
      </c>
      <c r="BE450" s="1">
        <v>269.696</v>
      </c>
      <c r="BF450" s="1">
        <v>7.02051</v>
      </c>
      <c r="BG450" s="1">
        <v>194.557</v>
      </c>
      <c r="BH450" s="1">
        <v>4.410528067</v>
      </c>
      <c r="BI450" s="1">
        <v>1.257209757</v>
      </c>
      <c r="BJ450" s="1">
        <v>0.814025833</v>
      </c>
      <c r="BK450" s="1">
        <v>0.117544068</v>
      </c>
      <c r="BL450" s="1" t="s">
        <v>144</v>
      </c>
      <c r="BM450" s="1" t="s">
        <v>145</v>
      </c>
      <c r="BN450" s="1" t="s">
        <v>146</v>
      </c>
      <c r="BO450" s="1" t="s">
        <v>145</v>
      </c>
      <c r="BP450" s="1" t="s">
        <v>145</v>
      </c>
      <c r="BQ450" s="1" t="s">
        <v>146</v>
      </c>
      <c r="BR450" s="1" t="s">
        <v>145</v>
      </c>
      <c r="BS450" s="1">
        <v>4.698851196</v>
      </c>
      <c r="BT450" s="1">
        <v>0.251158733</v>
      </c>
      <c r="BU450" s="1">
        <v>0.449516398</v>
      </c>
      <c r="BV450" s="1">
        <v>0.17017315</v>
      </c>
      <c r="BW450" s="1">
        <v>0.033922496</v>
      </c>
      <c r="BX450" s="1">
        <v>0.426362539</v>
      </c>
      <c r="BY450" s="1">
        <v>0.318656606</v>
      </c>
      <c r="BZ450" s="1" t="str">
        <f t="shared" si="1"/>
        <v>proinflamatoria</v>
      </c>
      <c r="CA450" s="1">
        <v>35.24010554</v>
      </c>
      <c r="CB450" s="1" t="s">
        <v>148</v>
      </c>
      <c r="CC450" s="1">
        <v>0.22418637</v>
      </c>
      <c r="CD450" s="1">
        <v>0.046182013</v>
      </c>
      <c r="CE450" s="1">
        <v>0.051011711</v>
      </c>
      <c r="CF450" s="1">
        <v>0.043877648</v>
      </c>
      <c r="CG450" s="1">
        <v>0.118785315</v>
      </c>
      <c r="CH450" s="1">
        <v>1009.954</v>
      </c>
      <c r="CI450" s="2" t="str">
        <f t="shared" si="2"/>
        <v>High</v>
      </c>
      <c r="CJ450" s="1">
        <v>334.922</v>
      </c>
      <c r="CK450" s="1">
        <v>284.283</v>
      </c>
      <c r="CL450" s="1">
        <v>50.639</v>
      </c>
      <c r="CM450" s="1">
        <v>172.692</v>
      </c>
      <c r="CN450" s="1">
        <v>127.152</v>
      </c>
      <c r="CO450" s="1">
        <v>0.0</v>
      </c>
      <c r="CP450" s="1">
        <v>0.0</v>
      </c>
      <c r="CQ450" s="1">
        <v>0.0</v>
      </c>
      <c r="CR450" s="1">
        <v>0.0</v>
      </c>
      <c r="CS450" s="1">
        <v>35.079</v>
      </c>
      <c r="CT450" s="1">
        <v>35.079</v>
      </c>
      <c r="CU450" s="1">
        <v>0.0</v>
      </c>
      <c r="CV450" s="1">
        <v>0.0</v>
      </c>
      <c r="CW450" s="1">
        <v>131.447</v>
      </c>
      <c r="CX450" s="1">
        <v>0.0</v>
      </c>
      <c r="CY450" s="1">
        <v>1.782</v>
      </c>
      <c r="CZ450" s="1">
        <v>0.498</v>
      </c>
      <c r="DA450" s="1">
        <v>13.219</v>
      </c>
      <c r="DB450" s="1">
        <v>13.717</v>
      </c>
      <c r="DC450" s="1">
        <v>0.0</v>
      </c>
      <c r="DD450" s="1">
        <v>0.476</v>
      </c>
      <c r="DE450" s="1">
        <v>0.476</v>
      </c>
      <c r="DF450" s="1">
        <v>25.132</v>
      </c>
      <c r="DG450" s="1">
        <v>0.138</v>
      </c>
      <c r="DH450" s="1">
        <v>25.269</v>
      </c>
      <c r="DI450" s="1">
        <v>0.734</v>
      </c>
      <c r="DJ450" s="1">
        <v>0.144</v>
      </c>
      <c r="DK450" s="1">
        <v>0.878</v>
      </c>
      <c r="DL450" s="1">
        <v>124.689</v>
      </c>
      <c r="DM450" s="1">
        <v>1.584</v>
      </c>
      <c r="DN450" s="1">
        <v>126.273</v>
      </c>
      <c r="DO450" s="1">
        <v>0.0</v>
      </c>
      <c r="DP450" s="1">
        <v>35.079</v>
      </c>
      <c r="DQ450" s="1">
        <v>35.079</v>
      </c>
      <c r="DR450" s="1" t="s">
        <v>157</v>
      </c>
      <c r="DS450" s="1" t="s">
        <v>158</v>
      </c>
      <c r="DT450" s="1" t="s">
        <v>157</v>
      </c>
      <c r="DU450" s="1" t="s">
        <v>157</v>
      </c>
      <c r="DV450" s="1">
        <v>754.902</v>
      </c>
      <c r="DW450" s="1" t="str">
        <f t="shared" si="3"/>
        <v>high</v>
      </c>
      <c r="DX450" s="1">
        <v>250.342</v>
      </c>
      <c r="DY450" s="1">
        <v>129.08</v>
      </c>
      <c r="DZ450" s="1">
        <v>95.041</v>
      </c>
      <c r="EA450" s="1" t="s">
        <v>149</v>
      </c>
      <c r="EB450" s="1" t="s">
        <v>157</v>
      </c>
      <c r="EC450" s="1" t="s">
        <v>157</v>
      </c>
      <c r="ED450" s="1" t="s">
        <v>157</v>
      </c>
      <c r="EE450" s="1" t="s">
        <v>1059</v>
      </c>
      <c r="EF450" s="1" t="s">
        <v>165</v>
      </c>
      <c r="EG450" s="1" t="s">
        <v>165</v>
      </c>
    </row>
    <row r="451" ht="14.25" customHeight="1">
      <c r="A451" s="1" t="s">
        <v>1060</v>
      </c>
      <c r="B451" s="1" t="s">
        <v>153</v>
      </c>
      <c r="C451" s="1">
        <v>23.0</v>
      </c>
      <c r="D451" s="1" t="s">
        <v>137</v>
      </c>
      <c r="E451" s="1">
        <v>93.2</v>
      </c>
      <c r="F451" s="1">
        <v>37.0</v>
      </c>
      <c r="G451" s="1" t="s">
        <v>154</v>
      </c>
      <c r="H451" s="1">
        <v>30.2</v>
      </c>
      <c r="I451" s="1">
        <v>106.0</v>
      </c>
      <c r="J451" s="1">
        <v>173.0</v>
      </c>
      <c r="K451" s="1">
        <v>4.675675676</v>
      </c>
      <c r="L451" s="1">
        <v>83.0</v>
      </c>
      <c r="M451" s="1">
        <v>3.0</v>
      </c>
      <c r="N451" s="1">
        <v>77.0</v>
      </c>
      <c r="O451" s="1">
        <v>5.6</v>
      </c>
      <c r="P451" s="1">
        <v>13.37</v>
      </c>
      <c r="Q451" s="1">
        <v>6.54</v>
      </c>
      <c r="R451" s="1">
        <v>2.044342508</v>
      </c>
      <c r="S451" s="1">
        <v>151.0</v>
      </c>
      <c r="T451" s="1">
        <v>18.87</v>
      </c>
      <c r="U451" s="1">
        <v>4.2735</v>
      </c>
      <c r="V451" s="1">
        <v>237.5</v>
      </c>
      <c r="W451" s="1">
        <v>487.9120879</v>
      </c>
      <c r="X451" s="1">
        <v>43.5</v>
      </c>
      <c r="Y451" s="1">
        <v>27.90145874</v>
      </c>
      <c r="Z451" s="1">
        <v>3.584042</v>
      </c>
      <c r="AA451" s="1">
        <v>0.315836724</v>
      </c>
      <c r="AB451" s="1">
        <v>86.4</v>
      </c>
      <c r="AC451" s="1">
        <v>37.89307487</v>
      </c>
      <c r="AD451" s="1" t="s">
        <v>155</v>
      </c>
      <c r="AE451" s="1">
        <v>42.67658637</v>
      </c>
      <c r="AF451" s="1">
        <v>107.0</v>
      </c>
      <c r="AG451" s="1" t="s">
        <v>140</v>
      </c>
      <c r="AH451" s="1" t="s">
        <v>141</v>
      </c>
      <c r="AI451" s="1" t="s">
        <v>142</v>
      </c>
      <c r="AJ451" s="1" t="s">
        <v>167</v>
      </c>
      <c r="AK451" s="1" t="s">
        <v>143</v>
      </c>
      <c r="AL451" s="1">
        <v>114.0</v>
      </c>
      <c r="AM451" s="1">
        <v>77.0</v>
      </c>
      <c r="AN451" s="1">
        <v>1769.05</v>
      </c>
      <c r="AO451" s="1">
        <v>14.6791</v>
      </c>
      <c r="AP451" s="1">
        <v>429.124</v>
      </c>
      <c r="AQ451" s="1">
        <v>736.501</v>
      </c>
      <c r="AR451" s="1">
        <v>10.5417</v>
      </c>
      <c r="AS451" s="1">
        <v>1344.3</v>
      </c>
      <c r="AT451" s="1">
        <v>2240.92</v>
      </c>
      <c r="AU451" s="1">
        <v>179.927</v>
      </c>
      <c r="AV451" s="1">
        <v>9.53158</v>
      </c>
      <c r="AW451" s="1">
        <v>1.04143</v>
      </c>
      <c r="AX451" s="1">
        <v>3.24089</v>
      </c>
      <c r="AY451" s="1">
        <v>729.46</v>
      </c>
      <c r="AZ451" s="1">
        <v>0.950572</v>
      </c>
      <c r="BA451" s="1">
        <v>1.49372</v>
      </c>
      <c r="BB451" s="1">
        <v>10.8162</v>
      </c>
      <c r="BC451" s="1">
        <v>4.43697</v>
      </c>
      <c r="BD451" s="1">
        <v>0.886299</v>
      </c>
      <c r="BE451" s="1">
        <v>253.268</v>
      </c>
      <c r="BF451" s="1">
        <v>6.79082</v>
      </c>
      <c r="BG451" s="1">
        <v>244.637</v>
      </c>
      <c r="BH451" s="1">
        <v>3.353711066</v>
      </c>
      <c r="BI451" s="1">
        <v>0.658021851</v>
      </c>
      <c r="BJ451" s="1">
        <v>0.610177253</v>
      </c>
      <c r="BK451" s="1">
        <v>0.040161223</v>
      </c>
      <c r="BL451" s="1" t="s">
        <v>144</v>
      </c>
      <c r="BM451" s="1" t="s">
        <v>146</v>
      </c>
      <c r="BN451" s="1" t="s">
        <v>145</v>
      </c>
      <c r="BO451" s="1" t="s">
        <v>145</v>
      </c>
      <c r="BP451" s="1" t="s">
        <v>145</v>
      </c>
      <c r="BQ451" s="1" t="s">
        <v>146</v>
      </c>
      <c r="BR451" s="1" t="s">
        <v>145</v>
      </c>
      <c r="BS451" s="1">
        <v>2.5013411</v>
      </c>
      <c r="BT451" s="1">
        <v>0.197676491</v>
      </c>
      <c r="BU451" s="1">
        <v>0.296878998</v>
      </c>
      <c r="BV451" s="1">
        <v>0.140181179</v>
      </c>
      <c r="BW451" s="1">
        <v>0.02697823</v>
      </c>
      <c r="BX451" s="1">
        <v>0.698344978</v>
      </c>
      <c r="BY451" s="1">
        <v>0.394768218</v>
      </c>
      <c r="BZ451" s="1" t="str">
        <f t="shared" si="1"/>
        <v>proinflamatoria</v>
      </c>
      <c r="CA451" s="1">
        <v>47.77570093</v>
      </c>
      <c r="CB451" s="1" t="s">
        <v>148</v>
      </c>
      <c r="CC451" s="1">
        <v>0.014152871</v>
      </c>
      <c r="CD451" s="1">
        <v>0.693133047</v>
      </c>
      <c r="CE451" s="1">
        <v>0.076078071</v>
      </c>
      <c r="CF451" s="1">
        <v>0.077253219</v>
      </c>
      <c r="CG451" s="1">
        <v>0.011342735</v>
      </c>
      <c r="CH451" s="1">
        <v>784.833</v>
      </c>
      <c r="CI451" s="2" t="str">
        <f t="shared" si="2"/>
        <v>low</v>
      </c>
      <c r="CJ451" s="1">
        <v>366.144</v>
      </c>
      <c r="CK451" s="1">
        <v>283.143</v>
      </c>
      <c r="CL451" s="1">
        <v>83.001</v>
      </c>
      <c r="CM451" s="1">
        <v>266.668</v>
      </c>
      <c r="CN451" s="1">
        <v>76.349</v>
      </c>
      <c r="CO451" s="1">
        <v>1.453</v>
      </c>
      <c r="CP451" s="1">
        <v>0.0</v>
      </c>
      <c r="CQ451" s="1">
        <v>1.453</v>
      </c>
      <c r="CR451" s="1">
        <v>0.0</v>
      </c>
      <c r="CS451" s="1">
        <v>21.324</v>
      </c>
      <c r="CT451" s="1">
        <v>21.324</v>
      </c>
      <c r="CU451" s="1">
        <v>0.35</v>
      </c>
      <c r="CV451" s="1">
        <v>1.453</v>
      </c>
      <c r="CW451" s="1">
        <v>73.002</v>
      </c>
      <c r="CX451" s="1">
        <v>0.0</v>
      </c>
      <c r="CY451" s="1">
        <v>172.608</v>
      </c>
      <c r="CZ451" s="1">
        <v>0.0</v>
      </c>
      <c r="DA451" s="1">
        <v>0.0</v>
      </c>
      <c r="DB451" s="1">
        <v>0.0</v>
      </c>
      <c r="DC451" s="1">
        <v>14.151</v>
      </c>
      <c r="DD451" s="1">
        <v>0.0</v>
      </c>
      <c r="DE451" s="1">
        <v>14.151</v>
      </c>
      <c r="DF451" s="1">
        <v>2.32</v>
      </c>
      <c r="DG451" s="1">
        <v>4.588</v>
      </c>
      <c r="DH451" s="1">
        <v>6.908</v>
      </c>
      <c r="DI451" s="1">
        <v>5.906</v>
      </c>
      <c r="DJ451" s="1">
        <v>45.864</v>
      </c>
      <c r="DK451" s="1">
        <v>51.771</v>
      </c>
      <c r="DL451" s="1">
        <v>13.353</v>
      </c>
      <c r="DM451" s="1">
        <v>11.226</v>
      </c>
      <c r="DN451" s="1">
        <v>24.579</v>
      </c>
      <c r="DO451" s="1">
        <v>0.0</v>
      </c>
      <c r="DP451" s="1">
        <v>21.324</v>
      </c>
      <c r="DQ451" s="1">
        <v>21.324</v>
      </c>
      <c r="DR451" s="1" t="s">
        <v>157</v>
      </c>
      <c r="DS451" s="1" t="s">
        <v>157</v>
      </c>
      <c r="DT451" s="1" t="s">
        <v>149</v>
      </c>
      <c r="DU451" s="1" t="s">
        <v>158</v>
      </c>
      <c r="DV451" s="1">
        <v>443.647</v>
      </c>
      <c r="DW451" s="1" t="str">
        <f t="shared" si="3"/>
        <v>low</v>
      </c>
      <c r="DX451" s="1">
        <v>206.972</v>
      </c>
      <c r="DY451" s="1">
        <v>150.741</v>
      </c>
      <c r="DZ451" s="1">
        <v>43.158</v>
      </c>
      <c r="EA451" s="1" t="s">
        <v>157</v>
      </c>
      <c r="EB451" s="1" t="s">
        <v>157</v>
      </c>
      <c r="EC451" s="1" t="s">
        <v>149</v>
      </c>
      <c r="ED451" s="1" t="s">
        <v>158</v>
      </c>
      <c r="EE451" s="1" t="s">
        <v>1061</v>
      </c>
      <c r="EF451" s="1" t="s">
        <v>151</v>
      </c>
      <c r="EG451" s="1" t="s">
        <v>151</v>
      </c>
    </row>
    <row r="452" ht="14.25" customHeight="1">
      <c r="A452" s="1" t="s">
        <v>1062</v>
      </c>
      <c r="B452" s="1" t="s">
        <v>136</v>
      </c>
      <c r="C452" s="1">
        <v>61.0</v>
      </c>
      <c r="D452" s="1" t="s">
        <v>161</v>
      </c>
      <c r="E452" s="1">
        <v>87.0</v>
      </c>
      <c r="F452" s="1">
        <v>37.0</v>
      </c>
      <c r="G452" s="1" t="s">
        <v>138</v>
      </c>
      <c r="H452" s="1">
        <v>40.6</v>
      </c>
      <c r="I452" s="1">
        <v>113.0</v>
      </c>
      <c r="J452" s="1">
        <v>190.0</v>
      </c>
      <c r="K452" s="1">
        <v>5.135135135</v>
      </c>
      <c r="L452" s="1">
        <v>78.0</v>
      </c>
      <c r="M452" s="1">
        <v>2.9</v>
      </c>
      <c r="N452" s="1">
        <v>83.0</v>
      </c>
      <c r="O452" s="1">
        <v>5.6</v>
      </c>
      <c r="P452" s="1">
        <v>2.91</v>
      </c>
      <c r="Q452" s="1">
        <v>5.83</v>
      </c>
      <c r="R452" s="1">
        <v>0.499142367</v>
      </c>
      <c r="S452" s="1">
        <v>203.0</v>
      </c>
      <c r="T452" s="1">
        <v>6.94</v>
      </c>
      <c r="U452" s="1">
        <v>4.6065</v>
      </c>
      <c r="V452" s="1">
        <v>104.6</v>
      </c>
      <c r="W452" s="1">
        <v>125.4405784</v>
      </c>
      <c r="X452" s="1">
        <v>113.2</v>
      </c>
      <c r="Y452" s="1">
        <v>70.38043913</v>
      </c>
      <c r="Z452" s="1">
        <v>1.420849333</v>
      </c>
      <c r="AA452" s="1">
        <v>0.361746356</v>
      </c>
      <c r="AB452" s="1">
        <v>95.6</v>
      </c>
      <c r="AC452" s="1">
        <v>32.239745</v>
      </c>
      <c r="AD452" s="1" t="s">
        <v>155</v>
      </c>
      <c r="AE452" s="1">
        <v>41.44406548</v>
      </c>
      <c r="AF452" s="1">
        <v>111.2</v>
      </c>
      <c r="AG452" s="1" t="s">
        <v>140</v>
      </c>
      <c r="AH452" s="1" t="s">
        <v>141</v>
      </c>
      <c r="AI452" s="1" t="s">
        <v>142</v>
      </c>
      <c r="AJ452" s="1" t="s">
        <v>167</v>
      </c>
      <c r="AK452" s="1" t="s">
        <v>173</v>
      </c>
      <c r="AL452" s="1">
        <v>204.0</v>
      </c>
      <c r="AM452" s="1">
        <v>123.0</v>
      </c>
      <c r="AN452" s="1">
        <v>1483.36</v>
      </c>
      <c r="AO452" s="1">
        <v>17.3477</v>
      </c>
      <c r="AP452" s="1">
        <v>460.705</v>
      </c>
      <c r="AQ452" s="1">
        <v>812.175</v>
      </c>
      <c r="AR452" s="1">
        <v>12.3433</v>
      </c>
      <c r="AS452" s="1">
        <v>784.355</v>
      </c>
      <c r="AT452" s="1">
        <v>3105.4</v>
      </c>
      <c r="AU452" s="1">
        <v>229.804</v>
      </c>
      <c r="AV452" s="1">
        <v>9.99905</v>
      </c>
      <c r="AW452" s="1">
        <v>1.19844</v>
      </c>
      <c r="AX452" s="1">
        <v>3.48214</v>
      </c>
      <c r="AY452" s="1">
        <v>991.805</v>
      </c>
      <c r="AZ452" s="1">
        <v>0.920387</v>
      </c>
      <c r="BA452" s="1">
        <v>1.30364</v>
      </c>
      <c r="BB452" s="1">
        <v>13.1275</v>
      </c>
      <c r="BC452" s="1">
        <v>4.31827</v>
      </c>
      <c r="BD452" s="1">
        <v>0.886299</v>
      </c>
      <c r="BE452" s="1">
        <v>368.897</v>
      </c>
      <c r="BF452" s="1">
        <v>6.90095</v>
      </c>
      <c r="BG452" s="1">
        <v>271.364</v>
      </c>
      <c r="BH452" s="1">
        <v>2.792429292</v>
      </c>
      <c r="BI452" s="1">
        <v>0.759181194</v>
      </c>
      <c r="BJ452" s="1">
        <v>0.209084159</v>
      </c>
      <c r="BK452" s="1">
        <v>0.024589396</v>
      </c>
      <c r="BL452" s="1" t="s">
        <v>144</v>
      </c>
      <c r="BM452" s="1" t="s">
        <v>145</v>
      </c>
      <c r="BN452" s="1" t="s">
        <v>145</v>
      </c>
      <c r="BO452" s="1" t="s">
        <v>145</v>
      </c>
      <c r="BP452" s="1" t="s">
        <v>146</v>
      </c>
      <c r="BQ452" s="1" t="s">
        <v>146</v>
      </c>
      <c r="BR452" s="1" t="s">
        <v>146</v>
      </c>
      <c r="BS452" s="1">
        <v>2.776172055</v>
      </c>
      <c r="BT452" s="1">
        <v>0.214546822</v>
      </c>
      <c r="BU452" s="1">
        <v>0.36980734</v>
      </c>
      <c r="BV452" s="1">
        <v>0.158495039</v>
      </c>
      <c r="BW452" s="1">
        <v>0.029183203</v>
      </c>
      <c r="BX452" s="1">
        <v>-0.461057851</v>
      </c>
      <c r="BY452" s="1">
        <v>-0.310895382</v>
      </c>
      <c r="BZ452" s="1" t="str">
        <f t="shared" si="1"/>
        <v>antiinflamatoria</v>
      </c>
      <c r="CA452" s="1">
        <v>33.02877698</v>
      </c>
      <c r="CB452" s="1" t="s">
        <v>148</v>
      </c>
      <c r="CC452" s="1">
        <v>0.275594623</v>
      </c>
      <c r="CD452" s="1">
        <v>0.199304315</v>
      </c>
      <c r="CE452" s="1">
        <v>0.052928457</v>
      </c>
      <c r="CF452" s="1">
        <v>0.096173733</v>
      </c>
      <c r="CG452" s="1">
        <v>0.060402369</v>
      </c>
      <c r="CH452" s="1">
        <v>802.573</v>
      </c>
      <c r="CI452" s="2" t="str">
        <f t="shared" si="2"/>
        <v>low</v>
      </c>
      <c r="CJ452" s="1">
        <v>1080.784</v>
      </c>
      <c r="CK452" s="1">
        <v>969.498</v>
      </c>
      <c r="CL452" s="1">
        <v>111.287</v>
      </c>
      <c r="CM452" s="1">
        <v>509.029</v>
      </c>
      <c r="CN452" s="1">
        <v>553.922</v>
      </c>
      <c r="CO452" s="1">
        <v>1.935</v>
      </c>
      <c r="CP452" s="1">
        <v>0.0</v>
      </c>
      <c r="CQ452" s="1">
        <v>1.935</v>
      </c>
      <c r="CR452" s="1">
        <v>0.052</v>
      </c>
      <c r="CS452" s="1">
        <v>15.846</v>
      </c>
      <c r="CT452" s="1">
        <v>15.898</v>
      </c>
      <c r="CU452" s="1">
        <v>0.0</v>
      </c>
      <c r="CV452" s="1">
        <v>0.14</v>
      </c>
      <c r="CW452" s="1">
        <v>369.998</v>
      </c>
      <c r="CX452" s="1">
        <v>0.0</v>
      </c>
      <c r="CY452" s="1">
        <v>12.689</v>
      </c>
      <c r="CZ452" s="1">
        <v>0.566</v>
      </c>
      <c r="DA452" s="1">
        <v>7.423</v>
      </c>
      <c r="DB452" s="1">
        <v>7.989</v>
      </c>
      <c r="DC452" s="1">
        <v>0.14</v>
      </c>
      <c r="DD452" s="1">
        <v>1.021</v>
      </c>
      <c r="DE452" s="1">
        <v>1.16</v>
      </c>
      <c r="DF452" s="1">
        <v>103.16</v>
      </c>
      <c r="DG452" s="1">
        <v>14.032</v>
      </c>
      <c r="DH452" s="1">
        <v>117.192</v>
      </c>
      <c r="DI452" s="1">
        <v>2.243</v>
      </c>
      <c r="DJ452" s="1">
        <v>0.736</v>
      </c>
      <c r="DK452" s="1">
        <v>2.979</v>
      </c>
      <c r="DL452" s="1">
        <v>478.714</v>
      </c>
      <c r="DM452" s="1">
        <v>72.229</v>
      </c>
      <c r="DN452" s="1">
        <v>550.943</v>
      </c>
      <c r="DO452" s="1">
        <v>0.052</v>
      </c>
      <c r="DP452" s="1">
        <v>15.846</v>
      </c>
      <c r="DQ452" s="1">
        <v>15.898</v>
      </c>
      <c r="DR452" s="1" t="s">
        <v>157</v>
      </c>
      <c r="DS452" s="1" t="s">
        <v>149</v>
      </c>
      <c r="DT452" s="1" t="s">
        <v>149</v>
      </c>
      <c r="DU452" s="1" t="s">
        <v>149</v>
      </c>
      <c r="DV452" s="1">
        <v>541.051</v>
      </c>
      <c r="DW452" s="1" t="str">
        <f t="shared" si="3"/>
        <v>high</v>
      </c>
      <c r="DX452" s="1">
        <v>728.605</v>
      </c>
      <c r="DY452" s="1">
        <v>343.159</v>
      </c>
      <c r="DZ452" s="1">
        <v>373.424</v>
      </c>
      <c r="EA452" s="1" t="s">
        <v>157</v>
      </c>
      <c r="EB452" s="1" t="s">
        <v>149</v>
      </c>
      <c r="EC452" s="1" t="s">
        <v>149</v>
      </c>
      <c r="ED452" s="1" t="s">
        <v>149</v>
      </c>
      <c r="EE452" s="1" t="s">
        <v>1063</v>
      </c>
      <c r="EF452" s="1" t="s">
        <v>165</v>
      </c>
      <c r="EG452" s="1" t="s">
        <v>165</v>
      </c>
    </row>
    <row r="453" ht="14.25" customHeight="1">
      <c r="A453" s="1" t="s">
        <v>1064</v>
      </c>
      <c r="B453" s="1" t="s">
        <v>136</v>
      </c>
      <c r="C453" s="1">
        <v>34.0</v>
      </c>
      <c r="D453" s="1" t="s">
        <v>137</v>
      </c>
      <c r="E453" s="1">
        <v>79.6</v>
      </c>
      <c r="F453" s="1">
        <v>27.0</v>
      </c>
      <c r="G453" s="1" t="s">
        <v>138</v>
      </c>
      <c r="H453" s="1">
        <v>21.0</v>
      </c>
      <c r="I453" s="1">
        <v>96.0</v>
      </c>
      <c r="J453" s="1">
        <v>144.0</v>
      </c>
      <c r="K453" s="1">
        <v>5.333333333</v>
      </c>
      <c r="L453" s="1">
        <v>298.0</v>
      </c>
      <c r="M453" s="1">
        <v>7.8</v>
      </c>
      <c r="N453" s="1">
        <v>79.0</v>
      </c>
      <c r="O453" s="1">
        <v>5.4</v>
      </c>
      <c r="P453" s="1">
        <v>3.1</v>
      </c>
      <c r="Q453" s="1">
        <v>3.29</v>
      </c>
      <c r="R453" s="1">
        <v>0.94224924</v>
      </c>
      <c r="S453" s="1">
        <v>105.0</v>
      </c>
      <c r="T453" s="1">
        <v>11.1</v>
      </c>
      <c r="U453" s="1">
        <v>4.3845</v>
      </c>
      <c r="V453" s="1">
        <v>158.2</v>
      </c>
      <c r="W453" s="1">
        <v>250.9892595</v>
      </c>
      <c r="X453" s="1">
        <v>72.3</v>
      </c>
      <c r="Y453" s="1">
        <v>46.23165759</v>
      </c>
      <c r="Z453" s="1">
        <v>2.16302</v>
      </c>
      <c r="AA453" s="1">
        <v>0.339341906</v>
      </c>
      <c r="AB453" s="1">
        <v>83.8</v>
      </c>
      <c r="AC453" s="1">
        <v>26.83928362</v>
      </c>
      <c r="AD453" s="1" t="s">
        <v>139</v>
      </c>
      <c r="AE453" s="1">
        <v>37.40641712</v>
      </c>
      <c r="AF453" s="1">
        <v>101.4</v>
      </c>
      <c r="AG453" s="1" t="s">
        <v>140</v>
      </c>
      <c r="AH453" s="1" t="s">
        <v>141</v>
      </c>
      <c r="AI453" s="1" t="s">
        <v>167</v>
      </c>
      <c r="AJ453" s="1" t="s">
        <v>167</v>
      </c>
      <c r="AK453" s="1" t="s">
        <v>143</v>
      </c>
      <c r="AL453" s="1">
        <v>135.0</v>
      </c>
      <c r="AM453" s="1">
        <v>88.0</v>
      </c>
      <c r="AN453" s="1">
        <v>2084.01</v>
      </c>
      <c r="AO453" s="1">
        <v>20.8476</v>
      </c>
      <c r="AP453" s="1">
        <v>520.372</v>
      </c>
      <c r="AQ453" s="1">
        <v>986.807</v>
      </c>
      <c r="AR453" s="1">
        <v>15.7486</v>
      </c>
      <c r="AS453" s="1">
        <v>1544.62</v>
      </c>
      <c r="AT453" s="1">
        <v>3142.16</v>
      </c>
      <c r="AU453" s="1">
        <v>258.535</v>
      </c>
      <c r="AV453" s="1">
        <v>10.7208</v>
      </c>
      <c r="AW453" s="1">
        <v>1.65261</v>
      </c>
      <c r="AX453" s="1">
        <v>3.6527</v>
      </c>
      <c r="AY453" s="1">
        <v>949.75</v>
      </c>
      <c r="AZ453" s="1">
        <v>1.04764</v>
      </c>
      <c r="BA453" s="1">
        <v>1.87399</v>
      </c>
      <c r="BB453" s="1">
        <v>16.3835</v>
      </c>
      <c r="BC453" s="1">
        <v>6.20952</v>
      </c>
      <c r="BD453" s="1">
        <v>1.04689</v>
      </c>
      <c r="BE453" s="1">
        <v>351.137</v>
      </c>
      <c r="BF453" s="1">
        <v>7.35666</v>
      </c>
      <c r="BG453" s="1">
        <v>184.318</v>
      </c>
      <c r="BH453" s="1">
        <v>3.739119649</v>
      </c>
      <c r="BI453" s="1">
        <v>3.017622642</v>
      </c>
      <c r="BJ453" s="1">
        <v>1.731584866</v>
      </c>
      <c r="BK453" s="1">
        <v>0.064636591</v>
      </c>
      <c r="BL453" s="1" t="s">
        <v>144</v>
      </c>
      <c r="BM453" s="1" t="s">
        <v>145</v>
      </c>
      <c r="BN453" s="1" t="s">
        <v>146</v>
      </c>
      <c r="BO453" s="1" t="s">
        <v>145</v>
      </c>
      <c r="BP453" s="1" t="s">
        <v>146</v>
      </c>
      <c r="BQ453" s="1" t="s">
        <v>145</v>
      </c>
      <c r="BR453" s="1" t="s">
        <v>146</v>
      </c>
      <c r="BS453" s="1">
        <v>1.828167499</v>
      </c>
      <c r="BT453" s="1">
        <v>0.320496396</v>
      </c>
      <c r="BU453" s="1">
        <v>0.191386904</v>
      </c>
      <c r="BV453" s="1">
        <v>0.102683543</v>
      </c>
      <c r="BW453" s="1">
        <v>0.027735489</v>
      </c>
      <c r="BX453" s="1">
        <v>-0.114703057</v>
      </c>
      <c r="BY453" s="1">
        <v>-0.055039854</v>
      </c>
      <c r="BZ453" s="1" t="str">
        <f t="shared" si="1"/>
        <v>proinflamatoria</v>
      </c>
      <c r="CA453" s="1">
        <v>29.14792899</v>
      </c>
      <c r="CB453" s="1" t="s">
        <v>148</v>
      </c>
      <c r="CC453" s="1">
        <v>0.270308165</v>
      </c>
      <c r="CD453" s="1">
        <v>0.073685153</v>
      </c>
      <c r="CE453" s="1">
        <v>0.232958444</v>
      </c>
      <c r="CF453" s="1">
        <v>0.038662331</v>
      </c>
      <c r="CG453" s="1">
        <v>0.011336177</v>
      </c>
      <c r="CH453" s="1">
        <v>1403.707</v>
      </c>
      <c r="CI453" s="2" t="str">
        <f t="shared" si="2"/>
        <v>High</v>
      </c>
      <c r="CJ453" s="1">
        <v>987.14</v>
      </c>
      <c r="CK453" s="1">
        <v>738.977</v>
      </c>
      <c r="CL453" s="1">
        <v>248.163</v>
      </c>
      <c r="CM453" s="1">
        <v>422.639</v>
      </c>
      <c r="CN453" s="1">
        <v>546.845</v>
      </c>
      <c r="CO453" s="1">
        <v>0.0</v>
      </c>
      <c r="CP453" s="1">
        <v>0.0</v>
      </c>
      <c r="CQ453" s="1">
        <v>0.0</v>
      </c>
      <c r="CR453" s="1">
        <v>0.0</v>
      </c>
      <c r="CS453" s="1">
        <v>17.656</v>
      </c>
      <c r="CT453" s="1">
        <v>17.656</v>
      </c>
      <c r="CU453" s="1">
        <v>0.0</v>
      </c>
      <c r="CV453" s="1">
        <v>0.0</v>
      </c>
      <c r="CW453" s="1">
        <v>299.083</v>
      </c>
      <c r="CX453" s="1">
        <v>0.0</v>
      </c>
      <c r="CY453" s="1">
        <v>51.856</v>
      </c>
      <c r="CZ453" s="1">
        <v>0.086</v>
      </c>
      <c r="DA453" s="1">
        <v>4.846</v>
      </c>
      <c r="DB453" s="1">
        <v>4.933</v>
      </c>
      <c r="DC453" s="1">
        <v>0.0</v>
      </c>
      <c r="DD453" s="1">
        <v>0.408</v>
      </c>
      <c r="DE453" s="1">
        <v>0.408</v>
      </c>
      <c r="DF453" s="1">
        <v>46.787</v>
      </c>
      <c r="DG453" s="1">
        <v>19.573</v>
      </c>
      <c r="DH453" s="1">
        <v>66.36</v>
      </c>
      <c r="DI453" s="1">
        <v>87.661</v>
      </c>
      <c r="DJ453" s="1">
        <v>70.755</v>
      </c>
      <c r="DK453" s="1">
        <v>158.416</v>
      </c>
      <c r="DL453" s="1">
        <v>253.441</v>
      </c>
      <c r="DM453" s="1">
        <v>134.861</v>
      </c>
      <c r="DN453" s="1">
        <v>388.302</v>
      </c>
      <c r="DO453" s="1">
        <v>0.0</v>
      </c>
      <c r="DP453" s="1">
        <v>17.656</v>
      </c>
      <c r="DQ453" s="1">
        <v>17.656</v>
      </c>
      <c r="DR453" s="1" t="s">
        <v>149</v>
      </c>
      <c r="DS453" s="1" t="s">
        <v>149</v>
      </c>
      <c r="DT453" s="1" t="s">
        <v>149</v>
      </c>
      <c r="DU453" s="1" t="s">
        <v>149</v>
      </c>
      <c r="DV453" s="1">
        <v>673.56</v>
      </c>
      <c r="DW453" s="1" t="str">
        <f t="shared" si="3"/>
        <v>high</v>
      </c>
      <c r="DX453" s="1">
        <v>473.673</v>
      </c>
      <c r="DY453" s="1">
        <v>202.801</v>
      </c>
      <c r="DZ453" s="1">
        <v>262.4</v>
      </c>
      <c r="EA453" s="1" t="s">
        <v>149</v>
      </c>
      <c r="EB453" s="1" t="s">
        <v>149</v>
      </c>
      <c r="EC453" s="1" t="s">
        <v>149</v>
      </c>
      <c r="ED453" s="1" t="s">
        <v>149</v>
      </c>
      <c r="EE453" s="1" t="s">
        <v>1065</v>
      </c>
      <c r="EF453" s="1" t="s">
        <v>151</v>
      </c>
      <c r="EG453" s="1" t="s">
        <v>151</v>
      </c>
    </row>
    <row r="454" ht="14.25" customHeight="1">
      <c r="A454" s="1" t="s">
        <v>1066</v>
      </c>
      <c r="B454" s="1" t="s">
        <v>136</v>
      </c>
      <c r="C454" s="1">
        <v>32.0</v>
      </c>
      <c r="D454" s="1" t="s">
        <v>137</v>
      </c>
      <c r="E454" s="1">
        <v>76.6</v>
      </c>
      <c r="F454" s="1">
        <v>39.0</v>
      </c>
      <c r="G454" s="1" t="s">
        <v>138</v>
      </c>
      <c r="H454" s="1">
        <v>19.6</v>
      </c>
      <c r="I454" s="1">
        <v>100.0</v>
      </c>
      <c r="J454" s="1">
        <v>158.0</v>
      </c>
      <c r="K454" s="1">
        <v>4.051282051</v>
      </c>
      <c r="L454" s="1">
        <v>273.0</v>
      </c>
      <c r="M454" s="1">
        <v>0.5</v>
      </c>
      <c r="N454" s="1">
        <v>81.0</v>
      </c>
      <c r="O454" s="1">
        <v>5.4</v>
      </c>
      <c r="P454" s="1">
        <v>0.92</v>
      </c>
      <c r="Q454" s="1">
        <v>4.28</v>
      </c>
      <c r="R454" s="1">
        <v>0.214953271</v>
      </c>
      <c r="S454" s="1">
        <v>98.0</v>
      </c>
      <c r="T454" s="1">
        <v>12.9</v>
      </c>
      <c r="U454" s="1">
        <v>4.4955</v>
      </c>
      <c r="V454" s="1">
        <v>166.5</v>
      </c>
      <c r="W454" s="1">
        <v>259.1662481</v>
      </c>
      <c r="X454" s="1">
        <v>62.0</v>
      </c>
      <c r="Y454" s="1">
        <v>38.79848841</v>
      </c>
      <c r="Z454" s="1">
        <v>2.57742</v>
      </c>
      <c r="AA454" s="1">
        <v>0.330796672</v>
      </c>
      <c r="AB454" s="1">
        <v>70.0</v>
      </c>
      <c r="AC454" s="1">
        <v>24.45103924</v>
      </c>
      <c r="AD454" s="1" t="s">
        <v>154</v>
      </c>
      <c r="AE454" s="1">
        <v>32.71108924</v>
      </c>
      <c r="AF454" s="1">
        <v>86.4</v>
      </c>
      <c r="AG454" s="1" t="s">
        <v>140</v>
      </c>
      <c r="AH454" s="1" t="s">
        <v>154</v>
      </c>
      <c r="AI454" s="1" t="s">
        <v>142</v>
      </c>
      <c r="AJ454" s="1" t="s">
        <v>167</v>
      </c>
      <c r="AK454" s="1" t="s">
        <v>143</v>
      </c>
      <c r="AL454" s="1">
        <v>116.0</v>
      </c>
      <c r="AM454" s="1">
        <v>79.0</v>
      </c>
      <c r="AN454" s="1">
        <v>1620.64</v>
      </c>
      <c r="AO454" s="1">
        <v>18.7426</v>
      </c>
      <c r="AP454" s="1">
        <v>645.262</v>
      </c>
      <c r="AQ454" s="1">
        <v>937.01</v>
      </c>
      <c r="AR454" s="1">
        <v>13.4999</v>
      </c>
      <c r="AS454" s="1">
        <v>986.023</v>
      </c>
      <c r="AT454" s="1">
        <v>3499.51</v>
      </c>
      <c r="AU454" s="1">
        <v>248.154</v>
      </c>
      <c r="AV454" s="1">
        <v>9.69408</v>
      </c>
      <c r="AW454" s="1">
        <v>1.02358</v>
      </c>
      <c r="AX454" s="1">
        <v>2.95446</v>
      </c>
      <c r="AY454" s="1">
        <v>1097.02</v>
      </c>
      <c r="AZ454" s="1">
        <v>1.63495</v>
      </c>
      <c r="BA454" s="1">
        <v>2.35393</v>
      </c>
      <c r="BB454" s="1">
        <v>25.4265</v>
      </c>
      <c r="BC454" s="1">
        <v>6.48614</v>
      </c>
      <c r="BD454" s="1">
        <v>1.6397</v>
      </c>
      <c r="BE454" s="1">
        <v>431.495</v>
      </c>
      <c r="BF454" s="1">
        <v>7.20904</v>
      </c>
      <c r="BG454" s="1">
        <v>176.527</v>
      </c>
      <c r="BH454" s="1">
        <v>1.569473762</v>
      </c>
      <c r="BI454" s="1">
        <v>0.177836877</v>
      </c>
      <c r="BJ454" s="1">
        <v>0.116334977</v>
      </c>
      <c r="BK454" s="1">
        <v>0.013016884</v>
      </c>
      <c r="BL454" s="1" t="s">
        <v>156</v>
      </c>
      <c r="BM454" s="1" t="s">
        <v>146</v>
      </c>
      <c r="BN454" s="1" t="s">
        <v>146</v>
      </c>
      <c r="BO454" s="1" t="s">
        <v>145</v>
      </c>
      <c r="BP454" s="1" t="s">
        <v>146</v>
      </c>
      <c r="BQ454" s="1" t="s">
        <v>146</v>
      </c>
      <c r="BR454" s="1" t="s">
        <v>146</v>
      </c>
      <c r="BS454" s="1">
        <v>1.73324013</v>
      </c>
      <c r="BT454" s="1">
        <v>0.176590665</v>
      </c>
      <c r="BU454" s="1">
        <v>0.134801127</v>
      </c>
      <c r="BV454" s="1">
        <v>0.084673978</v>
      </c>
      <c r="BW454" s="1">
        <v>0.01190499</v>
      </c>
      <c r="BX454" s="1">
        <v>-1.414457769</v>
      </c>
      <c r="BY454" s="1">
        <v>-0.872583448</v>
      </c>
      <c r="BZ454" s="1" t="str">
        <f t="shared" si="1"/>
        <v>antiinflamatoria</v>
      </c>
      <c r="CA454" s="1">
        <v>24.83333333</v>
      </c>
      <c r="CB454" s="1" t="s">
        <v>148</v>
      </c>
      <c r="CC454" s="1">
        <v>0.039886187</v>
      </c>
      <c r="CD454" s="1">
        <v>0.180341438</v>
      </c>
      <c r="CE454" s="1">
        <v>0.040506984</v>
      </c>
      <c r="CF454" s="1">
        <v>0.256544232</v>
      </c>
      <c r="CG454" s="1">
        <v>0.309777548</v>
      </c>
      <c r="CH454" s="1">
        <v>1855.172</v>
      </c>
      <c r="CI454" s="2" t="str">
        <f t="shared" si="2"/>
        <v>High</v>
      </c>
      <c r="CJ454" s="1">
        <v>1610.477</v>
      </c>
      <c r="CK454" s="1">
        <v>1189.742</v>
      </c>
      <c r="CL454" s="1">
        <v>420.735</v>
      </c>
      <c r="CM454" s="1">
        <v>420.194</v>
      </c>
      <c r="CN454" s="1">
        <v>1123.958</v>
      </c>
      <c r="CO454" s="1">
        <v>7.545</v>
      </c>
      <c r="CP454" s="1">
        <v>0.0</v>
      </c>
      <c r="CQ454" s="1">
        <v>7.545</v>
      </c>
      <c r="CR454" s="1">
        <v>0.0</v>
      </c>
      <c r="CS454" s="1">
        <v>58.78</v>
      </c>
      <c r="CT454" s="1">
        <v>58.78</v>
      </c>
      <c r="CU454" s="1">
        <v>0.0</v>
      </c>
      <c r="CV454" s="1">
        <v>0.737</v>
      </c>
      <c r="CW454" s="1">
        <v>133.053</v>
      </c>
      <c r="CX454" s="1">
        <v>0.0</v>
      </c>
      <c r="CY454" s="1">
        <v>219.88</v>
      </c>
      <c r="CZ454" s="1">
        <v>0.0</v>
      </c>
      <c r="DA454" s="1">
        <v>0.0</v>
      </c>
      <c r="DB454" s="1">
        <v>0.0</v>
      </c>
      <c r="DC454" s="1">
        <v>0.068</v>
      </c>
      <c r="DD454" s="1">
        <v>1.37</v>
      </c>
      <c r="DE454" s="1">
        <v>1.438</v>
      </c>
      <c r="DF454" s="1">
        <v>46.899</v>
      </c>
      <c r="DG454" s="1">
        <v>9.62</v>
      </c>
      <c r="DH454" s="1">
        <v>56.519</v>
      </c>
      <c r="DI454" s="1">
        <v>2.596</v>
      </c>
      <c r="DJ454" s="1">
        <v>9.27</v>
      </c>
      <c r="DK454" s="1">
        <v>11.866</v>
      </c>
      <c r="DL454" s="1">
        <v>770.38</v>
      </c>
      <c r="DM454" s="1">
        <v>341.677</v>
      </c>
      <c r="DN454" s="1">
        <v>1112.057</v>
      </c>
      <c r="DO454" s="1">
        <v>0.0</v>
      </c>
      <c r="DP454" s="1">
        <v>58.78</v>
      </c>
      <c r="DQ454" s="1">
        <v>58.78</v>
      </c>
      <c r="DR454" s="1" t="s">
        <v>149</v>
      </c>
      <c r="DS454" s="1" t="s">
        <v>149</v>
      </c>
      <c r="DT454" s="1" t="s">
        <v>149</v>
      </c>
      <c r="DU454" s="1" t="s">
        <v>149</v>
      </c>
      <c r="DV454" s="1">
        <v>1144.716</v>
      </c>
      <c r="DW454" s="1" t="str">
        <f t="shared" si="3"/>
        <v>high</v>
      </c>
      <c r="DX454" s="1">
        <v>993.729</v>
      </c>
      <c r="DY454" s="1">
        <v>259.277</v>
      </c>
      <c r="DZ454" s="1">
        <v>693.528</v>
      </c>
      <c r="EA454" s="1" t="s">
        <v>149</v>
      </c>
      <c r="EB454" s="1" t="s">
        <v>149</v>
      </c>
      <c r="EC454" s="1" t="s">
        <v>149</v>
      </c>
      <c r="ED454" s="1" t="s">
        <v>149</v>
      </c>
      <c r="EE454" s="1" t="s">
        <v>1067</v>
      </c>
      <c r="EF454" s="1" t="s">
        <v>165</v>
      </c>
      <c r="EG454" s="1" t="s">
        <v>151</v>
      </c>
    </row>
    <row r="455" ht="14.25" customHeight="1">
      <c r="A455" s="1" t="s">
        <v>1068</v>
      </c>
      <c r="B455" s="1" t="s">
        <v>136</v>
      </c>
      <c r="C455" s="1">
        <v>60.0</v>
      </c>
      <c r="D455" s="1" t="s">
        <v>161</v>
      </c>
      <c r="E455" s="1">
        <v>72.4</v>
      </c>
      <c r="F455" s="1">
        <v>51.0</v>
      </c>
      <c r="G455" s="1" t="s">
        <v>154</v>
      </c>
      <c r="H455" s="1">
        <v>21.0</v>
      </c>
      <c r="I455" s="1">
        <v>94.0</v>
      </c>
      <c r="J455" s="1">
        <v>166.0</v>
      </c>
      <c r="K455" s="1">
        <v>3.254901961</v>
      </c>
      <c r="L455" s="1">
        <v>115.7</v>
      </c>
      <c r="M455" s="1">
        <v>1.0</v>
      </c>
      <c r="N455" s="1">
        <v>86.0</v>
      </c>
      <c r="O455" s="1">
        <v>5.4</v>
      </c>
      <c r="P455" s="1">
        <v>0.97</v>
      </c>
      <c r="Q455" s="1">
        <v>7.1</v>
      </c>
      <c r="R455" s="1">
        <v>0.136619718</v>
      </c>
      <c r="S455" s="1">
        <v>105.0</v>
      </c>
      <c r="T455" s="1">
        <v>13.36</v>
      </c>
      <c r="U455" s="1">
        <v>4.773</v>
      </c>
      <c r="V455" s="1">
        <v>151.4</v>
      </c>
      <c r="W455" s="1">
        <v>209.897879</v>
      </c>
      <c r="X455" s="1">
        <v>58.9</v>
      </c>
      <c r="Y455" s="1">
        <v>35.28455346</v>
      </c>
      <c r="Z455" s="1">
        <v>2.834101333</v>
      </c>
      <c r="AA455" s="1">
        <v>0.326345706</v>
      </c>
      <c r="AB455" s="1">
        <v>75.2</v>
      </c>
      <c r="AC455" s="1">
        <v>27.45502505</v>
      </c>
      <c r="AD455" s="1" t="s">
        <v>139</v>
      </c>
      <c r="AE455" s="1">
        <v>37.54339737</v>
      </c>
      <c r="AF455" s="1">
        <v>100.1</v>
      </c>
      <c r="AG455" s="1" t="s">
        <v>140</v>
      </c>
      <c r="AH455" s="1" t="s">
        <v>141</v>
      </c>
      <c r="AI455" s="1" t="s">
        <v>142</v>
      </c>
      <c r="AJ455" s="1" t="s">
        <v>167</v>
      </c>
      <c r="AK455" s="1" t="s">
        <v>143</v>
      </c>
      <c r="AL455" s="1">
        <v>116.0</v>
      </c>
      <c r="AM455" s="1">
        <v>82.0</v>
      </c>
      <c r="AN455" s="1">
        <v>1364.22</v>
      </c>
      <c r="AO455" s="1">
        <v>15.3803</v>
      </c>
      <c r="AP455" s="1">
        <v>305.086</v>
      </c>
      <c r="AQ455" s="1">
        <v>827.231</v>
      </c>
      <c r="AR455" s="1">
        <v>12.1803</v>
      </c>
      <c r="AS455" s="1">
        <v>994.416</v>
      </c>
      <c r="AT455" s="1">
        <v>2179.81</v>
      </c>
      <c r="AU455" s="1">
        <v>196.848</v>
      </c>
      <c r="AV455" s="1">
        <v>10.1079</v>
      </c>
      <c r="AW455" s="1">
        <v>0.99701</v>
      </c>
      <c r="AX455" s="1">
        <v>2.93664</v>
      </c>
      <c r="AY455" s="1">
        <v>759.57</v>
      </c>
      <c r="AZ455" s="1">
        <v>0.858705</v>
      </c>
      <c r="BA455" s="1">
        <v>1.56298</v>
      </c>
      <c r="BB455" s="1">
        <v>12.1473</v>
      </c>
      <c r="BC455" s="1">
        <v>4.21204</v>
      </c>
      <c r="BD455" s="1">
        <v>0.853384</v>
      </c>
      <c r="BE455" s="1">
        <v>319.379</v>
      </c>
      <c r="BF455" s="1">
        <v>7.07982</v>
      </c>
      <c r="BG455" s="1">
        <v>166.209</v>
      </c>
      <c r="BH455" s="1">
        <v>0.389878282</v>
      </c>
      <c r="BI455" s="1">
        <v>0.263158719</v>
      </c>
      <c r="BJ455" s="1">
        <v>0.475759235</v>
      </c>
      <c r="BK455" s="1">
        <v>0.01704869</v>
      </c>
      <c r="BL455" s="1" t="s">
        <v>156</v>
      </c>
      <c r="BM455" s="1" t="s">
        <v>146</v>
      </c>
      <c r="BN455" s="1" t="s">
        <v>146</v>
      </c>
      <c r="BO455" s="1" t="s">
        <v>146</v>
      </c>
      <c r="BP455" s="1" t="s">
        <v>146</v>
      </c>
      <c r="BQ455" s="1" t="s">
        <v>146</v>
      </c>
      <c r="BR455" s="1" t="s">
        <v>146</v>
      </c>
      <c r="BS455" s="1">
        <v>2.37089501</v>
      </c>
      <c r="BT455" s="1">
        <v>0.372409888</v>
      </c>
      <c r="BU455" s="1">
        <v>0.359283733</v>
      </c>
      <c r="BV455" s="1">
        <v>0.153788542</v>
      </c>
      <c r="BW455" s="1">
        <v>0.024523795</v>
      </c>
      <c r="BX455" s="1">
        <v>0.514480349</v>
      </c>
      <c r="BY455" s="1">
        <v>0.377185007</v>
      </c>
      <c r="BZ455" s="1" t="str">
        <f t="shared" si="1"/>
        <v>proinflamatoria</v>
      </c>
      <c r="CA455" s="1">
        <v>30.93306693</v>
      </c>
      <c r="CB455" s="1" t="s">
        <v>148</v>
      </c>
      <c r="CC455" s="1">
        <v>4.17983E-4</v>
      </c>
      <c r="CD455" s="1">
        <v>0.103241687</v>
      </c>
      <c r="CE455" s="1">
        <v>0.051272525</v>
      </c>
      <c r="CF455" s="1">
        <v>0.433447892</v>
      </c>
      <c r="CG455" s="1">
        <v>0.005433773</v>
      </c>
      <c r="CH455" s="1">
        <v>867.242</v>
      </c>
      <c r="CI455" s="2" t="str">
        <f t="shared" si="2"/>
        <v>low</v>
      </c>
      <c r="CJ455" s="1">
        <v>306.923</v>
      </c>
      <c r="CK455" s="1">
        <v>192.99</v>
      </c>
      <c r="CL455" s="1">
        <v>113.934</v>
      </c>
      <c r="CM455" s="1">
        <v>13.919</v>
      </c>
      <c r="CN455" s="1">
        <v>270.29</v>
      </c>
      <c r="CO455" s="1">
        <v>8.737</v>
      </c>
      <c r="CP455" s="1">
        <v>0.0</v>
      </c>
      <c r="CQ455" s="1">
        <v>8.737</v>
      </c>
      <c r="CR455" s="1">
        <v>0.013</v>
      </c>
      <c r="CS455" s="1">
        <v>13.958</v>
      </c>
      <c r="CT455" s="1">
        <v>13.971</v>
      </c>
      <c r="CU455" s="1">
        <v>0.006</v>
      </c>
      <c r="CV455" s="1">
        <v>6.738</v>
      </c>
      <c r="CW455" s="1">
        <v>0.0</v>
      </c>
      <c r="CX455" s="1">
        <v>0.0</v>
      </c>
      <c r="CY455" s="1">
        <v>9.09</v>
      </c>
      <c r="CZ455" s="1">
        <v>0.149</v>
      </c>
      <c r="DA455" s="1">
        <v>0.175</v>
      </c>
      <c r="DB455" s="1">
        <v>0.324</v>
      </c>
      <c r="DC455" s="1">
        <v>0.067</v>
      </c>
      <c r="DD455" s="1">
        <v>0.045</v>
      </c>
      <c r="DE455" s="1">
        <v>0.112</v>
      </c>
      <c r="DF455" s="1">
        <v>3.291</v>
      </c>
      <c r="DG455" s="1">
        <v>1.102</v>
      </c>
      <c r="DH455" s="1">
        <v>4.393</v>
      </c>
      <c r="DI455" s="1">
        <v>0.182</v>
      </c>
      <c r="DJ455" s="1">
        <v>0.639</v>
      </c>
      <c r="DK455" s="1">
        <v>0.821</v>
      </c>
      <c r="DL455" s="1">
        <v>171.445</v>
      </c>
      <c r="DM455" s="1">
        <v>98.007</v>
      </c>
      <c r="DN455" s="1">
        <v>269.452</v>
      </c>
      <c r="DO455" s="1">
        <v>0.013</v>
      </c>
      <c r="DP455" s="1">
        <v>13.958</v>
      </c>
      <c r="DQ455" s="1">
        <v>13.971</v>
      </c>
      <c r="DR455" s="1" t="s">
        <v>157</v>
      </c>
      <c r="DS455" s="1" t="s">
        <v>158</v>
      </c>
      <c r="DT455" s="1" t="s">
        <v>158</v>
      </c>
      <c r="DU455" s="1" t="s">
        <v>157</v>
      </c>
      <c r="DV455" s="1">
        <v>635.705</v>
      </c>
      <c r="DW455" s="1" t="str">
        <f t="shared" si="3"/>
        <v>high</v>
      </c>
      <c r="DX455" s="1">
        <v>224.981</v>
      </c>
      <c r="DY455" s="1">
        <v>10.203</v>
      </c>
      <c r="DZ455" s="1">
        <v>198.128</v>
      </c>
      <c r="EA455" s="1" t="s">
        <v>157</v>
      </c>
      <c r="EB455" s="1" t="s">
        <v>157</v>
      </c>
      <c r="EC455" s="1" t="s">
        <v>158</v>
      </c>
      <c r="ED455" s="1" t="s">
        <v>157</v>
      </c>
      <c r="EE455" s="1" t="s">
        <v>1069</v>
      </c>
      <c r="EF455" s="1" t="s">
        <v>165</v>
      </c>
      <c r="EG455" s="1" t="s">
        <v>165</v>
      </c>
    </row>
    <row r="456" ht="14.25" customHeight="1">
      <c r="A456" s="1" t="s">
        <v>1070</v>
      </c>
      <c r="B456" s="1" t="s">
        <v>136</v>
      </c>
      <c r="C456" s="1">
        <v>60.0</v>
      </c>
      <c r="D456" s="1" t="s">
        <v>161</v>
      </c>
      <c r="E456" s="1">
        <v>109.0</v>
      </c>
      <c r="F456" s="1">
        <v>28.0</v>
      </c>
      <c r="G456" s="1" t="s">
        <v>138</v>
      </c>
      <c r="H456" s="1">
        <v>77.8</v>
      </c>
      <c r="I456" s="1">
        <v>82.0</v>
      </c>
      <c r="J456" s="1">
        <v>188.0</v>
      </c>
      <c r="K456" s="1">
        <v>6.714285714</v>
      </c>
      <c r="L456" s="1">
        <v>139.0</v>
      </c>
      <c r="M456" s="1">
        <v>1.6</v>
      </c>
      <c r="N456" s="1">
        <v>81.0</v>
      </c>
      <c r="O456" s="1">
        <v>5.9</v>
      </c>
      <c r="P456" s="1">
        <v>12.39</v>
      </c>
      <c r="Q456" s="1">
        <v>2.39</v>
      </c>
      <c r="R456" s="1">
        <v>5.184100418</v>
      </c>
      <c r="S456" s="1">
        <v>389.0</v>
      </c>
      <c r="T456" s="1">
        <v>23.3</v>
      </c>
      <c r="U456" s="1">
        <v>4.4955</v>
      </c>
      <c r="V456" s="1">
        <v>247.9</v>
      </c>
      <c r="W456" s="1">
        <v>468.1064792</v>
      </c>
      <c r="X456" s="1">
        <v>35.0</v>
      </c>
      <c r="Y456" s="1">
        <v>21.48070818</v>
      </c>
      <c r="Z456" s="1">
        <v>4.65534</v>
      </c>
      <c r="AA456" s="1">
        <v>0.304899314</v>
      </c>
      <c r="AB456" s="1">
        <v>101.0</v>
      </c>
      <c r="AC456" s="1">
        <v>33.66864189</v>
      </c>
      <c r="AD456" s="1" t="s">
        <v>155</v>
      </c>
      <c r="AE456" s="1">
        <v>40.20385235</v>
      </c>
      <c r="AF456" s="1">
        <v>126.8</v>
      </c>
      <c r="AG456" s="1" t="s">
        <v>140</v>
      </c>
      <c r="AH456" s="1" t="s">
        <v>141</v>
      </c>
      <c r="AI456" s="1" t="s">
        <v>167</v>
      </c>
      <c r="AJ456" s="1" t="s">
        <v>142</v>
      </c>
      <c r="AK456" s="1" t="s">
        <v>173</v>
      </c>
      <c r="AL456" s="1">
        <v>145.0</v>
      </c>
      <c r="AM456" s="1">
        <v>83.0</v>
      </c>
      <c r="AN456" s="1">
        <v>2065.79</v>
      </c>
      <c r="AO456" s="1">
        <v>24.79</v>
      </c>
      <c r="AP456" s="1">
        <v>560.914</v>
      </c>
      <c r="AQ456" s="1">
        <v>1228.93</v>
      </c>
      <c r="AR456" s="1">
        <v>15.3527</v>
      </c>
      <c r="AS456" s="1">
        <v>1808.29</v>
      </c>
      <c r="AT456" s="1">
        <v>3384.29</v>
      </c>
      <c r="AU456" s="1">
        <v>319.955</v>
      </c>
      <c r="AV456" s="1">
        <v>10.855</v>
      </c>
      <c r="AW456" s="1">
        <v>2.77377</v>
      </c>
      <c r="AX456" s="1">
        <v>3.64112</v>
      </c>
      <c r="AY456" s="1">
        <v>795.473</v>
      </c>
      <c r="AZ456" s="1">
        <v>1.32324</v>
      </c>
      <c r="BA456" s="1">
        <v>1.8481</v>
      </c>
      <c r="BB456" s="1">
        <v>22.0274</v>
      </c>
      <c r="BC456" s="1">
        <v>6.33544</v>
      </c>
      <c r="BD456" s="1">
        <v>1.19362</v>
      </c>
      <c r="BE456" s="1">
        <v>411.727</v>
      </c>
      <c r="BF456" s="1">
        <v>6.79082</v>
      </c>
      <c r="BG456" s="1">
        <v>168.72</v>
      </c>
      <c r="BH456" s="1">
        <v>0.57689248</v>
      </c>
      <c r="BI456" s="1">
        <v>0.227506325</v>
      </c>
      <c r="BJ456" s="1">
        <v>0.172773163</v>
      </c>
      <c r="BK456" s="1">
        <v>0.032382536</v>
      </c>
      <c r="BL456" s="1" t="s">
        <v>144</v>
      </c>
      <c r="BM456" s="1" t="s">
        <v>145</v>
      </c>
      <c r="BN456" s="1" t="s">
        <v>145</v>
      </c>
      <c r="BO456" s="1" t="s">
        <v>145</v>
      </c>
      <c r="BP456" s="1" t="s">
        <v>146</v>
      </c>
      <c r="BQ456" s="1" t="s">
        <v>146</v>
      </c>
      <c r="BR456" s="1" t="s">
        <v>145</v>
      </c>
      <c r="BS456" s="1">
        <v>1.989852263</v>
      </c>
      <c r="BT456" s="1">
        <v>0.172248073</v>
      </c>
      <c r="BU456" s="1">
        <v>0.291101825</v>
      </c>
      <c r="BV456" s="1">
        <v>0.106316674</v>
      </c>
      <c r="BW456" s="1">
        <v>0.02626535</v>
      </c>
      <c r="BX456" s="1">
        <v>-1.184896391</v>
      </c>
      <c r="BY456" s="1">
        <v>-0.57352197</v>
      </c>
      <c r="BZ456" s="1" t="str">
        <f t="shared" si="1"/>
        <v>antiinflamatoria</v>
      </c>
      <c r="CA456" s="1">
        <v>36.68138801</v>
      </c>
      <c r="CB456" s="1" t="s">
        <v>148</v>
      </c>
      <c r="CC456" s="1">
        <v>0.092814622</v>
      </c>
      <c r="CD456" s="1">
        <v>0.049216064</v>
      </c>
      <c r="CE456" s="1">
        <v>0.632849837</v>
      </c>
      <c r="CF456" s="1">
        <v>0.039490232</v>
      </c>
      <c r="CG456" s="1">
        <v>0.080657332</v>
      </c>
      <c r="CH456" s="1">
        <v>1720.921</v>
      </c>
      <c r="CI456" s="2" t="str">
        <f t="shared" si="2"/>
        <v>High</v>
      </c>
      <c r="CJ456" s="1">
        <v>1064.953</v>
      </c>
      <c r="CK456" s="1">
        <v>684.568</v>
      </c>
      <c r="CL456" s="1">
        <v>380.385</v>
      </c>
      <c r="CM456" s="1">
        <v>66.965</v>
      </c>
      <c r="CN456" s="1">
        <v>939.6</v>
      </c>
      <c r="CO456" s="1">
        <v>42.721</v>
      </c>
      <c r="CP456" s="1">
        <v>0.0</v>
      </c>
      <c r="CQ456" s="1">
        <v>42.721</v>
      </c>
      <c r="CR456" s="1">
        <v>0.026</v>
      </c>
      <c r="CS456" s="1">
        <v>15.615</v>
      </c>
      <c r="CT456" s="1">
        <v>15.641</v>
      </c>
      <c r="CU456" s="1">
        <v>0.026</v>
      </c>
      <c r="CV456" s="1">
        <v>4.894</v>
      </c>
      <c r="CW456" s="1">
        <v>0.0</v>
      </c>
      <c r="CX456" s="1">
        <v>0.0</v>
      </c>
      <c r="CY456" s="1">
        <v>0.885</v>
      </c>
      <c r="CZ456" s="1">
        <v>0.274</v>
      </c>
      <c r="DA456" s="1">
        <v>26.982</v>
      </c>
      <c r="DB456" s="1">
        <v>27.256</v>
      </c>
      <c r="DC456" s="1">
        <v>0.28</v>
      </c>
      <c r="DD456" s="1">
        <v>2.881</v>
      </c>
      <c r="DE456" s="1">
        <v>3.161</v>
      </c>
      <c r="DF456" s="1">
        <v>26.396</v>
      </c>
      <c r="DG456" s="1">
        <v>9.267</v>
      </c>
      <c r="DH456" s="1">
        <v>35.663</v>
      </c>
      <c r="DI456" s="1">
        <v>2.705</v>
      </c>
      <c r="DJ456" s="1">
        <v>4.713</v>
      </c>
      <c r="DK456" s="1">
        <v>7.418</v>
      </c>
      <c r="DL456" s="1">
        <v>608.637</v>
      </c>
      <c r="DM456" s="1">
        <v>315.285</v>
      </c>
      <c r="DN456" s="1">
        <v>923.922</v>
      </c>
      <c r="DO456" s="1">
        <v>0.026</v>
      </c>
      <c r="DP456" s="1">
        <v>15.615</v>
      </c>
      <c r="DQ456" s="1">
        <v>15.641</v>
      </c>
      <c r="DR456" s="1" t="s">
        <v>149</v>
      </c>
      <c r="DS456" s="1" t="s">
        <v>149</v>
      </c>
      <c r="DT456" s="1" t="s">
        <v>157</v>
      </c>
      <c r="DU456" s="1" t="s">
        <v>149</v>
      </c>
      <c r="DV456" s="1">
        <v>833.057</v>
      </c>
      <c r="DW456" s="1" t="str">
        <f t="shared" si="3"/>
        <v>high</v>
      </c>
      <c r="DX456" s="1">
        <v>515.518</v>
      </c>
      <c r="DY456" s="1">
        <v>32.416</v>
      </c>
      <c r="DZ456" s="1">
        <v>454.838</v>
      </c>
      <c r="EA456" s="1" t="s">
        <v>149</v>
      </c>
      <c r="EB456" s="1" t="s">
        <v>149</v>
      </c>
      <c r="EC456" s="1" t="s">
        <v>157</v>
      </c>
      <c r="ED456" s="1" t="s">
        <v>149</v>
      </c>
      <c r="EE456" s="1" t="s">
        <v>1071</v>
      </c>
      <c r="EF456" s="1" t="s">
        <v>151</v>
      </c>
      <c r="EG456" s="1" t="s">
        <v>151</v>
      </c>
    </row>
    <row r="457" ht="14.25" customHeight="1">
      <c r="A457" s="1" t="s">
        <v>1072</v>
      </c>
      <c r="B457" s="1" t="s">
        <v>153</v>
      </c>
      <c r="C457" s="1">
        <v>46.0</v>
      </c>
      <c r="D457" s="1" t="s">
        <v>161</v>
      </c>
      <c r="E457" s="1">
        <v>111.0</v>
      </c>
      <c r="F457" s="1">
        <v>60.0</v>
      </c>
      <c r="G457" s="1" t="s">
        <v>154</v>
      </c>
      <c r="H457" s="1">
        <v>24.2</v>
      </c>
      <c r="I457" s="1">
        <v>150.0</v>
      </c>
      <c r="J457" s="1">
        <v>234.0</v>
      </c>
      <c r="K457" s="1">
        <v>3.9</v>
      </c>
      <c r="L457" s="1">
        <v>125.9</v>
      </c>
      <c r="M457" s="1">
        <v>1.2</v>
      </c>
      <c r="N457" s="1">
        <v>87.0</v>
      </c>
      <c r="O457" s="1">
        <v>5.7</v>
      </c>
      <c r="P457" s="1">
        <v>6.42</v>
      </c>
      <c r="Q457" s="1">
        <v>12.25</v>
      </c>
      <c r="R457" s="1">
        <v>0.524081633</v>
      </c>
      <c r="S457" s="1">
        <v>121.0</v>
      </c>
      <c r="T457" s="1">
        <v>10.55</v>
      </c>
      <c r="U457" s="1">
        <v>4.8285</v>
      </c>
      <c r="V457" s="1">
        <v>126.2</v>
      </c>
      <c r="W457" s="1">
        <v>158.8257433</v>
      </c>
      <c r="X457" s="1">
        <v>74.0</v>
      </c>
      <c r="Y457" s="1">
        <v>44.16902603</v>
      </c>
      <c r="Z457" s="1">
        <v>2.26403</v>
      </c>
      <c r="AA457" s="1">
        <v>0.337074636</v>
      </c>
      <c r="AB457" s="1">
        <v>65.5</v>
      </c>
      <c r="AC457" s="1">
        <v>24.5022398</v>
      </c>
      <c r="AD457" s="1" t="s">
        <v>154</v>
      </c>
      <c r="AE457" s="1">
        <v>36.48466471</v>
      </c>
      <c r="AF457" s="1">
        <v>82.2</v>
      </c>
      <c r="AG457" s="1" t="s">
        <v>140</v>
      </c>
      <c r="AH457" s="1" t="s">
        <v>154</v>
      </c>
      <c r="AI457" s="1" t="s">
        <v>142</v>
      </c>
      <c r="AJ457" s="1" t="s">
        <v>167</v>
      </c>
      <c r="AK457" s="1" t="s">
        <v>143</v>
      </c>
      <c r="AL457" s="1">
        <v>94.0</v>
      </c>
      <c r="AM457" s="1">
        <v>53.0</v>
      </c>
      <c r="AN457" s="1">
        <v>1535.95</v>
      </c>
      <c r="AO457" s="1">
        <v>15.7718</v>
      </c>
      <c r="AP457" s="1">
        <v>448.327</v>
      </c>
      <c r="AQ457" s="1">
        <v>680.843</v>
      </c>
      <c r="AR457" s="1">
        <v>11.1224</v>
      </c>
      <c r="AS457" s="1">
        <v>895.062</v>
      </c>
      <c r="AT457" s="1">
        <v>2478.2</v>
      </c>
      <c r="AU457" s="1">
        <v>177.487</v>
      </c>
      <c r="AV457" s="1">
        <v>9.11681</v>
      </c>
      <c r="AW457" s="1">
        <v>0.970684</v>
      </c>
      <c r="AX457" s="1">
        <v>2.36589</v>
      </c>
      <c r="AY457" s="1">
        <v>618.805</v>
      </c>
      <c r="AZ457" s="1">
        <v>0.702691</v>
      </c>
      <c r="BA457" s="1">
        <v>1.13439</v>
      </c>
      <c r="BB457" s="1">
        <v>11.6354</v>
      </c>
      <c r="BC457" s="1">
        <v>3.61203</v>
      </c>
      <c r="BD457" s="1">
        <v>1.85575</v>
      </c>
      <c r="BE457" s="1">
        <v>318.304</v>
      </c>
      <c r="BF457" s="1">
        <v>6.65822</v>
      </c>
      <c r="BG457" s="1">
        <v>153.977</v>
      </c>
      <c r="BH457" s="1">
        <v>0.998292248</v>
      </c>
      <c r="BI457" s="1">
        <v>0.252581036</v>
      </c>
      <c r="BJ457" s="1">
        <v>0.218070431</v>
      </c>
      <c r="BK457" s="1">
        <v>0.0</v>
      </c>
      <c r="BL457" s="1" t="s">
        <v>156</v>
      </c>
      <c r="BM457" s="1" t="s">
        <v>146</v>
      </c>
      <c r="BN457" s="1" t="s">
        <v>146</v>
      </c>
      <c r="BO457" s="1" t="s">
        <v>146</v>
      </c>
      <c r="BP457" s="1" t="s">
        <v>146</v>
      </c>
      <c r="BQ457" s="1" t="s">
        <v>146</v>
      </c>
      <c r="BR457" s="1" t="s">
        <v>146</v>
      </c>
      <c r="BS457" s="1" t="s">
        <v>147</v>
      </c>
      <c r="BT457" s="1" t="s">
        <v>147</v>
      </c>
      <c r="BU457" s="1" t="s">
        <v>147</v>
      </c>
      <c r="BV457" s="1" t="s">
        <v>147</v>
      </c>
      <c r="BW457" s="1" t="s">
        <v>147</v>
      </c>
      <c r="BX457" s="1">
        <v>0.437596387</v>
      </c>
      <c r="BY457" s="1">
        <v>0.284893481</v>
      </c>
      <c r="BZ457" s="1" t="str">
        <f t="shared" si="1"/>
        <v>proinflamatoria</v>
      </c>
      <c r="CA457" s="1">
        <v>36.2189781</v>
      </c>
      <c r="CB457" s="1" t="s">
        <v>148</v>
      </c>
      <c r="CC457" s="1">
        <v>0.078436354</v>
      </c>
      <c r="CD457" s="1">
        <v>0.278828355</v>
      </c>
      <c r="CE457" s="1">
        <v>0.008529636</v>
      </c>
      <c r="CF457" s="1">
        <v>0.084171173</v>
      </c>
      <c r="CG457" s="1">
        <v>0.164531233</v>
      </c>
      <c r="CH457" s="1">
        <v>904.542</v>
      </c>
      <c r="CI457" s="2" t="str">
        <f t="shared" si="2"/>
        <v>low</v>
      </c>
      <c r="CJ457" s="1">
        <v>390.03</v>
      </c>
      <c r="CK457" s="1">
        <v>358.4</v>
      </c>
      <c r="CL457" s="1">
        <v>31.63</v>
      </c>
      <c r="CM457" s="1">
        <v>324.654</v>
      </c>
      <c r="CN457" s="1">
        <v>61.756</v>
      </c>
      <c r="CO457" s="1">
        <v>0.658</v>
      </c>
      <c r="CP457" s="1">
        <v>0.0</v>
      </c>
      <c r="CQ457" s="1">
        <v>0.658</v>
      </c>
      <c r="CR457" s="1">
        <v>0.0</v>
      </c>
      <c r="CS457" s="1">
        <v>2.962</v>
      </c>
      <c r="CT457" s="1">
        <v>2.962</v>
      </c>
      <c r="CU457" s="1">
        <v>0.0</v>
      </c>
      <c r="CV457" s="1">
        <v>0.658</v>
      </c>
      <c r="CW457" s="1">
        <v>1.606</v>
      </c>
      <c r="CX457" s="1">
        <v>0.0</v>
      </c>
      <c r="CY457" s="1">
        <v>282.159</v>
      </c>
      <c r="CZ457" s="1">
        <v>0.107</v>
      </c>
      <c r="DA457" s="1">
        <v>0.76</v>
      </c>
      <c r="DB457" s="1">
        <v>0.866</v>
      </c>
      <c r="DC457" s="1">
        <v>6.408</v>
      </c>
      <c r="DD457" s="1">
        <v>0.367</v>
      </c>
      <c r="DE457" s="1">
        <v>6.775</v>
      </c>
      <c r="DF457" s="1">
        <v>17.615</v>
      </c>
      <c r="DG457" s="1">
        <v>6.327</v>
      </c>
      <c r="DH457" s="1">
        <v>23.943</v>
      </c>
      <c r="DI457" s="1">
        <v>3.67</v>
      </c>
      <c r="DJ457" s="1">
        <v>1.29</v>
      </c>
      <c r="DK457" s="1">
        <v>4.96</v>
      </c>
      <c r="DL457" s="1">
        <v>36.865</v>
      </c>
      <c r="DM457" s="1">
        <v>19.916</v>
      </c>
      <c r="DN457" s="1">
        <v>56.782</v>
      </c>
      <c r="DO457" s="1">
        <v>0.0</v>
      </c>
      <c r="DP457" s="1">
        <v>2.962</v>
      </c>
      <c r="DQ457" s="1">
        <v>2.962</v>
      </c>
      <c r="DR457" s="1" t="s">
        <v>157</v>
      </c>
      <c r="DS457" s="1" t="s">
        <v>157</v>
      </c>
      <c r="DT457" s="1" t="s">
        <v>149</v>
      </c>
      <c r="DU457" s="1" t="s">
        <v>158</v>
      </c>
      <c r="DV457" s="1">
        <v>588.914</v>
      </c>
      <c r="DW457" s="1" t="str">
        <f t="shared" si="3"/>
        <v>high</v>
      </c>
      <c r="DX457" s="1">
        <v>253.934</v>
      </c>
      <c r="DY457" s="1">
        <v>211.37</v>
      </c>
      <c r="DZ457" s="1">
        <v>40.207</v>
      </c>
      <c r="EA457" s="1" t="s">
        <v>157</v>
      </c>
      <c r="EB457" s="1" t="s">
        <v>157</v>
      </c>
      <c r="EC457" s="1" t="s">
        <v>149</v>
      </c>
      <c r="ED457" s="1" t="s">
        <v>158</v>
      </c>
      <c r="EE457" s="1" t="s">
        <v>1073</v>
      </c>
      <c r="EF457" s="1" t="s">
        <v>165</v>
      </c>
      <c r="EG457" s="1" t="s">
        <v>165</v>
      </c>
    </row>
    <row r="458" ht="14.25" customHeight="1">
      <c r="A458" s="1" t="s">
        <v>1074</v>
      </c>
      <c r="B458" s="1" t="s">
        <v>136</v>
      </c>
      <c r="C458" s="1">
        <v>38.0</v>
      </c>
      <c r="D458" s="1" t="s">
        <v>137</v>
      </c>
      <c r="E458" s="1">
        <v>146.0</v>
      </c>
      <c r="F458" s="1">
        <v>39.0</v>
      </c>
      <c r="G458" s="1" t="s">
        <v>138</v>
      </c>
      <c r="H458" s="1">
        <v>81.4</v>
      </c>
      <c r="I458" s="1">
        <v>129.0</v>
      </c>
      <c r="J458" s="1">
        <v>249.0</v>
      </c>
      <c r="K458" s="1">
        <v>6.384615385</v>
      </c>
      <c r="L458" s="1">
        <v>164.2</v>
      </c>
      <c r="M458" s="1">
        <v>1.1</v>
      </c>
      <c r="N458" s="1">
        <v>92.0</v>
      </c>
      <c r="O458" s="1">
        <v>6.0</v>
      </c>
      <c r="P458" s="1">
        <v>0.85</v>
      </c>
      <c r="Q458" s="1">
        <v>1.89</v>
      </c>
      <c r="R458" s="1">
        <v>0.44973545</v>
      </c>
      <c r="S458" s="1">
        <v>407.0</v>
      </c>
      <c r="T458" s="1">
        <v>13.7</v>
      </c>
      <c r="U458" s="1">
        <v>5.106</v>
      </c>
      <c r="V458" s="1">
        <v>134.9</v>
      </c>
      <c r="W458" s="1">
        <v>170.6102117</v>
      </c>
      <c r="X458" s="1">
        <v>56.5</v>
      </c>
      <c r="Y458" s="1">
        <v>32.16482112</v>
      </c>
      <c r="Z458" s="1">
        <v>3.108986667</v>
      </c>
      <c r="AA458" s="1">
        <v>0.322119423</v>
      </c>
      <c r="AB458" s="1">
        <v>91.2</v>
      </c>
      <c r="AC458" s="1">
        <v>29.71164071</v>
      </c>
      <c r="AD458" s="1" t="s">
        <v>139</v>
      </c>
      <c r="AE458" s="1">
        <v>28.97251959</v>
      </c>
      <c r="AF458" s="1">
        <v>100.6</v>
      </c>
      <c r="AG458" s="1" t="s">
        <v>140</v>
      </c>
      <c r="AH458" s="1" t="s">
        <v>141</v>
      </c>
      <c r="AI458" s="1" t="s">
        <v>142</v>
      </c>
      <c r="AJ458" s="1" t="s">
        <v>167</v>
      </c>
      <c r="AK458" s="1" t="s">
        <v>173</v>
      </c>
      <c r="AL458" s="1">
        <v>140.0</v>
      </c>
      <c r="AM458" s="1">
        <v>91.0</v>
      </c>
      <c r="AN458" s="1">
        <v>2015.0</v>
      </c>
      <c r="AO458" s="1">
        <v>14.0039</v>
      </c>
      <c r="AP458" s="1">
        <v>316.972</v>
      </c>
      <c r="AQ458" s="1">
        <v>842.821</v>
      </c>
      <c r="AR458" s="1">
        <v>11.4456</v>
      </c>
      <c r="AS458" s="1">
        <v>1020.53</v>
      </c>
      <c r="AT458" s="1">
        <v>2628.94</v>
      </c>
      <c r="AU458" s="1">
        <v>214.211</v>
      </c>
      <c r="AV458" s="1">
        <v>10.0127</v>
      </c>
      <c r="AW458" s="1">
        <v>0.979434</v>
      </c>
      <c r="AX458" s="1">
        <v>2.91118</v>
      </c>
      <c r="AY458" s="1">
        <v>898.784</v>
      </c>
      <c r="AZ458" s="1">
        <v>1.02917</v>
      </c>
      <c r="BA458" s="1">
        <v>1.81504</v>
      </c>
      <c r="BB458" s="1">
        <v>13.9783</v>
      </c>
      <c r="BC458" s="1">
        <v>5.20547</v>
      </c>
      <c r="BD458" s="1">
        <v>1.60374</v>
      </c>
      <c r="BE458" s="1">
        <v>288.576</v>
      </c>
      <c r="BF458" s="1">
        <v>6.97394</v>
      </c>
      <c r="BG458" s="1">
        <v>197.343</v>
      </c>
      <c r="BH458" s="1" t="s">
        <v>147</v>
      </c>
      <c r="BI458" s="1" t="s">
        <v>147</v>
      </c>
      <c r="BJ458" s="1" t="s">
        <v>147</v>
      </c>
      <c r="BK458" s="1" t="s">
        <v>147</v>
      </c>
      <c r="BL458" s="1" t="s">
        <v>144</v>
      </c>
      <c r="BM458" s="1" t="s">
        <v>145</v>
      </c>
      <c r="BN458" s="1" t="s">
        <v>145</v>
      </c>
      <c r="BO458" s="1" t="s">
        <v>145</v>
      </c>
      <c r="BP458" s="1" t="s">
        <v>146</v>
      </c>
      <c r="BQ458" s="1" t="s">
        <v>146</v>
      </c>
      <c r="BR458" s="1" t="s">
        <v>145</v>
      </c>
      <c r="BS458" s="1" t="s">
        <v>147</v>
      </c>
      <c r="BT458" s="1" t="s">
        <v>147</v>
      </c>
      <c r="BU458" s="1" t="s">
        <v>147</v>
      </c>
      <c r="BV458" s="1" t="s">
        <v>147</v>
      </c>
      <c r="BW458" s="1" t="s">
        <v>147</v>
      </c>
      <c r="BX458" s="1">
        <v>-0.406299705</v>
      </c>
      <c r="BY458" s="1">
        <v>-0.201637571</v>
      </c>
      <c r="BZ458" s="1" t="str">
        <f t="shared" si="1"/>
        <v>antiinflamatoria</v>
      </c>
      <c r="CA458" s="1">
        <v>29.16898608</v>
      </c>
      <c r="CB458" s="1" t="s">
        <v>148</v>
      </c>
      <c r="CC458" s="1" t="s">
        <v>147</v>
      </c>
      <c r="CD458" s="1" t="s">
        <v>147</v>
      </c>
      <c r="CE458" s="1" t="s">
        <v>147</v>
      </c>
      <c r="CF458" s="1" t="s">
        <v>147</v>
      </c>
      <c r="CG458" s="1" t="s">
        <v>147</v>
      </c>
      <c r="CH458" s="1">
        <v>1770.942</v>
      </c>
      <c r="CI458" s="2" t="str">
        <f t="shared" si="2"/>
        <v>High</v>
      </c>
      <c r="CJ458" s="1">
        <v>2175.425</v>
      </c>
      <c r="CK458" s="1">
        <v>1551.534</v>
      </c>
      <c r="CL458" s="1">
        <v>623.892</v>
      </c>
      <c r="CM458" s="1">
        <v>290.866</v>
      </c>
      <c r="CN458" s="1">
        <v>1861.874</v>
      </c>
      <c r="CO458" s="1">
        <v>14.739</v>
      </c>
      <c r="CP458" s="1">
        <v>0.0</v>
      </c>
      <c r="CQ458" s="1">
        <v>14.739</v>
      </c>
      <c r="CR458" s="1">
        <v>0.078</v>
      </c>
      <c r="CS458" s="1">
        <v>7.868</v>
      </c>
      <c r="CT458" s="1">
        <v>7.946</v>
      </c>
      <c r="CU458" s="1">
        <v>0.0</v>
      </c>
      <c r="CV458" s="1">
        <v>1.343</v>
      </c>
      <c r="CW458" s="1">
        <v>184.999</v>
      </c>
      <c r="CX458" s="1">
        <v>0.0</v>
      </c>
      <c r="CY458" s="1">
        <v>2.508</v>
      </c>
      <c r="CZ458" s="1">
        <v>0.308</v>
      </c>
      <c r="DA458" s="1">
        <v>6.425</v>
      </c>
      <c r="DB458" s="1">
        <v>6.733</v>
      </c>
      <c r="DC458" s="1">
        <v>0.004</v>
      </c>
      <c r="DD458" s="1">
        <v>0.362</v>
      </c>
      <c r="DE458" s="1">
        <v>0.366</v>
      </c>
      <c r="DF458" s="1">
        <v>81.877</v>
      </c>
      <c r="DG458" s="1">
        <v>14.383</v>
      </c>
      <c r="DH458" s="1">
        <v>96.26</v>
      </c>
      <c r="DI458" s="1">
        <v>1.858</v>
      </c>
      <c r="DJ458" s="1">
        <v>1.898</v>
      </c>
      <c r="DK458" s="1">
        <v>3.756</v>
      </c>
      <c r="DL458" s="1">
        <v>1265.124</v>
      </c>
      <c r="DM458" s="1">
        <v>592.917</v>
      </c>
      <c r="DN458" s="1">
        <v>1858.041</v>
      </c>
      <c r="DO458" s="1">
        <v>0.078</v>
      </c>
      <c r="DP458" s="1">
        <v>7.868</v>
      </c>
      <c r="DQ458" s="1">
        <v>7.946</v>
      </c>
      <c r="DR458" s="1" t="s">
        <v>149</v>
      </c>
      <c r="DS458" s="1" t="s">
        <v>149</v>
      </c>
      <c r="DT458" s="1" t="s">
        <v>149</v>
      </c>
      <c r="DU458" s="1" t="s">
        <v>149</v>
      </c>
      <c r="DV458" s="1">
        <v>878.879</v>
      </c>
      <c r="DW458" s="1" t="str">
        <f t="shared" si="3"/>
        <v>high</v>
      </c>
      <c r="DX458" s="1">
        <v>1079.616</v>
      </c>
      <c r="DY458" s="1">
        <v>144.35</v>
      </c>
      <c r="DZ458" s="1">
        <v>924.007</v>
      </c>
      <c r="EA458" s="1" t="s">
        <v>149</v>
      </c>
      <c r="EB458" s="1" t="s">
        <v>149</v>
      </c>
      <c r="EC458" s="1" t="s">
        <v>149</v>
      </c>
      <c r="ED458" s="1" t="s">
        <v>149</v>
      </c>
      <c r="EE458" s="1" t="s">
        <v>1075</v>
      </c>
      <c r="EF458" s="1" t="s">
        <v>151</v>
      </c>
      <c r="EG458" s="1" t="s">
        <v>151</v>
      </c>
    </row>
    <row r="459" ht="14.25" customHeight="1">
      <c r="A459" s="1" t="s">
        <v>1076</v>
      </c>
      <c r="B459" s="1" t="s">
        <v>136</v>
      </c>
      <c r="C459" s="1">
        <v>40.0</v>
      </c>
      <c r="D459" s="1" t="s">
        <v>137</v>
      </c>
      <c r="E459" s="1">
        <v>93.4</v>
      </c>
      <c r="F459" s="1">
        <v>51.0</v>
      </c>
      <c r="G459" s="1" t="s">
        <v>154</v>
      </c>
      <c r="H459" s="1">
        <v>56.4</v>
      </c>
      <c r="I459" s="1">
        <v>78.0</v>
      </c>
      <c r="J459" s="1">
        <v>186.0</v>
      </c>
      <c r="K459" s="1">
        <v>3.647058824</v>
      </c>
      <c r="L459" s="1">
        <v>175.0</v>
      </c>
      <c r="M459" s="1">
        <v>3.1</v>
      </c>
      <c r="N459" s="1">
        <v>91.0</v>
      </c>
      <c r="O459" s="1">
        <v>5.1</v>
      </c>
      <c r="P459" s="1">
        <v>6.9</v>
      </c>
      <c r="Q459" s="1">
        <v>6.98</v>
      </c>
      <c r="R459" s="1">
        <v>0.988538682</v>
      </c>
      <c r="S459" s="1">
        <v>282.0</v>
      </c>
      <c r="T459" s="1">
        <v>11.25</v>
      </c>
      <c r="U459" s="1">
        <v>5.0505</v>
      </c>
      <c r="V459" s="1">
        <v>120.6</v>
      </c>
      <c r="W459" s="1">
        <v>145.1144792</v>
      </c>
      <c r="X459" s="1">
        <v>68.7</v>
      </c>
      <c r="Y459" s="1">
        <v>39.6000396</v>
      </c>
      <c r="Z459" s="1">
        <v>2.52525</v>
      </c>
      <c r="AA459" s="1">
        <v>0.331771331</v>
      </c>
      <c r="AB459" s="1">
        <v>91.6</v>
      </c>
      <c r="AC459" s="1">
        <v>33.36187546</v>
      </c>
      <c r="AD459" s="1" t="s">
        <v>155</v>
      </c>
      <c r="AE459" s="1">
        <v>39.27084881</v>
      </c>
      <c r="AF459" s="1">
        <v>107.6</v>
      </c>
      <c r="AG459" s="1" t="s">
        <v>140</v>
      </c>
      <c r="AH459" s="1" t="s">
        <v>141</v>
      </c>
      <c r="AI459" s="1" t="s">
        <v>142</v>
      </c>
      <c r="AJ459" s="1" t="s">
        <v>167</v>
      </c>
      <c r="AK459" s="1" t="s">
        <v>143</v>
      </c>
      <c r="AL459" s="1">
        <v>131.0</v>
      </c>
      <c r="AM459" s="1">
        <v>90.0</v>
      </c>
      <c r="AN459" s="1">
        <v>1573.88</v>
      </c>
      <c r="AO459" s="1">
        <v>16.9419</v>
      </c>
      <c r="AP459" s="1">
        <v>499.345</v>
      </c>
      <c r="AQ459" s="1">
        <v>1072.64</v>
      </c>
      <c r="AR459" s="1">
        <v>12.2921</v>
      </c>
      <c r="AS459" s="1">
        <v>972.784</v>
      </c>
      <c r="AT459" s="1">
        <v>2834.24</v>
      </c>
      <c r="AU459" s="1">
        <v>218.49</v>
      </c>
      <c r="AV459" s="1">
        <v>10.468</v>
      </c>
      <c r="AW459" s="1">
        <v>1.37945</v>
      </c>
      <c r="AX459" s="1">
        <v>2.77765</v>
      </c>
      <c r="AY459" s="1">
        <v>543.003</v>
      </c>
      <c r="AZ459" s="1">
        <v>1.02306</v>
      </c>
      <c r="BA459" s="1">
        <v>1.33184</v>
      </c>
      <c r="BB459" s="1">
        <v>14.0127</v>
      </c>
      <c r="BC459" s="1">
        <v>4.22443</v>
      </c>
      <c r="BD459" s="1">
        <v>0.739019</v>
      </c>
      <c r="BE459" s="1">
        <v>345.912</v>
      </c>
      <c r="BF459" s="1">
        <v>7.43293</v>
      </c>
      <c r="BG459" s="1">
        <v>123.335</v>
      </c>
      <c r="BH459" s="1">
        <v>8.366847935</v>
      </c>
      <c r="BI459" s="1">
        <v>2.436889206</v>
      </c>
      <c r="BJ459" s="1">
        <v>1.008227112</v>
      </c>
      <c r="BK459" s="1">
        <v>0.033895591</v>
      </c>
      <c r="BL459" s="1" t="s">
        <v>144</v>
      </c>
      <c r="BM459" s="1" t="s">
        <v>145</v>
      </c>
      <c r="BN459" s="1" t="s">
        <v>145</v>
      </c>
      <c r="BO459" s="1" t="s">
        <v>146</v>
      </c>
      <c r="BP459" s="1" t="s">
        <v>146</v>
      </c>
      <c r="BQ459" s="1" t="s">
        <v>145</v>
      </c>
      <c r="BR459" s="1" t="s">
        <v>146</v>
      </c>
      <c r="BS459" s="1" t="s">
        <v>147</v>
      </c>
      <c r="BT459" s="1" t="s">
        <v>147</v>
      </c>
      <c r="BU459" s="1" t="s">
        <v>147</v>
      </c>
      <c r="BV459" s="1" t="s">
        <v>147</v>
      </c>
      <c r="BW459" s="1" t="s">
        <v>147</v>
      </c>
      <c r="BX459" s="1">
        <v>1.253267234</v>
      </c>
      <c r="BY459" s="1">
        <v>0.796230771</v>
      </c>
      <c r="BZ459" s="1" t="str">
        <f t="shared" si="1"/>
        <v>proinflamatoria</v>
      </c>
      <c r="CA459" s="1">
        <v>33.20074349</v>
      </c>
      <c r="CB459" s="1" t="s">
        <v>148</v>
      </c>
      <c r="CC459" s="1">
        <v>0.160019591</v>
      </c>
      <c r="CD459" s="1">
        <v>0.07920515</v>
      </c>
      <c r="CE459" s="1">
        <v>0.370172124</v>
      </c>
      <c r="CF459" s="1">
        <v>0.144171565</v>
      </c>
      <c r="CG459" s="1">
        <v>0.097851945</v>
      </c>
      <c r="CH459" s="1">
        <v>1584.597</v>
      </c>
      <c r="CI459" s="2" t="str">
        <f t="shared" si="2"/>
        <v>High</v>
      </c>
      <c r="CJ459" s="1">
        <v>1044.874</v>
      </c>
      <c r="CK459" s="1">
        <v>685.512</v>
      </c>
      <c r="CL459" s="1">
        <v>359.362</v>
      </c>
      <c r="CM459" s="1">
        <v>27.061</v>
      </c>
      <c r="CN459" s="1">
        <v>989.436</v>
      </c>
      <c r="CO459" s="1">
        <v>7.894</v>
      </c>
      <c r="CP459" s="1">
        <v>0.0</v>
      </c>
      <c r="CQ459" s="1">
        <v>7.894</v>
      </c>
      <c r="CR459" s="1">
        <v>0.0</v>
      </c>
      <c r="CS459" s="1">
        <v>20.47</v>
      </c>
      <c r="CT459" s="1">
        <v>20.47</v>
      </c>
      <c r="CU459" s="1">
        <v>0.013</v>
      </c>
      <c r="CV459" s="1">
        <v>0.803</v>
      </c>
      <c r="CW459" s="1">
        <v>0.0</v>
      </c>
      <c r="CX459" s="1">
        <v>0.0</v>
      </c>
      <c r="CY459" s="1">
        <v>0.727</v>
      </c>
      <c r="CZ459" s="1">
        <v>0.068</v>
      </c>
      <c r="DA459" s="1">
        <v>22.51</v>
      </c>
      <c r="DB459" s="1">
        <v>22.578</v>
      </c>
      <c r="DC459" s="1">
        <v>0.133</v>
      </c>
      <c r="DD459" s="1">
        <v>0.849</v>
      </c>
      <c r="DE459" s="1">
        <v>0.982</v>
      </c>
      <c r="DF459" s="1">
        <v>1.842</v>
      </c>
      <c r="DG459" s="1">
        <v>0.932</v>
      </c>
      <c r="DH459" s="1">
        <v>2.774</v>
      </c>
      <c r="DI459" s="1">
        <v>0.156</v>
      </c>
      <c r="DJ459" s="1">
        <v>0.739</v>
      </c>
      <c r="DK459" s="1">
        <v>0.895</v>
      </c>
      <c r="DL459" s="1">
        <v>674.677</v>
      </c>
      <c r="DM459" s="1">
        <v>313.86</v>
      </c>
      <c r="DN459" s="1">
        <v>988.537</v>
      </c>
      <c r="DO459" s="1">
        <v>0.0</v>
      </c>
      <c r="DP459" s="1">
        <v>20.47</v>
      </c>
      <c r="DQ459" s="1">
        <v>20.47</v>
      </c>
      <c r="DR459" s="1" t="s">
        <v>149</v>
      </c>
      <c r="DS459" s="1" t="s">
        <v>149</v>
      </c>
      <c r="DT459" s="1" t="s">
        <v>158</v>
      </c>
      <c r="DU459" s="1" t="s">
        <v>149</v>
      </c>
      <c r="DV459" s="1">
        <v>1006.809</v>
      </c>
      <c r="DW459" s="1" t="str">
        <f t="shared" si="3"/>
        <v>high</v>
      </c>
      <c r="DX459" s="1">
        <v>663.884</v>
      </c>
      <c r="DY459" s="1">
        <v>17.194</v>
      </c>
      <c r="DZ459" s="1">
        <v>628.66</v>
      </c>
      <c r="EA459" s="1" t="s">
        <v>149</v>
      </c>
      <c r="EB459" s="1" t="s">
        <v>149</v>
      </c>
      <c r="EC459" s="1" t="s">
        <v>158</v>
      </c>
      <c r="ED459" s="1" t="s">
        <v>149</v>
      </c>
      <c r="EE459" s="1" t="s">
        <v>1077</v>
      </c>
      <c r="EF459" s="1" t="s">
        <v>165</v>
      </c>
      <c r="EG459" s="1" t="s">
        <v>165</v>
      </c>
    </row>
    <row r="460" ht="14.25" customHeight="1">
      <c r="A460" s="1" t="s">
        <v>1078</v>
      </c>
      <c r="B460" s="1" t="s">
        <v>153</v>
      </c>
      <c r="C460" s="1">
        <v>49.0</v>
      </c>
      <c r="D460" s="1" t="s">
        <v>161</v>
      </c>
      <c r="E460" s="1">
        <v>94.8</v>
      </c>
      <c r="F460" s="1">
        <v>49.0</v>
      </c>
      <c r="G460" s="1" t="s">
        <v>154</v>
      </c>
      <c r="H460" s="1">
        <v>32.6</v>
      </c>
      <c r="I460" s="1">
        <v>110.0</v>
      </c>
      <c r="J460" s="1">
        <v>191.0</v>
      </c>
      <c r="K460" s="1">
        <v>3.897959184</v>
      </c>
      <c r="L460" s="1">
        <v>58.4</v>
      </c>
      <c r="M460" s="1">
        <v>1.0</v>
      </c>
      <c r="N460" s="1">
        <v>80.0</v>
      </c>
      <c r="O460" s="1">
        <v>5.1</v>
      </c>
      <c r="P460" s="1">
        <v>5.76</v>
      </c>
      <c r="Q460" s="1">
        <v>17.33</v>
      </c>
      <c r="R460" s="1">
        <v>0.33237161</v>
      </c>
      <c r="S460" s="1">
        <v>163.0</v>
      </c>
      <c r="T460" s="1">
        <v>7.38</v>
      </c>
      <c r="U460" s="1">
        <v>4.44</v>
      </c>
      <c r="V460" s="1">
        <v>117.3</v>
      </c>
      <c r="W460" s="1">
        <v>157.0212766</v>
      </c>
      <c r="X460" s="1">
        <v>107.6</v>
      </c>
      <c r="Y460" s="1">
        <v>68.6662272</v>
      </c>
      <c r="Z460" s="1">
        <v>1.45632</v>
      </c>
      <c r="AA460" s="1">
        <v>0.360350408</v>
      </c>
      <c r="AB460" s="1">
        <v>60.4</v>
      </c>
      <c r="AC460" s="1">
        <v>25.36910153</v>
      </c>
      <c r="AD460" s="1" t="s">
        <v>139</v>
      </c>
      <c r="AE460" s="1">
        <v>33.3805873</v>
      </c>
      <c r="AF460" s="1">
        <v>81.4</v>
      </c>
      <c r="AG460" s="1" t="s">
        <v>140</v>
      </c>
      <c r="AH460" s="1" t="s">
        <v>154</v>
      </c>
      <c r="AI460" s="1" t="s">
        <v>142</v>
      </c>
      <c r="AJ460" s="1" t="s">
        <v>167</v>
      </c>
      <c r="AK460" s="1" t="s">
        <v>143</v>
      </c>
      <c r="AL460" s="1">
        <v>129.0</v>
      </c>
      <c r="AM460" s="1">
        <v>88.0</v>
      </c>
      <c r="AN460" s="1">
        <v>1537.64</v>
      </c>
      <c r="AO460" s="1">
        <v>20.0026</v>
      </c>
      <c r="AP460" s="1">
        <v>474.943</v>
      </c>
      <c r="AQ460" s="1">
        <v>1025.09</v>
      </c>
      <c r="AR460" s="1">
        <v>13.0682</v>
      </c>
      <c r="AS460" s="1">
        <v>1245.1</v>
      </c>
      <c r="AT460" s="1">
        <v>2853.26</v>
      </c>
      <c r="AU460" s="1">
        <v>254.82</v>
      </c>
      <c r="AV460" s="1">
        <v>10.0647</v>
      </c>
      <c r="AW460" s="1">
        <v>1.21758</v>
      </c>
      <c r="AX460" s="1">
        <v>3.337</v>
      </c>
      <c r="AY460" s="1">
        <v>588.18</v>
      </c>
      <c r="AZ460" s="1">
        <v>0.889858</v>
      </c>
      <c r="BA460" s="1">
        <v>1.42647</v>
      </c>
      <c r="BB460" s="1">
        <v>18.8735</v>
      </c>
      <c r="BC460" s="1">
        <v>4.47381</v>
      </c>
      <c r="BD460" s="1">
        <v>1.26979</v>
      </c>
      <c r="BE460" s="1">
        <v>360.112</v>
      </c>
      <c r="BF460" s="1">
        <v>6.73532</v>
      </c>
      <c r="BG460" s="1">
        <v>136.198</v>
      </c>
      <c r="BH460" s="1">
        <v>0.433186192</v>
      </c>
      <c r="BI460" s="1">
        <v>0.204755696</v>
      </c>
      <c r="BJ460" s="1">
        <v>0.162541831</v>
      </c>
      <c r="BK460" s="1">
        <v>0.011031638</v>
      </c>
      <c r="BL460" s="1" t="s">
        <v>144</v>
      </c>
      <c r="BM460" s="1" t="s">
        <v>145</v>
      </c>
      <c r="BN460" s="1" t="s">
        <v>145</v>
      </c>
      <c r="BO460" s="1" t="s">
        <v>145</v>
      </c>
      <c r="BP460" s="1" t="s">
        <v>146</v>
      </c>
      <c r="BQ460" s="1" t="s">
        <v>146</v>
      </c>
      <c r="BR460" s="1" t="s">
        <v>146</v>
      </c>
      <c r="BS460" s="1">
        <v>1.92828684</v>
      </c>
      <c r="BT460" s="1">
        <v>0.233445118</v>
      </c>
      <c r="BU460" s="1">
        <v>0.187902692</v>
      </c>
      <c r="BV460" s="1">
        <v>0.122602189</v>
      </c>
      <c r="BW460" s="1">
        <v>0.019701816</v>
      </c>
      <c r="BX460" s="1">
        <v>-0.363982533</v>
      </c>
      <c r="BY460" s="1">
        <v>-0.236659644</v>
      </c>
      <c r="BZ460" s="1" t="str">
        <f t="shared" si="1"/>
        <v>antiinflamatoria</v>
      </c>
      <c r="CA460" s="1">
        <v>38.08845209</v>
      </c>
      <c r="CB460" s="1" t="s">
        <v>148</v>
      </c>
      <c r="CC460" s="1">
        <v>0.068710763</v>
      </c>
      <c r="CD460" s="1">
        <v>0.191183102</v>
      </c>
      <c r="CE460" s="1">
        <v>0.007491936</v>
      </c>
      <c r="CF460" s="1">
        <v>0.543061288</v>
      </c>
      <c r="CG460" s="1">
        <v>0.031320454</v>
      </c>
      <c r="CH460" s="1">
        <v>1202.652</v>
      </c>
      <c r="CI460" s="2" t="str">
        <f t="shared" si="2"/>
        <v>High</v>
      </c>
      <c r="CJ460" s="1">
        <v>675.344</v>
      </c>
      <c r="CK460" s="1">
        <v>434.329</v>
      </c>
      <c r="CL460" s="1">
        <v>241.015</v>
      </c>
      <c r="CM460" s="1">
        <v>30.603</v>
      </c>
      <c r="CN460" s="1">
        <v>633.506</v>
      </c>
      <c r="CO460" s="1">
        <v>10.548</v>
      </c>
      <c r="CP460" s="1">
        <v>0.0</v>
      </c>
      <c r="CQ460" s="1">
        <v>10.548</v>
      </c>
      <c r="CR460" s="1">
        <v>0.0</v>
      </c>
      <c r="CS460" s="1">
        <v>0.674</v>
      </c>
      <c r="CT460" s="1">
        <v>0.674</v>
      </c>
      <c r="CU460" s="1">
        <v>0.013</v>
      </c>
      <c r="CV460" s="1">
        <v>6.131</v>
      </c>
      <c r="CW460" s="1">
        <v>0.0</v>
      </c>
      <c r="CX460" s="1">
        <v>0.0</v>
      </c>
      <c r="CY460" s="1">
        <v>0.727</v>
      </c>
      <c r="CZ460" s="1">
        <v>0.022</v>
      </c>
      <c r="DA460" s="1">
        <v>11.875</v>
      </c>
      <c r="DB460" s="1">
        <v>11.896</v>
      </c>
      <c r="DC460" s="1">
        <v>7.533</v>
      </c>
      <c r="DD460" s="1">
        <v>0.437</v>
      </c>
      <c r="DE460" s="1">
        <v>7.97</v>
      </c>
      <c r="DF460" s="1">
        <v>7.836</v>
      </c>
      <c r="DG460" s="1">
        <v>2.174</v>
      </c>
      <c r="DH460" s="1">
        <v>10.01</v>
      </c>
      <c r="DI460" s="1">
        <v>0.3</v>
      </c>
      <c r="DJ460" s="1">
        <v>0.905</v>
      </c>
      <c r="DK460" s="1">
        <v>1.205</v>
      </c>
      <c r="DL460" s="1">
        <v>407.333</v>
      </c>
      <c r="DM460" s="1">
        <v>224.932</v>
      </c>
      <c r="DN460" s="1">
        <v>632.265</v>
      </c>
      <c r="DO460" s="1">
        <v>0.0</v>
      </c>
      <c r="DP460" s="1">
        <v>0.674</v>
      </c>
      <c r="DQ460" s="1">
        <v>0.674</v>
      </c>
      <c r="DR460" s="1" t="s">
        <v>157</v>
      </c>
      <c r="DS460" s="1" t="s">
        <v>157</v>
      </c>
      <c r="DT460" s="1" t="s">
        <v>158</v>
      </c>
      <c r="DU460" s="1" t="s">
        <v>149</v>
      </c>
      <c r="DV460" s="1">
        <v>782.141</v>
      </c>
      <c r="DW460" s="1" t="str">
        <f t="shared" si="3"/>
        <v>high</v>
      </c>
      <c r="DX460" s="1">
        <v>439.208</v>
      </c>
      <c r="DY460" s="1">
        <v>19.903</v>
      </c>
      <c r="DZ460" s="1">
        <v>411.999</v>
      </c>
      <c r="EA460" s="1" t="s">
        <v>149</v>
      </c>
      <c r="EB460" s="1" t="s">
        <v>149</v>
      </c>
      <c r="EC460" s="1" t="s">
        <v>158</v>
      </c>
      <c r="ED460" s="1" t="s">
        <v>149</v>
      </c>
      <c r="EE460" s="1" t="s">
        <v>1079</v>
      </c>
      <c r="EF460" s="1" t="s">
        <v>165</v>
      </c>
      <c r="EG460" s="1" t="s">
        <v>165</v>
      </c>
    </row>
    <row r="461" ht="14.25" customHeight="1">
      <c r="E461" s="1">
        <v>68.0</v>
      </c>
      <c r="F461" s="1">
        <v>1.0</v>
      </c>
      <c r="G461" s="1">
        <v>119.0</v>
      </c>
      <c r="H461" s="1">
        <v>166.0</v>
      </c>
      <c r="I461" s="1">
        <v>320.0</v>
      </c>
      <c r="J461" s="1">
        <v>149.0</v>
      </c>
      <c r="K461" s="1">
        <v>244.0</v>
      </c>
      <c r="M461" s="1">
        <v>152.0</v>
      </c>
      <c r="N461" s="1">
        <v>46.0</v>
      </c>
      <c r="O461" s="1">
        <v>51.0</v>
      </c>
      <c r="R461" s="1">
        <v>200.0</v>
      </c>
      <c r="S461" s="1">
        <v>160.0</v>
      </c>
      <c r="T461" s="1">
        <v>141.0</v>
      </c>
      <c r="W461" s="1">
        <v>238.0</v>
      </c>
      <c r="X461" s="1">
        <v>22.0</v>
      </c>
      <c r="Y461" s="1">
        <v>279.0</v>
      </c>
      <c r="Z461" s="1">
        <v>166.0</v>
      </c>
      <c r="AA461" s="1">
        <v>198.0</v>
      </c>
      <c r="AG461" s="1">
        <v>372.0</v>
      </c>
      <c r="AH461" s="1">
        <v>288.0</v>
      </c>
      <c r="AL461" s="1">
        <v>261.0</v>
      </c>
      <c r="AM461" s="1">
        <v>234.0</v>
      </c>
      <c r="BY461" s="1">
        <f>MEDIAN(BY2:BY460)</f>
        <v>0.068296814</v>
      </c>
      <c r="CI461" s="2"/>
    </row>
    <row r="462" ht="14.25" customHeight="1">
      <c r="CB462" s="1">
        <v>439.0</v>
      </c>
      <c r="CH462" s="1" t="s">
        <v>138</v>
      </c>
      <c r="CI462" s="2">
        <f>COUNTIF(CI2:CI460,"low")</f>
        <v>243</v>
      </c>
      <c r="DW462" s="1">
        <f>COUNTIF(DW2:DW457,"low")</f>
        <v>230</v>
      </c>
    </row>
    <row r="463" ht="14.25" customHeight="1">
      <c r="CH463" s="1" t="s">
        <v>1080</v>
      </c>
      <c r="CI463" s="2">
        <f>COUNTIF(CI2:CI460,"High")</f>
        <v>216</v>
      </c>
      <c r="DW463" s="1">
        <f>COUNTIF(DW2:DW460, "high")</f>
        <v>229</v>
      </c>
    </row>
    <row r="464" ht="14.25" customHeight="1">
      <c r="CH464" s="1" t="s">
        <v>1081</v>
      </c>
      <c r="CI464" s="2">
        <f>COUNTIFS(B2:B460, "Female", CI2:CI460, "low")</f>
        <v>136</v>
      </c>
    </row>
    <row r="465" ht="14.25" customHeight="1">
      <c r="CH465" s="1" t="s">
        <v>1082</v>
      </c>
      <c r="CI465" s="2">
        <f>COUNTIFS(B2:B460, "Female", CI2:CI460, "High")</f>
        <v>101</v>
      </c>
    </row>
    <row r="466" ht="14.25" customHeight="1">
      <c r="CH466" s="1" t="s">
        <v>1083</v>
      </c>
      <c r="CI466" s="2" t="str">
        <f>COUNTIFS(B:B, "Men", CI:CI, "low")</f>
        <v>#REF!</v>
      </c>
    </row>
    <row r="467" ht="14.25" customHeight="1">
      <c r="CH467" s="1" t="s">
        <v>1084</v>
      </c>
      <c r="CI467" s="2">
        <f>COUNTIFS(B2:B460, "Men", CI2:CI460, "High")</f>
        <v>115</v>
      </c>
    </row>
    <row r="468" ht="14.25" customHeight="1">
      <c r="CH468" s="1" t="s">
        <v>1085</v>
      </c>
      <c r="CI468" s="2">
        <f>COUNTIFS(D2:D460, "18-40",CI2:CI460, "low")</f>
        <v>122</v>
      </c>
    </row>
    <row r="469" ht="14.25" customHeight="1">
      <c r="CH469" s="1" t="s">
        <v>1086</v>
      </c>
      <c r="CI469" s="2">
        <f>COUNTIFS(D2:D460, "18-40", CI2:CI460, "High")</f>
        <v>97</v>
      </c>
    </row>
    <row r="470" ht="14.25" customHeight="1">
      <c r="CH470" s="1" t="s">
        <v>1087</v>
      </c>
      <c r="CI470" s="2">
        <f>COUNTIFS(D2:D460, "41-60", CI2:CI460, "low")</f>
        <v>121</v>
      </c>
    </row>
    <row r="471" ht="14.25" customHeight="1">
      <c r="CH471" s="1" t="s">
        <v>1088</v>
      </c>
      <c r="CI471" s="2">
        <f>COUNTIFS(D2:D460, "41-60", CI2:CI460, "High")</f>
        <v>119</v>
      </c>
    </row>
    <row r="472" ht="14.25" customHeight="1">
      <c r="CC472" s="2"/>
      <c r="CI472" s="2"/>
    </row>
    <row r="473" ht="14.25" customHeight="1">
      <c r="CC473" s="2">
        <f>AVERAGEIF(CI2:CI460, "high",CC2:CC460)</f>
        <v>0.1469049927</v>
      </c>
      <c r="CH473" s="1" t="s">
        <v>1089</v>
      </c>
      <c r="CI473" s="2">
        <f>AVERAGEIF($CI$2:$CI$460, "low",CH2:CH460)</f>
        <v>613.6449342</v>
      </c>
    </row>
    <row r="474" ht="14.25" customHeight="1">
      <c r="CC474" s="2">
        <f>AVERAGEIF(CI2:CI460, "low",CC2:CC460)</f>
        <v>0.1234404633</v>
      </c>
      <c r="CH474" s="1" t="s">
        <v>1090</v>
      </c>
      <c r="CI474" s="2">
        <f>AVERAGEIF(CI3:CI461, "high",CH3:CH461)</f>
        <v>1826.583693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7" width="10.71"/>
    <col customWidth="1" min="78" max="78" width="14.14"/>
    <col customWidth="1" min="79" max="86" width="10.71"/>
    <col customWidth="1" min="87" max="87" width="13.86"/>
    <col customWidth="1" min="88" max="121" width="10.71"/>
    <col customWidth="1" min="122" max="122" width="16.43"/>
    <col customWidth="1" min="123" max="123" width="14.57"/>
    <col customWidth="1" min="124" max="124" width="10.71"/>
    <col customWidth="1" min="125" max="125" width="18.71"/>
    <col customWidth="1" min="126" max="126" width="17.86"/>
    <col customWidth="1" min="127" max="127" width="23.14"/>
    <col customWidth="1" min="128" max="133" width="10.71"/>
    <col customWidth="1" min="134" max="134" width="24.57"/>
    <col customWidth="1" min="135" max="135" width="10.71"/>
    <col customWidth="1" min="136" max="136" width="22.0"/>
    <col customWidth="1" min="137" max="137" width="25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2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0</v>
      </c>
      <c r="EF1" s="1" t="s">
        <v>133</v>
      </c>
      <c r="EG1" s="1" t="s">
        <v>134</v>
      </c>
    </row>
    <row r="2" ht="14.25" customHeight="1">
      <c r="A2" s="1" t="s">
        <v>135</v>
      </c>
      <c r="B2" s="1" t="s">
        <v>136</v>
      </c>
      <c r="C2" s="1">
        <v>36.0</v>
      </c>
      <c r="D2" s="1" t="s">
        <v>137</v>
      </c>
      <c r="E2" s="1">
        <v>145.0</v>
      </c>
      <c r="F2" s="1">
        <v>38.0</v>
      </c>
      <c r="G2" s="1" t="s">
        <v>138</v>
      </c>
      <c r="H2" s="1">
        <v>39.0</v>
      </c>
      <c r="I2" s="1">
        <v>93.0</v>
      </c>
      <c r="J2" s="1">
        <v>170.0</v>
      </c>
      <c r="K2" s="1">
        <v>4.473684211</v>
      </c>
      <c r="L2" s="1">
        <v>238.1</v>
      </c>
      <c r="M2" s="1">
        <v>1.71</v>
      </c>
      <c r="N2" s="1">
        <v>86.0</v>
      </c>
      <c r="O2" s="1">
        <v>5.47</v>
      </c>
      <c r="P2" s="1">
        <v>8.24</v>
      </c>
      <c r="Q2" s="1">
        <v>5.33</v>
      </c>
      <c r="R2" s="1">
        <v>1.545966229</v>
      </c>
      <c r="S2" s="1">
        <v>195.0</v>
      </c>
      <c r="T2" s="1">
        <v>15.09</v>
      </c>
      <c r="U2" s="1">
        <v>4.773</v>
      </c>
      <c r="V2" s="1">
        <v>164.4</v>
      </c>
      <c r="W2" s="1">
        <v>237.077769</v>
      </c>
      <c r="X2" s="1">
        <v>52.4</v>
      </c>
      <c r="Y2" s="1">
        <v>31.23933958</v>
      </c>
      <c r="Z2" s="1">
        <v>3.201092</v>
      </c>
      <c r="AA2" s="1">
        <v>0.320809159</v>
      </c>
      <c r="AB2" s="1">
        <v>89.0</v>
      </c>
      <c r="AC2" s="1">
        <v>29.66840721</v>
      </c>
      <c r="AD2" s="1" t="s">
        <v>139</v>
      </c>
      <c r="AE2" s="1">
        <v>37.55085213</v>
      </c>
      <c r="AF2" s="1">
        <v>97.6</v>
      </c>
      <c r="AG2" s="1" t="s">
        <v>140</v>
      </c>
      <c r="AH2" s="1" t="s">
        <v>141</v>
      </c>
      <c r="AI2" s="1" t="s">
        <v>142</v>
      </c>
      <c r="AJ2" s="1" t="s">
        <v>142</v>
      </c>
      <c r="AK2" s="1" t="s">
        <v>143</v>
      </c>
      <c r="AL2" s="1">
        <v>146.0</v>
      </c>
      <c r="AM2" s="1">
        <v>99.0</v>
      </c>
      <c r="AN2" s="1">
        <v>1771.49</v>
      </c>
      <c r="AO2" s="1">
        <v>18.9036</v>
      </c>
      <c r="AP2" s="1">
        <v>398.486</v>
      </c>
      <c r="AQ2" s="1">
        <v>914.752</v>
      </c>
      <c r="AR2" s="1">
        <v>12.5163</v>
      </c>
      <c r="AS2" s="1">
        <v>1175.25</v>
      </c>
      <c r="AT2" s="1">
        <v>3091.55</v>
      </c>
      <c r="AU2" s="1">
        <v>262.821</v>
      </c>
      <c r="AV2" s="1">
        <v>9.88282</v>
      </c>
      <c r="AW2" s="1">
        <v>1.42345</v>
      </c>
      <c r="AX2" s="1">
        <v>4.85994</v>
      </c>
      <c r="AY2" s="1">
        <v>584.185</v>
      </c>
      <c r="AZ2" s="1">
        <v>0.908231</v>
      </c>
      <c r="BA2" s="1">
        <v>1.66133</v>
      </c>
      <c r="BB2" s="1">
        <v>17.023</v>
      </c>
      <c r="BC2" s="1">
        <v>4.63822</v>
      </c>
      <c r="BD2" s="1">
        <v>1.37515</v>
      </c>
      <c r="BE2" s="1">
        <v>355.183</v>
      </c>
      <c r="BF2" s="1">
        <v>7.44281</v>
      </c>
      <c r="BG2" s="1">
        <v>138.548</v>
      </c>
      <c r="BH2" s="1">
        <v>50.70666973</v>
      </c>
      <c r="BI2" s="1">
        <v>29.78336938</v>
      </c>
      <c r="BJ2" s="1">
        <v>14.50136593</v>
      </c>
      <c r="BK2" s="1">
        <v>2.860847015</v>
      </c>
      <c r="BL2" s="1" t="s">
        <v>144</v>
      </c>
      <c r="BM2" s="1" t="s">
        <v>145</v>
      </c>
      <c r="BN2" s="1" t="s">
        <v>145</v>
      </c>
      <c r="BO2" s="1" t="s">
        <v>145</v>
      </c>
      <c r="BP2" s="1" t="s">
        <v>146</v>
      </c>
      <c r="BQ2" s="1" t="s">
        <v>146</v>
      </c>
      <c r="BR2" s="1" t="s">
        <v>145</v>
      </c>
      <c r="BS2" s="1" t="s">
        <v>147</v>
      </c>
      <c r="BT2" s="1" t="s">
        <v>147</v>
      </c>
      <c r="BU2" s="1" t="s">
        <v>147</v>
      </c>
      <c r="BV2" s="1" t="s">
        <v>147</v>
      </c>
      <c r="BW2" s="1" t="s">
        <v>147</v>
      </c>
      <c r="BX2" s="1">
        <v>0.64832725</v>
      </c>
      <c r="BY2" s="1">
        <v>0.366079757</v>
      </c>
      <c r="BZ2" s="1" t="str">
        <f t="shared" ref="BZ2:BZ460" si="1">IF(BY2&lt;MEDIAN(BY2:BY460),"antiinflamatoria","proinflamatoria")</f>
        <v>proinflamatoria</v>
      </c>
      <c r="CA2" s="1">
        <v>28.50819672</v>
      </c>
      <c r="CB2" s="1" t="s">
        <v>148</v>
      </c>
      <c r="CC2" s="1">
        <v>0.128432162</v>
      </c>
      <c r="CD2" s="1">
        <v>0.242017709</v>
      </c>
      <c r="CE2" s="1">
        <v>0.056390305</v>
      </c>
      <c r="CF2" s="1">
        <v>0.061667114</v>
      </c>
      <c r="CG2" s="1">
        <v>0.335927019</v>
      </c>
      <c r="CH2" s="1">
        <v>2358.252</v>
      </c>
      <c r="CI2" s="2" t="str">
        <f t="shared" ref="CI2:CI460" si="2">IF(CH2&gt;1000, "High","low")</f>
        <v>High</v>
      </c>
      <c r="CJ2" s="1">
        <v>2077.596</v>
      </c>
      <c r="CK2" s="1">
        <v>1473.834</v>
      </c>
      <c r="CL2" s="1">
        <v>603.762</v>
      </c>
      <c r="CM2" s="1">
        <v>514.473</v>
      </c>
      <c r="CN2" s="1">
        <v>1521.643</v>
      </c>
      <c r="CO2" s="1">
        <v>12.573</v>
      </c>
      <c r="CP2" s="1">
        <v>0.0</v>
      </c>
      <c r="CQ2" s="1">
        <v>12.573</v>
      </c>
      <c r="CR2" s="1">
        <v>0.07</v>
      </c>
      <c r="CS2" s="1">
        <v>28.348</v>
      </c>
      <c r="CT2" s="1">
        <v>28.418</v>
      </c>
      <c r="CU2" s="1">
        <v>0.49</v>
      </c>
      <c r="CV2" s="1">
        <v>1.566</v>
      </c>
      <c r="CW2" s="1">
        <v>102.203</v>
      </c>
      <c r="CX2" s="1">
        <v>0.0</v>
      </c>
      <c r="CY2" s="1">
        <v>375.408</v>
      </c>
      <c r="CZ2" s="1">
        <v>0.045</v>
      </c>
      <c r="DA2" s="1">
        <v>0.0</v>
      </c>
      <c r="DB2" s="1">
        <v>0.045</v>
      </c>
      <c r="DC2" s="1">
        <v>3.97</v>
      </c>
      <c r="DD2" s="1">
        <v>0.0</v>
      </c>
      <c r="DE2" s="1">
        <v>3.97</v>
      </c>
      <c r="DF2" s="1">
        <v>25.495</v>
      </c>
      <c r="DG2" s="1">
        <v>7.336</v>
      </c>
      <c r="DH2" s="1">
        <v>32.83</v>
      </c>
      <c r="DI2" s="1">
        <v>8.169</v>
      </c>
      <c r="DJ2" s="1">
        <v>64.349</v>
      </c>
      <c r="DK2" s="1">
        <v>72.519</v>
      </c>
      <c r="DL2" s="1">
        <v>945.37</v>
      </c>
      <c r="DM2" s="1">
        <v>503.705</v>
      </c>
      <c r="DN2" s="1">
        <v>1449.075</v>
      </c>
      <c r="DO2" s="1">
        <v>0.07</v>
      </c>
      <c r="DP2" s="1">
        <v>28.348</v>
      </c>
      <c r="DQ2" s="1">
        <v>28.418</v>
      </c>
      <c r="DR2" s="1" t="s">
        <v>149</v>
      </c>
      <c r="DS2" s="1" t="s">
        <v>149</v>
      </c>
      <c r="DT2" s="1" t="s">
        <v>149</v>
      </c>
      <c r="DU2" s="1" t="s">
        <v>149</v>
      </c>
      <c r="DV2" s="1">
        <v>1331.225</v>
      </c>
      <c r="DW2" s="1" t="str">
        <f t="shared" ref="DW2:DW460" si="3">IF(DV2&lt;510,"low","high")</f>
        <v>high</v>
      </c>
      <c r="DX2" s="1">
        <v>1172.796</v>
      </c>
      <c r="DY2" s="1">
        <v>290.418</v>
      </c>
      <c r="DZ2" s="1">
        <v>858.962</v>
      </c>
      <c r="EA2" s="1" t="s">
        <v>149</v>
      </c>
      <c r="EB2" s="1" t="s">
        <v>149</v>
      </c>
      <c r="EC2" s="1" t="s">
        <v>149</v>
      </c>
      <c r="ED2" s="1" t="s">
        <v>149</v>
      </c>
      <c r="EE2" s="1" t="s">
        <v>150</v>
      </c>
      <c r="EF2" s="1" t="s">
        <v>151</v>
      </c>
      <c r="EG2" s="1" t="s">
        <v>151</v>
      </c>
    </row>
    <row r="3" ht="14.25" customHeight="1">
      <c r="A3" s="1" t="s">
        <v>152</v>
      </c>
      <c r="B3" s="1" t="s">
        <v>153</v>
      </c>
      <c r="C3" s="1">
        <v>40.0</v>
      </c>
      <c r="D3" s="1" t="s">
        <v>137</v>
      </c>
      <c r="E3" s="1">
        <v>194.0</v>
      </c>
      <c r="F3" s="1">
        <v>52.0</v>
      </c>
      <c r="G3" s="1" t="s">
        <v>154</v>
      </c>
      <c r="H3" s="1">
        <v>20.0</v>
      </c>
      <c r="I3" s="1">
        <v>130.0</v>
      </c>
      <c r="J3" s="1">
        <v>202.0</v>
      </c>
      <c r="K3" s="1">
        <v>3.884615385</v>
      </c>
      <c r="L3" s="1">
        <v>174.0</v>
      </c>
      <c r="M3" s="1">
        <v>0.32</v>
      </c>
      <c r="N3" s="1">
        <v>87.0</v>
      </c>
      <c r="O3" s="1">
        <v>5.81</v>
      </c>
      <c r="P3" s="1">
        <v>15.99</v>
      </c>
      <c r="Q3" s="1">
        <v>2.57</v>
      </c>
      <c r="R3" s="1">
        <v>6.221789883</v>
      </c>
      <c r="S3" s="1">
        <v>100.0</v>
      </c>
      <c r="T3" s="1">
        <v>13.57</v>
      </c>
      <c r="U3" s="1">
        <v>4.8285</v>
      </c>
      <c r="V3" s="1">
        <v>149.6</v>
      </c>
      <c r="W3" s="1">
        <v>204.2905533</v>
      </c>
      <c r="X3" s="1">
        <v>57.9</v>
      </c>
      <c r="Y3" s="1">
        <v>34.33922068</v>
      </c>
      <c r="Z3" s="1">
        <v>2.912122</v>
      </c>
      <c r="AA3" s="1">
        <v>0.325094423</v>
      </c>
      <c r="AB3" s="1">
        <v>68.1</v>
      </c>
      <c r="AC3" s="1">
        <v>30.42873688</v>
      </c>
      <c r="AD3" s="1" t="s">
        <v>155</v>
      </c>
      <c r="AE3" s="1">
        <v>41.00993849</v>
      </c>
      <c r="AF3" s="1">
        <v>89.3</v>
      </c>
      <c r="AG3" s="1" t="s">
        <v>140</v>
      </c>
      <c r="AH3" s="1" t="s">
        <v>141</v>
      </c>
      <c r="AI3" s="1" t="s">
        <v>142</v>
      </c>
      <c r="AJ3" s="1" t="s">
        <v>142</v>
      </c>
      <c r="AK3" s="1" t="s">
        <v>143</v>
      </c>
      <c r="AL3" s="1">
        <v>121.0</v>
      </c>
      <c r="AM3" s="1">
        <v>92.0</v>
      </c>
      <c r="AN3" s="1">
        <v>1907.88</v>
      </c>
      <c r="AO3" s="1">
        <v>12.8072</v>
      </c>
      <c r="AP3" s="1">
        <v>371.436</v>
      </c>
      <c r="AQ3" s="1">
        <v>789.12</v>
      </c>
      <c r="AR3" s="1">
        <v>11.8963</v>
      </c>
      <c r="AS3" s="1">
        <v>1358.08</v>
      </c>
      <c r="AT3" s="1">
        <v>2363.98</v>
      </c>
      <c r="AU3" s="1">
        <v>192.844</v>
      </c>
      <c r="AV3" s="1">
        <v>10.2749</v>
      </c>
      <c r="AW3" s="1">
        <v>0.953254</v>
      </c>
      <c r="AX3" s="1">
        <v>2.6991</v>
      </c>
      <c r="AY3" s="1">
        <v>557.06</v>
      </c>
      <c r="AZ3" s="1">
        <v>0.734734</v>
      </c>
      <c r="BA3" s="1">
        <v>1.35422</v>
      </c>
      <c r="BB3" s="1">
        <v>13.8384</v>
      </c>
      <c r="BC3" s="1">
        <v>4.27433</v>
      </c>
      <c r="BD3" s="1">
        <v>1.36977</v>
      </c>
      <c r="BE3" s="1">
        <v>292.189</v>
      </c>
      <c r="BF3" s="1">
        <v>7.07541</v>
      </c>
      <c r="BG3" s="1">
        <v>88.0594</v>
      </c>
      <c r="BH3" s="1">
        <v>26.3637139</v>
      </c>
      <c r="BI3" s="1">
        <v>7.456993549</v>
      </c>
      <c r="BJ3" s="1">
        <v>2.053697373</v>
      </c>
      <c r="BK3" s="1">
        <v>0.351428397</v>
      </c>
      <c r="BL3" s="1" t="s">
        <v>156</v>
      </c>
      <c r="BM3" s="1" t="s">
        <v>145</v>
      </c>
      <c r="BN3" s="1" t="s">
        <v>146</v>
      </c>
      <c r="BO3" s="1" t="s">
        <v>146</v>
      </c>
      <c r="BP3" s="1" t="s">
        <v>146</v>
      </c>
      <c r="BQ3" s="1" t="s">
        <v>146</v>
      </c>
      <c r="BR3" s="1" t="s">
        <v>146</v>
      </c>
      <c r="BS3" s="1">
        <v>66.58187906</v>
      </c>
      <c r="BT3" s="1">
        <v>17.22759794</v>
      </c>
      <c r="BU3" s="1">
        <v>7.565890975</v>
      </c>
      <c r="BV3" s="1">
        <v>2.998352557</v>
      </c>
      <c r="BW3" s="1">
        <v>14.29840475</v>
      </c>
      <c r="BX3" s="1">
        <v>1.671702796</v>
      </c>
      <c r="BY3" s="1">
        <v>0.876154505</v>
      </c>
      <c r="BZ3" s="1" t="str">
        <f t="shared" si="1"/>
        <v>proinflamatoria</v>
      </c>
      <c r="CA3" s="1">
        <v>42.49496081</v>
      </c>
      <c r="CB3" s="1" t="s">
        <v>148</v>
      </c>
      <c r="CC3" s="1">
        <v>0.048837151</v>
      </c>
      <c r="CD3" s="1">
        <v>0.110603268</v>
      </c>
      <c r="CE3" s="1">
        <v>0.080098987</v>
      </c>
      <c r="CF3" s="1">
        <v>0.277947527</v>
      </c>
      <c r="CG3" s="1">
        <v>0.175778389</v>
      </c>
      <c r="CH3" s="1">
        <v>797.09</v>
      </c>
      <c r="CI3" s="2" t="str">
        <f t="shared" si="2"/>
        <v>low</v>
      </c>
      <c r="CJ3" s="1">
        <v>658.269</v>
      </c>
      <c r="CK3" s="1">
        <v>425.019</v>
      </c>
      <c r="CL3" s="1">
        <v>233.25</v>
      </c>
      <c r="CM3" s="1">
        <v>5.193</v>
      </c>
      <c r="CN3" s="1">
        <v>640.761</v>
      </c>
      <c r="CO3" s="1">
        <v>6.921</v>
      </c>
      <c r="CP3" s="1">
        <v>0.0</v>
      </c>
      <c r="CQ3" s="1">
        <v>6.921</v>
      </c>
      <c r="CR3" s="1">
        <v>0.0</v>
      </c>
      <c r="CS3" s="1">
        <v>5.394</v>
      </c>
      <c r="CT3" s="1">
        <v>5.394</v>
      </c>
      <c r="CU3" s="1">
        <v>0.0</v>
      </c>
      <c r="CV3" s="1">
        <v>2.659</v>
      </c>
      <c r="CW3" s="1">
        <v>0.0</v>
      </c>
      <c r="CX3" s="1">
        <v>0.0</v>
      </c>
      <c r="CY3" s="1">
        <v>0.196</v>
      </c>
      <c r="CZ3" s="1">
        <v>0.016</v>
      </c>
      <c r="DA3" s="1">
        <v>0.117</v>
      </c>
      <c r="DB3" s="1">
        <v>0.134</v>
      </c>
      <c r="DC3" s="1">
        <v>0.0</v>
      </c>
      <c r="DD3" s="1">
        <v>0.027</v>
      </c>
      <c r="DE3" s="1">
        <v>0.027</v>
      </c>
      <c r="DF3" s="1">
        <v>3.567</v>
      </c>
      <c r="DG3" s="1">
        <v>1.268</v>
      </c>
      <c r="DH3" s="1">
        <v>4.836</v>
      </c>
      <c r="DI3" s="1">
        <v>0.164</v>
      </c>
      <c r="DJ3" s="1">
        <v>1.139</v>
      </c>
      <c r="DK3" s="1">
        <v>1.304</v>
      </c>
      <c r="DL3" s="1">
        <v>414.131</v>
      </c>
      <c r="DM3" s="1">
        <v>225.282</v>
      </c>
      <c r="DN3" s="1">
        <v>639.413</v>
      </c>
      <c r="DO3" s="1">
        <v>0.0</v>
      </c>
      <c r="DP3" s="1">
        <v>5.394</v>
      </c>
      <c r="DQ3" s="1">
        <v>5.394</v>
      </c>
      <c r="DR3" s="1" t="s">
        <v>157</v>
      </c>
      <c r="DS3" s="1" t="s">
        <v>157</v>
      </c>
      <c r="DT3" s="1" t="s">
        <v>158</v>
      </c>
      <c r="DU3" s="1" t="s">
        <v>149</v>
      </c>
      <c r="DV3" s="1">
        <v>417.789</v>
      </c>
      <c r="DW3" s="1" t="str">
        <f t="shared" si="3"/>
        <v>low</v>
      </c>
      <c r="DX3" s="1">
        <v>345.026</v>
      </c>
      <c r="DY3" s="1">
        <v>2.722</v>
      </c>
      <c r="DZ3" s="1">
        <v>335.85</v>
      </c>
      <c r="EA3" s="1" t="s">
        <v>157</v>
      </c>
      <c r="EB3" s="1" t="s">
        <v>157</v>
      </c>
      <c r="EC3" s="1" t="s">
        <v>158</v>
      </c>
      <c r="ED3" s="1" t="s">
        <v>149</v>
      </c>
      <c r="EE3" s="1" t="s">
        <v>159</v>
      </c>
      <c r="EF3" s="1" t="s">
        <v>151</v>
      </c>
      <c r="EG3" s="1" t="s">
        <v>151</v>
      </c>
    </row>
    <row r="4" ht="14.25" customHeight="1">
      <c r="A4" s="1" t="s">
        <v>160</v>
      </c>
      <c r="B4" s="1" t="s">
        <v>136</v>
      </c>
      <c r="C4" s="1">
        <v>53.0</v>
      </c>
      <c r="D4" s="1" t="s">
        <v>161</v>
      </c>
      <c r="E4" s="1">
        <v>161.0</v>
      </c>
      <c r="F4" s="1">
        <v>51.0</v>
      </c>
      <c r="G4" s="1" t="s">
        <v>154</v>
      </c>
      <c r="H4" s="1">
        <v>15.0</v>
      </c>
      <c r="I4" s="1">
        <v>119.0</v>
      </c>
      <c r="J4" s="1">
        <v>185.0</v>
      </c>
      <c r="K4" s="1">
        <v>3.62745098</v>
      </c>
      <c r="L4" s="1">
        <v>287.2</v>
      </c>
      <c r="M4" s="1">
        <v>1.84</v>
      </c>
      <c r="N4" s="1">
        <v>85.0</v>
      </c>
      <c r="O4" s="1">
        <v>5.55</v>
      </c>
      <c r="P4" s="1">
        <v>0.73</v>
      </c>
      <c r="Q4" s="1">
        <v>3.44</v>
      </c>
      <c r="R4" s="1">
        <v>0.212209302</v>
      </c>
      <c r="S4" s="1">
        <v>76.0</v>
      </c>
      <c r="T4" s="1">
        <v>6.28</v>
      </c>
      <c r="U4" s="1">
        <v>4.7175</v>
      </c>
      <c r="V4" s="1">
        <v>93.2</v>
      </c>
      <c r="W4" s="1">
        <v>103.1622177</v>
      </c>
      <c r="X4" s="1">
        <v>124.1</v>
      </c>
      <c r="Y4" s="1">
        <v>75.94705982</v>
      </c>
      <c r="Z4" s="1">
        <v>1.316706667</v>
      </c>
      <c r="AA4" s="1">
        <v>0.366124832</v>
      </c>
      <c r="AB4" s="1">
        <v>81.7</v>
      </c>
      <c r="AC4" s="1">
        <v>24.36942982</v>
      </c>
      <c r="AD4" s="1" t="s">
        <v>154</v>
      </c>
      <c r="AE4" s="1">
        <v>34.02038175</v>
      </c>
      <c r="AF4" s="1">
        <v>92.8</v>
      </c>
      <c r="AG4" s="1" t="s">
        <v>140</v>
      </c>
      <c r="AH4" s="1" t="s">
        <v>141</v>
      </c>
      <c r="AI4" s="1" t="s">
        <v>142</v>
      </c>
      <c r="AJ4" s="1" t="s">
        <v>142</v>
      </c>
      <c r="AK4" s="1" t="s">
        <v>143</v>
      </c>
      <c r="AL4" s="1">
        <v>127.0</v>
      </c>
      <c r="AM4" s="1">
        <v>92.0</v>
      </c>
      <c r="AN4" s="1">
        <v>1801.75</v>
      </c>
      <c r="AO4" s="1">
        <v>13.456</v>
      </c>
      <c r="AP4" s="1">
        <v>392.781</v>
      </c>
      <c r="AQ4" s="1">
        <v>797.58</v>
      </c>
      <c r="AR4" s="1">
        <v>11.3643</v>
      </c>
      <c r="AS4" s="1">
        <v>663.655</v>
      </c>
      <c r="AT4" s="1">
        <v>2623.48</v>
      </c>
      <c r="AU4" s="1">
        <v>206.965</v>
      </c>
      <c r="AV4" s="1">
        <v>9.70054</v>
      </c>
      <c r="AW4" s="1">
        <v>1.20799</v>
      </c>
      <c r="AX4" s="1">
        <v>2.78184</v>
      </c>
      <c r="AY4" s="1">
        <v>596.267</v>
      </c>
      <c r="AZ4" s="1">
        <v>1.34948</v>
      </c>
      <c r="BA4" s="1">
        <v>1.55709</v>
      </c>
      <c r="BB4" s="1">
        <v>24.0108</v>
      </c>
      <c r="BC4" s="1">
        <v>7.10066</v>
      </c>
      <c r="BD4" s="1">
        <v>1.42279</v>
      </c>
      <c r="BE4" s="1">
        <v>267.949</v>
      </c>
      <c r="BF4" s="1">
        <v>7.42483</v>
      </c>
      <c r="BG4" s="1">
        <v>177.954</v>
      </c>
      <c r="BH4" s="1">
        <v>7.456540815</v>
      </c>
      <c r="BI4" s="1">
        <v>6.827194979</v>
      </c>
      <c r="BJ4" s="1">
        <v>5.714212237</v>
      </c>
      <c r="BK4" s="1">
        <v>0.03816311</v>
      </c>
      <c r="BL4" s="1" t="s">
        <v>156</v>
      </c>
      <c r="BM4" s="1" t="s">
        <v>145</v>
      </c>
      <c r="BN4" s="1" t="s">
        <v>146</v>
      </c>
      <c r="BO4" s="1" t="s">
        <v>146</v>
      </c>
      <c r="BP4" s="1" t="s">
        <v>146</v>
      </c>
      <c r="BQ4" s="1" t="s">
        <v>146</v>
      </c>
      <c r="BR4" s="1" t="s">
        <v>146</v>
      </c>
      <c r="BS4" s="1" t="s">
        <v>147</v>
      </c>
      <c r="BT4" s="1" t="s">
        <v>147</v>
      </c>
      <c r="BU4" s="1" t="s">
        <v>147</v>
      </c>
      <c r="BV4" s="1" t="s">
        <v>147</v>
      </c>
      <c r="BW4" s="1" t="s">
        <v>147</v>
      </c>
      <c r="BX4" s="1">
        <v>0.455803493</v>
      </c>
      <c r="BY4" s="1">
        <v>0.252943115</v>
      </c>
      <c r="BZ4" s="1" t="str">
        <f t="shared" si="1"/>
        <v>proinflamatoria</v>
      </c>
      <c r="CA4" s="1">
        <v>24.5387931</v>
      </c>
      <c r="CB4" s="1" t="s">
        <v>148</v>
      </c>
      <c r="CC4" s="1">
        <v>0.079271755</v>
      </c>
      <c r="CD4" s="1">
        <v>0.736061467</v>
      </c>
      <c r="CE4" s="1">
        <v>0.160514448</v>
      </c>
      <c r="CF4" s="1">
        <v>0.009988308</v>
      </c>
      <c r="CG4" s="3">
        <v>3.34E-5</v>
      </c>
      <c r="CH4" s="1">
        <v>1215.964</v>
      </c>
      <c r="CI4" s="2" t="str">
        <f t="shared" si="2"/>
        <v>High</v>
      </c>
      <c r="CJ4" s="1">
        <v>1013.403</v>
      </c>
      <c r="CK4" s="1">
        <v>700.31</v>
      </c>
      <c r="CL4" s="1">
        <v>313.093</v>
      </c>
      <c r="CM4" s="1">
        <v>11.726</v>
      </c>
      <c r="CN4" s="1">
        <v>989.353</v>
      </c>
      <c r="CO4" s="1">
        <v>7.765</v>
      </c>
      <c r="CP4" s="1">
        <v>0.0</v>
      </c>
      <c r="CQ4" s="1">
        <v>7.765</v>
      </c>
      <c r="CR4" s="1">
        <v>0.0</v>
      </c>
      <c r="CS4" s="1">
        <v>4.559</v>
      </c>
      <c r="CT4" s="1">
        <v>4.559</v>
      </c>
      <c r="CU4" s="1">
        <v>0.0</v>
      </c>
      <c r="CV4" s="1">
        <v>0.79</v>
      </c>
      <c r="CW4" s="1">
        <v>0.0</v>
      </c>
      <c r="CX4" s="1">
        <v>0.0</v>
      </c>
      <c r="CY4" s="1">
        <v>11.635</v>
      </c>
      <c r="CZ4" s="1">
        <v>0.0</v>
      </c>
      <c r="DA4" s="1">
        <v>0.0</v>
      </c>
      <c r="DB4" s="1">
        <v>0.0</v>
      </c>
      <c r="DC4" s="1">
        <v>0.0</v>
      </c>
      <c r="DD4" s="1">
        <v>0.003</v>
      </c>
      <c r="DE4" s="1">
        <v>0.003</v>
      </c>
      <c r="DF4" s="1">
        <v>0.0</v>
      </c>
      <c r="DG4" s="1">
        <v>0.087</v>
      </c>
      <c r="DH4" s="1">
        <v>0.087</v>
      </c>
      <c r="DI4" s="1">
        <v>0.168</v>
      </c>
      <c r="DJ4" s="1">
        <v>0.714</v>
      </c>
      <c r="DK4" s="1">
        <v>0.882</v>
      </c>
      <c r="DL4" s="1">
        <v>680.742</v>
      </c>
      <c r="DM4" s="1">
        <v>307.729</v>
      </c>
      <c r="DN4" s="1">
        <v>988.471</v>
      </c>
      <c r="DO4" s="1">
        <v>0.0</v>
      </c>
      <c r="DP4" s="1">
        <v>4.559</v>
      </c>
      <c r="DQ4" s="1">
        <v>4.559</v>
      </c>
      <c r="DR4" s="1" t="s">
        <v>157</v>
      </c>
      <c r="DS4" s="1" t="s">
        <v>149</v>
      </c>
      <c r="DT4" s="1" t="s">
        <v>158</v>
      </c>
      <c r="DU4" s="1" t="s">
        <v>149</v>
      </c>
      <c r="DV4" s="1">
        <v>674.879</v>
      </c>
      <c r="DW4" s="1" t="str">
        <f t="shared" si="3"/>
        <v>high</v>
      </c>
      <c r="DX4" s="1">
        <v>562.455</v>
      </c>
      <c r="DY4" s="1">
        <v>6.508</v>
      </c>
      <c r="DZ4" s="1">
        <v>549.107</v>
      </c>
      <c r="EA4" s="1" t="s">
        <v>149</v>
      </c>
      <c r="EB4" s="1" t="s">
        <v>149</v>
      </c>
      <c r="EC4" s="1" t="s">
        <v>158</v>
      </c>
      <c r="ED4" s="1" t="s">
        <v>149</v>
      </c>
      <c r="EE4" s="1" t="s">
        <v>162</v>
      </c>
      <c r="EF4" s="1" t="s">
        <v>151</v>
      </c>
      <c r="EG4" s="1" t="s">
        <v>151</v>
      </c>
    </row>
    <row r="5" ht="14.25" customHeight="1">
      <c r="A5" s="1" t="s">
        <v>163</v>
      </c>
      <c r="B5" s="1" t="s">
        <v>136</v>
      </c>
      <c r="C5" s="1">
        <v>58.0</v>
      </c>
      <c r="D5" s="1" t="s">
        <v>161</v>
      </c>
      <c r="E5" s="1">
        <v>177.0</v>
      </c>
      <c r="F5" s="1">
        <v>59.0</v>
      </c>
      <c r="G5" s="1" t="s">
        <v>154</v>
      </c>
      <c r="H5" s="1">
        <v>20.0</v>
      </c>
      <c r="I5" s="1">
        <v>120.0</v>
      </c>
      <c r="J5" s="1">
        <v>199.0</v>
      </c>
      <c r="K5" s="1">
        <v>3.372881356</v>
      </c>
      <c r="L5" s="1">
        <v>121.1</v>
      </c>
      <c r="M5" s="1">
        <v>0.86</v>
      </c>
      <c r="N5" s="1">
        <v>96.0</v>
      </c>
      <c r="O5" s="1">
        <v>5.63</v>
      </c>
      <c r="P5" s="1">
        <v>0.64</v>
      </c>
      <c r="Q5" s="1">
        <v>12.37</v>
      </c>
      <c r="R5" s="1">
        <v>0.051738076</v>
      </c>
      <c r="S5" s="1">
        <v>99.0</v>
      </c>
      <c r="T5" s="1">
        <v>6.54</v>
      </c>
      <c r="U5" s="1">
        <v>5.328</v>
      </c>
      <c r="V5" s="1">
        <v>75.1</v>
      </c>
      <c r="W5" s="1">
        <v>71.5536105</v>
      </c>
      <c r="X5" s="1">
        <v>115.5</v>
      </c>
      <c r="Y5" s="1">
        <v>64.57145219</v>
      </c>
      <c r="Z5" s="1">
        <v>1.548672</v>
      </c>
      <c r="AA5" s="1">
        <v>0.356916053</v>
      </c>
      <c r="AB5" s="1">
        <v>66.8</v>
      </c>
      <c r="AC5" s="1">
        <v>21.63878837</v>
      </c>
      <c r="AD5" s="1" t="s">
        <v>154</v>
      </c>
      <c r="AE5" s="1">
        <v>30.64064855</v>
      </c>
      <c r="AF5" s="1">
        <v>84.7</v>
      </c>
      <c r="AG5" s="1" t="s">
        <v>140</v>
      </c>
      <c r="AH5" s="1" t="s">
        <v>154</v>
      </c>
      <c r="AI5" s="1" t="s">
        <v>142</v>
      </c>
      <c r="AJ5" s="1" t="s">
        <v>142</v>
      </c>
      <c r="AK5" s="1" t="s">
        <v>143</v>
      </c>
      <c r="AL5" s="1">
        <v>97.0</v>
      </c>
      <c r="AM5" s="1">
        <v>59.0</v>
      </c>
      <c r="AN5" s="1">
        <v>1573.49</v>
      </c>
      <c r="AO5" s="1">
        <v>16.1338</v>
      </c>
      <c r="AP5" s="1">
        <v>799.755</v>
      </c>
      <c r="AQ5" s="1">
        <v>1166.71</v>
      </c>
      <c r="AR5" s="1">
        <v>12.4575</v>
      </c>
      <c r="AS5" s="1">
        <v>1034.02</v>
      </c>
      <c r="AT5" s="1">
        <v>2724.94</v>
      </c>
      <c r="AU5" s="1">
        <v>229.234</v>
      </c>
      <c r="AV5" s="1">
        <v>10.733</v>
      </c>
      <c r="AW5" s="1">
        <v>1.1141</v>
      </c>
      <c r="AX5" s="1">
        <v>2.68538</v>
      </c>
      <c r="AY5" s="1">
        <v>807.204</v>
      </c>
      <c r="AZ5" s="1">
        <v>1.01088</v>
      </c>
      <c r="BA5" s="1">
        <v>1.8481</v>
      </c>
      <c r="BB5" s="1">
        <v>16.4262</v>
      </c>
      <c r="BC5" s="1">
        <v>4.91171</v>
      </c>
      <c r="BD5" s="1">
        <v>1.43836</v>
      </c>
      <c r="BE5" s="1">
        <v>323.679</v>
      </c>
      <c r="BF5" s="1">
        <v>7.22339</v>
      </c>
      <c r="BG5" s="1">
        <v>153.856</v>
      </c>
      <c r="BH5" s="1">
        <v>13.46438132</v>
      </c>
      <c r="BI5" s="1">
        <v>3.585242829</v>
      </c>
      <c r="BJ5" s="1">
        <v>1.54126955</v>
      </c>
      <c r="BK5" s="1">
        <v>0.251111727</v>
      </c>
      <c r="BL5" s="1" t="s">
        <v>144</v>
      </c>
      <c r="BM5" s="1" t="s">
        <v>145</v>
      </c>
      <c r="BN5" s="1" t="s">
        <v>146</v>
      </c>
      <c r="BO5" s="1" t="s">
        <v>145</v>
      </c>
      <c r="BP5" s="1" t="s">
        <v>146</v>
      </c>
      <c r="BQ5" s="1" t="s">
        <v>146</v>
      </c>
      <c r="BR5" s="1" t="s">
        <v>146</v>
      </c>
      <c r="BS5" s="1">
        <v>56.42478624</v>
      </c>
      <c r="BT5" s="1">
        <v>17.16762516</v>
      </c>
      <c r="BU5" s="1">
        <v>6.322558105</v>
      </c>
      <c r="BV5" s="1">
        <v>2.055770779</v>
      </c>
      <c r="BW5" s="1">
        <v>10.25693383</v>
      </c>
      <c r="BX5" s="1">
        <v>-0.115401747</v>
      </c>
      <c r="BY5" s="1">
        <v>-0.073364111</v>
      </c>
      <c r="BZ5" s="1" t="str">
        <f t="shared" si="1"/>
        <v>antiinflamatoria</v>
      </c>
      <c r="CA5" s="1">
        <v>22.51239669</v>
      </c>
      <c r="CB5" s="1" t="s">
        <v>148</v>
      </c>
      <c r="CC5" s="1">
        <v>0.261563367</v>
      </c>
      <c r="CD5" s="1">
        <v>0.353492137</v>
      </c>
      <c r="CE5" s="1">
        <v>0.05226642</v>
      </c>
      <c r="CF5" s="1">
        <v>0.020120259</v>
      </c>
      <c r="CG5" s="1">
        <v>0.062904718</v>
      </c>
      <c r="CH5" s="1">
        <v>1291.03</v>
      </c>
      <c r="CI5" s="2" t="str">
        <f t="shared" si="2"/>
        <v>High</v>
      </c>
      <c r="CJ5" s="1">
        <v>1110.581</v>
      </c>
      <c r="CK5" s="1">
        <v>687.856</v>
      </c>
      <c r="CL5" s="1">
        <v>422.724</v>
      </c>
      <c r="CM5" s="1">
        <v>94.895</v>
      </c>
      <c r="CN5" s="1">
        <v>895.324</v>
      </c>
      <c r="CO5" s="1">
        <v>6.926</v>
      </c>
      <c r="CP5" s="1">
        <v>0.0</v>
      </c>
      <c r="CQ5" s="1">
        <v>6.926</v>
      </c>
      <c r="CR5" s="1">
        <v>0.0</v>
      </c>
      <c r="CS5" s="1">
        <v>113.359</v>
      </c>
      <c r="CT5" s="1">
        <v>113.359</v>
      </c>
      <c r="CU5" s="1">
        <v>0.076</v>
      </c>
      <c r="CV5" s="1">
        <v>0.705</v>
      </c>
      <c r="CW5" s="1">
        <v>14.6</v>
      </c>
      <c r="CX5" s="1">
        <v>0.0</v>
      </c>
      <c r="CY5" s="1">
        <v>49.374</v>
      </c>
      <c r="CZ5" s="1">
        <v>0.0</v>
      </c>
      <c r="DA5" s="1">
        <v>0.0</v>
      </c>
      <c r="DB5" s="1">
        <v>0.0</v>
      </c>
      <c r="DC5" s="1">
        <v>0.067</v>
      </c>
      <c r="DD5" s="1">
        <v>0.267</v>
      </c>
      <c r="DE5" s="1">
        <v>0.334</v>
      </c>
      <c r="DF5" s="1">
        <v>21.161</v>
      </c>
      <c r="DG5" s="1">
        <v>9.378</v>
      </c>
      <c r="DH5" s="1">
        <v>30.539</v>
      </c>
      <c r="DI5" s="1">
        <v>1.608</v>
      </c>
      <c r="DJ5" s="1">
        <v>15.236</v>
      </c>
      <c r="DK5" s="1">
        <v>16.844</v>
      </c>
      <c r="DL5" s="1">
        <v>594.021</v>
      </c>
      <c r="DM5" s="1">
        <v>284.459</v>
      </c>
      <c r="DN5" s="1">
        <v>878.48</v>
      </c>
      <c r="DO5" s="1">
        <v>0.0</v>
      </c>
      <c r="DP5" s="1">
        <v>113.359</v>
      </c>
      <c r="DQ5" s="1">
        <v>113.359</v>
      </c>
      <c r="DR5" s="1" t="s">
        <v>157</v>
      </c>
      <c r="DS5" s="1" t="s">
        <v>149</v>
      </c>
      <c r="DT5" s="1" t="s">
        <v>157</v>
      </c>
      <c r="DU5" s="1" t="s">
        <v>149</v>
      </c>
      <c r="DV5" s="1">
        <v>820.488</v>
      </c>
      <c r="DW5" s="1" t="str">
        <f t="shared" si="3"/>
        <v>high</v>
      </c>
      <c r="DX5" s="1">
        <v>705.807</v>
      </c>
      <c r="DY5" s="1">
        <v>60.309</v>
      </c>
      <c r="DZ5" s="1">
        <v>569.005</v>
      </c>
      <c r="EA5" s="1" t="s">
        <v>149</v>
      </c>
      <c r="EB5" s="1" t="s">
        <v>149</v>
      </c>
      <c r="EC5" s="1" t="s">
        <v>157</v>
      </c>
      <c r="ED5" s="1" t="s">
        <v>149</v>
      </c>
      <c r="EE5" s="1" t="s">
        <v>164</v>
      </c>
      <c r="EF5" s="1" t="s">
        <v>165</v>
      </c>
      <c r="EG5" s="1" t="s">
        <v>165</v>
      </c>
    </row>
    <row r="6" ht="14.25" customHeight="1">
      <c r="A6" s="1" t="s">
        <v>166</v>
      </c>
      <c r="B6" s="1" t="s">
        <v>153</v>
      </c>
      <c r="C6" s="1">
        <v>44.0</v>
      </c>
      <c r="D6" s="1" t="s">
        <v>161</v>
      </c>
      <c r="E6" s="1">
        <v>112.0</v>
      </c>
      <c r="F6" s="1">
        <v>73.0</v>
      </c>
      <c r="G6" s="1" t="s">
        <v>154</v>
      </c>
      <c r="H6" s="1">
        <v>23.0</v>
      </c>
      <c r="I6" s="1">
        <v>63.0</v>
      </c>
      <c r="J6" s="1">
        <v>159.0</v>
      </c>
      <c r="K6" s="1">
        <v>2.178082192</v>
      </c>
      <c r="L6" s="1">
        <v>45.1</v>
      </c>
      <c r="M6" s="1">
        <v>0.43</v>
      </c>
      <c r="N6" s="1">
        <v>64.0</v>
      </c>
      <c r="O6" s="1">
        <v>5.3</v>
      </c>
      <c r="P6" s="1">
        <v>12.25</v>
      </c>
      <c r="Q6" s="1">
        <v>28.21</v>
      </c>
      <c r="R6" s="1">
        <v>0.434243176</v>
      </c>
      <c r="S6" s="1">
        <v>114.0</v>
      </c>
      <c r="T6" s="1">
        <v>6.66</v>
      </c>
      <c r="U6" s="1">
        <v>3.552</v>
      </c>
      <c r="V6" s="1">
        <v>172.0</v>
      </c>
      <c r="W6" s="1">
        <v>2561.538462</v>
      </c>
      <c r="X6" s="1">
        <v>127.3</v>
      </c>
      <c r="Y6" s="1">
        <v>95.1120039</v>
      </c>
      <c r="Z6" s="1">
        <v>1.051392</v>
      </c>
      <c r="AA6" s="1">
        <v>0.379710619</v>
      </c>
      <c r="AB6" s="1">
        <v>60.5</v>
      </c>
      <c r="AC6" s="1">
        <v>21.03311899</v>
      </c>
      <c r="AD6" s="1" t="s">
        <v>154</v>
      </c>
      <c r="AE6" s="1">
        <v>35.29269552</v>
      </c>
      <c r="AF6" s="1">
        <v>73.3</v>
      </c>
      <c r="AG6" s="1" t="s">
        <v>154</v>
      </c>
      <c r="AH6" s="1" t="s">
        <v>154</v>
      </c>
      <c r="AI6" s="1" t="s">
        <v>167</v>
      </c>
      <c r="AJ6" s="1" t="s">
        <v>167</v>
      </c>
      <c r="AK6" s="1" t="s">
        <v>143</v>
      </c>
      <c r="AL6" s="1">
        <v>109.0</v>
      </c>
      <c r="AM6" s="1">
        <v>74.0</v>
      </c>
      <c r="AN6" s="1">
        <v>2211.42</v>
      </c>
      <c r="AO6" s="1">
        <v>21.4724</v>
      </c>
      <c r="AP6" s="1">
        <v>404.349</v>
      </c>
      <c r="AQ6" s="1">
        <v>937.622</v>
      </c>
      <c r="AR6" s="1">
        <v>14.2588</v>
      </c>
      <c r="AS6" s="1">
        <v>1381.54</v>
      </c>
      <c r="AT6" s="1">
        <v>4460.18</v>
      </c>
      <c r="AU6" s="1">
        <v>254.658</v>
      </c>
      <c r="AV6" s="1">
        <v>10.8368</v>
      </c>
      <c r="AW6" s="1">
        <v>1.68263</v>
      </c>
      <c r="AX6" s="1">
        <v>3.07767</v>
      </c>
      <c r="AY6" s="1">
        <v>826.435</v>
      </c>
      <c r="AZ6" s="1">
        <v>1.23758</v>
      </c>
      <c r="BA6" s="1">
        <v>1.68742</v>
      </c>
      <c r="BB6" s="1">
        <v>16.597</v>
      </c>
      <c r="BC6" s="1">
        <v>5.13946</v>
      </c>
      <c r="BD6" s="1">
        <v>2.29504</v>
      </c>
      <c r="BE6" s="1">
        <v>344.378</v>
      </c>
      <c r="BF6" s="1">
        <v>7.14631</v>
      </c>
      <c r="BG6" s="1">
        <v>313.462</v>
      </c>
      <c r="BH6" s="1">
        <v>4.930575036</v>
      </c>
      <c r="BI6" s="1">
        <v>1.020042388</v>
      </c>
      <c r="BJ6" s="1">
        <v>0.223032155</v>
      </c>
      <c r="BK6" s="1">
        <v>0.0</v>
      </c>
      <c r="BL6" s="1" t="s">
        <v>144</v>
      </c>
      <c r="BM6" s="1" t="s">
        <v>145</v>
      </c>
      <c r="BN6" s="1" t="s">
        <v>146</v>
      </c>
      <c r="BO6" s="1" t="s">
        <v>145</v>
      </c>
      <c r="BP6" s="1" t="s">
        <v>146</v>
      </c>
      <c r="BQ6" s="1" t="s">
        <v>146</v>
      </c>
      <c r="BR6" s="1" t="s">
        <v>146</v>
      </c>
      <c r="BS6" s="1">
        <v>40.98004675</v>
      </c>
      <c r="BT6" s="1">
        <v>15.64619693</v>
      </c>
      <c r="BU6" s="1">
        <v>5.781766371</v>
      </c>
      <c r="BV6" s="1">
        <v>2.479491421</v>
      </c>
      <c r="BW6" s="1">
        <v>9.421926107</v>
      </c>
      <c r="BX6" s="1">
        <v>-1.5069869</v>
      </c>
      <c r="BY6" s="1">
        <v>-0.681586115</v>
      </c>
      <c r="BZ6" s="1" t="str">
        <f t="shared" si="1"/>
        <v>antiinflamatoria</v>
      </c>
      <c r="CA6" s="1">
        <v>29.72442019</v>
      </c>
      <c r="CB6" s="1" t="s">
        <v>154</v>
      </c>
      <c r="CC6" s="1">
        <v>3.02115E-4</v>
      </c>
      <c r="CD6" s="1">
        <v>0.371752266</v>
      </c>
      <c r="CE6" s="1">
        <v>0.034516616</v>
      </c>
      <c r="CF6" s="1">
        <v>0.180664653</v>
      </c>
      <c r="CG6" s="1">
        <v>6.79758E-4</v>
      </c>
      <c r="CH6" s="1">
        <v>1242.238</v>
      </c>
      <c r="CI6" s="2" t="str">
        <f t="shared" si="2"/>
        <v>High</v>
      </c>
      <c r="CJ6" s="1">
        <v>247.292</v>
      </c>
      <c r="CK6" s="1">
        <v>132.09</v>
      </c>
      <c r="CL6" s="1">
        <v>115.202</v>
      </c>
      <c r="CM6" s="1">
        <v>87.692</v>
      </c>
      <c r="CN6" s="1">
        <v>144.355</v>
      </c>
      <c r="CO6" s="1">
        <v>0.455</v>
      </c>
      <c r="CP6" s="1">
        <v>0.0</v>
      </c>
      <c r="CQ6" s="1">
        <v>0.455</v>
      </c>
      <c r="CR6" s="1">
        <v>0.0</v>
      </c>
      <c r="CS6" s="1">
        <v>14.791</v>
      </c>
      <c r="CT6" s="1">
        <v>14.791</v>
      </c>
      <c r="CU6" s="1">
        <v>0.0</v>
      </c>
      <c r="CV6" s="1">
        <v>0.447</v>
      </c>
      <c r="CW6" s="1">
        <v>0.0</v>
      </c>
      <c r="CX6" s="1">
        <v>0.0</v>
      </c>
      <c r="CY6" s="1">
        <v>73.136</v>
      </c>
      <c r="CZ6" s="1">
        <v>1.614</v>
      </c>
      <c r="DA6" s="1">
        <v>2.109</v>
      </c>
      <c r="DB6" s="1">
        <v>3.722</v>
      </c>
      <c r="DC6" s="1">
        <v>4.348</v>
      </c>
      <c r="DD6" s="1">
        <v>0.335</v>
      </c>
      <c r="DE6" s="1">
        <v>4.683</v>
      </c>
      <c r="DF6" s="1">
        <v>3.186</v>
      </c>
      <c r="DG6" s="1">
        <v>2.965</v>
      </c>
      <c r="DH6" s="1">
        <v>6.151</v>
      </c>
      <c r="DI6" s="1">
        <v>0.565</v>
      </c>
      <c r="DJ6" s="1">
        <v>5.558</v>
      </c>
      <c r="DK6" s="1">
        <v>6.124</v>
      </c>
      <c r="DL6" s="1">
        <v>48.744</v>
      </c>
      <c r="DM6" s="1">
        <v>89.403</v>
      </c>
      <c r="DN6" s="1">
        <v>138.147</v>
      </c>
      <c r="DO6" s="1">
        <v>0.0</v>
      </c>
      <c r="DP6" s="1">
        <v>14.791</v>
      </c>
      <c r="DQ6" s="1">
        <v>14.791</v>
      </c>
      <c r="DR6" s="1" t="s">
        <v>157</v>
      </c>
      <c r="DS6" s="1" t="s">
        <v>158</v>
      </c>
      <c r="DT6" s="1" t="s">
        <v>157</v>
      </c>
      <c r="DU6" s="1" t="s">
        <v>157</v>
      </c>
      <c r="DV6" s="1">
        <v>561.738</v>
      </c>
      <c r="DW6" s="1" t="str">
        <f t="shared" si="3"/>
        <v>high</v>
      </c>
      <c r="DX6" s="1">
        <v>111.825</v>
      </c>
      <c r="DY6" s="1">
        <v>39.654</v>
      </c>
      <c r="DZ6" s="1">
        <v>65.277</v>
      </c>
      <c r="EA6" s="1" t="s">
        <v>157</v>
      </c>
      <c r="EB6" s="1" t="s">
        <v>158</v>
      </c>
      <c r="EC6" s="1" t="s">
        <v>157</v>
      </c>
      <c r="ED6" s="1" t="s">
        <v>157</v>
      </c>
      <c r="EE6" s="1" t="s">
        <v>168</v>
      </c>
      <c r="EF6" s="1" t="s">
        <v>151</v>
      </c>
      <c r="EG6" s="1" t="s">
        <v>151</v>
      </c>
    </row>
    <row r="7" ht="14.25" customHeight="1">
      <c r="A7" s="1" t="s">
        <v>169</v>
      </c>
      <c r="B7" s="1" t="s">
        <v>136</v>
      </c>
      <c r="C7" s="1">
        <v>43.0</v>
      </c>
      <c r="D7" s="1" t="s">
        <v>161</v>
      </c>
      <c r="E7" s="1">
        <v>164.0</v>
      </c>
      <c r="F7" s="1">
        <v>41.0</v>
      </c>
      <c r="G7" s="1" t="s">
        <v>154</v>
      </c>
      <c r="H7" s="1">
        <v>61.0</v>
      </c>
      <c r="I7" s="1">
        <v>76.0</v>
      </c>
      <c r="J7" s="1">
        <v>178.0</v>
      </c>
      <c r="K7" s="1">
        <v>4.341463415</v>
      </c>
      <c r="L7" s="1">
        <v>126.7</v>
      </c>
      <c r="M7" s="1">
        <v>1.47</v>
      </c>
      <c r="N7" s="1">
        <v>81.0</v>
      </c>
      <c r="O7" s="1">
        <v>5.5</v>
      </c>
      <c r="P7" s="1">
        <v>1.53</v>
      </c>
      <c r="Q7" s="1">
        <v>6.2</v>
      </c>
      <c r="R7" s="1">
        <v>0.246774194</v>
      </c>
      <c r="S7" s="1">
        <v>306.0</v>
      </c>
      <c r="T7" s="1">
        <v>9.25</v>
      </c>
      <c r="U7" s="1">
        <v>4.4955</v>
      </c>
      <c r="V7" s="1">
        <v>133.1</v>
      </c>
      <c r="W7" s="1">
        <v>185.8362632</v>
      </c>
      <c r="X7" s="1">
        <v>85.9</v>
      </c>
      <c r="Y7" s="1">
        <v>54.10816222</v>
      </c>
      <c r="Z7" s="1">
        <v>1.84815</v>
      </c>
      <c r="AA7" s="1">
        <v>0.347396277</v>
      </c>
      <c r="AB7" s="1">
        <v>70.6</v>
      </c>
      <c r="AC7" s="1">
        <v>26.05823758</v>
      </c>
      <c r="AD7" s="1" t="s">
        <v>139</v>
      </c>
      <c r="AE7" s="1">
        <v>34.74737273</v>
      </c>
      <c r="AF7" s="1">
        <v>88.2</v>
      </c>
      <c r="AG7" s="1" t="s">
        <v>140</v>
      </c>
      <c r="AH7" s="1" t="s">
        <v>154</v>
      </c>
      <c r="AI7" s="1" t="s">
        <v>142</v>
      </c>
      <c r="AJ7" s="1" t="s">
        <v>142</v>
      </c>
      <c r="AK7" s="1" t="s">
        <v>170</v>
      </c>
      <c r="AL7" s="1">
        <v>129.0</v>
      </c>
      <c r="AM7" s="1">
        <v>83.0</v>
      </c>
      <c r="AN7" s="1">
        <v>2024.59</v>
      </c>
      <c r="AO7" s="1">
        <v>14.9162</v>
      </c>
      <c r="AP7" s="1">
        <v>664.086</v>
      </c>
      <c r="AQ7" s="1">
        <v>1051.93</v>
      </c>
      <c r="AR7" s="1">
        <v>16.4337</v>
      </c>
      <c r="AS7" s="1">
        <v>1304.5</v>
      </c>
      <c r="AT7" s="1">
        <v>3130.73</v>
      </c>
      <c r="AU7" s="1">
        <v>221.634</v>
      </c>
      <c r="AV7" s="1">
        <v>10.1849</v>
      </c>
      <c r="AW7" s="1">
        <v>1.26617</v>
      </c>
      <c r="AX7" s="1">
        <v>3.24282</v>
      </c>
      <c r="AY7" s="1">
        <v>1157.33</v>
      </c>
      <c r="AZ7" s="1">
        <v>1.16729</v>
      </c>
      <c r="BA7" s="1">
        <v>1.93663</v>
      </c>
      <c r="BB7" s="1">
        <v>15.051</v>
      </c>
      <c r="BC7" s="1">
        <v>5.23267</v>
      </c>
      <c r="BD7" s="1">
        <v>1.76864</v>
      </c>
      <c r="BE7" s="1">
        <v>413.701</v>
      </c>
      <c r="BF7" s="1">
        <v>7.03612</v>
      </c>
      <c r="BG7" s="1">
        <v>134.591</v>
      </c>
      <c r="BH7" s="1">
        <v>0.0</v>
      </c>
      <c r="BI7" s="1">
        <v>0.0</v>
      </c>
      <c r="BJ7" s="1">
        <v>0.0</v>
      </c>
      <c r="BK7" s="1">
        <v>0.0</v>
      </c>
      <c r="BL7" s="1" t="s">
        <v>144</v>
      </c>
      <c r="BM7" s="1" t="s">
        <v>146</v>
      </c>
      <c r="BN7" s="1" t="s">
        <v>145</v>
      </c>
      <c r="BO7" s="1" t="s">
        <v>145</v>
      </c>
      <c r="BP7" s="1" t="s">
        <v>146</v>
      </c>
      <c r="BQ7" s="1" t="s">
        <v>146</v>
      </c>
      <c r="BR7" s="1" t="s">
        <v>146</v>
      </c>
      <c r="BS7" s="1">
        <v>30.10226015</v>
      </c>
      <c r="BT7" s="1">
        <v>9.979007612</v>
      </c>
      <c r="BU7" s="1">
        <v>2.417938605</v>
      </c>
      <c r="BV7" s="1">
        <v>1.300711426</v>
      </c>
      <c r="BW7" s="1">
        <v>4.450658264</v>
      </c>
      <c r="BX7" s="1">
        <v>-0.206977793</v>
      </c>
      <c r="BY7" s="1">
        <v>-0.102211256</v>
      </c>
      <c r="BZ7" s="1" t="str">
        <f t="shared" si="1"/>
        <v>antiinflamatoria</v>
      </c>
      <c r="CA7" s="1">
        <v>26.67573696</v>
      </c>
      <c r="CB7" s="1" t="s">
        <v>148</v>
      </c>
      <c r="CC7" s="1">
        <v>0.05868517</v>
      </c>
      <c r="CD7" s="1">
        <v>0.350503744</v>
      </c>
      <c r="CE7" s="1">
        <v>0.004037791</v>
      </c>
      <c r="CF7" s="1">
        <v>0.098063429</v>
      </c>
      <c r="CG7" s="1">
        <v>0.130444157</v>
      </c>
      <c r="CH7" s="1">
        <v>491.546</v>
      </c>
      <c r="CI7" s="2" t="str">
        <f t="shared" si="2"/>
        <v>low</v>
      </c>
      <c r="CJ7" s="1">
        <v>409.751</v>
      </c>
      <c r="CK7" s="1">
        <v>400.112</v>
      </c>
      <c r="CL7" s="1">
        <v>9.639</v>
      </c>
      <c r="CM7" s="1">
        <v>383.705</v>
      </c>
      <c r="CN7" s="1">
        <v>24.337</v>
      </c>
      <c r="CO7" s="1">
        <v>0.039</v>
      </c>
      <c r="CP7" s="1">
        <v>0.0</v>
      </c>
      <c r="CQ7" s="1">
        <v>0.039</v>
      </c>
      <c r="CR7" s="1">
        <v>0.0</v>
      </c>
      <c r="CS7" s="1">
        <v>1.67</v>
      </c>
      <c r="CT7" s="1">
        <v>1.67</v>
      </c>
      <c r="CU7" s="1">
        <v>0.0</v>
      </c>
      <c r="CV7" s="1">
        <v>0.0</v>
      </c>
      <c r="CW7" s="1">
        <v>0.0</v>
      </c>
      <c r="CX7" s="1">
        <v>0.0</v>
      </c>
      <c r="CY7" s="1">
        <v>33.581</v>
      </c>
      <c r="CZ7" s="1">
        <v>0.0</v>
      </c>
      <c r="DA7" s="1">
        <v>0.0</v>
      </c>
      <c r="DB7" s="1">
        <v>0.0</v>
      </c>
      <c r="DC7" s="1">
        <v>0.0</v>
      </c>
      <c r="DD7" s="1">
        <v>0.001</v>
      </c>
      <c r="DE7" s="1">
        <v>0.001</v>
      </c>
      <c r="DF7" s="1">
        <v>349.654</v>
      </c>
      <c r="DG7" s="1">
        <v>0.424</v>
      </c>
      <c r="DH7" s="1">
        <v>350.077</v>
      </c>
      <c r="DI7" s="1">
        <v>0.121</v>
      </c>
      <c r="DJ7" s="1">
        <v>0.284</v>
      </c>
      <c r="DK7" s="1">
        <v>0.405</v>
      </c>
      <c r="DL7" s="1">
        <v>16.67</v>
      </c>
      <c r="DM7" s="1">
        <v>7.258</v>
      </c>
      <c r="DN7" s="1">
        <v>23.928</v>
      </c>
      <c r="DO7" s="1">
        <v>0.0</v>
      </c>
      <c r="DP7" s="1">
        <v>1.67</v>
      </c>
      <c r="DQ7" s="1">
        <v>1.67</v>
      </c>
      <c r="DR7" s="1" t="s">
        <v>158</v>
      </c>
      <c r="DS7" s="1" t="s">
        <v>157</v>
      </c>
      <c r="DT7" s="1" t="s">
        <v>149</v>
      </c>
      <c r="DU7" s="1" t="s">
        <v>158</v>
      </c>
      <c r="DV7" s="1">
        <v>242.788</v>
      </c>
      <c r="DW7" s="1" t="str">
        <f t="shared" si="3"/>
        <v>low</v>
      </c>
      <c r="DX7" s="1">
        <v>202.387</v>
      </c>
      <c r="DY7" s="1">
        <v>189.522</v>
      </c>
      <c r="DZ7" s="1">
        <v>12.021</v>
      </c>
      <c r="EA7" s="1" t="s">
        <v>158</v>
      </c>
      <c r="EB7" s="1" t="s">
        <v>157</v>
      </c>
      <c r="EC7" s="1" t="s">
        <v>149</v>
      </c>
      <c r="ED7" s="1" t="s">
        <v>158</v>
      </c>
      <c r="EE7" s="1" t="s">
        <v>171</v>
      </c>
      <c r="EF7" s="1" t="s">
        <v>151</v>
      </c>
      <c r="EG7" s="1" t="s">
        <v>151</v>
      </c>
    </row>
    <row r="8" ht="14.25" customHeight="1">
      <c r="A8" s="1" t="s">
        <v>172</v>
      </c>
      <c r="B8" s="1" t="s">
        <v>136</v>
      </c>
      <c r="C8" s="1">
        <v>20.0</v>
      </c>
      <c r="D8" s="1" t="s">
        <v>137</v>
      </c>
      <c r="E8" s="1">
        <v>179.0</v>
      </c>
      <c r="F8" s="1">
        <v>34.0</v>
      </c>
      <c r="G8" s="1" t="s">
        <v>138</v>
      </c>
      <c r="H8" s="1">
        <v>37.0</v>
      </c>
      <c r="I8" s="1">
        <v>101.0</v>
      </c>
      <c r="J8" s="1">
        <v>172.0</v>
      </c>
      <c r="K8" s="1">
        <v>5.058823529</v>
      </c>
      <c r="L8" s="1">
        <v>164.4</v>
      </c>
      <c r="M8" s="1">
        <v>1.68</v>
      </c>
      <c r="N8" s="1">
        <v>75.0</v>
      </c>
      <c r="O8" s="1">
        <v>5.4</v>
      </c>
      <c r="P8" s="1">
        <v>3.07</v>
      </c>
      <c r="Q8" s="1">
        <v>4.56</v>
      </c>
      <c r="R8" s="1">
        <v>0.673245614</v>
      </c>
      <c r="S8" s="1">
        <v>186.0</v>
      </c>
      <c r="T8" s="1">
        <v>6.09</v>
      </c>
      <c r="U8" s="1">
        <v>4.1625</v>
      </c>
      <c r="V8" s="1">
        <v>117.6</v>
      </c>
      <c r="W8" s="1">
        <v>183.8490566</v>
      </c>
      <c r="X8" s="1">
        <v>132.5</v>
      </c>
      <c r="Y8" s="1">
        <v>88.75870945</v>
      </c>
      <c r="Z8" s="1">
        <v>1.12665</v>
      </c>
      <c r="AA8" s="1">
        <v>0.375430499</v>
      </c>
      <c r="AB8" s="1">
        <v>59.1</v>
      </c>
      <c r="AC8" s="1">
        <v>20.00026396</v>
      </c>
      <c r="AD8" s="1" t="s">
        <v>154</v>
      </c>
      <c r="AE8" s="1">
        <v>30.8445613</v>
      </c>
      <c r="AF8" s="1">
        <v>73.0</v>
      </c>
      <c r="AG8" s="1" t="s">
        <v>154</v>
      </c>
      <c r="AH8" s="1" t="s">
        <v>154</v>
      </c>
      <c r="AI8" s="1" t="s">
        <v>142</v>
      </c>
      <c r="AJ8" s="1" t="s">
        <v>167</v>
      </c>
      <c r="AK8" s="1" t="s">
        <v>173</v>
      </c>
      <c r="AL8" s="1">
        <v>110.0</v>
      </c>
      <c r="AM8" s="1">
        <v>74.0</v>
      </c>
      <c r="AN8" s="1">
        <v>2873.47</v>
      </c>
      <c r="AO8" s="1">
        <v>38.7493</v>
      </c>
      <c r="AP8" s="1">
        <v>731.104</v>
      </c>
      <c r="AQ8" s="1">
        <v>2139.1</v>
      </c>
      <c r="AR8" s="1">
        <v>20.293</v>
      </c>
      <c r="AS8" s="1">
        <v>805.025</v>
      </c>
      <c r="AT8" s="1">
        <v>5553.79</v>
      </c>
      <c r="AU8" s="1">
        <v>487.868</v>
      </c>
      <c r="AV8" s="1">
        <v>11.6089</v>
      </c>
      <c r="AW8" s="1">
        <v>4.17021</v>
      </c>
      <c r="AX8" s="1">
        <v>4.51327</v>
      </c>
      <c r="AY8" s="1">
        <v>695.759</v>
      </c>
      <c r="AZ8" s="1">
        <v>1.89943</v>
      </c>
      <c r="BA8" s="1">
        <v>2.02622</v>
      </c>
      <c r="BB8" s="1">
        <v>21.8028</v>
      </c>
      <c r="BC8" s="1">
        <v>8.37749</v>
      </c>
      <c r="BD8" s="1">
        <v>1.07398</v>
      </c>
      <c r="BE8" s="1">
        <v>684.583</v>
      </c>
      <c r="BF8" s="1">
        <v>6.97813</v>
      </c>
      <c r="BG8" s="1">
        <v>116.219</v>
      </c>
      <c r="BH8" s="1">
        <v>11.26291815</v>
      </c>
      <c r="BI8" s="1">
        <v>3.031396547</v>
      </c>
      <c r="BJ8" s="1">
        <v>3.512677033</v>
      </c>
      <c r="BK8" s="1">
        <v>0.021787394</v>
      </c>
      <c r="BL8" s="1" t="s">
        <v>144</v>
      </c>
      <c r="BM8" s="1" t="s">
        <v>146</v>
      </c>
      <c r="BN8" s="1" t="s">
        <v>145</v>
      </c>
      <c r="BO8" s="1" t="s">
        <v>145</v>
      </c>
      <c r="BP8" s="1" t="s">
        <v>146</v>
      </c>
      <c r="BQ8" s="1" t="s">
        <v>146</v>
      </c>
      <c r="BR8" s="1" t="s">
        <v>146</v>
      </c>
      <c r="BS8" s="1">
        <v>67.56127293</v>
      </c>
      <c r="BT8" s="1">
        <v>12.94114451</v>
      </c>
      <c r="BU8" s="1">
        <v>5.822350218</v>
      </c>
      <c r="BV8" s="1">
        <v>1.303356964</v>
      </c>
      <c r="BW8" s="1">
        <v>6.146605922</v>
      </c>
      <c r="BX8" s="1">
        <v>-0.957337066</v>
      </c>
      <c r="BY8" s="1">
        <v>-0.33321861</v>
      </c>
      <c r="BZ8" s="1" t="str">
        <f t="shared" si="1"/>
        <v>antiinflamatoria</v>
      </c>
      <c r="CA8" s="1">
        <v>16.90410959</v>
      </c>
      <c r="CB8" s="1" t="s">
        <v>154</v>
      </c>
      <c r="CC8" s="1">
        <v>0.080580969</v>
      </c>
      <c r="CD8" s="1">
        <v>0.421615754</v>
      </c>
      <c r="CE8" s="1">
        <v>0.009949863</v>
      </c>
      <c r="CF8" s="1">
        <v>0.060862149</v>
      </c>
      <c r="CG8" s="1">
        <v>0.182134181</v>
      </c>
      <c r="CH8" s="1">
        <v>9169.86</v>
      </c>
      <c r="CI8" s="2" t="str">
        <f t="shared" si="2"/>
        <v>High</v>
      </c>
      <c r="CJ8" s="1">
        <v>792.333</v>
      </c>
      <c r="CK8" s="1">
        <v>768.818</v>
      </c>
      <c r="CL8" s="1">
        <v>23.515</v>
      </c>
      <c r="CM8" s="1">
        <v>755.306</v>
      </c>
      <c r="CN8" s="1">
        <v>36.74</v>
      </c>
      <c r="CO8" s="1">
        <v>0.091</v>
      </c>
      <c r="CP8" s="1">
        <v>0.0</v>
      </c>
      <c r="CQ8" s="1">
        <v>0.091</v>
      </c>
      <c r="CR8" s="1">
        <v>0.0</v>
      </c>
      <c r="CS8" s="1">
        <v>0.011</v>
      </c>
      <c r="CT8" s="1">
        <v>0.011</v>
      </c>
      <c r="CU8" s="1">
        <v>0.185</v>
      </c>
      <c r="CV8" s="1">
        <v>0.004</v>
      </c>
      <c r="CW8" s="1">
        <v>0.0</v>
      </c>
      <c r="CX8" s="1">
        <v>0.0</v>
      </c>
      <c r="CY8" s="1">
        <v>751.12</v>
      </c>
      <c r="CZ8" s="1">
        <v>0.0</v>
      </c>
      <c r="DA8" s="1">
        <v>0.0</v>
      </c>
      <c r="DB8" s="1">
        <v>0.0</v>
      </c>
      <c r="DC8" s="1">
        <v>1.95</v>
      </c>
      <c r="DD8" s="1">
        <v>0.0</v>
      </c>
      <c r="DE8" s="1">
        <v>1.95</v>
      </c>
      <c r="DF8" s="1">
        <v>2.237</v>
      </c>
      <c r="DG8" s="1">
        <v>0.0</v>
      </c>
      <c r="DH8" s="1">
        <v>2.237</v>
      </c>
      <c r="DI8" s="1">
        <v>1.461</v>
      </c>
      <c r="DJ8" s="1">
        <v>10.832</v>
      </c>
      <c r="DK8" s="1">
        <v>12.292</v>
      </c>
      <c r="DL8" s="1">
        <v>11.776</v>
      </c>
      <c r="DM8" s="1">
        <v>12.672</v>
      </c>
      <c r="DN8" s="1">
        <v>24.448</v>
      </c>
      <c r="DO8" s="1">
        <v>0.0</v>
      </c>
      <c r="DP8" s="1">
        <v>0.011</v>
      </c>
      <c r="DQ8" s="1">
        <v>0.011</v>
      </c>
      <c r="DR8" s="1" t="s">
        <v>149</v>
      </c>
      <c r="DS8" s="1" t="s">
        <v>149</v>
      </c>
      <c r="DT8" s="1" t="s">
        <v>149</v>
      </c>
      <c r="DU8" s="1" t="s">
        <v>158</v>
      </c>
      <c r="DV8" s="1">
        <v>3191.215</v>
      </c>
      <c r="DW8" s="1" t="str">
        <f t="shared" si="3"/>
        <v>high</v>
      </c>
      <c r="DX8" s="1">
        <v>275.741</v>
      </c>
      <c r="DY8" s="1">
        <v>262.855</v>
      </c>
      <c r="DZ8" s="1">
        <v>12.786</v>
      </c>
      <c r="EA8" s="1" t="s">
        <v>149</v>
      </c>
      <c r="EB8" s="1" t="s">
        <v>157</v>
      </c>
      <c r="EC8" s="1" t="s">
        <v>149</v>
      </c>
      <c r="ED8" s="1" t="s">
        <v>158</v>
      </c>
      <c r="EE8" s="1" t="s">
        <v>174</v>
      </c>
      <c r="EF8" s="1" t="s">
        <v>175</v>
      </c>
      <c r="EG8" s="1" t="s">
        <v>175</v>
      </c>
    </row>
    <row r="9" ht="14.25" customHeight="1">
      <c r="A9" s="1" t="s">
        <v>176</v>
      </c>
      <c r="B9" s="1" t="s">
        <v>136</v>
      </c>
      <c r="C9" s="1">
        <v>32.0</v>
      </c>
      <c r="D9" s="1" t="s">
        <v>137</v>
      </c>
      <c r="E9" s="1">
        <v>148.0</v>
      </c>
      <c r="F9" s="1">
        <v>42.0</v>
      </c>
      <c r="G9" s="1" t="s">
        <v>154</v>
      </c>
      <c r="H9" s="1">
        <v>25.0</v>
      </c>
      <c r="I9" s="1">
        <v>85.0</v>
      </c>
      <c r="J9" s="1">
        <v>152.0</v>
      </c>
      <c r="K9" s="1">
        <v>3.619047619</v>
      </c>
      <c r="L9" s="1">
        <v>260.2</v>
      </c>
      <c r="M9" s="1">
        <v>0.91</v>
      </c>
      <c r="N9" s="1">
        <v>81.0</v>
      </c>
      <c r="O9" s="1">
        <v>4.9</v>
      </c>
      <c r="P9" s="1">
        <v>4.77</v>
      </c>
      <c r="Q9" s="1">
        <v>2.82</v>
      </c>
      <c r="R9" s="1">
        <v>1.691489362</v>
      </c>
      <c r="S9" s="1">
        <v>126.0</v>
      </c>
      <c r="T9" s="1">
        <v>10.68</v>
      </c>
      <c r="U9" s="1">
        <v>4.4955</v>
      </c>
      <c r="V9" s="1">
        <v>146.6</v>
      </c>
      <c r="W9" s="1">
        <v>214.565545</v>
      </c>
      <c r="X9" s="1">
        <v>74.6</v>
      </c>
      <c r="Y9" s="1">
        <v>46.86334274</v>
      </c>
      <c r="Z9" s="1">
        <v>2.133864</v>
      </c>
      <c r="AA9" s="1">
        <v>0.340021954</v>
      </c>
      <c r="AB9" s="1">
        <v>105.7</v>
      </c>
      <c r="AC9" s="1">
        <v>32.33539236</v>
      </c>
      <c r="AD9" s="1" t="s">
        <v>155</v>
      </c>
      <c r="AE9" s="1">
        <v>37.40641712</v>
      </c>
      <c r="AF9" s="1">
        <v>105.2</v>
      </c>
      <c r="AG9" s="1" t="s">
        <v>140</v>
      </c>
      <c r="AH9" s="1" t="s">
        <v>141</v>
      </c>
      <c r="AI9" s="1" t="s">
        <v>142</v>
      </c>
      <c r="AJ9" s="1" t="s">
        <v>167</v>
      </c>
      <c r="AK9" s="1" t="s">
        <v>143</v>
      </c>
      <c r="AL9" s="1">
        <v>169.0</v>
      </c>
      <c r="AM9" s="1">
        <v>106.0</v>
      </c>
      <c r="AN9" s="1">
        <v>1666.92</v>
      </c>
      <c r="AO9" s="1">
        <v>14.7785</v>
      </c>
      <c r="AP9" s="1">
        <v>641.737</v>
      </c>
      <c r="AQ9" s="1">
        <v>1188.15</v>
      </c>
      <c r="AR9" s="1">
        <v>10.5119</v>
      </c>
      <c r="AS9" s="1">
        <v>991.524</v>
      </c>
      <c r="AT9" s="1">
        <v>2769.65</v>
      </c>
      <c r="AU9" s="1">
        <v>231.308</v>
      </c>
      <c r="AV9" s="1">
        <v>9.63526</v>
      </c>
      <c r="AW9" s="1">
        <v>1.19844</v>
      </c>
      <c r="AX9" s="1">
        <v>3.16521</v>
      </c>
      <c r="AY9" s="1">
        <v>583.495</v>
      </c>
      <c r="AZ9" s="1">
        <v>0.742417</v>
      </c>
      <c r="BA9" s="1">
        <v>1.43203</v>
      </c>
      <c r="BB9" s="1">
        <v>20.1113</v>
      </c>
      <c r="BC9" s="1">
        <v>5.03112</v>
      </c>
      <c r="BD9" s="1">
        <v>1.40707</v>
      </c>
      <c r="BE9" s="1">
        <v>287.521</v>
      </c>
      <c r="BF9" s="1">
        <v>8.02647</v>
      </c>
      <c r="BG9" s="1">
        <v>102.53</v>
      </c>
      <c r="BH9" s="1">
        <v>17.29834476</v>
      </c>
      <c r="BI9" s="1">
        <v>4.84906903</v>
      </c>
      <c r="BJ9" s="1">
        <v>1.742714582</v>
      </c>
      <c r="BK9" s="1">
        <v>0.210890052</v>
      </c>
      <c r="BL9" s="1" t="s">
        <v>156</v>
      </c>
      <c r="BM9" s="1" t="s">
        <v>145</v>
      </c>
      <c r="BN9" s="1" t="s">
        <v>146</v>
      </c>
      <c r="BO9" s="1" t="s">
        <v>146</v>
      </c>
      <c r="BP9" s="1" t="s">
        <v>146</v>
      </c>
      <c r="BQ9" s="1" t="s">
        <v>146</v>
      </c>
      <c r="BR9" s="1" t="s">
        <v>146</v>
      </c>
      <c r="BS9" s="1" t="s">
        <v>147</v>
      </c>
      <c r="BT9" s="1" t="s">
        <v>147</v>
      </c>
      <c r="BU9" s="1" t="s">
        <v>147</v>
      </c>
      <c r="BV9" s="1" t="s">
        <v>147</v>
      </c>
      <c r="BW9" s="1" t="s">
        <v>147</v>
      </c>
      <c r="BX9" s="1">
        <v>1.07568559</v>
      </c>
      <c r="BY9" s="1">
        <v>0.645282297</v>
      </c>
      <c r="BZ9" s="1" t="str">
        <f t="shared" si="1"/>
        <v>proinflamatoria</v>
      </c>
      <c r="CA9" s="1">
        <v>29.62737643</v>
      </c>
      <c r="CB9" s="1" t="s">
        <v>148</v>
      </c>
      <c r="CC9" s="1">
        <v>0.181878914</v>
      </c>
      <c r="CD9" s="1">
        <v>0.389269311</v>
      </c>
      <c r="CE9" s="1">
        <v>0.272442589</v>
      </c>
      <c r="CF9" s="1">
        <v>0.054697286</v>
      </c>
      <c r="CG9" s="1">
        <v>0.052066806</v>
      </c>
      <c r="CH9" s="1">
        <v>821.399</v>
      </c>
      <c r="CI9" s="2" t="str">
        <f t="shared" si="2"/>
        <v>low</v>
      </c>
      <c r="CJ9" s="1">
        <v>454.44</v>
      </c>
      <c r="CK9" s="1">
        <v>389.771</v>
      </c>
      <c r="CL9" s="1">
        <v>64.669</v>
      </c>
      <c r="CM9" s="1">
        <v>330.449</v>
      </c>
      <c r="CN9" s="1">
        <v>119.762</v>
      </c>
      <c r="CO9" s="1">
        <v>0.0</v>
      </c>
      <c r="CP9" s="1">
        <v>0.0</v>
      </c>
      <c r="CQ9" s="1">
        <v>0.0</v>
      </c>
      <c r="CR9" s="1">
        <v>0.0</v>
      </c>
      <c r="CS9" s="1">
        <v>3.981</v>
      </c>
      <c r="CT9" s="1">
        <v>3.981</v>
      </c>
      <c r="CU9" s="1">
        <v>0.247</v>
      </c>
      <c r="CV9" s="1">
        <v>0.0</v>
      </c>
      <c r="CW9" s="1">
        <v>191.413</v>
      </c>
      <c r="CX9" s="1">
        <v>0.0</v>
      </c>
      <c r="CY9" s="1">
        <v>112.569</v>
      </c>
      <c r="CZ9" s="1">
        <v>0.0</v>
      </c>
      <c r="DA9" s="1">
        <v>0.0</v>
      </c>
      <c r="DB9" s="1">
        <v>0.0</v>
      </c>
      <c r="DC9" s="1">
        <v>0.048</v>
      </c>
      <c r="DD9" s="1">
        <v>0.018</v>
      </c>
      <c r="DE9" s="1">
        <v>0.065</v>
      </c>
      <c r="DF9" s="1">
        <v>16.984</v>
      </c>
      <c r="DG9" s="1">
        <v>9.418</v>
      </c>
      <c r="DH9" s="1">
        <v>26.402</v>
      </c>
      <c r="DI9" s="1">
        <v>55.682</v>
      </c>
      <c r="DJ9" s="1">
        <v>41.679</v>
      </c>
      <c r="DK9" s="1">
        <v>97.361</v>
      </c>
      <c r="DL9" s="1">
        <v>12.828</v>
      </c>
      <c r="DM9" s="1">
        <v>9.573</v>
      </c>
      <c r="DN9" s="1">
        <v>22.401</v>
      </c>
      <c r="DO9" s="1">
        <v>0.0</v>
      </c>
      <c r="DP9" s="1">
        <v>3.981</v>
      </c>
      <c r="DQ9" s="1">
        <v>3.981</v>
      </c>
      <c r="DR9" s="1" t="s">
        <v>157</v>
      </c>
      <c r="DS9" s="1" t="s">
        <v>157</v>
      </c>
      <c r="DT9" s="1" t="s">
        <v>149</v>
      </c>
      <c r="DU9" s="1" t="s">
        <v>157</v>
      </c>
      <c r="DV9" s="1">
        <v>492.765</v>
      </c>
      <c r="DW9" s="1" t="str">
        <f t="shared" si="3"/>
        <v>low</v>
      </c>
      <c r="DX9" s="1">
        <v>272.622</v>
      </c>
      <c r="DY9" s="1">
        <v>198.239</v>
      </c>
      <c r="DZ9" s="1">
        <v>71.846</v>
      </c>
      <c r="EA9" s="1" t="s">
        <v>157</v>
      </c>
      <c r="EB9" s="1" t="s">
        <v>157</v>
      </c>
      <c r="EC9" s="1" t="s">
        <v>149</v>
      </c>
      <c r="ED9" s="1" t="s">
        <v>157</v>
      </c>
      <c r="EE9" s="1" t="s">
        <v>177</v>
      </c>
      <c r="EF9" s="1" t="s">
        <v>151</v>
      </c>
      <c r="EG9" s="1" t="s">
        <v>151</v>
      </c>
    </row>
    <row r="10" ht="14.25" customHeight="1">
      <c r="A10" s="1" t="s">
        <v>178</v>
      </c>
      <c r="B10" s="1" t="s">
        <v>136</v>
      </c>
      <c r="C10" s="1">
        <v>56.0</v>
      </c>
      <c r="D10" s="1" t="s">
        <v>161</v>
      </c>
      <c r="E10" s="1">
        <v>173.0</v>
      </c>
      <c r="F10" s="1">
        <v>51.0</v>
      </c>
      <c r="G10" s="1" t="s">
        <v>154</v>
      </c>
      <c r="H10" s="1">
        <v>32.0</v>
      </c>
      <c r="I10" s="1">
        <v>109.0</v>
      </c>
      <c r="J10" s="1">
        <v>192.0</v>
      </c>
      <c r="K10" s="1">
        <v>3.764705882</v>
      </c>
      <c r="L10" s="1">
        <v>202.0</v>
      </c>
      <c r="M10" s="1">
        <v>3.52</v>
      </c>
      <c r="N10" s="1">
        <v>96.0</v>
      </c>
      <c r="O10" s="1">
        <v>5.29</v>
      </c>
      <c r="P10" s="1">
        <v>2.1</v>
      </c>
      <c r="Q10" s="1">
        <v>3.63</v>
      </c>
      <c r="R10" s="1">
        <v>0.578512397</v>
      </c>
      <c r="S10" s="1">
        <v>160.0</v>
      </c>
      <c r="T10" s="1">
        <v>4.37</v>
      </c>
      <c r="U10" s="1">
        <v>5.328</v>
      </c>
      <c r="V10" s="1">
        <v>57.2</v>
      </c>
      <c r="W10" s="1">
        <v>47.81181619</v>
      </c>
      <c r="X10" s="1">
        <v>172.2</v>
      </c>
      <c r="Y10" s="1">
        <v>96.63553714</v>
      </c>
      <c r="Z10" s="1">
        <v>1.034816</v>
      </c>
      <c r="AA10" s="1">
        <v>0.380708298</v>
      </c>
      <c r="AB10" s="1">
        <v>74.2</v>
      </c>
      <c r="AC10" s="1">
        <v>27.45366177</v>
      </c>
      <c r="AD10" s="1" t="s">
        <v>139</v>
      </c>
      <c r="AE10" s="1">
        <v>39.19815966</v>
      </c>
      <c r="AF10" s="1">
        <v>98.8</v>
      </c>
      <c r="AG10" s="1" t="s">
        <v>140</v>
      </c>
      <c r="AH10" s="1" t="s">
        <v>141</v>
      </c>
      <c r="AI10" s="1" t="s">
        <v>167</v>
      </c>
      <c r="AJ10" s="1" t="s">
        <v>142</v>
      </c>
      <c r="AK10" s="1" t="s">
        <v>143</v>
      </c>
      <c r="AL10" s="1">
        <v>145.0</v>
      </c>
      <c r="AM10" s="1">
        <v>90.0</v>
      </c>
      <c r="AN10" s="1">
        <v>1543.07</v>
      </c>
      <c r="AO10" s="1">
        <v>12.1031</v>
      </c>
      <c r="AP10" s="1">
        <v>541.563</v>
      </c>
      <c r="AQ10" s="1">
        <v>863.203</v>
      </c>
      <c r="AR10" s="1">
        <v>12.0674</v>
      </c>
      <c r="AS10" s="1">
        <v>1120.77</v>
      </c>
      <c r="AT10" s="1">
        <v>2613.98</v>
      </c>
      <c r="AU10" s="1">
        <v>183.658</v>
      </c>
      <c r="AV10" s="1">
        <v>10.2208</v>
      </c>
      <c r="AW10" s="1">
        <v>0.970684</v>
      </c>
      <c r="AX10" s="1">
        <v>2.63337</v>
      </c>
      <c r="AY10" s="1">
        <v>724.35</v>
      </c>
      <c r="AZ10" s="1">
        <v>0.806656</v>
      </c>
      <c r="BA10" s="1">
        <v>1.69403</v>
      </c>
      <c r="BB10" s="1">
        <v>11.8794</v>
      </c>
      <c r="BC10" s="1">
        <v>4.04536</v>
      </c>
      <c r="BD10" s="1">
        <v>1.34259</v>
      </c>
      <c r="BE10" s="1">
        <v>256.374</v>
      </c>
      <c r="BF10" s="1">
        <v>7.17962</v>
      </c>
      <c r="BG10" s="1">
        <v>91.2384</v>
      </c>
      <c r="BH10" s="1">
        <v>26.11169428</v>
      </c>
      <c r="BI10" s="1">
        <v>8.662799881</v>
      </c>
      <c r="BJ10" s="1">
        <v>2.655585926</v>
      </c>
      <c r="BK10" s="1">
        <v>0.276991602</v>
      </c>
      <c r="BL10" s="1" t="s">
        <v>144</v>
      </c>
      <c r="BM10" s="1" t="s">
        <v>145</v>
      </c>
      <c r="BN10" s="1" t="s">
        <v>145</v>
      </c>
      <c r="BO10" s="1" t="s">
        <v>146</v>
      </c>
      <c r="BP10" s="1" t="s">
        <v>146</v>
      </c>
      <c r="BQ10" s="1" t="s">
        <v>145</v>
      </c>
      <c r="BR10" s="1" t="s">
        <v>146</v>
      </c>
      <c r="BS10" s="1">
        <v>204.9478354</v>
      </c>
      <c r="BT10" s="1">
        <v>30.44459158</v>
      </c>
      <c r="BU10" s="1">
        <v>12.13005593</v>
      </c>
      <c r="BV10" s="1">
        <v>5.21158677</v>
      </c>
      <c r="BW10" s="1">
        <v>1.309524803</v>
      </c>
      <c r="BX10" s="1">
        <v>1.513257045</v>
      </c>
      <c r="BY10" s="1">
        <v>0.980723943</v>
      </c>
      <c r="BZ10" s="1" t="str">
        <f t="shared" si="1"/>
        <v>proinflamatoria</v>
      </c>
      <c r="CA10" s="1">
        <v>30.72064777</v>
      </c>
      <c r="CB10" s="1" t="s">
        <v>148</v>
      </c>
      <c r="CC10" s="1">
        <v>0.22459467</v>
      </c>
      <c r="CD10" s="1">
        <v>0.677887105</v>
      </c>
      <c r="CE10" s="1">
        <v>0.016173366</v>
      </c>
      <c r="CF10" s="1">
        <v>0.034258854</v>
      </c>
      <c r="CG10" s="1">
        <v>0.015376648</v>
      </c>
      <c r="CH10" s="1">
        <v>590.201</v>
      </c>
      <c r="CI10" s="2" t="str">
        <f t="shared" si="2"/>
        <v>low</v>
      </c>
      <c r="CJ10" s="1">
        <v>372.82</v>
      </c>
      <c r="CK10" s="1">
        <v>238.001</v>
      </c>
      <c r="CL10" s="1">
        <v>134.819</v>
      </c>
      <c r="CM10" s="1">
        <v>19.157</v>
      </c>
      <c r="CN10" s="1">
        <v>349.737</v>
      </c>
      <c r="CO10" s="1">
        <v>2.782</v>
      </c>
      <c r="CP10" s="1">
        <v>0.0</v>
      </c>
      <c r="CQ10" s="1">
        <v>2.782</v>
      </c>
      <c r="CR10" s="1">
        <v>0.018</v>
      </c>
      <c r="CS10" s="1">
        <v>1.126</v>
      </c>
      <c r="CT10" s="1">
        <v>1.144</v>
      </c>
      <c r="CU10" s="1">
        <v>0.0</v>
      </c>
      <c r="CV10" s="1">
        <v>0.263</v>
      </c>
      <c r="CW10" s="1">
        <v>0.0</v>
      </c>
      <c r="CX10" s="1">
        <v>0.0</v>
      </c>
      <c r="CY10" s="1">
        <v>11.805</v>
      </c>
      <c r="CZ10" s="1">
        <v>0.026</v>
      </c>
      <c r="DA10" s="1">
        <v>0.183</v>
      </c>
      <c r="DB10" s="1">
        <v>0.209</v>
      </c>
      <c r="DC10" s="1">
        <v>0.001</v>
      </c>
      <c r="DD10" s="1">
        <v>0.018</v>
      </c>
      <c r="DE10" s="1">
        <v>0.019</v>
      </c>
      <c r="DF10" s="1">
        <v>5.546</v>
      </c>
      <c r="DG10" s="1">
        <v>1.578</v>
      </c>
      <c r="DH10" s="1">
        <v>7.124</v>
      </c>
      <c r="DI10" s="1">
        <v>0.164</v>
      </c>
      <c r="DJ10" s="1">
        <v>0.527</v>
      </c>
      <c r="DK10" s="1">
        <v>0.691</v>
      </c>
      <c r="DL10" s="1">
        <v>217.641</v>
      </c>
      <c r="DM10" s="1">
        <v>131.37</v>
      </c>
      <c r="DN10" s="1">
        <v>349.011</v>
      </c>
      <c r="DO10" s="1">
        <v>0.018</v>
      </c>
      <c r="DP10" s="1">
        <v>1.126</v>
      </c>
      <c r="DQ10" s="1">
        <v>1.144</v>
      </c>
      <c r="DR10" s="1" t="s">
        <v>158</v>
      </c>
      <c r="DS10" s="1" t="s">
        <v>157</v>
      </c>
      <c r="DT10" s="1" t="s">
        <v>158</v>
      </c>
      <c r="DU10" s="1" t="s">
        <v>157</v>
      </c>
      <c r="DV10" s="1">
        <v>382.485</v>
      </c>
      <c r="DW10" s="1" t="str">
        <f t="shared" si="3"/>
        <v>low</v>
      </c>
      <c r="DX10" s="1">
        <v>241.609</v>
      </c>
      <c r="DY10" s="1">
        <v>12.415</v>
      </c>
      <c r="DZ10" s="1">
        <v>226.65</v>
      </c>
      <c r="EA10" s="1" t="s">
        <v>158</v>
      </c>
      <c r="EB10" s="1" t="s">
        <v>157</v>
      </c>
      <c r="EC10" s="1" t="s">
        <v>158</v>
      </c>
      <c r="ED10" s="1" t="s">
        <v>157</v>
      </c>
      <c r="EE10" s="1" t="s">
        <v>179</v>
      </c>
      <c r="EF10" s="1" t="s">
        <v>165</v>
      </c>
      <c r="EG10" s="1" t="s">
        <v>165</v>
      </c>
    </row>
    <row r="11" ht="14.25" customHeight="1">
      <c r="A11" s="1" t="s">
        <v>180</v>
      </c>
      <c r="B11" s="1" t="s">
        <v>136</v>
      </c>
      <c r="C11" s="1">
        <v>55.0</v>
      </c>
      <c r="D11" s="1" t="s">
        <v>161</v>
      </c>
      <c r="E11" s="1">
        <v>71.9</v>
      </c>
      <c r="F11" s="1">
        <v>18.0</v>
      </c>
      <c r="G11" s="1" t="s">
        <v>138</v>
      </c>
      <c r="H11" s="1">
        <v>19.0</v>
      </c>
      <c r="I11" s="1">
        <v>30.0</v>
      </c>
      <c r="J11" s="1">
        <v>67.0</v>
      </c>
      <c r="K11" s="1">
        <v>3.722222222</v>
      </c>
      <c r="L11" s="1">
        <v>41.0</v>
      </c>
      <c r="M11" s="1">
        <v>1.45</v>
      </c>
      <c r="N11" s="1">
        <v>133.0</v>
      </c>
      <c r="O11" s="1">
        <v>7.5</v>
      </c>
      <c r="P11" s="1">
        <v>1.62</v>
      </c>
      <c r="Q11" s="1">
        <v>2.88</v>
      </c>
      <c r="R11" s="1">
        <v>0.5625</v>
      </c>
      <c r="S11" s="1">
        <v>95.0</v>
      </c>
      <c r="T11" s="1">
        <v>16.13</v>
      </c>
      <c r="U11" s="1">
        <v>7.3815</v>
      </c>
      <c r="V11" s="1">
        <v>74.6</v>
      </c>
      <c r="W11" s="1">
        <v>83.11219889</v>
      </c>
      <c r="X11" s="1">
        <v>44.3</v>
      </c>
      <c r="Y11" s="1">
        <v>18.897464</v>
      </c>
      <c r="Z11" s="1">
        <v>5.291715333</v>
      </c>
      <c r="AA11" s="1">
        <v>0.29981265</v>
      </c>
      <c r="AB11" s="1">
        <v>71.0</v>
      </c>
      <c r="AC11" s="1">
        <v>26.72287252</v>
      </c>
      <c r="AD11" s="1" t="s">
        <v>139</v>
      </c>
      <c r="AE11" s="1">
        <v>35.67063412</v>
      </c>
      <c r="AF11" s="1">
        <v>94.3</v>
      </c>
      <c r="AG11" s="1" t="s">
        <v>140</v>
      </c>
      <c r="AH11" s="1" t="s">
        <v>141</v>
      </c>
      <c r="AI11" s="1" t="s">
        <v>142</v>
      </c>
      <c r="AJ11" s="1" t="s">
        <v>142</v>
      </c>
      <c r="AK11" s="1" t="s">
        <v>143</v>
      </c>
      <c r="AL11" s="1">
        <v>119.0</v>
      </c>
      <c r="AM11" s="1">
        <v>72.0</v>
      </c>
      <c r="AN11" s="1">
        <v>2635.61</v>
      </c>
      <c r="AO11" s="1">
        <v>31.8487</v>
      </c>
      <c r="AP11" s="1">
        <v>899.643</v>
      </c>
      <c r="AQ11" s="1">
        <v>1420.2</v>
      </c>
      <c r="AR11" s="1">
        <v>15.9205</v>
      </c>
      <c r="AS11" s="1">
        <v>1425.54</v>
      </c>
      <c r="AT11" s="1">
        <v>5413.53</v>
      </c>
      <c r="AU11" s="1">
        <v>388.188</v>
      </c>
      <c r="AV11" s="1">
        <v>10.9799</v>
      </c>
      <c r="AW11" s="1">
        <v>3.31186</v>
      </c>
      <c r="AX11" s="1">
        <v>3.63529</v>
      </c>
      <c r="AY11" s="1">
        <v>733.729</v>
      </c>
      <c r="AZ11" s="1">
        <v>1.64098</v>
      </c>
      <c r="BA11" s="1">
        <v>2.31587</v>
      </c>
      <c r="BB11" s="1">
        <v>18.0851</v>
      </c>
      <c r="BC11" s="1">
        <v>7.18295</v>
      </c>
      <c r="BD11" s="1">
        <v>1.5187</v>
      </c>
      <c r="BE11" s="1">
        <v>528.7</v>
      </c>
      <c r="BF11" s="1">
        <v>7.20681</v>
      </c>
      <c r="BG11" s="1">
        <v>138.246</v>
      </c>
      <c r="BH11" s="1">
        <v>13.70048075</v>
      </c>
      <c r="BI11" s="1">
        <v>5.766402322</v>
      </c>
      <c r="BJ11" s="1">
        <v>1.760930884</v>
      </c>
      <c r="BK11" s="1">
        <v>0.028663489</v>
      </c>
      <c r="BL11" s="1" t="s">
        <v>144</v>
      </c>
      <c r="BM11" s="1" t="s">
        <v>145</v>
      </c>
      <c r="BN11" s="1" t="s">
        <v>146</v>
      </c>
      <c r="BO11" s="1" t="s">
        <v>145</v>
      </c>
      <c r="BP11" s="1" t="s">
        <v>145</v>
      </c>
      <c r="BQ11" s="1" t="s">
        <v>146</v>
      </c>
      <c r="BR11" s="1" t="s">
        <v>145</v>
      </c>
      <c r="BS11" s="1">
        <v>87.9200846</v>
      </c>
      <c r="BT11" s="1">
        <v>34.19157836</v>
      </c>
      <c r="BU11" s="1">
        <v>33.55640115</v>
      </c>
      <c r="BV11" s="1">
        <v>28.10950224</v>
      </c>
      <c r="BW11" s="1">
        <v>112.9507803</v>
      </c>
      <c r="BX11" s="1">
        <v>-0.448572052</v>
      </c>
      <c r="BY11" s="1">
        <v>-0.170171492</v>
      </c>
      <c r="BZ11" s="1" t="str">
        <f t="shared" si="1"/>
        <v>antiinflamatoria</v>
      </c>
      <c r="CA11" s="1">
        <v>29.42948038</v>
      </c>
      <c r="CB11" s="1" t="s">
        <v>148</v>
      </c>
      <c r="CC11" s="1">
        <v>0.135777824</v>
      </c>
      <c r="CD11" s="1">
        <v>0.405652448</v>
      </c>
      <c r="CE11" s="1">
        <v>0.157350984</v>
      </c>
      <c r="CF11" s="1">
        <v>0.044547174</v>
      </c>
      <c r="CG11" s="1">
        <v>0.027351685</v>
      </c>
      <c r="CH11" s="1">
        <v>1356.139</v>
      </c>
      <c r="CI11" s="2" t="str">
        <f t="shared" si="2"/>
        <v>High</v>
      </c>
      <c r="CJ11" s="1">
        <v>825.559</v>
      </c>
      <c r="CK11" s="1">
        <v>605.692</v>
      </c>
      <c r="CL11" s="1">
        <v>219.867</v>
      </c>
      <c r="CM11" s="1">
        <v>295.49</v>
      </c>
      <c r="CN11" s="1">
        <v>517.113</v>
      </c>
      <c r="CO11" s="1">
        <v>4.518</v>
      </c>
      <c r="CP11" s="1">
        <v>0.0</v>
      </c>
      <c r="CQ11" s="1">
        <v>4.518</v>
      </c>
      <c r="CR11" s="1">
        <v>0.0</v>
      </c>
      <c r="CS11" s="1">
        <v>8.438</v>
      </c>
      <c r="CT11" s="1">
        <v>8.438</v>
      </c>
      <c r="CU11" s="1">
        <v>0.0</v>
      </c>
      <c r="CV11" s="1">
        <v>1.726</v>
      </c>
      <c r="CW11" s="1">
        <v>0.0</v>
      </c>
      <c r="CX11" s="1">
        <v>0.0</v>
      </c>
      <c r="CY11" s="1">
        <v>244.323</v>
      </c>
      <c r="CZ11" s="1">
        <v>0.217</v>
      </c>
      <c r="DA11" s="1">
        <v>8.672</v>
      </c>
      <c r="DB11" s="1">
        <v>8.888</v>
      </c>
      <c r="DC11" s="1">
        <v>13.799</v>
      </c>
      <c r="DD11" s="1">
        <v>0.402</v>
      </c>
      <c r="DE11" s="1">
        <v>14.201</v>
      </c>
      <c r="DF11" s="1">
        <v>26.426</v>
      </c>
      <c r="DG11" s="1">
        <v>1.576</v>
      </c>
      <c r="DH11" s="1">
        <v>28.003</v>
      </c>
      <c r="DI11" s="1">
        <v>0.358</v>
      </c>
      <c r="DJ11" s="1">
        <v>3.533</v>
      </c>
      <c r="DK11" s="1">
        <v>3.891</v>
      </c>
      <c r="DL11" s="1">
        <v>315.942</v>
      </c>
      <c r="DM11" s="1">
        <v>197.213</v>
      </c>
      <c r="DN11" s="1">
        <v>513.155</v>
      </c>
      <c r="DO11" s="1">
        <v>0.0</v>
      </c>
      <c r="DP11" s="1">
        <v>8.438</v>
      </c>
      <c r="DQ11" s="1">
        <v>8.438</v>
      </c>
      <c r="DR11" s="1" t="s">
        <v>149</v>
      </c>
      <c r="DS11" s="1" t="s">
        <v>149</v>
      </c>
      <c r="DT11" s="1" t="s">
        <v>149</v>
      </c>
      <c r="DU11" s="1" t="s">
        <v>149</v>
      </c>
      <c r="DV11" s="1">
        <v>514.545</v>
      </c>
      <c r="DW11" s="1" t="str">
        <f t="shared" si="3"/>
        <v>high</v>
      </c>
      <c r="DX11" s="1">
        <v>313.233</v>
      </c>
      <c r="DY11" s="1">
        <v>112.115</v>
      </c>
      <c r="DZ11" s="1">
        <v>196.202</v>
      </c>
      <c r="EA11" s="1" t="s">
        <v>157</v>
      </c>
      <c r="EB11" s="1" t="s">
        <v>157</v>
      </c>
      <c r="EC11" s="1" t="s">
        <v>157</v>
      </c>
      <c r="ED11" s="1" t="s">
        <v>157</v>
      </c>
      <c r="EE11" s="1" t="s">
        <v>181</v>
      </c>
      <c r="EF11" s="1" t="s">
        <v>175</v>
      </c>
      <c r="EG11" s="1" t="s">
        <v>175</v>
      </c>
    </row>
    <row r="12" ht="14.25" customHeight="1">
      <c r="A12" s="1" t="s">
        <v>182</v>
      </c>
      <c r="B12" s="1" t="s">
        <v>153</v>
      </c>
      <c r="C12" s="1">
        <v>22.0</v>
      </c>
      <c r="D12" s="1" t="s">
        <v>137</v>
      </c>
      <c r="E12" s="1">
        <v>113.0</v>
      </c>
      <c r="F12" s="1">
        <v>73.0</v>
      </c>
      <c r="G12" s="1" t="s">
        <v>154</v>
      </c>
      <c r="H12" s="1">
        <v>11.0</v>
      </c>
      <c r="I12" s="1">
        <v>122.0</v>
      </c>
      <c r="J12" s="1">
        <v>206.0</v>
      </c>
      <c r="K12" s="1">
        <v>2.821917808</v>
      </c>
      <c r="L12" s="1">
        <v>222.3</v>
      </c>
      <c r="M12" s="1">
        <v>6.13</v>
      </c>
      <c r="N12" s="1">
        <v>75.0</v>
      </c>
      <c r="O12" s="1">
        <v>5.6</v>
      </c>
      <c r="P12" s="1">
        <v>16.15</v>
      </c>
      <c r="Q12" s="1">
        <v>6.23</v>
      </c>
      <c r="R12" s="1">
        <v>2.592295345</v>
      </c>
      <c r="S12" s="1">
        <v>54.0</v>
      </c>
      <c r="T12" s="1">
        <v>11.71</v>
      </c>
      <c r="U12" s="1">
        <v>4.1625</v>
      </c>
      <c r="V12" s="1">
        <v>181.8</v>
      </c>
      <c r="W12" s="1">
        <v>353.509434</v>
      </c>
      <c r="X12" s="1">
        <v>69.7</v>
      </c>
      <c r="Y12" s="1">
        <v>46.1605927</v>
      </c>
      <c r="Z12" s="1">
        <v>2.16635</v>
      </c>
      <c r="AA12" s="1">
        <v>0.339264991</v>
      </c>
      <c r="AB12" s="1">
        <v>62.1</v>
      </c>
      <c r="AC12" s="1">
        <v>28.31271277</v>
      </c>
      <c r="AD12" s="1" t="s">
        <v>139</v>
      </c>
      <c r="AE12" s="1">
        <v>37.40641712</v>
      </c>
      <c r="AF12" s="1">
        <v>76.9</v>
      </c>
      <c r="AG12" s="1" t="s">
        <v>154</v>
      </c>
      <c r="AH12" s="1" t="s">
        <v>154</v>
      </c>
      <c r="AI12" s="1" t="s">
        <v>142</v>
      </c>
      <c r="AJ12" s="1" t="s">
        <v>167</v>
      </c>
      <c r="AK12" s="1" t="s">
        <v>143</v>
      </c>
      <c r="AL12" s="1">
        <v>113.0</v>
      </c>
      <c r="AM12" s="1">
        <v>75.0</v>
      </c>
      <c r="AN12" s="1">
        <v>2211.79</v>
      </c>
      <c r="AO12" s="1">
        <v>10.5642</v>
      </c>
      <c r="AP12" s="1">
        <v>742.16</v>
      </c>
      <c r="AQ12" s="1">
        <v>1057.49</v>
      </c>
      <c r="AR12" s="1">
        <v>12.9838</v>
      </c>
      <c r="AS12" s="1">
        <v>1652.31</v>
      </c>
      <c r="AT12" s="1">
        <v>2131.0</v>
      </c>
      <c r="AU12" s="1">
        <v>190.572</v>
      </c>
      <c r="AV12" s="1">
        <v>10.0625</v>
      </c>
      <c r="AW12" s="1">
        <v>1.26726</v>
      </c>
      <c r="AX12" s="1">
        <v>2.47049</v>
      </c>
      <c r="AY12" s="1">
        <v>806.568</v>
      </c>
      <c r="AZ12" s="1">
        <v>1.08425</v>
      </c>
      <c r="BA12" s="1">
        <v>1.69779</v>
      </c>
      <c r="BB12" s="1">
        <v>14.965</v>
      </c>
      <c r="BC12" s="1">
        <v>4.95161</v>
      </c>
      <c r="BD12" s="1">
        <v>2.64676</v>
      </c>
      <c r="BE12" s="1">
        <v>311.591</v>
      </c>
      <c r="BF12" s="1">
        <v>6.91812</v>
      </c>
      <c r="BG12" s="1">
        <v>101.883</v>
      </c>
      <c r="BH12" s="1">
        <v>6.752308986</v>
      </c>
      <c r="BI12" s="1">
        <v>1.259224267</v>
      </c>
      <c r="BJ12" s="1">
        <v>0.557330073</v>
      </c>
      <c r="BK12" s="1">
        <v>0.056319572</v>
      </c>
      <c r="BL12" s="1" t="s">
        <v>156</v>
      </c>
      <c r="BM12" s="1" t="s">
        <v>146</v>
      </c>
      <c r="BN12" s="1" t="s">
        <v>146</v>
      </c>
      <c r="BO12" s="1" t="s">
        <v>146</v>
      </c>
      <c r="BP12" s="1" t="s">
        <v>146</v>
      </c>
      <c r="BQ12" s="1" t="s">
        <v>145</v>
      </c>
      <c r="BR12" s="1" t="s">
        <v>146</v>
      </c>
      <c r="BS12" s="1">
        <v>102.9505233</v>
      </c>
      <c r="BT12" s="1">
        <v>17.12131995</v>
      </c>
      <c r="BU12" s="1">
        <v>14.06846866</v>
      </c>
      <c r="BV12" s="1">
        <v>10.96089779</v>
      </c>
      <c r="BW12" s="1">
        <v>47.66209216</v>
      </c>
      <c r="BX12" s="1">
        <v>1.244574488</v>
      </c>
      <c r="BY12" s="1">
        <v>0.562646694</v>
      </c>
      <c r="BZ12" s="1" t="str">
        <f t="shared" si="1"/>
        <v>proinflamatoria</v>
      </c>
      <c r="CA12" s="1">
        <v>37.48244473</v>
      </c>
      <c r="CB12" s="1" t="s">
        <v>148</v>
      </c>
      <c r="CC12" s="1">
        <v>1.64551E-4</v>
      </c>
      <c r="CD12" s="1">
        <v>0.557850135</v>
      </c>
      <c r="CE12" s="1">
        <v>0.229384783</v>
      </c>
      <c r="CF12" s="1">
        <v>0.042351441</v>
      </c>
      <c r="CG12" s="1">
        <v>0.02283152</v>
      </c>
      <c r="CH12" s="1">
        <v>384.49</v>
      </c>
      <c r="CI12" s="2" t="str">
        <f t="shared" si="2"/>
        <v>low</v>
      </c>
      <c r="CJ12" s="1">
        <v>90.819</v>
      </c>
      <c r="CK12" s="1">
        <v>48.901</v>
      </c>
      <c r="CL12" s="1">
        <v>41.918</v>
      </c>
      <c r="CM12" s="1">
        <v>60.749</v>
      </c>
      <c r="CN12" s="1">
        <v>27.144</v>
      </c>
      <c r="CO12" s="1">
        <v>2.616</v>
      </c>
      <c r="CP12" s="1">
        <v>0.0</v>
      </c>
      <c r="CQ12" s="1">
        <v>2.616</v>
      </c>
      <c r="CR12" s="1">
        <v>0.0</v>
      </c>
      <c r="CS12" s="1">
        <v>0.31</v>
      </c>
      <c r="CT12" s="1">
        <v>0.31</v>
      </c>
      <c r="CU12" s="1">
        <v>0.0</v>
      </c>
      <c r="CV12" s="1">
        <v>2.616</v>
      </c>
      <c r="CW12" s="1">
        <v>0.0</v>
      </c>
      <c r="CX12" s="1">
        <v>0.0</v>
      </c>
      <c r="CY12" s="1">
        <v>9.444</v>
      </c>
      <c r="CZ12" s="1">
        <v>0.0</v>
      </c>
      <c r="DA12" s="1">
        <v>24.675</v>
      </c>
      <c r="DB12" s="1">
        <v>24.675</v>
      </c>
      <c r="DC12" s="1">
        <v>25.484</v>
      </c>
      <c r="DD12" s="1">
        <v>0.889</v>
      </c>
      <c r="DE12" s="1">
        <v>26.373</v>
      </c>
      <c r="DF12" s="1">
        <v>0.0</v>
      </c>
      <c r="DG12" s="1">
        <v>0.257</v>
      </c>
      <c r="DH12" s="1">
        <v>0.257</v>
      </c>
      <c r="DI12" s="1">
        <v>0.139</v>
      </c>
      <c r="DJ12" s="1">
        <v>1.046</v>
      </c>
      <c r="DK12" s="1">
        <v>1.184</v>
      </c>
      <c r="DL12" s="1">
        <v>11.214</v>
      </c>
      <c r="DM12" s="1">
        <v>14.737</v>
      </c>
      <c r="DN12" s="1">
        <v>25.951</v>
      </c>
      <c r="DO12" s="1">
        <v>0.0</v>
      </c>
      <c r="DP12" s="1">
        <v>0.31</v>
      </c>
      <c r="DQ12" s="1">
        <v>0.31</v>
      </c>
      <c r="DR12" s="1" t="s">
        <v>158</v>
      </c>
      <c r="DS12" s="1" t="s">
        <v>158</v>
      </c>
      <c r="DT12" s="1" t="s">
        <v>157</v>
      </c>
      <c r="DU12" s="1" t="s">
        <v>158</v>
      </c>
      <c r="DV12" s="1">
        <v>173.837</v>
      </c>
      <c r="DW12" s="1" t="str">
        <f t="shared" si="3"/>
        <v>low</v>
      </c>
      <c r="DX12" s="1">
        <v>41.062</v>
      </c>
      <c r="DY12" s="1">
        <v>27.466</v>
      </c>
      <c r="DZ12" s="1">
        <v>12.272</v>
      </c>
      <c r="EA12" s="1" t="s">
        <v>158</v>
      </c>
      <c r="EB12" s="1" t="s">
        <v>158</v>
      </c>
      <c r="EC12" s="1" t="s">
        <v>158</v>
      </c>
      <c r="ED12" s="1" t="s">
        <v>158</v>
      </c>
      <c r="EE12" s="1" t="s">
        <v>183</v>
      </c>
      <c r="EF12" s="1" t="s">
        <v>151</v>
      </c>
      <c r="EG12" s="1" t="s">
        <v>151</v>
      </c>
    </row>
    <row r="13" ht="14.25" customHeight="1">
      <c r="A13" s="1" t="s">
        <v>184</v>
      </c>
      <c r="B13" s="1" t="s">
        <v>136</v>
      </c>
      <c r="C13" s="1">
        <v>52.0</v>
      </c>
      <c r="D13" s="1" t="s">
        <v>161</v>
      </c>
      <c r="E13" s="1">
        <v>50.9</v>
      </c>
      <c r="F13" s="1">
        <v>44.0</v>
      </c>
      <c r="G13" s="1" t="s">
        <v>154</v>
      </c>
      <c r="H13" s="1">
        <v>26.0</v>
      </c>
      <c r="I13" s="1">
        <v>88.0</v>
      </c>
      <c r="J13" s="1">
        <v>158.0</v>
      </c>
      <c r="K13" s="1">
        <v>3.590909091</v>
      </c>
      <c r="L13" s="1">
        <v>180.4</v>
      </c>
      <c r="M13" s="1">
        <v>2.32</v>
      </c>
      <c r="N13" s="1">
        <v>79.0</v>
      </c>
      <c r="O13" s="1">
        <v>4.95</v>
      </c>
      <c r="P13" s="1">
        <v>12.64</v>
      </c>
      <c r="Q13" s="1">
        <v>6.36</v>
      </c>
      <c r="R13" s="1">
        <v>1.987421384</v>
      </c>
      <c r="S13" s="1">
        <v>128.0</v>
      </c>
      <c r="T13" s="1">
        <v>29.18</v>
      </c>
      <c r="U13" s="1">
        <v>4.3845</v>
      </c>
      <c r="V13" s="1">
        <v>302.7</v>
      </c>
      <c r="W13" s="1">
        <v>659.807801</v>
      </c>
      <c r="X13" s="1">
        <v>28.4</v>
      </c>
      <c r="Y13" s="1">
        <v>17.58640847</v>
      </c>
      <c r="Z13" s="1">
        <v>5.686209333</v>
      </c>
      <c r="AA13" s="1">
        <v>0.29703182</v>
      </c>
      <c r="AB13" s="1">
        <v>96.8</v>
      </c>
      <c r="AC13" s="1">
        <v>33.45543877</v>
      </c>
      <c r="AD13" s="1" t="s">
        <v>155</v>
      </c>
      <c r="AE13" s="1">
        <v>46.10782679</v>
      </c>
      <c r="AF13" s="1">
        <v>113.4</v>
      </c>
      <c r="AG13" s="1" t="s">
        <v>140</v>
      </c>
      <c r="AH13" s="1" t="s">
        <v>141</v>
      </c>
      <c r="AI13" s="1" t="s">
        <v>142</v>
      </c>
      <c r="AJ13" s="1" t="s">
        <v>142</v>
      </c>
      <c r="AK13" s="1" t="s">
        <v>143</v>
      </c>
      <c r="AL13" s="1">
        <v>136.0</v>
      </c>
      <c r="AM13" s="1">
        <v>100.0</v>
      </c>
      <c r="AN13" s="1">
        <v>1716.45</v>
      </c>
      <c r="AO13" s="1">
        <v>16.9821</v>
      </c>
      <c r="AP13" s="1">
        <v>292.037</v>
      </c>
      <c r="AQ13" s="1">
        <v>775.61</v>
      </c>
      <c r="AR13" s="1">
        <v>12.2535</v>
      </c>
      <c r="AS13" s="1">
        <v>1233.71</v>
      </c>
      <c r="AT13" s="1">
        <v>2792.0</v>
      </c>
      <c r="AU13" s="1">
        <v>240.922</v>
      </c>
      <c r="AV13" s="1">
        <v>10.3961</v>
      </c>
      <c r="AW13" s="1">
        <v>1.37945</v>
      </c>
      <c r="AX13" s="1">
        <v>3.53603</v>
      </c>
      <c r="AY13" s="1">
        <v>712.714</v>
      </c>
      <c r="AZ13" s="1">
        <v>1.01696</v>
      </c>
      <c r="BA13" s="1">
        <v>1.72071</v>
      </c>
      <c r="BB13" s="1">
        <v>16.2272</v>
      </c>
      <c r="BC13" s="1">
        <v>4.68795</v>
      </c>
      <c r="BD13" s="1">
        <v>1.29817</v>
      </c>
      <c r="BE13" s="1">
        <v>333.262</v>
      </c>
      <c r="BF13" s="1">
        <v>6.98226</v>
      </c>
      <c r="BG13" s="1">
        <v>179.692</v>
      </c>
      <c r="BH13" s="1">
        <v>10.53776375</v>
      </c>
      <c r="BI13" s="1">
        <v>3.031385712</v>
      </c>
      <c r="BJ13" s="1">
        <v>1.356743882</v>
      </c>
      <c r="BK13" s="1">
        <v>0.046780859</v>
      </c>
      <c r="BL13" s="1" t="s">
        <v>144</v>
      </c>
      <c r="BM13" s="1" t="s">
        <v>145</v>
      </c>
      <c r="BN13" s="1" t="s">
        <v>146</v>
      </c>
      <c r="BO13" s="1" t="s">
        <v>146</v>
      </c>
      <c r="BP13" s="1" t="s">
        <v>146</v>
      </c>
      <c r="BQ13" s="1" t="s">
        <v>146</v>
      </c>
      <c r="BR13" s="1" t="s">
        <v>145</v>
      </c>
      <c r="BS13" s="1" t="s">
        <v>147</v>
      </c>
      <c r="BT13" s="1" t="s">
        <v>147</v>
      </c>
      <c r="BU13" s="1" t="s">
        <v>147</v>
      </c>
      <c r="BV13" s="1" t="s">
        <v>147</v>
      </c>
      <c r="BW13" s="1" t="s">
        <v>147</v>
      </c>
      <c r="BX13" s="1">
        <v>-0.521065502</v>
      </c>
      <c r="BY13" s="1">
        <v>-0.303651225</v>
      </c>
      <c r="BZ13" s="1" t="str">
        <f t="shared" si="1"/>
        <v>antiinflamatoria</v>
      </c>
      <c r="CA13" s="1">
        <v>34.0</v>
      </c>
      <c r="CB13" s="1" t="s">
        <v>148</v>
      </c>
      <c r="CC13" s="1">
        <v>0.017255794</v>
      </c>
      <c r="CD13" s="1">
        <v>0.626559208</v>
      </c>
      <c r="CE13" s="1">
        <v>0.043975521</v>
      </c>
      <c r="CF13" s="1">
        <v>0.021101562</v>
      </c>
      <c r="CG13" s="1">
        <v>0.012975287</v>
      </c>
      <c r="CH13" s="1">
        <v>759.456</v>
      </c>
      <c r="CI13" s="2" t="str">
        <f t="shared" si="2"/>
        <v>low</v>
      </c>
      <c r="CJ13" s="1">
        <v>360.016</v>
      </c>
      <c r="CK13" s="1">
        <v>192.378</v>
      </c>
      <c r="CL13" s="1">
        <v>167.638</v>
      </c>
      <c r="CM13" s="1">
        <v>211.62</v>
      </c>
      <c r="CN13" s="1">
        <v>136.246</v>
      </c>
      <c r="CO13" s="1">
        <v>5.687</v>
      </c>
      <c r="CP13" s="1">
        <v>0.0</v>
      </c>
      <c r="CQ13" s="1">
        <v>5.687</v>
      </c>
      <c r="CR13" s="1">
        <v>0.0</v>
      </c>
      <c r="CS13" s="1">
        <v>6.464</v>
      </c>
      <c r="CT13" s="1">
        <v>6.464</v>
      </c>
      <c r="CU13" s="1">
        <v>0.0</v>
      </c>
      <c r="CV13" s="1">
        <v>0.737</v>
      </c>
      <c r="CW13" s="1">
        <v>0.0</v>
      </c>
      <c r="CX13" s="1">
        <v>0.0</v>
      </c>
      <c r="CY13" s="1">
        <v>69.632</v>
      </c>
      <c r="CZ13" s="1">
        <v>83.737</v>
      </c>
      <c r="DA13" s="1">
        <v>34.495</v>
      </c>
      <c r="DB13" s="1">
        <v>118.232</v>
      </c>
      <c r="DC13" s="1">
        <v>19.855</v>
      </c>
      <c r="DD13" s="1">
        <v>0.588</v>
      </c>
      <c r="DE13" s="1">
        <v>20.443</v>
      </c>
      <c r="DF13" s="1">
        <v>2.401</v>
      </c>
      <c r="DG13" s="1">
        <v>0.913</v>
      </c>
      <c r="DH13" s="1">
        <v>3.313</v>
      </c>
      <c r="DI13" s="1">
        <v>0.249</v>
      </c>
      <c r="DJ13" s="1">
        <v>5.486</v>
      </c>
      <c r="DK13" s="1">
        <v>5.735</v>
      </c>
      <c r="DL13" s="1">
        <v>10.771</v>
      </c>
      <c r="DM13" s="1">
        <v>119.645</v>
      </c>
      <c r="DN13" s="1">
        <v>130.416</v>
      </c>
      <c r="DO13" s="1">
        <v>0.0</v>
      </c>
      <c r="DP13" s="1">
        <v>6.464</v>
      </c>
      <c r="DQ13" s="1">
        <v>6.464</v>
      </c>
      <c r="DR13" s="1" t="s">
        <v>157</v>
      </c>
      <c r="DS13" s="1" t="s">
        <v>158</v>
      </c>
      <c r="DT13" s="1" t="s">
        <v>157</v>
      </c>
      <c r="DU13" s="1" t="s">
        <v>157</v>
      </c>
      <c r="DV13" s="1">
        <v>442.457</v>
      </c>
      <c r="DW13" s="1" t="str">
        <f t="shared" si="3"/>
        <v>low</v>
      </c>
      <c r="DX13" s="1">
        <v>209.745</v>
      </c>
      <c r="DY13" s="1">
        <v>123.289</v>
      </c>
      <c r="DZ13" s="1">
        <v>79.376</v>
      </c>
      <c r="EA13" s="1" t="s">
        <v>157</v>
      </c>
      <c r="EB13" s="1" t="s">
        <v>157</v>
      </c>
      <c r="EC13" s="1" t="s">
        <v>157</v>
      </c>
      <c r="ED13" s="1" t="s">
        <v>157</v>
      </c>
      <c r="EE13" s="1" t="s">
        <v>185</v>
      </c>
      <c r="EF13" s="1" t="s">
        <v>151</v>
      </c>
      <c r="EG13" s="1" t="s">
        <v>151</v>
      </c>
    </row>
    <row r="14" ht="14.25" customHeight="1">
      <c r="A14" s="1" t="s">
        <v>186</v>
      </c>
      <c r="B14" s="1" t="s">
        <v>136</v>
      </c>
      <c r="C14" s="1">
        <v>55.0</v>
      </c>
      <c r="D14" s="1" t="s">
        <v>161</v>
      </c>
      <c r="E14" s="1">
        <v>75.7</v>
      </c>
      <c r="F14" s="1">
        <v>71.0</v>
      </c>
      <c r="G14" s="1" t="s">
        <v>154</v>
      </c>
      <c r="H14" s="1">
        <v>31.0</v>
      </c>
      <c r="I14" s="1">
        <v>112.0</v>
      </c>
      <c r="J14" s="1">
        <v>214.0</v>
      </c>
      <c r="K14" s="1">
        <v>3.014084507</v>
      </c>
      <c r="L14" s="1">
        <v>131.6</v>
      </c>
      <c r="M14" s="1">
        <v>2.92</v>
      </c>
      <c r="N14" s="1">
        <v>134.0</v>
      </c>
      <c r="O14" s="1">
        <v>8.28</v>
      </c>
      <c r="P14" s="1">
        <v>8.81</v>
      </c>
      <c r="Q14" s="1">
        <v>3.35</v>
      </c>
      <c r="R14" s="1">
        <v>2.629850746</v>
      </c>
      <c r="S14" s="1">
        <v>154.0</v>
      </c>
      <c r="T14" s="1">
        <v>16.07</v>
      </c>
      <c r="U14" s="1">
        <v>7.437</v>
      </c>
      <c r="V14" s="1">
        <v>73.4</v>
      </c>
      <c r="W14" s="1">
        <v>81.63576327</v>
      </c>
      <c r="X14" s="1">
        <v>44.4</v>
      </c>
      <c r="Y14" s="1">
        <v>18.82646841</v>
      </c>
      <c r="Z14" s="1">
        <v>5.311670667</v>
      </c>
      <c r="AA14" s="1">
        <v>0.299665786</v>
      </c>
      <c r="AB14" s="1">
        <v>97.5</v>
      </c>
      <c r="AC14" s="1">
        <v>34.75161506</v>
      </c>
      <c r="AD14" s="1" t="s">
        <v>155</v>
      </c>
      <c r="AE14" s="1">
        <v>46.63804113</v>
      </c>
      <c r="AF14" s="1">
        <v>111.5</v>
      </c>
      <c r="AG14" s="1" t="s">
        <v>140</v>
      </c>
      <c r="AH14" s="1" t="s">
        <v>141</v>
      </c>
      <c r="AI14" s="1" t="s">
        <v>142</v>
      </c>
      <c r="AJ14" s="1" t="s">
        <v>142</v>
      </c>
      <c r="AK14" s="1" t="s">
        <v>173</v>
      </c>
      <c r="AL14" s="1">
        <v>158.0</v>
      </c>
      <c r="AM14" s="1">
        <v>88.0</v>
      </c>
      <c r="AN14" s="1">
        <v>2198.05</v>
      </c>
      <c r="AO14" s="1">
        <v>25.1374</v>
      </c>
      <c r="AP14" s="1">
        <v>947.472</v>
      </c>
      <c r="AQ14" s="1">
        <v>1346.24</v>
      </c>
      <c r="AR14" s="1">
        <v>15.3475</v>
      </c>
      <c r="AS14" s="1">
        <v>1374.18</v>
      </c>
      <c r="AT14" s="1">
        <v>4504.13</v>
      </c>
      <c r="AU14" s="1">
        <v>348.556</v>
      </c>
      <c r="AV14" s="1">
        <v>11.8894</v>
      </c>
      <c r="AW14" s="1">
        <v>1.77588</v>
      </c>
      <c r="AX14" s="1">
        <v>2.84922</v>
      </c>
      <c r="AY14" s="1">
        <v>771.762</v>
      </c>
      <c r="AZ14" s="1">
        <v>1.19812</v>
      </c>
      <c r="BA14" s="1">
        <v>2.11426</v>
      </c>
      <c r="BB14" s="1">
        <v>13.5816</v>
      </c>
      <c r="BC14" s="1">
        <v>6.9337</v>
      </c>
      <c r="BD14" s="1">
        <v>2.74255</v>
      </c>
      <c r="BE14" s="1">
        <v>401.421</v>
      </c>
      <c r="BF14" s="1">
        <v>8.22332</v>
      </c>
      <c r="BG14" s="1">
        <v>218.175</v>
      </c>
      <c r="BH14" s="1">
        <v>21.16953819</v>
      </c>
      <c r="BI14" s="1">
        <v>3.967129955</v>
      </c>
      <c r="BJ14" s="1">
        <v>0.808395121</v>
      </c>
      <c r="BK14" s="1">
        <v>0.230777817</v>
      </c>
      <c r="BL14" s="1" t="s">
        <v>144</v>
      </c>
      <c r="BM14" s="1" t="s">
        <v>145</v>
      </c>
      <c r="BN14" s="1" t="s">
        <v>145</v>
      </c>
      <c r="BO14" s="1" t="s">
        <v>145</v>
      </c>
      <c r="BP14" s="1" t="s">
        <v>145</v>
      </c>
      <c r="BQ14" s="1" t="s">
        <v>146</v>
      </c>
      <c r="BR14" s="1" t="s">
        <v>145</v>
      </c>
      <c r="BS14" s="1">
        <v>96.4423484</v>
      </c>
      <c r="BT14" s="1">
        <v>20.0006633</v>
      </c>
      <c r="BU14" s="1">
        <v>13.86068638</v>
      </c>
      <c r="BV14" s="1">
        <v>5.678883727</v>
      </c>
      <c r="BW14" s="1">
        <v>34.84009801</v>
      </c>
      <c r="BX14" s="1">
        <v>-0.332952295</v>
      </c>
      <c r="BY14" s="1">
        <v>-0.151479661</v>
      </c>
      <c r="BZ14" s="1" t="str">
        <f t="shared" si="1"/>
        <v>antiinflamatoria</v>
      </c>
      <c r="CA14" s="1">
        <v>33.95515695</v>
      </c>
      <c r="CB14" s="1" t="s">
        <v>148</v>
      </c>
      <c r="CC14" s="1">
        <v>0.128165627</v>
      </c>
      <c r="CD14" s="1">
        <v>0.051664537</v>
      </c>
      <c r="CE14" s="1">
        <v>0.098895318</v>
      </c>
      <c r="CF14" s="1">
        <v>0.135192004</v>
      </c>
      <c r="CG14" s="1">
        <v>0.252085369</v>
      </c>
      <c r="CH14" s="1">
        <v>3642.463</v>
      </c>
      <c r="CI14" s="2" t="str">
        <f t="shared" si="2"/>
        <v>High</v>
      </c>
      <c r="CJ14" s="1">
        <v>593.252</v>
      </c>
      <c r="CK14" s="1">
        <v>62.738</v>
      </c>
      <c r="CL14" s="1">
        <v>530.514</v>
      </c>
      <c r="CM14" s="1">
        <v>47.367</v>
      </c>
      <c r="CN14" s="1">
        <v>510.26</v>
      </c>
      <c r="CO14" s="1">
        <v>0.131</v>
      </c>
      <c r="CP14" s="1">
        <v>0.0</v>
      </c>
      <c r="CQ14" s="1">
        <v>0.131</v>
      </c>
      <c r="CR14" s="1">
        <v>0.0</v>
      </c>
      <c r="CS14" s="1">
        <v>35.494</v>
      </c>
      <c r="CT14" s="1">
        <v>35.494</v>
      </c>
      <c r="CU14" s="1">
        <v>0.0</v>
      </c>
      <c r="CV14" s="1">
        <v>0.069</v>
      </c>
      <c r="CW14" s="1">
        <v>0.0</v>
      </c>
      <c r="CX14" s="1">
        <v>0.0</v>
      </c>
      <c r="CY14" s="1">
        <v>46.264</v>
      </c>
      <c r="CZ14" s="1">
        <v>0.0</v>
      </c>
      <c r="DA14" s="1">
        <v>0.0</v>
      </c>
      <c r="DB14" s="1">
        <v>0.0</v>
      </c>
      <c r="DC14" s="1">
        <v>0.672</v>
      </c>
      <c r="DD14" s="1">
        <v>0.001</v>
      </c>
      <c r="DE14" s="1">
        <v>0.673</v>
      </c>
      <c r="DF14" s="1">
        <v>0.325</v>
      </c>
      <c r="DG14" s="1">
        <v>0.105</v>
      </c>
      <c r="DH14" s="1">
        <v>0.43</v>
      </c>
      <c r="DI14" s="1">
        <v>0.973</v>
      </c>
      <c r="DJ14" s="1">
        <v>6.588</v>
      </c>
      <c r="DK14" s="1">
        <v>7.56</v>
      </c>
      <c r="DL14" s="1">
        <v>14.085</v>
      </c>
      <c r="DM14" s="1">
        <v>488.038</v>
      </c>
      <c r="DN14" s="1">
        <v>502.123</v>
      </c>
      <c r="DO14" s="1">
        <v>0.0</v>
      </c>
      <c r="DP14" s="1">
        <v>35.494</v>
      </c>
      <c r="DQ14" s="1">
        <v>35.494</v>
      </c>
      <c r="DR14" s="1" t="s">
        <v>149</v>
      </c>
      <c r="DS14" s="1" t="s">
        <v>157</v>
      </c>
      <c r="DT14" s="1" t="s">
        <v>158</v>
      </c>
      <c r="DU14" s="1" t="s">
        <v>149</v>
      </c>
      <c r="DV14" s="1">
        <v>1657.134</v>
      </c>
      <c r="DW14" s="1" t="str">
        <f t="shared" si="3"/>
        <v>high</v>
      </c>
      <c r="DX14" s="1">
        <v>269.899</v>
      </c>
      <c r="DY14" s="1">
        <v>21.549</v>
      </c>
      <c r="DZ14" s="1">
        <v>232.142</v>
      </c>
      <c r="EA14" s="1" t="s">
        <v>149</v>
      </c>
      <c r="EB14" s="1" t="s">
        <v>157</v>
      </c>
      <c r="EC14" s="1" t="s">
        <v>158</v>
      </c>
      <c r="ED14" s="1" t="s">
        <v>157</v>
      </c>
      <c r="EE14" s="1" t="s">
        <v>187</v>
      </c>
      <c r="EF14" s="1" t="s">
        <v>151</v>
      </c>
      <c r="EG14" s="1" t="s">
        <v>151</v>
      </c>
    </row>
    <row r="15" ht="14.25" customHeight="1">
      <c r="A15" s="1" t="s">
        <v>188</v>
      </c>
      <c r="B15" s="1" t="s">
        <v>153</v>
      </c>
      <c r="C15" s="1">
        <v>32.0</v>
      </c>
      <c r="D15" s="1" t="s">
        <v>137</v>
      </c>
      <c r="E15" s="1">
        <v>51.5</v>
      </c>
      <c r="F15" s="1">
        <v>52.0</v>
      </c>
      <c r="G15" s="1" t="s">
        <v>154</v>
      </c>
      <c r="H15" s="1">
        <v>15.0</v>
      </c>
      <c r="I15" s="1">
        <v>96.0</v>
      </c>
      <c r="J15" s="1">
        <v>163.0</v>
      </c>
      <c r="K15" s="1">
        <v>3.134615385</v>
      </c>
      <c r="L15" s="1">
        <v>199.7</v>
      </c>
      <c r="M15" s="1">
        <v>9.39</v>
      </c>
      <c r="N15" s="1">
        <v>78.0</v>
      </c>
      <c r="O15" s="1">
        <v>5.03</v>
      </c>
      <c r="P15" s="1">
        <v>25.9</v>
      </c>
      <c r="Q15" s="1">
        <v>6.76</v>
      </c>
      <c r="R15" s="1">
        <v>3.831360947</v>
      </c>
      <c r="S15" s="1">
        <v>76.0</v>
      </c>
      <c r="T15" s="1">
        <v>17.79</v>
      </c>
      <c r="U15" s="1">
        <v>4.329</v>
      </c>
      <c r="V15" s="1">
        <v>222.6</v>
      </c>
      <c r="W15" s="1">
        <v>429.1917973</v>
      </c>
      <c r="X15" s="1">
        <v>45.9</v>
      </c>
      <c r="Y15" s="1">
        <v>29.21588082</v>
      </c>
      <c r="Z15" s="1">
        <v>3.422796</v>
      </c>
      <c r="AA15" s="1">
        <v>0.317843663</v>
      </c>
      <c r="AB15" s="1">
        <v>71.4</v>
      </c>
      <c r="AC15" s="1">
        <v>28.49288217</v>
      </c>
      <c r="AD15" s="1" t="s">
        <v>139</v>
      </c>
      <c r="AE15" s="1">
        <v>40.31671437</v>
      </c>
      <c r="AF15" s="1">
        <v>90.0</v>
      </c>
      <c r="AG15" s="1" t="s">
        <v>140</v>
      </c>
      <c r="AH15" s="1" t="s">
        <v>141</v>
      </c>
      <c r="AI15" s="1" t="s">
        <v>142</v>
      </c>
      <c r="AJ15" s="1" t="s">
        <v>167</v>
      </c>
      <c r="AK15" s="1" t="s">
        <v>143</v>
      </c>
      <c r="AL15" s="1">
        <v>124.0</v>
      </c>
      <c r="AM15" s="1">
        <v>80.0</v>
      </c>
      <c r="AN15" s="1">
        <v>2264.43</v>
      </c>
      <c r="AO15" s="1">
        <v>21.3019</v>
      </c>
      <c r="AP15" s="1">
        <v>1212.89</v>
      </c>
      <c r="AQ15" s="1">
        <v>1322.48</v>
      </c>
      <c r="AR15" s="1">
        <v>13.3513</v>
      </c>
      <c r="AS15" s="1">
        <v>1317.15</v>
      </c>
      <c r="AT15" s="1">
        <v>3768.65</v>
      </c>
      <c r="AU15" s="1">
        <v>260.669</v>
      </c>
      <c r="AV15" s="1">
        <v>10.6849</v>
      </c>
      <c r="AW15" s="1">
        <v>1.5055</v>
      </c>
      <c r="AX15" s="1">
        <v>2.7435</v>
      </c>
      <c r="AY15" s="1">
        <v>965.211</v>
      </c>
      <c r="AZ15" s="1">
        <v>1.30694</v>
      </c>
      <c r="BA15" s="1">
        <v>2.16771</v>
      </c>
      <c r="BB15" s="1">
        <v>11.2841</v>
      </c>
      <c r="BC15" s="1">
        <v>4.91171</v>
      </c>
      <c r="BD15" s="1">
        <v>1.19962</v>
      </c>
      <c r="BE15" s="1">
        <v>430.724</v>
      </c>
      <c r="BF15" s="1">
        <v>7.3018</v>
      </c>
      <c r="BG15" s="1">
        <v>243.858</v>
      </c>
      <c r="BH15" s="1">
        <v>4.930741203</v>
      </c>
      <c r="BI15" s="1">
        <v>2.033921004</v>
      </c>
      <c r="BJ15" s="1">
        <v>2.627905486</v>
      </c>
      <c r="BK15" s="1">
        <v>0.060833982</v>
      </c>
      <c r="BL15" s="1" t="s">
        <v>144</v>
      </c>
      <c r="BM15" s="1" t="s">
        <v>146</v>
      </c>
      <c r="BN15" s="1" t="s">
        <v>146</v>
      </c>
      <c r="BO15" s="1" t="s">
        <v>146</v>
      </c>
      <c r="BP15" s="1" t="s">
        <v>146</v>
      </c>
      <c r="BQ15" s="1" t="s">
        <v>145</v>
      </c>
      <c r="BR15" s="1" t="s">
        <v>145</v>
      </c>
      <c r="BS15" s="1">
        <v>72.81042237</v>
      </c>
      <c r="BT15" s="1">
        <v>11.42535061</v>
      </c>
      <c r="BU15" s="1">
        <v>6.145353655</v>
      </c>
      <c r="BV15" s="1">
        <v>3.27773416</v>
      </c>
      <c r="BW15" s="1">
        <v>11.18658694</v>
      </c>
      <c r="BX15" s="1">
        <v>-0.22297676</v>
      </c>
      <c r="BY15" s="1">
        <v>-0.098487968</v>
      </c>
      <c r="BZ15" s="1" t="str">
        <f t="shared" si="1"/>
        <v>antiinflamatoria</v>
      </c>
      <c r="CA15" s="1">
        <v>40.82222222</v>
      </c>
      <c r="CB15" s="1" t="s">
        <v>148</v>
      </c>
      <c r="CC15" s="1">
        <v>0.059330804</v>
      </c>
      <c r="CD15" s="1">
        <v>0.583879499</v>
      </c>
      <c r="CE15" s="1">
        <v>0.101260971</v>
      </c>
      <c r="CF15" s="1">
        <v>0.101835882</v>
      </c>
      <c r="CG15" s="1">
        <v>0.044919704</v>
      </c>
      <c r="CH15" s="1">
        <v>735.89</v>
      </c>
      <c r="CI15" s="2" t="str">
        <f t="shared" si="2"/>
        <v>low</v>
      </c>
      <c r="CJ15" s="1">
        <v>351.287</v>
      </c>
      <c r="CK15" s="1">
        <v>346.174</v>
      </c>
      <c r="CL15" s="1">
        <v>5.113</v>
      </c>
      <c r="CM15" s="1">
        <v>267.364</v>
      </c>
      <c r="CN15" s="1">
        <v>83.616</v>
      </c>
      <c r="CO15" s="1">
        <v>0.251</v>
      </c>
      <c r="CP15" s="1">
        <v>0.0</v>
      </c>
      <c r="CQ15" s="1">
        <v>0.251</v>
      </c>
      <c r="CR15" s="1">
        <v>0.0</v>
      </c>
      <c r="CS15" s="1">
        <v>0.056</v>
      </c>
      <c r="CT15" s="1">
        <v>0.056</v>
      </c>
      <c r="CU15" s="1">
        <v>0.0</v>
      </c>
      <c r="CV15" s="1">
        <v>0.251</v>
      </c>
      <c r="CW15" s="1">
        <v>65.723</v>
      </c>
      <c r="CX15" s="1">
        <v>0.0</v>
      </c>
      <c r="CY15" s="1">
        <v>177.826</v>
      </c>
      <c r="CZ15" s="1">
        <v>0.0</v>
      </c>
      <c r="DA15" s="1">
        <v>0.0</v>
      </c>
      <c r="DB15" s="1">
        <v>0.0</v>
      </c>
      <c r="DC15" s="1">
        <v>2.441</v>
      </c>
      <c r="DD15" s="1">
        <v>0.0</v>
      </c>
      <c r="DE15" s="1">
        <v>2.441</v>
      </c>
      <c r="DF15" s="1">
        <v>19.649</v>
      </c>
      <c r="DG15" s="1">
        <v>0.203</v>
      </c>
      <c r="DH15" s="1">
        <v>19.852</v>
      </c>
      <c r="DI15" s="1">
        <v>0.925</v>
      </c>
      <c r="DJ15" s="1">
        <v>0.236</v>
      </c>
      <c r="DK15" s="1">
        <v>1.16</v>
      </c>
      <c r="DL15" s="1">
        <v>77.837</v>
      </c>
      <c r="DM15" s="1">
        <v>4.619</v>
      </c>
      <c r="DN15" s="1">
        <v>82.456</v>
      </c>
      <c r="DO15" s="1">
        <v>0.0</v>
      </c>
      <c r="DP15" s="1">
        <v>0.056</v>
      </c>
      <c r="DQ15" s="1">
        <v>0.056</v>
      </c>
      <c r="DR15" s="1" t="s">
        <v>157</v>
      </c>
      <c r="DS15" s="1" t="s">
        <v>158</v>
      </c>
      <c r="DT15" s="1" t="s">
        <v>149</v>
      </c>
      <c r="DU15" s="1" t="s">
        <v>158</v>
      </c>
      <c r="DV15" s="1">
        <v>324.978</v>
      </c>
      <c r="DW15" s="1" t="str">
        <f t="shared" si="3"/>
        <v>low</v>
      </c>
      <c r="DX15" s="1">
        <v>155.133</v>
      </c>
      <c r="DY15" s="1">
        <v>118.071</v>
      </c>
      <c r="DZ15" s="1">
        <v>36.926</v>
      </c>
      <c r="EA15" s="1" t="s">
        <v>158</v>
      </c>
      <c r="EB15" s="1" t="s">
        <v>158</v>
      </c>
      <c r="EC15" s="1" t="s">
        <v>157</v>
      </c>
      <c r="ED15" s="1" t="s">
        <v>158</v>
      </c>
      <c r="EE15" s="1" t="s">
        <v>189</v>
      </c>
      <c r="EF15" s="1" t="s">
        <v>151</v>
      </c>
      <c r="EG15" s="1" t="s">
        <v>151</v>
      </c>
    </row>
    <row r="16" ht="14.25" customHeight="1">
      <c r="A16" s="1" t="s">
        <v>190</v>
      </c>
      <c r="B16" s="1" t="s">
        <v>136</v>
      </c>
      <c r="C16" s="1">
        <v>34.0</v>
      </c>
      <c r="D16" s="1" t="s">
        <v>137</v>
      </c>
      <c r="E16" s="1">
        <v>79.9</v>
      </c>
      <c r="F16" s="1">
        <v>40.0</v>
      </c>
      <c r="G16" s="1" t="s">
        <v>154</v>
      </c>
      <c r="H16" s="1">
        <v>25.0</v>
      </c>
      <c r="I16" s="1">
        <v>144.0</v>
      </c>
      <c r="J16" s="1">
        <v>209.0</v>
      </c>
      <c r="K16" s="1">
        <v>5.225</v>
      </c>
      <c r="L16" s="1">
        <v>241.9</v>
      </c>
      <c r="M16" s="1">
        <v>0.48</v>
      </c>
      <c r="N16" s="1">
        <v>83.0</v>
      </c>
      <c r="O16" s="1">
        <v>5.55</v>
      </c>
      <c r="P16" s="1">
        <v>2.47</v>
      </c>
      <c r="Q16" s="1">
        <v>3.5</v>
      </c>
      <c r="R16" s="1">
        <v>0.705714286</v>
      </c>
      <c r="S16" s="1">
        <v>123.0</v>
      </c>
      <c r="T16" s="1">
        <v>10.8</v>
      </c>
      <c r="U16" s="1">
        <v>4.6065</v>
      </c>
      <c r="V16" s="1">
        <v>140.7</v>
      </c>
      <c r="W16" s="1">
        <v>195.210122</v>
      </c>
      <c r="X16" s="1">
        <v>73.3</v>
      </c>
      <c r="Y16" s="1">
        <v>45.22594884</v>
      </c>
      <c r="Z16" s="1">
        <v>2.21112</v>
      </c>
      <c r="AA16" s="1">
        <v>0.338245545</v>
      </c>
      <c r="AB16" s="1">
        <v>74.1</v>
      </c>
      <c r="AC16" s="1">
        <v>25.61000013</v>
      </c>
      <c r="AD16" s="1" t="s">
        <v>139</v>
      </c>
      <c r="AE16" s="1">
        <v>34.89646946</v>
      </c>
      <c r="AF16" s="1">
        <v>92.9</v>
      </c>
      <c r="AG16" s="1" t="s">
        <v>140</v>
      </c>
      <c r="AH16" s="1" t="s">
        <v>141</v>
      </c>
      <c r="AI16" s="1" t="s">
        <v>142</v>
      </c>
      <c r="AJ16" s="1" t="s">
        <v>167</v>
      </c>
      <c r="AK16" s="1" t="s">
        <v>143</v>
      </c>
      <c r="AL16" s="1">
        <v>114.0</v>
      </c>
      <c r="AM16" s="1">
        <v>72.0</v>
      </c>
      <c r="AN16" s="1">
        <v>3263.2</v>
      </c>
      <c r="AO16" s="1">
        <v>16.0602</v>
      </c>
      <c r="AP16" s="1">
        <v>1753.03</v>
      </c>
      <c r="AQ16" s="1">
        <v>1870.87</v>
      </c>
      <c r="AR16" s="1">
        <v>16.6254</v>
      </c>
      <c r="AS16" s="1">
        <v>2584.88</v>
      </c>
      <c r="AT16" s="1">
        <v>4843.72</v>
      </c>
      <c r="AU16" s="1">
        <v>345.18</v>
      </c>
      <c r="AV16" s="1">
        <v>11.2905</v>
      </c>
      <c r="AW16" s="1">
        <v>2.6833</v>
      </c>
      <c r="AX16" s="1">
        <v>3.69428</v>
      </c>
      <c r="AY16" s="1">
        <v>1044.93</v>
      </c>
      <c r="AZ16" s="1">
        <v>1.75315</v>
      </c>
      <c r="BA16" s="1">
        <v>2.69256</v>
      </c>
      <c r="BB16" s="1">
        <v>20.6199</v>
      </c>
      <c r="BC16" s="1">
        <v>7.1479</v>
      </c>
      <c r="BD16" s="1">
        <v>1.86607</v>
      </c>
      <c r="BE16" s="1">
        <v>374.174</v>
      </c>
      <c r="BF16" s="1">
        <v>7.7801</v>
      </c>
      <c r="BG16" s="1">
        <v>254.896</v>
      </c>
      <c r="BH16" s="1">
        <v>2.849772776</v>
      </c>
      <c r="BI16" s="1">
        <v>0.766037061</v>
      </c>
      <c r="BJ16" s="1">
        <v>0.236610776</v>
      </c>
      <c r="BK16" s="1">
        <v>0.009773476</v>
      </c>
      <c r="BL16" s="1" t="s">
        <v>156</v>
      </c>
      <c r="BM16" s="1" t="s">
        <v>146</v>
      </c>
      <c r="BN16" s="1" t="s">
        <v>146</v>
      </c>
      <c r="BO16" s="1" t="s">
        <v>146</v>
      </c>
      <c r="BP16" s="1" t="s">
        <v>146</v>
      </c>
      <c r="BQ16" s="1" t="s">
        <v>146</v>
      </c>
      <c r="BR16" s="1" t="s">
        <v>146</v>
      </c>
      <c r="BS16" s="1">
        <v>30.33523501</v>
      </c>
      <c r="BT16" s="1">
        <v>8.788587656</v>
      </c>
      <c r="BU16" s="1">
        <v>5.126693877</v>
      </c>
      <c r="BV16" s="1">
        <v>2.8744043</v>
      </c>
      <c r="BW16" s="1">
        <v>21.80769822</v>
      </c>
      <c r="BX16" s="1">
        <v>-0.425842795</v>
      </c>
      <c r="BY16" s="1">
        <v>-0.130506526</v>
      </c>
      <c r="BZ16" s="1" t="str">
        <f t="shared" si="1"/>
        <v>antiinflamatoria</v>
      </c>
      <c r="CA16" s="1">
        <v>27.37997847</v>
      </c>
      <c r="CB16" s="1" t="s">
        <v>148</v>
      </c>
      <c r="CC16" s="1">
        <v>0.187668266</v>
      </c>
      <c r="CD16" s="1">
        <v>0.32566136</v>
      </c>
      <c r="CE16" s="1">
        <v>0.003058059</v>
      </c>
      <c r="CF16" s="1">
        <v>0.16200398</v>
      </c>
      <c r="CG16" s="1">
        <v>0.230598151</v>
      </c>
      <c r="CH16" s="1">
        <v>1544.982</v>
      </c>
      <c r="CI16" s="2" t="str">
        <f t="shared" si="2"/>
        <v>High</v>
      </c>
      <c r="CJ16" s="1">
        <v>657.462</v>
      </c>
      <c r="CK16" s="1">
        <v>353.175</v>
      </c>
      <c r="CL16" s="1">
        <v>304.287</v>
      </c>
      <c r="CM16" s="1">
        <v>189.024</v>
      </c>
      <c r="CN16" s="1">
        <v>463.246</v>
      </c>
      <c r="CO16" s="1">
        <v>2.2</v>
      </c>
      <c r="CP16" s="1">
        <v>0.0</v>
      </c>
      <c r="CQ16" s="1">
        <v>2.2</v>
      </c>
      <c r="CR16" s="1">
        <v>0.0</v>
      </c>
      <c r="CS16" s="1">
        <v>2.991</v>
      </c>
      <c r="CT16" s="1">
        <v>2.991</v>
      </c>
      <c r="CU16" s="1">
        <v>0.0</v>
      </c>
      <c r="CV16" s="1">
        <v>0.224</v>
      </c>
      <c r="CW16" s="1">
        <v>0.552</v>
      </c>
      <c r="CX16" s="1">
        <v>0.0</v>
      </c>
      <c r="CY16" s="1">
        <v>31.864</v>
      </c>
      <c r="CZ16" s="1">
        <v>0.0</v>
      </c>
      <c r="DA16" s="1">
        <v>25.028</v>
      </c>
      <c r="DB16" s="1">
        <v>25.028</v>
      </c>
      <c r="DC16" s="1">
        <v>0.0</v>
      </c>
      <c r="DD16" s="1">
        <v>0.915</v>
      </c>
      <c r="DE16" s="1">
        <v>0.915</v>
      </c>
      <c r="DF16" s="1">
        <v>130.373</v>
      </c>
      <c r="DG16" s="1">
        <v>0.293</v>
      </c>
      <c r="DH16" s="1">
        <v>130.666</v>
      </c>
      <c r="DI16" s="1">
        <v>1.15</v>
      </c>
      <c r="DJ16" s="1">
        <v>13.317</v>
      </c>
      <c r="DK16" s="1">
        <v>14.467</v>
      </c>
      <c r="DL16" s="1">
        <v>186.94</v>
      </c>
      <c r="DM16" s="1">
        <v>261.645</v>
      </c>
      <c r="DN16" s="1">
        <v>448.585</v>
      </c>
      <c r="DO16" s="1">
        <v>0.0</v>
      </c>
      <c r="DP16" s="1">
        <v>2.991</v>
      </c>
      <c r="DQ16" s="1">
        <v>2.991</v>
      </c>
      <c r="DR16" s="1" t="s">
        <v>149</v>
      </c>
      <c r="DS16" s="1" t="s">
        <v>157</v>
      </c>
      <c r="DT16" s="1" t="s">
        <v>157</v>
      </c>
      <c r="DU16" s="1" t="s">
        <v>157</v>
      </c>
      <c r="DV16" s="1">
        <v>473.456</v>
      </c>
      <c r="DW16" s="1" t="str">
        <f t="shared" si="3"/>
        <v>low</v>
      </c>
      <c r="DX16" s="1">
        <v>201.478</v>
      </c>
      <c r="DY16" s="1">
        <v>57.926</v>
      </c>
      <c r="DZ16" s="1">
        <v>141.961</v>
      </c>
      <c r="EA16" s="1" t="s">
        <v>157</v>
      </c>
      <c r="EB16" s="1" t="s">
        <v>157</v>
      </c>
      <c r="EC16" s="1" t="s">
        <v>157</v>
      </c>
      <c r="ED16" s="1" t="s">
        <v>157</v>
      </c>
      <c r="EE16" s="1" t="s">
        <v>191</v>
      </c>
      <c r="EF16" s="1" t="s">
        <v>175</v>
      </c>
      <c r="EG16" s="1" t="s">
        <v>175</v>
      </c>
    </row>
    <row r="17" ht="14.25" customHeight="1">
      <c r="A17" s="1" t="s">
        <v>192</v>
      </c>
      <c r="B17" s="1" t="s">
        <v>153</v>
      </c>
      <c r="C17" s="1">
        <v>45.0</v>
      </c>
      <c r="D17" s="1" t="s">
        <v>161</v>
      </c>
      <c r="E17" s="1">
        <v>59.3</v>
      </c>
      <c r="F17" s="1">
        <v>51.0</v>
      </c>
      <c r="G17" s="1" t="s">
        <v>154</v>
      </c>
      <c r="H17" s="1">
        <v>8.0</v>
      </c>
      <c r="I17" s="1">
        <v>116.0</v>
      </c>
      <c r="J17" s="1">
        <v>175.0</v>
      </c>
      <c r="K17" s="1">
        <v>3.431372549</v>
      </c>
      <c r="L17" s="1">
        <v>45.3</v>
      </c>
      <c r="M17" s="1">
        <v>2.34</v>
      </c>
      <c r="N17" s="1">
        <v>81.0</v>
      </c>
      <c r="O17" s="1">
        <v>5.4</v>
      </c>
      <c r="P17" s="1">
        <v>11.45</v>
      </c>
      <c r="Q17" s="1">
        <v>5.15</v>
      </c>
      <c r="R17" s="1">
        <v>2.223300971</v>
      </c>
      <c r="S17" s="1">
        <v>42.0</v>
      </c>
      <c r="T17" s="1">
        <v>6.25</v>
      </c>
      <c r="U17" s="1">
        <v>4.4955</v>
      </c>
      <c r="V17" s="1">
        <v>102.4</v>
      </c>
      <c r="W17" s="1">
        <v>125.5650427</v>
      </c>
      <c r="X17" s="1">
        <v>126.4</v>
      </c>
      <c r="Y17" s="1">
        <v>80.08008008</v>
      </c>
      <c r="Z17" s="1">
        <v>1.24875</v>
      </c>
      <c r="AA17" s="1">
        <v>0.36923595</v>
      </c>
      <c r="AB17" s="1">
        <v>71.9</v>
      </c>
      <c r="AC17" s="1">
        <v>27.98091071</v>
      </c>
      <c r="AD17" s="1" t="s">
        <v>139</v>
      </c>
      <c r="AE17" s="1">
        <v>41.58097026</v>
      </c>
      <c r="AF17" s="1">
        <v>91.1</v>
      </c>
      <c r="AG17" s="1" t="s">
        <v>140</v>
      </c>
      <c r="AH17" s="1" t="s">
        <v>141</v>
      </c>
      <c r="AI17" s="1" t="s">
        <v>142</v>
      </c>
      <c r="AJ17" s="1" t="s">
        <v>142</v>
      </c>
      <c r="AK17" s="1" t="s">
        <v>143</v>
      </c>
      <c r="AL17" s="1">
        <v>106.0</v>
      </c>
      <c r="AM17" s="1">
        <v>72.0</v>
      </c>
      <c r="AN17" s="1">
        <v>1215.09</v>
      </c>
      <c r="AO17" s="1">
        <v>14.3342</v>
      </c>
      <c r="AP17" s="1">
        <v>439.939</v>
      </c>
      <c r="AQ17" s="1">
        <v>722.073</v>
      </c>
      <c r="AR17" s="1">
        <v>10.8817</v>
      </c>
      <c r="AS17" s="1">
        <v>822.855</v>
      </c>
      <c r="AT17" s="1">
        <v>2065.13</v>
      </c>
      <c r="AU17" s="1">
        <v>192.359</v>
      </c>
      <c r="AV17" s="1">
        <v>9.02706</v>
      </c>
      <c r="AW17" s="1">
        <v>0.849392</v>
      </c>
      <c r="AX17" s="1">
        <v>2.63441</v>
      </c>
      <c r="AY17" s="1">
        <v>686.429</v>
      </c>
      <c r="AZ17" s="1">
        <v>0.879273</v>
      </c>
      <c r="BA17" s="1">
        <v>1.28593</v>
      </c>
      <c r="BB17" s="1">
        <v>13.233</v>
      </c>
      <c r="BC17" s="1">
        <v>3.18807</v>
      </c>
      <c r="BD17" s="1">
        <v>1.54982</v>
      </c>
      <c r="BE17" s="1">
        <v>328.557</v>
      </c>
      <c r="BF17" s="1">
        <v>7.06382</v>
      </c>
      <c r="BG17" s="1">
        <v>134.098</v>
      </c>
      <c r="BH17" s="1">
        <v>0.917397886</v>
      </c>
      <c r="BI17" s="1">
        <v>0.459434807</v>
      </c>
      <c r="BJ17" s="1">
        <v>0.386831004</v>
      </c>
      <c r="BK17" s="1">
        <v>0.0</v>
      </c>
      <c r="BL17" s="1" t="s">
        <v>156</v>
      </c>
      <c r="BM17" s="1" t="s">
        <v>146</v>
      </c>
      <c r="BN17" s="1" t="s">
        <v>146</v>
      </c>
      <c r="BO17" s="1" t="s">
        <v>146</v>
      </c>
      <c r="BP17" s="1" t="s">
        <v>146</v>
      </c>
      <c r="BQ17" s="1" t="s">
        <v>146</v>
      </c>
      <c r="BR17" s="1" t="s">
        <v>146</v>
      </c>
      <c r="BS17" s="1">
        <v>59.27850969</v>
      </c>
      <c r="BT17" s="1">
        <v>16.35002339</v>
      </c>
      <c r="BU17" s="1">
        <v>5.400107119</v>
      </c>
      <c r="BV17" s="1">
        <v>3.231283098</v>
      </c>
      <c r="BW17" s="1">
        <v>1.263872835</v>
      </c>
      <c r="BX17" s="1">
        <v>0.467262009</v>
      </c>
      <c r="BY17" s="1">
        <v>0.384577785</v>
      </c>
      <c r="BZ17" s="1" t="str">
        <f t="shared" si="1"/>
        <v>proinflamatoria</v>
      </c>
      <c r="CA17" s="1">
        <v>40.8079034</v>
      </c>
      <c r="CB17" s="1" t="s">
        <v>148</v>
      </c>
      <c r="CC17" s="1">
        <v>0.189415829</v>
      </c>
      <c r="CD17" s="1">
        <v>0.495037688</v>
      </c>
      <c r="CE17" s="1">
        <v>0.083165829</v>
      </c>
      <c r="CF17" s="1">
        <v>0.07330402</v>
      </c>
      <c r="CG17" s="1">
        <v>0.055150754</v>
      </c>
      <c r="CH17" s="1">
        <v>651.872</v>
      </c>
      <c r="CI17" s="2" t="str">
        <f t="shared" si="2"/>
        <v>low</v>
      </c>
      <c r="CJ17" s="1">
        <v>407.815</v>
      </c>
      <c r="CK17" s="1">
        <v>357.598</v>
      </c>
      <c r="CL17" s="1">
        <v>50.217</v>
      </c>
      <c r="CM17" s="1">
        <v>164.002</v>
      </c>
      <c r="CN17" s="1">
        <v>176.774</v>
      </c>
      <c r="CO17" s="1">
        <v>66.082</v>
      </c>
      <c r="CP17" s="1">
        <v>0.0</v>
      </c>
      <c r="CQ17" s="1">
        <v>66.082</v>
      </c>
      <c r="CR17" s="1">
        <v>0.0</v>
      </c>
      <c r="CS17" s="1">
        <v>0.957</v>
      </c>
      <c r="CT17" s="1">
        <v>0.957</v>
      </c>
      <c r="CU17" s="1">
        <v>0.0</v>
      </c>
      <c r="CV17" s="1">
        <v>66.082</v>
      </c>
      <c r="CW17" s="1">
        <v>131.447</v>
      </c>
      <c r="CX17" s="1">
        <v>0.0</v>
      </c>
      <c r="CY17" s="1">
        <v>3.922</v>
      </c>
      <c r="CZ17" s="1">
        <v>0.001</v>
      </c>
      <c r="DA17" s="1">
        <v>0.008</v>
      </c>
      <c r="DB17" s="1">
        <v>0.01</v>
      </c>
      <c r="DC17" s="1">
        <v>3.7</v>
      </c>
      <c r="DD17" s="1">
        <v>0.026</v>
      </c>
      <c r="DE17" s="1">
        <v>3.726</v>
      </c>
      <c r="DF17" s="1">
        <v>24.689</v>
      </c>
      <c r="DG17" s="1">
        <v>0.208</v>
      </c>
      <c r="DH17" s="1">
        <v>24.897</v>
      </c>
      <c r="DI17" s="1">
        <v>1.034</v>
      </c>
      <c r="DJ17" s="1">
        <v>1.303</v>
      </c>
      <c r="DK17" s="1">
        <v>2.337</v>
      </c>
      <c r="DL17" s="1">
        <v>126.706</v>
      </c>
      <c r="DM17" s="1">
        <v>47.697</v>
      </c>
      <c r="DN17" s="1">
        <v>174.403</v>
      </c>
      <c r="DO17" s="1">
        <v>0.0</v>
      </c>
      <c r="DP17" s="1">
        <v>0.957</v>
      </c>
      <c r="DQ17" s="1">
        <v>0.957</v>
      </c>
      <c r="DR17" s="1" t="s">
        <v>158</v>
      </c>
      <c r="DS17" s="1" t="s">
        <v>157</v>
      </c>
      <c r="DT17" s="1" t="s">
        <v>157</v>
      </c>
      <c r="DU17" s="1" t="s">
        <v>157</v>
      </c>
      <c r="DV17" s="1">
        <v>536.48</v>
      </c>
      <c r="DW17" s="1" t="str">
        <f t="shared" si="3"/>
        <v>high</v>
      </c>
      <c r="DX17" s="1">
        <v>335.625</v>
      </c>
      <c r="DY17" s="1">
        <v>134.971</v>
      </c>
      <c r="DZ17" s="1">
        <v>145.483</v>
      </c>
      <c r="EA17" s="1" t="s">
        <v>157</v>
      </c>
      <c r="EB17" s="1" t="s">
        <v>157</v>
      </c>
      <c r="EC17" s="1" t="s">
        <v>149</v>
      </c>
      <c r="ED17" s="1" t="s">
        <v>157</v>
      </c>
      <c r="EE17" s="1" t="s">
        <v>193</v>
      </c>
      <c r="EF17" s="1" t="s">
        <v>165</v>
      </c>
      <c r="EG17" s="1" t="s">
        <v>165</v>
      </c>
    </row>
    <row r="18" ht="14.25" customHeight="1">
      <c r="A18" s="1" t="s">
        <v>194</v>
      </c>
      <c r="B18" s="1" t="s">
        <v>136</v>
      </c>
      <c r="C18" s="1">
        <v>37.0</v>
      </c>
      <c r="D18" s="1" t="s">
        <v>137</v>
      </c>
      <c r="E18" s="1">
        <v>92.1</v>
      </c>
      <c r="F18" s="1">
        <v>11.0</v>
      </c>
      <c r="G18" s="1" t="s">
        <v>138</v>
      </c>
      <c r="H18" s="1">
        <v>89.0</v>
      </c>
      <c r="I18" s="1" t="s">
        <v>147</v>
      </c>
      <c r="J18" s="1">
        <v>176.0</v>
      </c>
      <c r="K18" s="1">
        <v>16.0</v>
      </c>
      <c r="L18" s="1">
        <v>116.5</v>
      </c>
      <c r="M18" s="1">
        <v>4.3</v>
      </c>
      <c r="N18" s="1">
        <v>335.0</v>
      </c>
      <c r="O18" s="1">
        <v>10.77</v>
      </c>
      <c r="P18" s="1">
        <v>14.52</v>
      </c>
      <c r="Q18" s="1">
        <v>1.3</v>
      </c>
      <c r="R18" s="1">
        <v>11.16923077</v>
      </c>
      <c r="S18" s="1">
        <v>446.0</v>
      </c>
      <c r="T18" s="1">
        <v>57.07</v>
      </c>
      <c r="U18" s="1">
        <v>18.5925</v>
      </c>
      <c r="V18" s="1">
        <v>57.7</v>
      </c>
      <c r="W18" s="1">
        <v>75.62696704</v>
      </c>
      <c r="X18" s="1">
        <v>7.4</v>
      </c>
      <c r="Y18" s="1">
        <v>2.12049306</v>
      </c>
      <c r="Z18" s="1">
        <v>47.15884333</v>
      </c>
      <c r="AA18" s="1">
        <v>0.233351373</v>
      </c>
      <c r="AB18" s="1">
        <v>119.4</v>
      </c>
      <c r="AC18" s="1">
        <v>41.80525892</v>
      </c>
      <c r="AD18" s="1" t="s">
        <v>155</v>
      </c>
      <c r="AE18" s="1">
        <v>42.67658637</v>
      </c>
      <c r="AF18" s="1">
        <v>131.3</v>
      </c>
      <c r="AG18" s="1" t="s">
        <v>140</v>
      </c>
      <c r="AH18" s="1" t="s">
        <v>141</v>
      </c>
      <c r="AI18" s="1" t="s">
        <v>142</v>
      </c>
      <c r="AJ18" s="1" t="s">
        <v>167</v>
      </c>
      <c r="AK18" s="1" t="s">
        <v>143</v>
      </c>
      <c r="AL18" s="1">
        <v>141.0</v>
      </c>
      <c r="AM18" s="1">
        <v>91.0</v>
      </c>
      <c r="AN18" s="1">
        <v>2080.81</v>
      </c>
      <c r="AO18" s="1">
        <v>12.9978</v>
      </c>
      <c r="AP18" s="1">
        <v>660.977</v>
      </c>
      <c r="AQ18" s="1">
        <v>988.176</v>
      </c>
      <c r="AR18" s="1">
        <v>12.5911</v>
      </c>
      <c r="AS18" s="1">
        <v>1786.51</v>
      </c>
      <c r="AT18" s="1">
        <v>2991.61</v>
      </c>
      <c r="AU18" s="1">
        <v>179.586</v>
      </c>
      <c r="AV18" s="1">
        <v>10.0224</v>
      </c>
      <c r="AW18" s="1">
        <v>1.24664</v>
      </c>
      <c r="AX18" s="1">
        <v>3.52969</v>
      </c>
      <c r="AY18" s="1">
        <v>718.462</v>
      </c>
      <c r="AZ18" s="1">
        <v>1.188</v>
      </c>
      <c r="BA18" s="1">
        <v>1.93001</v>
      </c>
      <c r="BB18" s="1">
        <v>15.4679</v>
      </c>
      <c r="BC18" s="1">
        <v>4.11499</v>
      </c>
      <c r="BD18" s="1">
        <v>1.1876</v>
      </c>
      <c r="BE18" s="1">
        <v>327.528</v>
      </c>
      <c r="BF18" s="1">
        <v>7.03609</v>
      </c>
      <c r="BG18" s="1">
        <v>145.357</v>
      </c>
      <c r="BH18" s="1">
        <v>13.40206787</v>
      </c>
      <c r="BI18" s="1">
        <v>2.151666309</v>
      </c>
      <c r="BJ18" s="1">
        <v>0.705883818</v>
      </c>
      <c r="BK18" s="1">
        <v>0.08834796</v>
      </c>
      <c r="BL18" s="1" t="s">
        <v>144</v>
      </c>
      <c r="BM18" s="1" t="s">
        <v>145</v>
      </c>
      <c r="BN18" s="1" t="s">
        <v>145</v>
      </c>
      <c r="BO18" s="1" t="s">
        <v>145</v>
      </c>
      <c r="BP18" s="1" t="s">
        <v>145</v>
      </c>
      <c r="BQ18" s="1" t="s">
        <v>145</v>
      </c>
      <c r="BR18" s="1" t="s">
        <v>145</v>
      </c>
      <c r="BS18" s="1">
        <v>204.6107129</v>
      </c>
      <c r="BT18" s="1">
        <v>22.45998253</v>
      </c>
      <c r="BU18" s="1">
        <v>8.658454951</v>
      </c>
      <c r="BV18" s="1">
        <v>4.499877494</v>
      </c>
      <c r="BW18" s="1">
        <v>1.340984367</v>
      </c>
      <c r="BX18" s="1">
        <v>1.185346173</v>
      </c>
      <c r="BY18" s="1">
        <v>0.569604119</v>
      </c>
      <c r="BZ18" s="1" t="str">
        <f t="shared" si="1"/>
        <v>proinflamatoria</v>
      </c>
      <c r="CA18" s="1">
        <v>38.25742574</v>
      </c>
      <c r="CB18" s="1" t="s">
        <v>148</v>
      </c>
      <c r="CC18" s="1">
        <v>0.125687104</v>
      </c>
      <c r="CD18" s="1">
        <v>0.555391121</v>
      </c>
      <c r="CE18" s="1">
        <v>0.023220578</v>
      </c>
      <c r="CF18" s="1">
        <v>0.079457364</v>
      </c>
      <c r="CG18" s="1">
        <v>0.051162791</v>
      </c>
      <c r="CH18" s="1">
        <v>595.189</v>
      </c>
      <c r="CI18" s="2" t="str">
        <f t="shared" si="2"/>
        <v>low</v>
      </c>
      <c r="CJ18" s="1">
        <v>1162.727</v>
      </c>
      <c r="CK18" s="1">
        <v>966.603</v>
      </c>
      <c r="CL18" s="1">
        <v>196.123</v>
      </c>
      <c r="CM18" s="1">
        <v>630.842</v>
      </c>
      <c r="CN18" s="1">
        <v>525.18</v>
      </c>
      <c r="CO18" s="1">
        <v>6.41</v>
      </c>
      <c r="CP18" s="1">
        <v>0.0</v>
      </c>
      <c r="CQ18" s="1">
        <v>6.41</v>
      </c>
      <c r="CR18" s="1">
        <v>0.0</v>
      </c>
      <c r="CS18" s="1">
        <v>0.295</v>
      </c>
      <c r="CT18" s="1">
        <v>0.295</v>
      </c>
      <c r="CU18" s="1">
        <v>0.0</v>
      </c>
      <c r="CV18" s="1">
        <v>2.923</v>
      </c>
      <c r="CW18" s="1">
        <v>0.0</v>
      </c>
      <c r="CX18" s="1">
        <v>0.0</v>
      </c>
      <c r="CY18" s="1">
        <v>69.387</v>
      </c>
      <c r="CZ18" s="1">
        <v>0.0</v>
      </c>
      <c r="DA18" s="1">
        <v>0.0</v>
      </c>
      <c r="DB18" s="1">
        <v>0.0</v>
      </c>
      <c r="DC18" s="1">
        <v>24.625</v>
      </c>
      <c r="DD18" s="1">
        <v>0.0</v>
      </c>
      <c r="DE18" s="1">
        <v>24.625</v>
      </c>
      <c r="DF18" s="1">
        <v>536.83</v>
      </c>
      <c r="DG18" s="1">
        <v>0.0</v>
      </c>
      <c r="DH18" s="1">
        <v>536.83</v>
      </c>
      <c r="DI18" s="1">
        <v>0.186</v>
      </c>
      <c r="DJ18" s="1">
        <v>1.52</v>
      </c>
      <c r="DK18" s="1">
        <v>1.706</v>
      </c>
      <c r="DL18" s="1">
        <v>329.144</v>
      </c>
      <c r="DM18" s="1">
        <v>194.287</v>
      </c>
      <c r="DN18" s="1">
        <v>523.432</v>
      </c>
      <c r="DO18" s="1">
        <v>0.0</v>
      </c>
      <c r="DP18" s="1">
        <v>0.295</v>
      </c>
      <c r="DQ18" s="1">
        <v>0.295</v>
      </c>
      <c r="DR18" s="1" t="s">
        <v>158</v>
      </c>
      <c r="DS18" s="1" t="s">
        <v>149</v>
      </c>
      <c r="DT18" s="1" t="s">
        <v>149</v>
      </c>
      <c r="DU18" s="1" t="s">
        <v>149</v>
      </c>
      <c r="DV18" s="1">
        <v>286.037</v>
      </c>
      <c r="DW18" s="1" t="str">
        <f t="shared" si="3"/>
        <v>low</v>
      </c>
      <c r="DX18" s="1">
        <v>558.786</v>
      </c>
      <c r="DY18" s="1">
        <v>303.171</v>
      </c>
      <c r="DZ18" s="1">
        <v>252.392</v>
      </c>
      <c r="EA18" s="1" t="s">
        <v>158</v>
      </c>
      <c r="EB18" s="1" t="s">
        <v>149</v>
      </c>
      <c r="EC18" s="1" t="s">
        <v>149</v>
      </c>
      <c r="ED18" s="1" t="s">
        <v>149</v>
      </c>
      <c r="EE18" s="1" t="s">
        <v>195</v>
      </c>
      <c r="EF18" s="1" t="s">
        <v>151</v>
      </c>
      <c r="EG18" s="1" t="s">
        <v>151</v>
      </c>
    </row>
    <row r="19" ht="14.25" customHeight="1">
      <c r="A19" s="1" t="s">
        <v>196</v>
      </c>
      <c r="B19" s="1" t="s">
        <v>153</v>
      </c>
      <c r="C19" s="1">
        <v>52.0</v>
      </c>
      <c r="D19" s="1" t="s">
        <v>161</v>
      </c>
      <c r="E19" s="1">
        <v>53.4</v>
      </c>
      <c r="F19" s="1">
        <v>90.0</v>
      </c>
      <c r="G19" s="1" t="s">
        <v>154</v>
      </c>
      <c r="H19" s="1">
        <v>14.0</v>
      </c>
      <c r="I19" s="1">
        <v>90.0</v>
      </c>
      <c r="J19" s="1">
        <v>194.0</v>
      </c>
      <c r="K19" s="1">
        <v>2.155555556</v>
      </c>
      <c r="L19" s="1">
        <v>86.8</v>
      </c>
      <c r="M19" s="1">
        <v>4.5</v>
      </c>
      <c r="N19" s="1">
        <v>76.0</v>
      </c>
      <c r="O19" s="1">
        <v>6.0</v>
      </c>
      <c r="P19" s="1">
        <v>18.24</v>
      </c>
      <c r="Q19" s="1">
        <v>18.07</v>
      </c>
      <c r="R19" s="1">
        <v>1.009407858</v>
      </c>
      <c r="S19" s="1">
        <v>68.0</v>
      </c>
      <c r="T19" s="1">
        <v>7.39</v>
      </c>
      <c r="U19" s="1">
        <v>4.218</v>
      </c>
      <c r="V19" s="1">
        <v>130.2</v>
      </c>
      <c r="W19" s="1">
        <v>205.8495822</v>
      </c>
      <c r="X19" s="1">
        <v>109.1</v>
      </c>
      <c r="Y19" s="1">
        <v>72.18243097</v>
      </c>
      <c r="Z19" s="1">
        <v>1.385378667</v>
      </c>
      <c r="AA19" s="1">
        <v>0.363188872</v>
      </c>
      <c r="AB19" s="1">
        <v>73.5</v>
      </c>
      <c r="AC19" s="1">
        <v>33.5102156</v>
      </c>
      <c r="AD19" s="1" t="s">
        <v>155</v>
      </c>
      <c r="AE19" s="1">
        <v>43.51710628</v>
      </c>
      <c r="AF19" s="1">
        <v>97.7</v>
      </c>
      <c r="AG19" s="1" t="s">
        <v>140</v>
      </c>
      <c r="AH19" s="1" t="s">
        <v>141</v>
      </c>
      <c r="AI19" s="1" t="s">
        <v>142</v>
      </c>
      <c r="AJ19" s="1" t="s">
        <v>142</v>
      </c>
      <c r="AK19" s="1" t="s">
        <v>143</v>
      </c>
      <c r="AL19" s="1">
        <v>118.0</v>
      </c>
      <c r="AM19" s="1">
        <v>75.0</v>
      </c>
      <c r="AN19" s="1">
        <v>1819.78</v>
      </c>
      <c r="AO19" s="1">
        <v>16.7585</v>
      </c>
      <c r="AP19" s="1">
        <v>638.681</v>
      </c>
      <c r="AQ19" s="1">
        <v>950.37</v>
      </c>
      <c r="AR19" s="1">
        <v>13.4098</v>
      </c>
      <c r="AS19" s="1">
        <v>1241.45</v>
      </c>
      <c r="AT19" s="1">
        <v>2824.28</v>
      </c>
      <c r="AU19" s="1">
        <v>220.603</v>
      </c>
      <c r="AV19" s="1">
        <v>9.96947</v>
      </c>
      <c r="AW19" s="1">
        <v>1.14189</v>
      </c>
      <c r="AX19" s="1">
        <v>2.80253</v>
      </c>
      <c r="AY19" s="1">
        <v>777.737</v>
      </c>
      <c r="AZ19" s="1">
        <v>1.21925</v>
      </c>
      <c r="BA19" s="1">
        <v>1.63587</v>
      </c>
      <c r="BB19" s="1">
        <v>12.2037</v>
      </c>
      <c r="BC19" s="1">
        <v>3.83838</v>
      </c>
      <c r="BD19" s="1">
        <v>1.28688</v>
      </c>
      <c r="BE19" s="1">
        <v>311.733</v>
      </c>
      <c r="BF19" s="1">
        <v>6.71837</v>
      </c>
      <c r="BG19" s="1">
        <v>192.646</v>
      </c>
      <c r="BH19" s="1">
        <v>23.561708</v>
      </c>
      <c r="BI19" s="1">
        <v>5.766775309</v>
      </c>
      <c r="BJ19" s="1">
        <v>1.358873645</v>
      </c>
      <c r="BK19" s="1">
        <v>0.0</v>
      </c>
      <c r="BL19" s="1" t="s">
        <v>156</v>
      </c>
      <c r="BM19" s="1" t="s">
        <v>146</v>
      </c>
      <c r="BN19" s="1" t="s">
        <v>146</v>
      </c>
      <c r="BO19" s="1" t="s">
        <v>146</v>
      </c>
      <c r="BP19" s="1" t="s">
        <v>146</v>
      </c>
      <c r="BQ19" s="1" t="s">
        <v>145</v>
      </c>
      <c r="BR19" s="1" t="s">
        <v>146</v>
      </c>
      <c r="BS19" s="1">
        <v>110.9944621</v>
      </c>
      <c r="BT19" s="1">
        <v>14.38370809</v>
      </c>
      <c r="BU19" s="1">
        <v>6.708058439</v>
      </c>
      <c r="BV19" s="1">
        <v>2.875103125</v>
      </c>
      <c r="BW19" s="1">
        <v>0.773520279</v>
      </c>
      <c r="BX19" s="1">
        <v>0.020934498</v>
      </c>
      <c r="BY19" s="1">
        <v>0.011502471</v>
      </c>
      <c r="BZ19" s="1" t="str">
        <f t="shared" si="1"/>
        <v>antiinflamatoria</v>
      </c>
      <c r="CA19" s="1">
        <v>45.68270215</v>
      </c>
      <c r="CB19" s="1" t="s">
        <v>148</v>
      </c>
      <c r="CC19" s="1">
        <v>0.13131563499999999</v>
      </c>
      <c r="CD19" s="1">
        <v>0.125429819</v>
      </c>
      <c r="CE19" s="1">
        <v>0.194913417</v>
      </c>
      <c r="CF19" s="1">
        <v>0.031628512</v>
      </c>
      <c r="CG19" s="1">
        <v>0.137542207</v>
      </c>
      <c r="CH19" s="1">
        <v>730.522</v>
      </c>
      <c r="CI19" s="2" t="str">
        <f t="shared" si="2"/>
        <v>low</v>
      </c>
      <c r="CJ19" s="1">
        <v>202.704</v>
      </c>
      <c r="CK19" s="1">
        <v>97.252</v>
      </c>
      <c r="CL19" s="1">
        <v>105.452</v>
      </c>
      <c r="CM19" s="1">
        <v>99.48</v>
      </c>
      <c r="CN19" s="1">
        <v>99.588</v>
      </c>
      <c r="CO19" s="1">
        <v>0.004</v>
      </c>
      <c r="CP19" s="1">
        <v>0.0</v>
      </c>
      <c r="CQ19" s="1">
        <v>0.004</v>
      </c>
      <c r="CR19" s="1">
        <v>0.0</v>
      </c>
      <c r="CS19" s="1">
        <v>3.631</v>
      </c>
      <c r="CT19" s="1">
        <v>3.631</v>
      </c>
      <c r="CU19" s="1">
        <v>0.0</v>
      </c>
      <c r="CV19" s="1">
        <v>0.0</v>
      </c>
      <c r="CW19" s="1">
        <v>0.0</v>
      </c>
      <c r="CX19" s="1">
        <v>0.0</v>
      </c>
      <c r="CY19" s="1">
        <v>48.214</v>
      </c>
      <c r="CZ19" s="1">
        <v>0.268</v>
      </c>
      <c r="DA19" s="1">
        <v>0.0</v>
      </c>
      <c r="DB19" s="1">
        <v>0.268</v>
      </c>
      <c r="DC19" s="1">
        <v>0.0</v>
      </c>
      <c r="DD19" s="1">
        <v>0.108</v>
      </c>
      <c r="DE19" s="1">
        <v>0.108</v>
      </c>
      <c r="DF19" s="1">
        <v>41.433</v>
      </c>
      <c r="DG19" s="1">
        <v>9.415</v>
      </c>
      <c r="DH19" s="1">
        <v>50.848</v>
      </c>
      <c r="DI19" s="1">
        <v>0.761</v>
      </c>
      <c r="DJ19" s="1">
        <v>4.048</v>
      </c>
      <c r="DK19" s="1">
        <v>4.809</v>
      </c>
      <c r="DL19" s="1">
        <v>6.492</v>
      </c>
      <c r="DM19" s="1">
        <v>88.214</v>
      </c>
      <c r="DN19" s="1">
        <v>94.706</v>
      </c>
      <c r="DO19" s="1">
        <v>0.0</v>
      </c>
      <c r="DP19" s="1">
        <v>3.631</v>
      </c>
      <c r="DQ19" s="1">
        <v>3.631</v>
      </c>
      <c r="DR19" s="1" t="s">
        <v>157</v>
      </c>
      <c r="DS19" s="1" t="s">
        <v>158</v>
      </c>
      <c r="DT19" s="1" t="s">
        <v>157</v>
      </c>
      <c r="DU19" s="1" t="s">
        <v>158</v>
      </c>
      <c r="DV19" s="1">
        <v>401.434</v>
      </c>
      <c r="DW19" s="1" t="str">
        <f t="shared" si="3"/>
        <v>low</v>
      </c>
      <c r="DX19" s="1">
        <v>111.389</v>
      </c>
      <c r="DY19" s="1">
        <v>54.666</v>
      </c>
      <c r="DZ19" s="1">
        <v>54.726</v>
      </c>
      <c r="EA19" s="1" t="s">
        <v>157</v>
      </c>
      <c r="EB19" s="1" t="s">
        <v>158</v>
      </c>
      <c r="EC19" s="1" t="s">
        <v>157</v>
      </c>
      <c r="ED19" s="1" t="s">
        <v>158</v>
      </c>
      <c r="EE19" s="1" t="s">
        <v>197</v>
      </c>
      <c r="EF19" s="1" t="s">
        <v>151</v>
      </c>
      <c r="EG19" s="1" t="s">
        <v>151</v>
      </c>
    </row>
    <row r="20" ht="14.25" customHeight="1">
      <c r="A20" s="1" t="s">
        <v>198</v>
      </c>
      <c r="B20" s="1" t="s">
        <v>136</v>
      </c>
      <c r="C20" s="1">
        <v>25.0</v>
      </c>
      <c r="D20" s="1" t="s">
        <v>137</v>
      </c>
      <c r="E20" s="1">
        <v>87.0</v>
      </c>
      <c r="F20" s="1">
        <v>39.0</v>
      </c>
      <c r="G20" s="1" t="s">
        <v>138</v>
      </c>
      <c r="H20" s="1">
        <v>40.0</v>
      </c>
      <c r="I20" s="1">
        <v>147.0</v>
      </c>
      <c r="J20" s="1">
        <v>226.0</v>
      </c>
      <c r="K20" s="1">
        <v>5.794871795</v>
      </c>
      <c r="L20" s="1">
        <v>280.2</v>
      </c>
      <c r="M20" s="1">
        <v>4.68</v>
      </c>
      <c r="N20" s="1">
        <v>93.0</v>
      </c>
      <c r="O20" s="1">
        <v>5.16</v>
      </c>
      <c r="P20" s="1">
        <v>20.08</v>
      </c>
      <c r="Q20" s="1">
        <v>6.54</v>
      </c>
      <c r="R20" s="1">
        <v>3.070336391</v>
      </c>
      <c r="S20" s="1">
        <v>202.0</v>
      </c>
      <c r="T20" s="1">
        <v>20.35</v>
      </c>
      <c r="U20" s="1">
        <v>5.1615</v>
      </c>
      <c r="V20" s="1">
        <v>173.1</v>
      </c>
      <c r="W20" s="1">
        <v>244.9593741</v>
      </c>
      <c r="X20" s="1">
        <v>38.4</v>
      </c>
      <c r="Y20" s="1">
        <v>21.42111994</v>
      </c>
      <c r="Z20" s="1">
        <v>4.66829</v>
      </c>
      <c r="AA20" s="1">
        <v>0.304787202</v>
      </c>
      <c r="AB20" s="1">
        <v>129.8</v>
      </c>
      <c r="AC20" s="1">
        <v>41.15179369</v>
      </c>
      <c r="AD20" s="1" t="s">
        <v>155</v>
      </c>
      <c r="AE20" s="1">
        <v>44.07874214</v>
      </c>
      <c r="AF20" s="1">
        <v>126.6</v>
      </c>
      <c r="AG20" s="1" t="s">
        <v>140</v>
      </c>
      <c r="AH20" s="1" t="s">
        <v>141</v>
      </c>
      <c r="AI20" s="1" t="s">
        <v>142</v>
      </c>
      <c r="AJ20" s="1" t="s">
        <v>167</v>
      </c>
      <c r="AK20" s="1" t="s">
        <v>143</v>
      </c>
      <c r="AL20" s="1">
        <v>136.0</v>
      </c>
      <c r="AM20" s="1">
        <v>94.0</v>
      </c>
      <c r="AN20" s="1">
        <v>2323.07</v>
      </c>
      <c r="AO20" s="1">
        <v>19.2032</v>
      </c>
      <c r="AP20" s="1">
        <v>1156.29</v>
      </c>
      <c r="AQ20" s="1">
        <v>1382.74</v>
      </c>
      <c r="AR20" s="1">
        <v>16.0468</v>
      </c>
      <c r="AS20" s="1">
        <v>1733.93</v>
      </c>
      <c r="AT20" s="1">
        <v>3802.28</v>
      </c>
      <c r="AU20" s="1">
        <v>269.882</v>
      </c>
      <c r="AV20" s="1">
        <v>12.1803</v>
      </c>
      <c r="AW20" s="1">
        <v>2.39898</v>
      </c>
      <c r="AX20" s="1">
        <v>3.2419</v>
      </c>
      <c r="AY20" s="1">
        <v>819.942</v>
      </c>
      <c r="AZ20" s="1">
        <v>1.26269</v>
      </c>
      <c r="BA20" s="1">
        <v>2.85134</v>
      </c>
      <c r="BB20" s="1">
        <v>18.7838</v>
      </c>
      <c r="BC20" s="1">
        <v>5.17335</v>
      </c>
      <c r="BD20" s="1">
        <v>1.5003</v>
      </c>
      <c r="BE20" s="1">
        <v>334.608</v>
      </c>
      <c r="BF20" s="1">
        <v>7.81998</v>
      </c>
      <c r="BG20" s="1">
        <v>148.184</v>
      </c>
      <c r="BH20" s="1">
        <v>1.898772808</v>
      </c>
      <c r="BI20" s="1">
        <v>0.688955511</v>
      </c>
      <c r="BJ20" s="1">
        <v>0.773342376</v>
      </c>
      <c r="BK20" s="1">
        <v>0.0</v>
      </c>
      <c r="BL20" s="1" t="s">
        <v>144</v>
      </c>
      <c r="BM20" s="1" t="s">
        <v>145</v>
      </c>
      <c r="BN20" s="1" t="s">
        <v>145</v>
      </c>
      <c r="BO20" s="1" t="s">
        <v>145</v>
      </c>
      <c r="BP20" s="1" t="s">
        <v>146</v>
      </c>
      <c r="BQ20" s="1" t="s">
        <v>145</v>
      </c>
      <c r="BR20" s="1" t="s">
        <v>145</v>
      </c>
      <c r="BS20" s="1">
        <v>116.7847778</v>
      </c>
      <c r="BT20" s="1">
        <v>20.72482049</v>
      </c>
      <c r="BU20" s="1">
        <v>9.837852297</v>
      </c>
      <c r="BV20" s="1">
        <v>3.58876441</v>
      </c>
      <c r="BW20" s="1">
        <v>1.541458001</v>
      </c>
      <c r="BX20" s="1">
        <v>-0.25409663</v>
      </c>
      <c r="BY20" s="1">
        <v>-0.109382966</v>
      </c>
      <c r="BZ20" s="1" t="str">
        <f t="shared" si="1"/>
        <v>antiinflamatoria</v>
      </c>
      <c r="CA20" s="1">
        <v>35.94312796</v>
      </c>
      <c r="CB20" s="1" t="s">
        <v>148</v>
      </c>
      <c r="CC20" s="1">
        <v>0.05738573</v>
      </c>
      <c r="CD20" s="1">
        <v>0.263573021</v>
      </c>
      <c r="CE20" s="1">
        <v>0.120875139</v>
      </c>
      <c r="CF20" s="1">
        <v>0.055908584</v>
      </c>
      <c r="CG20" s="1">
        <v>0.120234114</v>
      </c>
      <c r="CH20" s="1">
        <v>1174.078</v>
      </c>
      <c r="CI20" s="2" t="str">
        <f t="shared" si="2"/>
        <v>High</v>
      </c>
      <c r="CJ20" s="1">
        <v>422.438</v>
      </c>
      <c r="CK20" s="1">
        <v>242.409</v>
      </c>
      <c r="CL20" s="1">
        <v>180.029</v>
      </c>
      <c r="CM20" s="1">
        <v>149.497</v>
      </c>
      <c r="CN20" s="1">
        <v>207.432</v>
      </c>
      <c r="CO20" s="1">
        <v>0.532</v>
      </c>
      <c r="CP20" s="1">
        <v>0.0</v>
      </c>
      <c r="CQ20" s="1">
        <v>0.532</v>
      </c>
      <c r="CR20" s="1">
        <v>0.0</v>
      </c>
      <c r="CS20" s="1">
        <v>64.978</v>
      </c>
      <c r="CT20" s="1">
        <v>64.978</v>
      </c>
      <c r="CU20" s="1">
        <v>0.0</v>
      </c>
      <c r="CV20" s="1">
        <v>0.38</v>
      </c>
      <c r="CW20" s="1">
        <v>95.707</v>
      </c>
      <c r="CX20" s="1">
        <v>0.0</v>
      </c>
      <c r="CY20" s="1">
        <v>35.204</v>
      </c>
      <c r="CZ20" s="1">
        <v>0.0</v>
      </c>
      <c r="DA20" s="1">
        <v>0.0</v>
      </c>
      <c r="DB20" s="1">
        <v>0.0</v>
      </c>
      <c r="DC20" s="1">
        <v>3.7</v>
      </c>
      <c r="DD20" s="1">
        <v>0.002</v>
      </c>
      <c r="DE20" s="1">
        <v>3.702</v>
      </c>
      <c r="DF20" s="1">
        <v>9.604</v>
      </c>
      <c r="DG20" s="1">
        <v>5.28</v>
      </c>
      <c r="DH20" s="1">
        <v>14.884</v>
      </c>
      <c r="DI20" s="1">
        <v>29.75</v>
      </c>
      <c r="DJ20" s="1">
        <v>21.768</v>
      </c>
      <c r="DK20" s="1">
        <v>51.518</v>
      </c>
      <c r="DL20" s="1">
        <v>67.862</v>
      </c>
      <c r="DM20" s="1">
        <v>87.953</v>
      </c>
      <c r="DN20" s="1">
        <v>155.815</v>
      </c>
      <c r="DO20" s="1">
        <v>0.0</v>
      </c>
      <c r="DP20" s="1">
        <v>64.978</v>
      </c>
      <c r="DQ20" s="1">
        <v>64.978</v>
      </c>
      <c r="DR20" s="1" t="s">
        <v>157</v>
      </c>
      <c r="DS20" s="1" t="s">
        <v>157</v>
      </c>
      <c r="DT20" s="1" t="s">
        <v>157</v>
      </c>
      <c r="DU20" s="1" t="s">
        <v>157</v>
      </c>
      <c r="DV20" s="1">
        <v>505.399</v>
      </c>
      <c r="DW20" s="1" t="str">
        <f t="shared" si="3"/>
        <v>low</v>
      </c>
      <c r="DX20" s="1">
        <v>181.845</v>
      </c>
      <c r="DY20" s="1">
        <v>64.353</v>
      </c>
      <c r="DZ20" s="1">
        <v>89.292</v>
      </c>
      <c r="EA20" s="1" t="s">
        <v>157</v>
      </c>
      <c r="EB20" s="1" t="s">
        <v>158</v>
      </c>
      <c r="EC20" s="1" t="s">
        <v>157</v>
      </c>
      <c r="ED20" s="1" t="s">
        <v>157</v>
      </c>
      <c r="EE20" s="1" t="s">
        <v>199</v>
      </c>
      <c r="EF20" s="1" t="s">
        <v>151</v>
      </c>
      <c r="EG20" s="1" t="s">
        <v>151</v>
      </c>
    </row>
    <row r="21" ht="14.25" customHeight="1">
      <c r="A21" s="1" t="s">
        <v>200</v>
      </c>
      <c r="B21" s="1" t="s">
        <v>153</v>
      </c>
      <c r="C21" s="1">
        <v>58.0</v>
      </c>
      <c r="D21" s="1" t="s">
        <v>161</v>
      </c>
      <c r="E21" s="1">
        <v>50.2</v>
      </c>
      <c r="F21" s="1">
        <v>55.0</v>
      </c>
      <c r="G21" s="1" t="s">
        <v>154</v>
      </c>
      <c r="H21" s="1">
        <v>24.0</v>
      </c>
      <c r="I21" s="1">
        <v>56.0</v>
      </c>
      <c r="J21" s="1">
        <v>135.0</v>
      </c>
      <c r="K21" s="1">
        <v>2.454545455</v>
      </c>
      <c r="L21" s="1">
        <v>55.1</v>
      </c>
      <c r="M21" s="1">
        <v>1.37</v>
      </c>
      <c r="N21" s="1">
        <v>75.0</v>
      </c>
      <c r="O21" s="1">
        <v>5.29</v>
      </c>
      <c r="P21" s="1">
        <v>15.23</v>
      </c>
      <c r="Q21" s="1">
        <v>3.88</v>
      </c>
      <c r="R21" s="1">
        <v>3.925257732</v>
      </c>
      <c r="S21" s="1">
        <v>118.0</v>
      </c>
      <c r="T21" s="1">
        <v>16.47</v>
      </c>
      <c r="U21" s="1">
        <v>4.1625</v>
      </c>
      <c r="V21" s="1">
        <v>228.4</v>
      </c>
      <c r="W21" s="1">
        <v>497.2075472</v>
      </c>
      <c r="X21" s="1">
        <v>50.0</v>
      </c>
      <c r="Y21" s="1">
        <v>32.81970495</v>
      </c>
      <c r="Z21" s="1">
        <v>3.04695</v>
      </c>
      <c r="AA21" s="1">
        <v>0.323030266</v>
      </c>
      <c r="AB21" s="1">
        <v>73.3</v>
      </c>
      <c r="AC21" s="1">
        <v>31.93586685</v>
      </c>
      <c r="AD21" s="1" t="s">
        <v>155</v>
      </c>
      <c r="AE21" s="1">
        <v>42.16844511</v>
      </c>
      <c r="AF21" s="1">
        <v>94.2</v>
      </c>
      <c r="AG21" s="1" t="s">
        <v>140</v>
      </c>
      <c r="AH21" s="1" t="s">
        <v>141</v>
      </c>
      <c r="AI21" s="1" t="s">
        <v>142</v>
      </c>
      <c r="AJ21" s="1" t="s">
        <v>142</v>
      </c>
      <c r="AK21" s="1" t="s">
        <v>170</v>
      </c>
      <c r="AL21" s="1">
        <v>147.0</v>
      </c>
      <c r="AM21" s="1">
        <v>94.0</v>
      </c>
      <c r="AN21" s="1">
        <v>1130.19</v>
      </c>
      <c r="AO21" s="1">
        <v>15.134</v>
      </c>
      <c r="AP21" s="1">
        <v>611.611</v>
      </c>
      <c r="AQ21" s="1">
        <v>786.295</v>
      </c>
      <c r="AR21" s="1">
        <v>10.014</v>
      </c>
      <c r="AS21" s="1">
        <v>978.701</v>
      </c>
      <c r="AT21" s="1">
        <v>2229.57</v>
      </c>
      <c r="AU21" s="1">
        <v>176.468</v>
      </c>
      <c r="AV21" s="1">
        <v>9.1266</v>
      </c>
      <c r="AW21" s="1">
        <v>1.09565</v>
      </c>
      <c r="AX21" s="1">
        <v>4.46585</v>
      </c>
      <c r="AY21" s="1">
        <v>591.959</v>
      </c>
      <c r="AZ21" s="1">
        <v>0.875694</v>
      </c>
      <c r="BA21" s="1">
        <v>1.24315</v>
      </c>
      <c r="BB21" s="1">
        <v>10.5401</v>
      </c>
      <c r="BC21" s="1">
        <v>3.49882</v>
      </c>
      <c r="BD21" s="1">
        <v>1.31249</v>
      </c>
      <c r="BE21" s="1">
        <v>232.707</v>
      </c>
      <c r="BF21" s="1">
        <v>6.65138</v>
      </c>
      <c r="BG21" s="1">
        <v>103.225</v>
      </c>
      <c r="BH21" s="1">
        <v>6.916331295</v>
      </c>
      <c r="BI21" s="1">
        <v>1.064082127</v>
      </c>
      <c r="BJ21" s="1">
        <v>0.511335032</v>
      </c>
      <c r="BK21" s="1">
        <v>0.0</v>
      </c>
      <c r="BL21" s="1" t="s">
        <v>144</v>
      </c>
      <c r="BM21" s="1" t="s">
        <v>145</v>
      </c>
      <c r="BN21" s="1" t="s">
        <v>146</v>
      </c>
      <c r="BO21" s="1" t="s">
        <v>145</v>
      </c>
      <c r="BP21" s="1" t="s">
        <v>146</v>
      </c>
      <c r="BQ21" s="1" t="s">
        <v>146</v>
      </c>
      <c r="BR21" s="1" t="s">
        <v>145</v>
      </c>
      <c r="BS21" s="1">
        <v>60.28840217</v>
      </c>
      <c r="BT21" s="1">
        <v>18.38604902</v>
      </c>
      <c r="BU21" s="1">
        <v>16.58171115</v>
      </c>
      <c r="BV21" s="1">
        <v>11.5533512</v>
      </c>
      <c r="BW21" s="1">
        <v>5.249878747</v>
      </c>
      <c r="BX21" s="1">
        <v>0.961882096</v>
      </c>
      <c r="BY21" s="1">
        <v>0.851223094</v>
      </c>
      <c r="BZ21" s="1" t="str">
        <f t="shared" si="1"/>
        <v>proinflamatoria</v>
      </c>
      <c r="CA21" s="1">
        <v>43.8343949</v>
      </c>
      <c r="CB21" s="1" t="s">
        <v>148</v>
      </c>
      <c r="CC21" s="3">
        <v>4.01E-5</v>
      </c>
      <c r="CD21" s="1">
        <v>0.564844501</v>
      </c>
      <c r="CE21" s="1">
        <v>0.013626162</v>
      </c>
      <c r="CF21" s="1">
        <v>0.123196537</v>
      </c>
      <c r="CG21" s="1">
        <v>0.042080795</v>
      </c>
      <c r="CH21" s="1">
        <v>868.245</v>
      </c>
      <c r="CI21" s="2" t="str">
        <f t="shared" si="2"/>
        <v>low</v>
      </c>
      <c r="CJ21" s="1">
        <v>344.727</v>
      </c>
      <c r="CK21" s="1">
        <v>226.535</v>
      </c>
      <c r="CL21" s="1">
        <v>118.192</v>
      </c>
      <c r="CM21" s="1">
        <v>48.72</v>
      </c>
      <c r="CN21" s="1">
        <v>264.614</v>
      </c>
      <c r="CO21" s="1">
        <v>2.387</v>
      </c>
      <c r="CP21" s="1">
        <v>0.0</v>
      </c>
      <c r="CQ21" s="1">
        <v>2.387</v>
      </c>
      <c r="CR21" s="1">
        <v>0.0</v>
      </c>
      <c r="CS21" s="1">
        <v>29.006</v>
      </c>
      <c r="CT21" s="1">
        <v>29.006</v>
      </c>
      <c r="CU21" s="1">
        <v>0.0</v>
      </c>
      <c r="CV21" s="1">
        <v>0.577</v>
      </c>
      <c r="CW21" s="1">
        <v>0.0</v>
      </c>
      <c r="CX21" s="1">
        <v>0.0</v>
      </c>
      <c r="CY21" s="1">
        <v>9.19</v>
      </c>
      <c r="CZ21" s="1">
        <v>0.0</v>
      </c>
      <c r="DA21" s="1">
        <v>0.0</v>
      </c>
      <c r="DB21" s="1">
        <v>0.0</v>
      </c>
      <c r="DC21" s="1">
        <v>3.835</v>
      </c>
      <c r="DD21" s="1">
        <v>0.052</v>
      </c>
      <c r="DE21" s="1">
        <v>3.887</v>
      </c>
      <c r="DF21" s="1">
        <v>29.097</v>
      </c>
      <c r="DG21" s="1">
        <v>6.545</v>
      </c>
      <c r="DH21" s="1">
        <v>35.642</v>
      </c>
      <c r="DI21" s="1">
        <v>1.779</v>
      </c>
      <c r="DJ21" s="1">
        <v>1.442</v>
      </c>
      <c r="DK21" s="1">
        <v>3.222</v>
      </c>
      <c r="DL21" s="1">
        <v>180.246</v>
      </c>
      <c r="DM21" s="1">
        <v>81.146</v>
      </c>
      <c r="DN21" s="1">
        <v>261.393</v>
      </c>
      <c r="DO21" s="1">
        <v>0.0</v>
      </c>
      <c r="DP21" s="1">
        <v>29.006</v>
      </c>
      <c r="DQ21" s="1">
        <v>29.006</v>
      </c>
      <c r="DR21" s="1" t="s">
        <v>157</v>
      </c>
      <c r="DS21" s="1" t="s">
        <v>158</v>
      </c>
      <c r="DT21" s="1" t="s">
        <v>158</v>
      </c>
      <c r="DU21" s="1" t="s">
        <v>157</v>
      </c>
      <c r="DV21" s="1">
        <v>768.23</v>
      </c>
      <c r="DW21" s="1" t="str">
        <f t="shared" si="3"/>
        <v>high</v>
      </c>
      <c r="DX21" s="1">
        <v>305.017</v>
      </c>
      <c r="DY21" s="1">
        <v>43.108</v>
      </c>
      <c r="DZ21" s="1">
        <v>234.133</v>
      </c>
      <c r="EA21" s="1" t="s">
        <v>149</v>
      </c>
      <c r="EB21" s="1" t="s">
        <v>157</v>
      </c>
      <c r="EC21" s="1" t="s">
        <v>157</v>
      </c>
      <c r="ED21" s="1" t="s">
        <v>157</v>
      </c>
      <c r="EE21" s="1" t="s">
        <v>201</v>
      </c>
      <c r="EF21" s="1" t="s">
        <v>165</v>
      </c>
      <c r="EG21" s="1" t="s">
        <v>165</v>
      </c>
    </row>
    <row r="22" ht="14.25" customHeight="1">
      <c r="A22" s="1" t="s">
        <v>202</v>
      </c>
      <c r="B22" s="1" t="s">
        <v>153</v>
      </c>
      <c r="C22" s="1">
        <v>41.0</v>
      </c>
      <c r="D22" s="1" t="s">
        <v>161</v>
      </c>
      <c r="E22" s="1">
        <v>56.0</v>
      </c>
      <c r="F22" s="1">
        <v>50.0</v>
      </c>
      <c r="G22" s="1" t="s">
        <v>154</v>
      </c>
      <c r="H22" s="1">
        <v>25.0</v>
      </c>
      <c r="I22" s="1">
        <v>80.0</v>
      </c>
      <c r="J22" s="1">
        <v>155.0</v>
      </c>
      <c r="K22" s="1">
        <v>3.1</v>
      </c>
      <c r="L22" s="1">
        <v>177.0</v>
      </c>
      <c r="M22" s="1">
        <v>0.95</v>
      </c>
      <c r="N22" s="1">
        <v>80.0</v>
      </c>
      <c r="O22" s="1">
        <v>5.02</v>
      </c>
      <c r="P22" s="1">
        <v>11.28</v>
      </c>
      <c r="Q22" s="1">
        <v>4.71</v>
      </c>
      <c r="R22" s="1">
        <v>2.394904459</v>
      </c>
      <c r="S22" s="1">
        <v>127.0</v>
      </c>
      <c r="T22" s="1">
        <v>11.17</v>
      </c>
      <c r="U22" s="1">
        <v>4.44</v>
      </c>
      <c r="V22" s="1">
        <v>154.9</v>
      </c>
      <c r="W22" s="1">
        <v>237.6595745</v>
      </c>
      <c r="X22" s="1">
        <v>71.6</v>
      </c>
      <c r="Y22" s="1">
        <v>45.36765952</v>
      </c>
      <c r="Z22" s="1">
        <v>2.204213333</v>
      </c>
      <c r="AA22" s="1">
        <v>0.338401064</v>
      </c>
      <c r="AB22" s="1">
        <v>65.3</v>
      </c>
      <c r="AC22" s="1">
        <v>25.82967446</v>
      </c>
      <c r="AD22" s="1" t="s">
        <v>139</v>
      </c>
      <c r="AE22" s="1">
        <v>41.00993849</v>
      </c>
      <c r="AF22" s="1">
        <v>83.1</v>
      </c>
      <c r="AG22" s="1" t="s">
        <v>140</v>
      </c>
      <c r="AH22" s="1" t="s">
        <v>154</v>
      </c>
      <c r="AI22" s="1" t="s">
        <v>142</v>
      </c>
      <c r="AJ22" s="1" t="s">
        <v>167</v>
      </c>
      <c r="AK22" s="1" t="s">
        <v>170</v>
      </c>
      <c r="AL22" s="1">
        <v>151.0</v>
      </c>
      <c r="AM22" s="1">
        <v>96.0</v>
      </c>
      <c r="AN22" s="1">
        <v>1783.41</v>
      </c>
      <c r="AO22" s="1">
        <v>17.8897</v>
      </c>
      <c r="AP22" s="1">
        <v>623.009</v>
      </c>
      <c r="AQ22" s="1">
        <v>932.18</v>
      </c>
      <c r="AR22" s="1">
        <v>12.4462</v>
      </c>
      <c r="AS22" s="1">
        <v>1238.44</v>
      </c>
      <c r="AT22" s="1">
        <v>2618.94</v>
      </c>
      <c r="AU22" s="1">
        <v>227.237</v>
      </c>
      <c r="AV22" s="1">
        <v>10.2083</v>
      </c>
      <c r="AW22" s="1">
        <v>1.38552</v>
      </c>
      <c r="AX22" s="1">
        <v>3.10383</v>
      </c>
      <c r="AY22" s="1">
        <v>784.919</v>
      </c>
      <c r="AZ22" s="1">
        <v>1.07899</v>
      </c>
      <c r="BA22" s="1">
        <v>2.12568</v>
      </c>
      <c r="BB22" s="1">
        <v>12.751</v>
      </c>
      <c r="BC22" s="1">
        <v>4.36918</v>
      </c>
      <c r="BD22" s="1">
        <v>1.66303</v>
      </c>
      <c r="BE22" s="1">
        <v>340.25</v>
      </c>
      <c r="BF22" s="1">
        <v>6.91433</v>
      </c>
      <c r="BG22" s="1">
        <v>170.973</v>
      </c>
      <c r="BH22" s="1">
        <v>0.947318514</v>
      </c>
      <c r="BI22" s="1">
        <v>0.167855301</v>
      </c>
      <c r="BJ22" s="1">
        <v>0.062586084</v>
      </c>
      <c r="BK22" s="1">
        <v>0.0</v>
      </c>
      <c r="BL22" s="1" t="s">
        <v>156</v>
      </c>
      <c r="BM22" s="1" t="s">
        <v>145</v>
      </c>
      <c r="BN22" s="1" t="s">
        <v>146</v>
      </c>
      <c r="BO22" s="1" t="s">
        <v>146</v>
      </c>
      <c r="BP22" s="1" t="s">
        <v>146</v>
      </c>
      <c r="BQ22" s="1" t="s">
        <v>146</v>
      </c>
      <c r="BR22" s="1" t="s">
        <v>146</v>
      </c>
      <c r="BS22" s="1" t="s">
        <v>147</v>
      </c>
      <c r="BT22" s="1" t="s">
        <v>147</v>
      </c>
      <c r="BU22" s="1" t="s">
        <v>147</v>
      </c>
      <c r="BV22" s="1" t="s">
        <v>147</v>
      </c>
      <c r="BW22" s="1" t="s">
        <v>147</v>
      </c>
      <c r="BX22" s="1">
        <v>-0.736625947</v>
      </c>
      <c r="BY22" s="1">
        <v>-0.413138501</v>
      </c>
      <c r="BZ22" s="1" t="str">
        <f t="shared" si="1"/>
        <v>antiinflamatoria</v>
      </c>
      <c r="CA22" s="1">
        <v>37.73285199</v>
      </c>
      <c r="CB22" s="1" t="s">
        <v>148</v>
      </c>
      <c r="CC22" s="1">
        <v>0.093751933</v>
      </c>
      <c r="CD22" s="1">
        <v>0.173218445</v>
      </c>
      <c r="CE22" s="1">
        <v>0.00249428</v>
      </c>
      <c r="CF22" s="1">
        <v>0.06182103</v>
      </c>
      <c r="CG22" s="1">
        <v>0.189359114</v>
      </c>
      <c r="CH22" s="1">
        <v>430.167</v>
      </c>
      <c r="CI22" s="2" t="str">
        <f t="shared" si="2"/>
        <v>low</v>
      </c>
      <c r="CJ22" s="1">
        <v>395.433</v>
      </c>
      <c r="CK22" s="1">
        <v>332.059</v>
      </c>
      <c r="CL22" s="1">
        <v>63.374</v>
      </c>
      <c r="CM22" s="1">
        <v>324.427</v>
      </c>
      <c r="CN22" s="1">
        <v>57.195</v>
      </c>
      <c r="CO22" s="1">
        <v>5.849</v>
      </c>
      <c r="CP22" s="1">
        <v>0.0</v>
      </c>
      <c r="CQ22" s="1">
        <v>5.849</v>
      </c>
      <c r="CR22" s="1">
        <v>0.0</v>
      </c>
      <c r="CS22" s="1">
        <v>7.962</v>
      </c>
      <c r="CT22" s="1">
        <v>7.962</v>
      </c>
      <c r="CU22" s="1">
        <v>0.0</v>
      </c>
      <c r="CV22" s="1">
        <v>5.847</v>
      </c>
      <c r="CW22" s="1">
        <v>0.0</v>
      </c>
      <c r="CX22" s="1">
        <v>0.0</v>
      </c>
      <c r="CY22" s="1">
        <v>65.185</v>
      </c>
      <c r="CZ22" s="1">
        <v>0.172</v>
      </c>
      <c r="DA22" s="1">
        <v>18.15</v>
      </c>
      <c r="DB22" s="1">
        <v>18.323</v>
      </c>
      <c r="DC22" s="1">
        <v>4.035</v>
      </c>
      <c r="DD22" s="1">
        <v>0.798</v>
      </c>
      <c r="DE22" s="1">
        <v>4.832</v>
      </c>
      <c r="DF22" s="1">
        <v>233.816</v>
      </c>
      <c r="DG22" s="1">
        <v>2.262</v>
      </c>
      <c r="DH22" s="1">
        <v>236.078</v>
      </c>
      <c r="DI22" s="1">
        <v>0.114</v>
      </c>
      <c r="DJ22" s="1">
        <v>2.455</v>
      </c>
      <c r="DK22" s="1">
        <v>2.569</v>
      </c>
      <c r="DL22" s="1">
        <v>22.867</v>
      </c>
      <c r="DM22" s="1">
        <v>31.735</v>
      </c>
      <c r="DN22" s="1">
        <v>54.601</v>
      </c>
      <c r="DO22" s="1">
        <v>0.0</v>
      </c>
      <c r="DP22" s="1">
        <v>7.962</v>
      </c>
      <c r="DQ22" s="1">
        <v>7.962</v>
      </c>
      <c r="DR22" s="1" t="s">
        <v>158</v>
      </c>
      <c r="DS22" s="1" t="s">
        <v>157</v>
      </c>
      <c r="DT22" s="1" t="s">
        <v>149</v>
      </c>
      <c r="DU22" s="1" t="s">
        <v>158</v>
      </c>
      <c r="DV22" s="1">
        <v>241.205</v>
      </c>
      <c r="DW22" s="1" t="str">
        <f t="shared" si="3"/>
        <v>low</v>
      </c>
      <c r="DX22" s="1">
        <v>221.729</v>
      </c>
      <c r="DY22" s="1">
        <v>181.914</v>
      </c>
      <c r="DZ22" s="1">
        <v>32.07</v>
      </c>
      <c r="EA22" s="1" t="s">
        <v>158</v>
      </c>
      <c r="EB22" s="1" t="s">
        <v>157</v>
      </c>
      <c r="EC22" s="1" t="s">
        <v>149</v>
      </c>
      <c r="ED22" s="1" t="s">
        <v>158</v>
      </c>
      <c r="EE22" s="1" t="s">
        <v>203</v>
      </c>
      <c r="EF22" s="1" t="s">
        <v>151</v>
      </c>
      <c r="EG22" s="1" t="s">
        <v>151</v>
      </c>
    </row>
    <row r="23" ht="14.25" customHeight="1">
      <c r="A23" s="1" t="s">
        <v>204</v>
      </c>
      <c r="B23" s="1" t="s">
        <v>153</v>
      </c>
      <c r="C23" s="1">
        <v>19.0</v>
      </c>
      <c r="D23" s="1" t="s">
        <v>137</v>
      </c>
      <c r="E23" s="1">
        <v>43.2</v>
      </c>
      <c r="F23" s="1">
        <v>47.0</v>
      </c>
      <c r="G23" s="1" t="s">
        <v>154</v>
      </c>
      <c r="H23" s="1">
        <v>8.0</v>
      </c>
      <c r="I23" s="1">
        <v>78.0</v>
      </c>
      <c r="J23" s="1">
        <v>133.0</v>
      </c>
      <c r="K23" s="1">
        <v>2.829787234</v>
      </c>
      <c r="L23" s="1">
        <v>147.2</v>
      </c>
      <c r="M23" s="1">
        <v>0.37</v>
      </c>
      <c r="N23" s="1">
        <v>77.0</v>
      </c>
      <c r="O23" s="1">
        <v>4.85</v>
      </c>
      <c r="P23" s="1">
        <v>7.91</v>
      </c>
      <c r="Q23" s="1">
        <v>11.41</v>
      </c>
      <c r="R23" s="1">
        <v>0.693251534</v>
      </c>
      <c r="S23" s="1">
        <v>38.0</v>
      </c>
      <c r="T23" s="1">
        <v>9.29</v>
      </c>
      <c r="U23" s="1">
        <v>4.2735</v>
      </c>
      <c r="V23" s="1">
        <v>147.8</v>
      </c>
      <c r="W23" s="1">
        <v>240.206852</v>
      </c>
      <c r="X23" s="1">
        <v>86.7</v>
      </c>
      <c r="Y23" s="1">
        <v>56.6738995</v>
      </c>
      <c r="Z23" s="1">
        <v>1.764480667</v>
      </c>
      <c r="AA23" s="1">
        <v>0.349841572</v>
      </c>
      <c r="AB23" s="1">
        <v>53.4</v>
      </c>
      <c r="AC23" s="1">
        <v>22.31313688</v>
      </c>
      <c r="AD23" s="1" t="s">
        <v>154</v>
      </c>
      <c r="AE23" s="1">
        <v>36.17822818</v>
      </c>
      <c r="AF23" s="1">
        <v>72.0</v>
      </c>
      <c r="AG23" s="1" t="s">
        <v>154</v>
      </c>
      <c r="AH23" s="1" t="s">
        <v>154</v>
      </c>
      <c r="AI23" s="1" t="s">
        <v>142</v>
      </c>
      <c r="AJ23" s="1" t="s">
        <v>142</v>
      </c>
      <c r="AK23" s="1" t="s">
        <v>170</v>
      </c>
      <c r="AL23" s="1">
        <v>106.0</v>
      </c>
      <c r="AM23" s="1">
        <v>78.0</v>
      </c>
      <c r="AN23" s="1">
        <v>1965.71</v>
      </c>
      <c r="AO23" s="1">
        <v>19.1543</v>
      </c>
      <c r="AP23" s="1">
        <v>828.117</v>
      </c>
      <c r="AQ23" s="1">
        <v>1099.64</v>
      </c>
      <c r="AR23" s="1">
        <v>13.8875</v>
      </c>
      <c r="AS23" s="1">
        <v>1745.71</v>
      </c>
      <c r="AT23" s="1">
        <v>3667.02</v>
      </c>
      <c r="AU23" s="1">
        <v>231.24</v>
      </c>
      <c r="AV23" s="1">
        <v>10.5452</v>
      </c>
      <c r="AW23" s="1">
        <v>1.43476</v>
      </c>
      <c r="AX23" s="1">
        <v>3.38818</v>
      </c>
      <c r="AY23" s="1">
        <v>889.099</v>
      </c>
      <c r="AZ23" s="1">
        <v>1.17529</v>
      </c>
      <c r="BA23" s="1">
        <v>1.96543</v>
      </c>
      <c r="BB23" s="1">
        <v>14.7209</v>
      </c>
      <c r="BC23" s="1">
        <v>4.89228</v>
      </c>
      <c r="BD23" s="1">
        <v>2.12219</v>
      </c>
      <c r="BE23" s="1">
        <v>367.866</v>
      </c>
      <c r="BF23" s="1">
        <v>7.34293</v>
      </c>
      <c r="BG23" s="1">
        <v>207.993</v>
      </c>
      <c r="BH23" s="1">
        <v>0.0</v>
      </c>
      <c r="BI23" s="1">
        <v>0.0</v>
      </c>
      <c r="BJ23" s="1">
        <v>0.0</v>
      </c>
      <c r="BK23" s="1">
        <v>0.0</v>
      </c>
      <c r="BL23" s="1" t="s">
        <v>156</v>
      </c>
      <c r="BM23" s="1" t="s">
        <v>146</v>
      </c>
      <c r="BN23" s="1" t="s">
        <v>146</v>
      </c>
      <c r="BO23" s="1" t="s">
        <v>145</v>
      </c>
      <c r="BP23" s="1" t="s">
        <v>146</v>
      </c>
      <c r="BQ23" s="1" t="s">
        <v>146</v>
      </c>
      <c r="BR23" s="1" t="s">
        <v>146</v>
      </c>
      <c r="BS23" s="1">
        <v>59.74617564</v>
      </c>
      <c r="BT23" s="1">
        <v>5.511041867</v>
      </c>
      <c r="BU23" s="1">
        <v>7.033506168</v>
      </c>
      <c r="BV23" s="1">
        <v>3.715070487</v>
      </c>
      <c r="BW23" s="1">
        <v>1.643130672</v>
      </c>
      <c r="BX23" s="1">
        <v>-0.371485127</v>
      </c>
      <c r="BY23" s="1">
        <v>-0.188954795</v>
      </c>
      <c r="BZ23" s="1" t="str">
        <f t="shared" si="1"/>
        <v>antiinflamatoria</v>
      </c>
      <c r="CA23" s="1">
        <v>33.02777778</v>
      </c>
      <c r="CB23" s="1" t="s">
        <v>148</v>
      </c>
      <c r="CC23" s="1">
        <v>5.454E-4</v>
      </c>
      <c r="CD23" s="1">
        <v>0.011284135</v>
      </c>
      <c r="CE23" s="1">
        <v>6.39434E-4</v>
      </c>
      <c r="CF23" s="1">
        <v>0.792484766</v>
      </c>
      <c r="CG23" s="1">
        <v>0.181542917</v>
      </c>
      <c r="CH23" s="1">
        <v>1440.545</v>
      </c>
      <c r="CI23" s="2" t="str">
        <f t="shared" si="2"/>
        <v>High</v>
      </c>
      <c r="CJ23" s="1">
        <v>942.88</v>
      </c>
      <c r="CK23" s="1">
        <v>764.903</v>
      </c>
      <c r="CL23" s="1">
        <v>177.976</v>
      </c>
      <c r="CM23" s="1">
        <v>444.923</v>
      </c>
      <c r="CN23" s="1">
        <v>485.154</v>
      </c>
      <c r="CO23" s="1">
        <v>6.967</v>
      </c>
      <c r="CP23" s="1">
        <v>0.0</v>
      </c>
      <c r="CQ23" s="1">
        <v>6.967</v>
      </c>
      <c r="CR23" s="1">
        <v>0.0</v>
      </c>
      <c r="CS23" s="1">
        <v>5.835</v>
      </c>
      <c r="CT23" s="1">
        <v>5.835</v>
      </c>
      <c r="CU23" s="1">
        <v>0.0</v>
      </c>
      <c r="CV23" s="1">
        <v>4.053</v>
      </c>
      <c r="CW23" s="1">
        <v>69.398</v>
      </c>
      <c r="CX23" s="1">
        <v>0.0</v>
      </c>
      <c r="CY23" s="1">
        <v>307.621</v>
      </c>
      <c r="CZ23" s="1">
        <v>0.197</v>
      </c>
      <c r="DA23" s="1">
        <v>1.406</v>
      </c>
      <c r="DB23" s="1">
        <v>1.603</v>
      </c>
      <c r="DC23" s="1">
        <v>1.605</v>
      </c>
      <c r="DD23" s="1">
        <v>0.439</v>
      </c>
      <c r="DE23" s="1">
        <v>2.044</v>
      </c>
      <c r="DF23" s="1">
        <v>40.307</v>
      </c>
      <c r="DG23" s="1">
        <v>14.646</v>
      </c>
      <c r="DH23" s="1">
        <v>54.953</v>
      </c>
      <c r="DI23" s="1">
        <v>22.043</v>
      </c>
      <c r="DJ23" s="1">
        <v>16.796</v>
      </c>
      <c r="DK23" s="1">
        <v>38.839</v>
      </c>
      <c r="DL23" s="1">
        <v>307.461</v>
      </c>
      <c r="DM23" s="1">
        <v>138.854</v>
      </c>
      <c r="DN23" s="1">
        <v>446.315</v>
      </c>
      <c r="DO23" s="1">
        <v>0.0</v>
      </c>
      <c r="DP23" s="1">
        <v>5.835</v>
      </c>
      <c r="DQ23" s="1">
        <v>5.835</v>
      </c>
      <c r="DR23" s="1" t="s">
        <v>149</v>
      </c>
      <c r="DS23" s="1" t="s">
        <v>149</v>
      </c>
      <c r="DT23" s="1" t="s">
        <v>149</v>
      </c>
      <c r="DU23" s="1" t="s">
        <v>149</v>
      </c>
      <c r="DV23" s="1">
        <v>732.837</v>
      </c>
      <c r="DW23" s="1" t="str">
        <f t="shared" si="3"/>
        <v>high</v>
      </c>
      <c r="DX23" s="1">
        <v>479.664</v>
      </c>
      <c r="DY23" s="1">
        <v>226.342</v>
      </c>
      <c r="DZ23" s="1">
        <v>246.809</v>
      </c>
      <c r="EA23" s="1" t="s">
        <v>149</v>
      </c>
      <c r="EB23" s="1" t="s">
        <v>149</v>
      </c>
      <c r="EC23" s="1" t="s">
        <v>149</v>
      </c>
      <c r="ED23" s="1" t="s">
        <v>149</v>
      </c>
      <c r="EE23" s="1" t="s">
        <v>205</v>
      </c>
      <c r="EF23" s="1" t="s">
        <v>151</v>
      </c>
      <c r="EG23" s="1" t="s">
        <v>151</v>
      </c>
    </row>
    <row r="24" ht="14.25" customHeight="1">
      <c r="A24" s="1" t="s">
        <v>206</v>
      </c>
      <c r="B24" s="1" t="s">
        <v>153</v>
      </c>
      <c r="C24" s="1">
        <v>56.0</v>
      </c>
      <c r="D24" s="1" t="s">
        <v>161</v>
      </c>
      <c r="E24" s="1">
        <v>54.6</v>
      </c>
      <c r="F24" s="1">
        <v>63.0</v>
      </c>
      <c r="G24" s="1" t="s">
        <v>154</v>
      </c>
      <c r="H24" s="1">
        <v>16.0</v>
      </c>
      <c r="I24" s="1">
        <v>81.0</v>
      </c>
      <c r="J24" s="1">
        <v>160.0</v>
      </c>
      <c r="K24" s="1">
        <v>2.53968254</v>
      </c>
      <c r="L24" s="1">
        <v>108.6</v>
      </c>
      <c r="M24" s="1">
        <v>2.18</v>
      </c>
      <c r="N24" s="1">
        <v>91.0</v>
      </c>
      <c r="O24" s="1">
        <v>6.21</v>
      </c>
      <c r="P24" s="1">
        <v>16.49</v>
      </c>
      <c r="Q24" s="1">
        <v>6.42</v>
      </c>
      <c r="R24" s="1">
        <v>2.568535826</v>
      </c>
      <c r="S24" s="1">
        <v>80.0</v>
      </c>
      <c r="T24" s="1">
        <v>24.35</v>
      </c>
      <c r="U24" s="1">
        <v>5.0505</v>
      </c>
      <c r="V24" s="1">
        <v>204.0</v>
      </c>
      <c r="W24" s="1">
        <v>314.0922283</v>
      </c>
      <c r="X24" s="1">
        <v>32.5</v>
      </c>
      <c r="Y24" s="1">
        <v>18.29570618</v>
      </c>
      <c r="Z24" s="1">
        <v>5.465763333</v>
      </c>
      <c r="AA24" s="1">
        <v>0.298554639</v>
      </c>
      <c r="AB24" s="1">
        <v>78.8</v>
      </c>
      <c r="AC24" s="1">
        <v>33.57443298</v>
      </c>
      <c r="AD24" s="1" t="s">
        <v>155</v>
      </c>
      <c r="AE24" s="1">
        <v>48.67844898</v>
      </c>
      <c r="AF24" s="1">
        <v>109.9</v>
      </c>
      <c r="AG24" s="1" t="s">
        <v>140</v>
      </c>
      <c r="AH24" s="1" t="s">
        <v>141</v>
      </c>
      <c r="AI24" s="1" t="s">
        <v>142</v>
      </c>
      <c r="AJ24" s="1" t="s">
        <v>142</v>
      </c>
      <c r="AK24" s="1" t="s">
        <v>143</v>
      </c>
      <c r="AL24" s="1">
        <v>133.0</v>
      </c>
      <c r="AM24" s="1">
        <v>77.0</v>
      </c>
      <c r="AN24" s="1">
        <v>1577.59</v>
      </c>
      <c r="AO24" s="1">
        <v>13.1463</v>
      </c>
      <c r="AP24" s="1">
        <v>892.064</v>
      </c>
      <c r="AQ24" s="1">
        <v>986.04</v>
      </c>
      <c r="AR24" s="1">
        <v>11.0298</v>
      </c>
      <c r="AS24" s="1">
        <v>1184.31</v>
      </c>
      <c r="AT24" s="1">
        <v>2229.86</v>
      </c>
      <c r="AU24" s="1">
        <v>168.536</v>
      </c>
      <c r="AV24" s="1">
        <v>10.5579</v>
      </c>
      <c r="AW24" s="1">
        <v>1.21758</v>
      </c>
      <c r="AX24" s="1">
        <v>2.25604</v>
      </c>
      <c r="AY24" s="1">
        <v>788.471</v>
      </c>
      <c r="AZ24" s="1">
        <v>0.779078</v>
      </c>
      <c r="BA24" s="1">
        <v>1.48242</v>
      </c>
      <c r="BB24" s="1">
        <v>11.6679</v>
      </c>
      <c r="BC24" s="1">
        <v>3.56894</v>
      </c>
      <c r="BD24" s="1">
        <v>1.95</v>
      </c>
      <c r="BE24" s="1">
        <v>282.68</v>
      </c>
      <c r="BF24" s="1">
        <v>7.11448</v>
      </c>
      <c r="BG24" s="1">
        <v>182.972</v>
      </c>
      <c r="BH24" s="1">
        <v>7.57292223</v>
      </c>
      <c r="BI24" s="1">
        <v>2.142542968</v>
      </c>
      <c r="BJ24" s="1">
        <v>0.726632475</v>
      </c>
      <c r="BK24" s="1">
        <v>0.070059034</v>
      </c>
      <c r="BL24" s="1" t="s">
        <v>144</v>
      </c>
      <c r="BM24" s="1" t="s">
        <v>145</v>
      </c>
      <c r="BN24" s="1" t="s">
        <v>146</v>
      </c>
      <c r="BO24" s="1" t="s">
        <v>145</v>
      </c>
      <c r="BP24" s="1" t="s">
        <v>146</v>
      </c>
      <c r="BQ24" s="1" t="s">
        <v>146</v>
      </c>
      <c r="BR24" s="1" t="s">
        <v>145</v>
      </c>
      <c r="BS24" s="1">
        <v>49.55991255</v>
      </c>
      <c r="BT24" s="1">
        <v>9.784493465</v>
      </c>
      <c r="BU24" s="1">
        <v>9.458100147</v>
      </c>
      <c r="BV24" s="1">
        <v>4.788335087</v>
      </c>
      <c r="BW24" s="1">
        <v>2.689668812</v>
      </c>
      <c r="BX24" s="1">
        <v>0.650694323</v>
      </c>
      <c r="BY24" s="1">
        <v>0.412353817</v>
      </c>
      <c r="BZ24" s="1" t="str">
        <f t="shared" si="1"/>
        <v>proinflamatoria</v>
      </c>
      <c r="CA24" s="1">
        <v>48.12010919</v>
      </c>
      <c r="CB24" s="1" t="s">
        <v>148</v>
      </c>
      <c r="CC24" s="1">
        <v>0.031415036</v>
      </c>
      <c r="CD24" s="1">
        <v>0.117660764</v>
      </c>
      <c r="CE24" s="1">
        <v>0.606438335</v>
      </c>
      <c r="CF24" s="1">
        <v>0.208643989</v>
      </c>
      <c r="CG24" s="1">
        <v>0.004349177</v>
      </c>
      <c r="CH24" s="1">
        <v>305.216</v>
      </c>
      <c r="CI24" s="2" t="str">
        <f t="shared" si="2"/>
        <v>low</v>
      </c>
      <c r="CJ24" s="1">
        <v>36.236</v>
      </c>
      <c r="CK24" s="1">
        <v>30.116</v>
      </c>
      <c r="CL24" s="1">
        <v>6.119</v>
      </c>
      <c r="CM24" s="1">
        <v>30.831</v>
      </c>
      <c r="CN24" s="1">
        <v>4.864</v>
      </c>
      <c r="CO24" s="1">
        <v>0.298</v>
      </c>
      <c r="CP24" s="1">
        <v>0.0</v>
      </c>
      <c r="CQ24" s="1">
        <v>0.298</v>
      </c>
      <c r="CR24" s="1">
        <v>0.0</v>
      </c>
      <c r="CS24" s="1">
        <v>0.243</v>
      </c>
      <c r="CT24" s="1">
        <v>0.243</v>
      </c>
      <c r="CU24" s="1">
        <v>0.0</v>
      </c>
      <c r="CV24" s="1">
        <v>0.298</v>
      </c>
      <c r="CW24" s="1">
        <v>0.0</v>
      </c>
      <c r="CX24" s="1">
        <v>0.0</v>
      </c>
      <c r="CY24" s="1">
        <v>11.892</v>
      </c>
      <c r="CZ24" s="1">
        <v>0.006</v>
      </c>
      <c r="DA24" s="1">
        <v>0.044</v>
      </c>
      <c r="DB24" s="1">
        <v>0.05</v>
      </c>
      <c r="DC24" s="1">
        <v>2.92</v>
      </c>
      <c r="DD24" s="1">
        <v>0.006</v>
      </c>
      <c r="DE24" s="1">
        <v>2.926</v>
      </c>
      <c r="DF24" s="1">
        <v>12.773</v>
      </c>
      <c r="DG24" s="1">
        <v>3.19</v>
      </c>
      <c r="DH24" s="1">
        <v>15.963</v>
      </c>
      <c r="DI24" s="1">
        <v>0.554</v>
      </c>
      <c r="DJ24" s="1">
        <v>0.24</v>
      </c>
      <c r="DK24" s="1">
        <v>0.794</v>
      </c>
      <c r="DL24" s="1">
        <v>1.673</v>
      </c>
      <c r="DM24" s="1">
        <v>2.397</v>
      </c>
      <c r="DN24" s="1">
        <v>4.07</v>
      </c>
      <c r="DO24" s="1">
        <v>0.0</v>
      </c>
      <c r="DP24" s="1">
        <v>0.243</v>
      </c>
      <c r="DQ24" s="1">
        <v>0.243</v>
      </c>
      <c r="DR24" s="1" t="s">
        <v>158</v>
      </c>
      <c r="DS24" s="1" t="s">
        <v>158</v>
      </c>
      <c r="DT24" s="1" t="s">
        <v>158</v>
      </c>
      <c r="DU24" s="1" t="s">
        <v>158</v>
      </c>
      <c r="DV24" s="1">
        <v>193.47</v>
      </c>
      <c r="DW24" s="1" t="str">
        <f t="shared" si="3"/>
        <v>low</v>
      </c>
      <c r="DX24" s="1">
        <v>22.969</v>
      </c>
      <c r="DY24" s="1">
        <v>19.543</v>
      </c>
      <c r="DZ24" s="1">
        <v>3.083</v>
      </c>
      <c r="EA24" s="1" t="s">
        <v>158</v>
      </c>
      <c r="EB24" s="1" t="s">
        <v>158</v>
      </c>
      <c r="EC24" s="1" t="s">
        <v>158</v>
      </c>
      <c r="ED24" s="1" t="s">
        <v>158</v>
      </c>
      <c r="EE24" s="1" t="s">
        <v>207</v>
      </c>
      <c r="EF24" s="1" t="s">
        <v>165</v>
      </c>
      <c r="EG24" s="1" t="s">
        <v>165</v>
      </c>
    </row>
    <row r="25" ht="14.25" customHeight="1">
      <c r="A25" s="1" t="s">
        <v>208</v>
      </c>
      <c r="B25" s="1" t="s">
        <v>136</v>
      </c>
      <c r="C25" s="1">
        <v>39.0</v>
      </c>
      <c r="D25" s="1" t="s">
        <v>137</v>
      </c>
      <c r="E25" s="1">
        <v>94.5</v>
      </c>
      <c r="F25" s="1">
        <v>46.0</v>
      </c>
      <c r="G25" s="1" t="s">
        <v>154</v>
      </c>
      <c r="H25" s="1">
        <v>40.0</v>
      </c>
      <c r="I25" s="1">
        <v>161.0</v>
      </c>
      <c r="J25" s="1">
        <v>247.0</v>
      </c>
      <c r="K25" s="1">
        <v>5.369565217</v>
      </c>
      <c r="L25" s="1">
        <v>199.3</v>
      </c>
      <c r="M25" s="1">
        <v>1.21</v>
      </c>
      <c r="N25" s="1">
        <v>95.0</v>
      </c>
      <c r="O25" s="1">
        <v>5.37</v>
      </c>
      <c r="P25" s="1">
        <v>1.28</v>
      </c>
      <c r="Q25" s="1">
        <v>2.48</v>
      </c>
      <c r="R25" s="1">
        <v>0.516129032</v>
      </c>
      <c r="S25" s="1">
        <v>201.0</v>
      </c>
      <c r="T25" s="1">
        <v>10.23</v>
      </c>
      <c r="U25" s="1">
        <v>5.2725</v>
      </c>
      <c r="V25" s="1">
        <v>103.8</v>
      </c>
      <c r="W25" s="1">
        <v>115.4301834</v>
      </c>
      <c r="X25" s="1">
        <v>74.6</v>
      </c>
      <c r="Y25" s="1">
        <v>41.71481251</v>
      </c>
      <c r="Z25" s="1">
        <v>2.39723</v>
      </c>
      <c r="AA25" s="1">
        <v>0.334277161</v>
      </c>
      <c r="AB25" s="1">
        <v>82.2</v>
      </c>
      <c r="AC25" s="1">
        <v>28.37610001</v>
      </c>
      <c r="AD25" s="1" t="s">
        <v>139</v>
      </c>
      <c r="AE25" s="1">
        <v>37.11355483</v>
      </c>
      <c r="AF25" s="1">
        <v>94.8</v>
      </c>
      <c r="AG25" s="1" t="s">
        <v>140</v>
      </c>
      <c r="AH25" s="1" t="s">
        <v>141</v>
      </c>
      <c r="AI25" s="1" t="s">
        <v>167</v>
      </c>
      <c r="AJ25" s="1" t="s">
        <v>167</v>
      </c>
      <c r="AK25" s="1" t="s">
        <v>170</v>
      </c>
      <c r="AL25" s="1">
        <v>118.0</v>
      </c>
      <c r="AM25" s="1">
        <v>84.0</v>
      </c>
      <c r="AN25" s="1">
        <v>2472.16</v>
      </c>
      <c r="AO25" s="1">
        <v>27.4747</v>
      </c>
      <c r="AP25" s="1">
        <v>995.913</v>
      </c>
      <c r="AQ25" s="1">
        <v>1286.09</v>
      </c>
      <c r="AR25" s="1">
        <v>22.2389</v>
      </c>
      <c r="AS25" s="1">
        <v>1362.1</v>
      </c>
      <c r="AT25" s="1">
        <v>4299.64</v>
      </c>
      <c r="AU25" s="1">
        <v>293.841</v>
      </c>
      <c r="AV25" s="1">
        <v>10.7411</v>
      </c>
      <c r="AW25" s="1">
        <v>2.6713</v>
      </c>
      <c r="AX25" s="1">
        <v>3.4418</v>
      </c>
      <c r="AY25" s="1">
        <v>1013.96</v>
      </c>
      <c r="AZ25" s="1">
        <v>1.12383</v>
      </c>
      <c r="BA25" s="1">
        <v>2.14629</v>
      </c>
      <c r="BB25" s="1">
        <v>16.5685</v>
      </c>
      <c r="BC25" s="1">
        <v>5.85429</v>
      </c>
      <c r="BD25" s="1">
        <v>1.26979</v>
      </c>
      <c r="BE25" s="1">
        <v>389.39</v>
      </c>
      <c r="BF25" s="1">
        <v>7.25713</v>
      </c>
      <c r="BG25" s="1">
        <v>303.985</v>
      </c>
      <c r="BH25" s="1">
        <v>15.8288562</v>
      </c>
      <c r="BI25" s="1">
        <v>3.148702029</v>
      </c>
      <c r="BJ25" s="1">
        <v>1.559238903</v>
      </c>
      <c r="BK25" s="1">
        <v>0.0</v>
      </c>
      <c r="BL25" s="1" t="s">
        <v>144</v>
      </c>
      <c r="BM25" s="1" t="s">
        <v>145</v>
      </c>
      <c r="BN25" s="1" t="s">
        <v>145</v>
      </c>
      <c r="BO25" s="1" t="s">
        <v>145</v>
      </c>
      <c r="BP25" s="1" t="s">
        <v>145</v>
      </c>
      <c r="BQ25" s="1" t="s">
        <v>146</v>
      </c>
      <c r="BR25" s="1" t="s">
        <v>146</v>
      </c>
      <c r="BS25" s="1">
        <v>18.57387992</v>
      </c>
      <c r="BT25" s="1">
        <v>8.46197356</v>
      </c>
      <c r="BU25" s="1">
        <v>2.911436941</v>
      </c>
      <c r="BV25" s="1">
        <v>1.472166005</v>
      </c>
      <c r="BW25" s="1">
        <v>0.520562176</v>
      </c>
      <c r="BX25" s="1">
        <v>-1.098943231</v>
      </c>
      <c r="BY25" s="1">
        <v>-0.444556323</v>
      </c>
      <c r="BZ25" s="1" t="str">
        <f t="shared" si="1"/>
        <v>antiinflamatoria</v>
      </c>
      <c r="CA25" s="1">
        <v>28.092827</v>
      </c>
      <c r="CB25" s="1" t="s">
        <v>148</v>
      </c>
      <c r="CC25" s="1">
        <v>0.227244622</v>
      </c>
      <c r="CD25" s="1">
        <v>0.342184907</v>
      </c>
      <c r="CE25" s="1">
        <v>0.005792574</v>
      </c>
      <c r="CF25" s="1">
        <v>0.052295877</v>
      </c>
      <c r="CG25" s="1">
        <v>0.174916203</v>
      </c>
      <c r="CH25" s="1">
        <v>1798.267</v>
      </c>
      <c r="CI25" s="2" t="str">
        <f t="shared" si="2"/>
        <v>High</v>
      </c>
      <c r="CJ25" s="1">
        <v>1350.12</v>
      </c>
      <c r="CK25" s="1">
        <v>1095.863</v>
      </c>
      <c r="CL25" s="1">
        <v>254.257</v>
      </c>
      <c r="CM25" s="1">
        <v>543.868</v>
      </c>
      <c r="CN25" s="1">
        <v>796.948</v>
      </c>
      <c r="CO25" s="1">
        <v>5.922</v>
      </c>
      <c r="CP25" s="1">
        <v>0.0</v>
      </c>
      <c r="CQ25" s="1">
        <v>5.922</v>
      </c>
      <c r="CR25" s="1">
        <v>0.0</v>
      </c>
      <c r="CS25" s="1">
        <v>3.382</v>
      </c>
      <c r="CT25" s="1">
        <v>3.382</v>
      </c>
      <c r="CU25" s="1">
        <v>0.0</v>
      </c>
      <c r="CV25" s="1">
        <v>2.493</v>
      </c>
      <c r="CW25" s="1">
        <v>358.45</v>
      </c>
      <c r="CX25" s="1">
        <v>0.0</v>
      </c>
      <c r="CY25" s="1">
        <v>74.87</v>
      </c>
      <c r="CZ25" s="1">
        <v>0.49</v>
      </c>
      <c r="DA25" s="1">
        <v>17.387</v>
      </c>
      <c r="DB25" s="1">
        <v>17.877</v>
      </c>
      <c r="DC25" s="1">
        <v>0.0</v>
      </c>
      <c r="DD25" s="1">
        <v>3.185</v>
      </c>
      <c r="DE25" s="1">
        <v>3.185</v>
      </c>
      <c r="DF25" s="1">
        <v>79.192</v>
      </c>
      <c r="DG25" s="1">
        <v>10.276</v>
      </c>
      <c r="DH25" s="1">
        <v>89.469</v>
      </c>
      <c r="DI25" s="1">
        <v>34.106</v>
      </c>
      <c r="DJ25" s="1">
        <v>27.667</v>
      </c>
      <c r="DK25" s="1">
        <v>61.773</v>
      </c>
      <c r="DL25" s="1">
        <v>542.794</v>
      </c>
      <c r="DM25" s="1">
        <v>192.339</v>
      </c>
      <c r="DN25" s="1">
        <v>735.133</v>
      </c>
      <c r="DO25" s="1">
        <v>0.0</v>
      </c>
      <c r="DP25" s="1">
        <v>3.382</v>
      </c>
      <c r="DQ25" s="1">
        <v>3.382</v>
      </c>
      <c r="DR25" s="1" t="s">
        <v>149</v>
      </c>
      <c r="DS25" s="1" t="s">
        <v>149</v>
      </c>
      <c r="DT25" s="1" t="s">
        <v>149</v>
      </c>
      <c r="DU25" s="1" t="s">
        <v>149</v>
      </c>
      <c r="DV25" s="1">
        <v>727.407</v>
      </c>
      <c r="DW25" s="1" t="str">
        <f t="shared" si="3"/>
        <v>high</v>
      </c>
      <c r="DX25" s="1">
        <v>546.13</v>
      </c>
      <c r="DY25" s="1">
        <v>219.997</v>
      </c>
      <c r="DZ25" s="1">
        <v>322.369</v>
      </c>
      <c r="EA25" s="1" t="s">
        <v>149</v>
      </c>
      <c r="EB25" s="1" t="s">
        <v>149</v>
      </c>
      <c r="EC25" s="1" t="s">
        <v>149</v>
      </c>
      <c r="ED25" s="1" t="s">
        <v>149</v>
      </c>
      <c r="EE25" s="1" t="s">
        <v>209</v>
      </c>
      <c r="EF25" s="1" t="s">
        <v>175</v>
      </c>
      <c r="EG25" s="1" t="s">
        <v>175</v>
      </c>
    </row>
    <row r="26" ht="14.25" customHeight="1">
      <c r="A26" s="1" t="s">
        <v>210</v>
      </c>
      <c r="B26" s="1" t="s">
        <v>153</v>
      </c>
      <c r="C26" s="1">
        <v>53.0</v>
      </c>
      <c r="D26" s="1" t="s">
        <v>161</v>
      </c>
      <c r="E26" s="1">
        <v>106.0</v>
      </c>
      <c r="F26" s="1">
        <v>44.0</v>
      </c>
      <c r="G26" s="1" t="s">
        <v>154</v>
      </c>
      <c r="H26" s="1">
        <v>33.0</v>
      </c>
      <c r="I26" s="1">
        <v>156.0</v>
      </c>
      <c r="J26" s="1">
        <v>233.0</v>
      </c>
      <c r="K26" s="1">
        <v>5.295454545</v>
      </c>
      <c r="L26" s="1">
        <v>190.0</v>
      </c>
      <c r="M26" s="1">
        <v>4.03</v>
      </c>
      <c r="N26" s="1">
        <v>117.0</v>
      </c>
      <c r="O26" s="1">
        <v>6.46</v>
      </c>
      <c r="P26" s="1">
        <v>11.42</v>
      </c>
      <c r="Q26" s="1">
        <v>2.73</v>
      </c>
      <c r="R26" s="1">
        <v>4.183150183</v>
      </c>
      <c r="S26" s="1">
        <v>166.0</v>
      </c>
      <c r="T26" s="1">
        <v>17.78</v>
      </c>
      <c r="U26" s="1">
        <v>6.4935</v>
      </c>
      <c r="V26" s="1">
        <v>101.7</v>
      </c>
      <c r="W26" s="1">
        <v>118.7907132</v>
      </c>
      <c r="X26" s="1">
        <v>41.4</v>
      </c>
      <c r="Y26" s="1">
        <v>19.48820846</v>
      </c>
      <c r="Z26" s="1">
        <v>5.131308</v>
      </c>
      <c r="AA26" s="1">
        <v>0.301019138</v>
      </c>
      <c r="AB26" s="1">
        <v>82.5</v>
      </c>
      <c r="AC26" s="1">
        <v>33.94389835</v>
      </c>
      <c r="AD26" s="1" t="s">
        <v>155</v>
      </c>
      <c r="AE26" s="1">
        <v>44.98652598</v>
      </c>
      <c r="AF26" s="1">
        <v>110.9</v>
      </c>
      <c r="AG26" s="1" t="s">
        <v>140</v>
      </c>
      <c r="AH26" s="1" t="s">
        <v>141</v>
      </c>
      <c r="AI26" s="1" t="s">
        <v>142</v>
      </c>
      <c r="AJ26" s="1" t="s">
        <v>167</v>
      </c>
      <c r="AK26" s="1" t="s">
        <v>173</v>
      </c>
      <c r="AL26" s="1">
        <v>145.0</v>
      </c>
      <c r="AM26" s="1">
        <v>78.0</v>
      </c>
      <c r="AN26" s="1">
        <v>1864.68</v>
      </c>
      <c r="AO26" s="1">
        <v>14.1496</v>
      </c>
      <c r="AP26" s="1">
        <v>882.78</v>
      </c>
      <c r="AQ26" s="1">
        <v>1043.01</v>
      </c>
      <c r="AR26" s="1">
        <v>13.6388</v>
      </c>
      <c r="AS26" s="1">
        <v>1456.68</v>
      </c>
      <c r="AT26" s="1">
        <v>3021.14</v>
      </c>
      <c r="AU26" s="1">
        <v>226.819</v>
      </c>
      <c r="AV26" s="1">
        <v>9.20852</v>
      </c>
      <c r="AW26" s="1">
        <v>1.42518</v>
      </c>
      <c r="AX26" s="1">
        <v>2.51078</v>
      </c>
      <c r="AY26" s="1">
        <v>963.781</v>
      </c>
      <c r="AZ26" s="1">
        <v>1.19844</v>
      </c>
      <c r="BA26" s="1">
        <v>1.63314</v>
      </c>
      <c r="BB26" s="1">
        <v>15.5799</v>
      </c>
      <c r="BC26" s="1">
        <v>4.212</v>
      </c>
      <c r="BD26" s="1">
        <v>1.81504</v>
      </c>
      <c r="BE26" s="1">
        <v>318.632</v>
      </c>
      <c r="BF26" s="1">
        <v>6.87113</v>
      </c>
      <c r="BG26" s="1">
        <v>124.404</v>
      </c>
      <c r="BH26" s="1">
        <v>8.795493522</v>
      </c>
      <c r="BI26" s="1">
        <v>1.761483499</v>
      </c>
      <c r="BJ26" s="1">
        <v>0.981721159</v>
      </c>
      <c r="BK26" s="1">
        <v>0.054324005</v>
      </c>
      <c r="BL26" s="1" t="s">
        <v>144</v>
      </c>
      <c r="BM26" s="1" t="s">
        <v>145</v>
      </c>
      <c r="BN26" s="1" t="s">
        <v>145</v>
      </c>
      <c r="BO26" s="1" t="s">
        <v>145</v>
      </c>
      <c r="BP26" s="1" t="s">
        <v>145</v>
      </c>
      <c r="BQ26" s="1" t="s">
        <v>145</v>
      </c>
      <c r="BR26" s="1" t="s">
        <v>145</v>
      </c>
      <c r="BS26" s="1">
        <v>45.73904252</v>
      </c>
      <c r="BT26" s="1">
        <v>7.638652217</v>
      </c>
      <c r="BU26" s="1">
        <v>2.946533883</v>
      </c>
      <c r="BV26" s="1">
        <v>1.70545738</v>
      </c>
      <c r="BW26" s="1">
        <v>0.577669328</v>
      </c>
      <c r="BX26" s="1">
        <v>0.538452656</v>
      </c>
      <c r="BY26" s="1">
        <v>0.288714561</v>
      </c>
      <c r="BZ26" s="1" t="str">
        <f t="shared" si="1"/>
        <v>proinflamatoria</v>
      </c>
      <c r="CA26" s="1">
        <v>47.8845807</v>
      </c>
      <c r="CB26" s="1" t="s">
        <v>148</v>
      </c>
      <c r="CC26" s="1">
        <v>0.001002908</v>
      </c>
      <c r="CD26" s="1">
        <v>0.170795306</v>
      </c>
      <c r="CE26" s="1">
        <v>0.016046535</v>
      </c>
      <c r="CF26" s="1">
        <v>0.637849764</v>
      </c>
      <c r="CG26" s="1">
        <v>0.087487046</v>
      </c>
      <c r="CH26" s="1">
        <v>1584.089</v>
      </c>
      <c r="CI26" s="2" t="str">
        <f t="shared" si="2"/>
        <v>High</v>
      </c>
      <c r="CJ26" s="1">
        <v>1027.29</v>
      </c>
      <c r="CK26" s="1">
        <v>792.948</v>
      </c>
      <c r="CL26" s="1">
        <v>234.342</v>
      </c>
      <c r="CM26" s="1">
        <v>305.854</v>
      </c>
      <c r="CN26" s="1">
        <v>703.651</v>
      </c>
      <c r="CO26" s="1">
        <v>16.043</v>
      </c>
      <c r="CP26" s="1">
        <v>0.0</v>
      </c>
      <c r="CQ26" s="1">
        <v>16.043</v>
      </c>
      <c r="CR26" s="1">
        <v>0.0</v>
      </c>
      <c r="CS26" s="1">
        <v>1.742</v>
      </c>
      <c r="CT26" s="1">
        <v>1.742</v>
      </c>
      <c r="CU26" s="1">
        <v>0.0</v>
      </c>
      <c r="CV26" s="1">
        <v>10.894</v>
      </c>
      <c r="CW26" s="1">
        <v>0.0</v>
      </c>
      <c r="CX26" s="1">
        <v>0.0</v>
      </c>
      <c r="CY26" s="1">
        <v>292.543</v>
      </c>
      <c r="CZ26" s="1">
        <v>0.051</v>
      </c>
      <c r="DA26" s="1">
        <v>0.366</v>
      </c>
      <c r="DB26" s="1">
        <v>0.417</v>
      </c>
      <c r="DC26" s="1">
        <v>3.624</v>
      </c>
      <c r="DD26" s="1">
        <v>0.107</v>
      </c>
      <c r="DE26" s="1">
        <v>3.73</v>
      </c>
      <c r="DF26" s="1">
        <v>7.806</v>
      </c>
      <c r="DG26" s="1">
        <v>1.358</v>
      </c>
      <c r="DH26" s="1">
        <v>9.163</v>
      </c>
      <c r="DI26" s="1">
        <v>0.083</v>
      </c>
      <c r="DJ26" s="1">
        <v>4.366</v>
      </c>
      <c r="DK26" s="1">
        <v>4.449</v>
      </c>
      <c r="DL26" s="1">
        <v>472.797</v>
      </c>
      <c r="DM26" s="1">
        <v>226.404</v>
      </c>
      <c r="DN26" s="1">
        <v>699.201</v>
      </c>
      <c r="DO26" s="1">
        <v>0.0</v>
      </c>
      <c r="DP26" s="1">
        <v>1.742</v>
      </c>
      <c r="DQ26" s="1">
        <v>1.742</v>
      </c>
      <c r="DR26" s="1" t="s">
        <v>149</v>
      </c>
      <c r="DS26" s="1" t="s">
        <v>149</v>
      </c>
      <c r="DT26" s="1" t="s">
        <v>149</v>
      </c>
      <c r="DU26" s="1" t="s">
        <v>149</v>
      </c>
      <c r="DV26" s="1">
        <v>849.523</v>
      </c>
      <c r="DW26" s="1" t="str">
        <f t="shared" si="3"/>
        <v>high</v>
      </c>
      <c r="DX26" s="1">
        <v>550.92</v>
      </c>
      <c r="DY26" s="1">
        <v>164.025</v>
      </c>
      <c r="DZ26" s="1">
        <v>377.357</v>
      </c>
      <c r="EA26" s="1" t="s">
        <v>149</v>
      </c>
      <c r="EB26" s="1" t="s">
        <v>149</v>
      </c>
      <c r="EC26" s="1" t="s">
        <v>149</v>
      </c>
      <c r="ED26" s="1" t="s">
        <v>149</v>
      </c>
      <c r="EE26" s="1" t="s">
        <v>211</v>
      </c>
      <c r="EF26" s="1" t="s">
        <v>151</v>
      </c>
      <c r="EG26" s="1" t="s">
        <v>151</v>
      </c>
    </row>
    <row r="27" ht="14.25" customHeight="1">
      <c r="A27" s="1" t="s">
        <v>212</v>
      </c>
      <c r="B27" s="1" t="s">
        <v>153</v>
      </c>
      <c r="C27" s="1">
        <v>46.0</v>
      </c>
      <c r="D27" s="1" t="s">
        <v>161</v>
      </c>
      <c r="E27" s="1">
        <v>87.2</v>
      </c>
      <c r="F27" s="1">
        <v>52.0</v>
      </c>
      <c r="G27" s="1" t="s">
        <v>154</v>
      </c>
      <c r="H27" s="1">
        <v>28.0</v>
      </c>
      <c r="I27" s="1">
        <v>123.0</v>
      </c>
      <c r="J27" s="1">
        <v>203.0</v>
      </c>
      <c r="K27" s="1">
        <v>3.903846154</v>
      </c>
      <c r="L27" s="1">
        <v>125.5</v>
      </c>
      <c r="M27" s="1">
        <v>4.79</v>
      </c>
      <c r="N27" s="1">
        <v>99.0</v>
      </c>
      <c r="O27" s="1">
        <v>5.84</v>
      </c>
      <c r="P27" s="1">
        <v>7.72</v>
      </c>
      <c r="Q27" s="1">
        <v>9.55</v>
      </c>
      <c r="R27" s="1">
        <v>0.808376963</v>
      </c>
      <c r="S27" s="1">
        <v>140.0</v>
      </c>
      <c r="T27" s="1">
        <v>15.66</v>
      </c>
      <c r="U27" s="1">
        <v>5.4945</v>
      </c>
      <c r="V27" s="1">
        <v>128.2</v>
      </c>
      <c r="W27" s="1">
        <v>157.0318376</v>
      </c>
      <c r="X27" s="1">
        <v>48.7</v>
      </c>
      <c r="Y27" s="1">
        <v>26.14945144</v>
      </c>
      <c r="Z27" s="1">
        <v>3.824172</v>
      </c>
      <c r="AA27" s="1">
        <v>0.313052024</v>
      </c>
      <c r="AB27" s="1">
        <v>63.8</v>
      </c>
      <c r="AC27" s="1">
        <v>26.21630506</v>
      </c>
      <c r="AD27" s="1" t="s">
        <v>139</v>
      </c>
      <c r="AE27" s="1">
        <v>40.41400085</v>
      </c>
      <c r="AF27" s="1">
        <v>82.1</v>
      </c>
      <c r="AG27" s="1" t="s">
        <v>140</v>
      </c>
      <c r="AH27" s="1" t="s">
        <v>154</v>
      </c>
      <c r="AI27" s="1" t="s">
        <v>142</v>
      </c>
      <c r="AJ27" s="1" t="s">
        <v>167</v>
      </c>
      <c r="AK27" s="1" t="s">
        <v>143</v>
      </c>
      <c r="AL27" s="1">
        <v>157.0</v>
      </c>
      <c r="AM27" s="1">
        <v>102.0</v>
      </c>
      <c r="AN27" s="1">
        <v>1660.25</v>
      </c>
      <c r="AO27" s="1">
        <v>21.5765</v>
      </c>
      <c r="AP27" s="1">
        <v>430.85</v>
      </c>
      <c r="AQ27" s="1">
        <v>820.9</v>
      </c>
      <c r="AR27" s="1">
        <v>12.8917</v>
      </c>
      <c r="AS27" s="1">
        <v>1039.59</v>
      </c>
      <c r="AT27" s="1">
        <v>3074.39</v>
      </c>
      <c r="AU27" s="1">
        <v>222.602</v>
      </c>
      <c r="AV27" s="1">
        <v>10.3347</v>
      </c>
      <c r="AW27" s="1">
        <v>1.44619</v>
      </c>
      <c r="AX27" s="1">
        <v>3.65654</v>
      </c>
      <c r="AY27" s="1">
        <v>836.799</v>
      </c>
      <c r="AZ27" s="1">
        <v>1.11738</v>
      </c>
      <c r="BA27" s="1">
        <v>1.53958</v>
      </c>
      <c r="BB27" s="1">
        <v>12.4738</v>
      </c>
      <c r="BC27" s="1">
        <v>4.89228</v>
      </c>
      <c r="BD27" s="1">
        <v>1.95</v>
      </c>
      <c r="BE27" s="1">
        <v>358.379</v>
      </c>
      <c r="BF27" s="1">
        <v>7.06945</v>
      </c>
      <c r="BG27" s="1">
        <v>247.999</v>
      </c>
      <c r="BH27" s="1">
        <v>3.208438684</v>
      </c>
      <c r="BI27" s="1">
        <v>1.116887036</v>
      </c>
      <c r="BJ27" s="1">
        <v>0.710056005</v>
      </c>
      <c r="BK27" s="1">
        <v>0.023733902</v>
      </c>
      <c r="BL27" s="1" t="s">
        <v>144</v>
      </c>
      <c r="BM27" s="1" t="s">
        <v>145</v>
      </c>
      <c r="BN27" s="1" t="s">
        <v>146</v>
      </c>
      <c r="BO27" s="1" t="s">
        <v>146</v>
      </c>
      <c r="BP27" s="1" t="s">
        <v>146</v>
      </c>
      <c r="BQ27" s="1" t="s">
        <v>145</v>
      </c>
      <c r="BR27" s="1" t="s">
        <v>145</v>
      </c>
      <c r="BS27" s="1">
        <v>25.89702243</v>
      </c>
      <c r="BT27" s="1">
        <v>2.866236396</v>
      </c>
      <c r="BU27" s="1">
        <v>0.893008818</v>
      </c>
      <c r="BV27" s="1">
        <v>1.041591612</v>
      </c>
      <c r="BW27" s="1">
        <v>0.429686545</v>
      </c>
      <c r="BX27" s="1">
        <v>-1.29122532</v>
      </c>
      <c r="BY27" s="1">
        <v>-0.777846578</v>
      </c>
      <c r="BZ27" s="1" t="str">
        <f t="shared" si="1"/>
        <v>antiinflamatoria</v>
      </c>
      <c r="CA27" s="1">
        <v>37.99756395</v>
      </c>
      <c r="CB27" s="1" t="s">
        <v>148</v>
      </c>
      <c r="CC27" s="1">
        <v>0.013747828</v>
      </c>
      <c r="CD27" s="1">
        <v>0.506198108</v>
      </c>
      <c r="CE27" s="1">
        <v>0.023518054</v>
      </c>
      <c r="CF27" s="1">
        <v>0.438463024</v>
      </c>
      <c r="CG27" s="1">
        <v>0.004904422</v>
      </c>
      <c r="CH27" s="1">
        <v>919.447</v>
      </c>
      <c r="CI27" s="2" t="str">
        <f t="shared" si="2"/>
        <v>low</v>
      </c>
      <c r="CJ27" s="1">
        <v>574.006</v>
      </c>
      <c r="CK27" s="1">
        <v>399.08</v>
      </c>
      <c r="CL27" s="1">
        <v>174.926</v>
      </c>
      <c r="CM27" s="1">
        <v>421.118</v>
      </c>
      <c r="CN27" s="1">
        <v>124.935</v>
      </c>
      <c r="CO27" s="1">
        <v>15.906</v>
      </c>
      <c r="CP27" s="1">
        <v>0.0</v>
      </c>
      <c r="CQ27" s="1">
        <v>15.906</v>
      </c>
      <c r="CR27" s="1">
        <v>0.0</v>
      </c>
      <c r="CS27" s="1">
        <v>12.048</v>
      </c>
      <c r="CT27" s="1">
        <v>12.048</v>
      </c>
      <c r="CU27" s="1">
        <v>0.0</v>
      </c>
      <c r="CV27" s="1">
        <v>4.058</v>
      </c>
      <c r="CW27" s="1">
        <v>0.0</v>
      </c>
      <c r="CX27" s="1">
        <v>0.0</v>
      </c>
      <c r="CY27" s="1">
        <v>97.639</v>
      </c>
      <c r="CZ27" s="1">
        <v>200.537</v>
      </c>
      <c r="DA27" s="1">
        <v>64.935</v>
      </c>
      <c r="DB27" s="1">
        <v>265.472</v>
      </c>
      <c r="DC27" s="1">
        <v>30.367</v>
      </c>
      <c r="DD27" s="1">
        <v>0.717</v>
      </c>
      <c r="DE27" s="1">
        <v>31.084</v>
      </c>
      <c r="DF27" s="1">
        <v>21.188</v>
      </c>
      <c r="DG27" s="1">
        <v>5.736</v>
      </c>
      <c r="DH27" s="1">
        <v>26.923</v>
      </c>
      <c r="DI27" s="1">
        <v>0.371</v>
      </c>
      <c r="DJ27" s="1">
        <v>7.968</v>
      </c>
      <c r="DK27" s="1">
        <v>8.339</v>
      </c>
      <c r="DL27" s="1">
        <v>33.052</v>
      </c>
      <c r="DM27" s="1">
        <v>83.501</v>
      </c>
      <c r="DN27" s="1">
        <v>116.553</v>
      </c>
      <c r="DO27" s="1">
        <v>0.0</v>
      </c>
      <c r="DP27" s="1">
        <v>12.048</v>
      </c>
      <c r="DQ27" s="1">
        <v>12.048</v>
      </c>
      <c r="DR27" s="1" t="s">
        <v>157</v>
      </c>
      <c r="DS27" s="1" t="s">
        <v>157</v>
      </c>
      <c r="DT27" s="1" t="s">
        <v>149</v>
      </c>
      <c r="DU27" s="1" t="s">
        <v>157</v>
      </c>
      <c r="DV27" s="1">
        <v>553.8</v>
      </c>
      <c r="DW27" s="1" t="str">
        <f t="shared" si="3"/>
        <v>high</v>
      </c>
      <c r="DX27" s="1">
        <v>345.735</v>
      </c>
      <c r="DY27" s="1">
        <v>253.647</v>
      </c>
      <c r="DZ27" s="1">
        <v>75.25</v>
      </c>
      <c r="EA27" s="1" t="s">
        <v>157</v>
      </c>
      <c r="EB27" s="1" t="s">
        <v>157</v>
      </c>
      <c r="EC27" s="1" t="s">
        <v>149</v>
      </c>
      <c r="ED27" s="1" t="s">
        <v>157</v>
      </c>
      <c r="EE27" s="1" t="s">
        <v>213</v>
      </c>
      <c r="EF27" s="1" t="s">
        <v>151</v>
      </c>
      <c r="EG27" s="1" t="s">
        <v>151</v>
      </c>
    </row>
    <row r="28" ht="14.25" customHeight="1">
      <c r="A28" s="1" t="s">
        <v>214</v>
      </c>
      <c r="B28" s="1" t="s">
        <v>136</v>
      </c>
      <c r="C28" s="1">
        <v>41.0</v>
      </c>
      <c r="D28" s="1" t="s">
        <v>161</v>
      </c>
      <c r="E28" s="1">
        <v>183.0</v>
      </c>
      <c r="F28" s="1">
        <v>25.0</v>
      </c>
      <c r="G28" s="1" t="s">
        <v>138</v>
      </c>
      <c r="H28" s="1">
        <v>45.0</v>
      </c>
      <c r="I28" s="1">
        <v>121.0</v>
      </c>
      <c r="J28" s="1">
        <v>174.0</v>
      </c>
      <c r="K28" s="1">
        <v>6.96</v>
      </c>
      <c r="L28" s="1">
        <v>186.2</v>
      </c>
      <c r="M28" s="1">
        <v>1.46</v>
      </c>
      <c r="N28" s="1">
        <v>90.0</v>
      </c>
      <c r="O28" s="1">
        <v>5.89</v>
      </c>
      <c r="P28" s="1">
        <v>1.42</v>
      </c>
      <c r="Q28" s="1">
        <v>1.77</v>
      </c>
      <c r="R28" s="1">
        <v>0.802259887</v>
      </c>
      <c r="S28" s="1">
        <v>231.0</v>
      </c>
      <c r="T28" s="1">
        <v>35.3</v>
      </c>
      <c r="U28" s="1">
        <v>4.995</v>
      </c>
      <c r="V28" s="1">
        <v>268.5</v>
      </c>
      <c r="W28" s="1">
        <v>472.2408027</v>
      </c>
      <c r="X28" s="1">
        <v>22.9</v>
      </c>
      <c r="Y28" s="1">
        <v>12.76063599</v>
      </c>
      <c r="Z28" s="1">
        <v>7.8366</v>
      </c>
      <c r="AA28" s="1">
        <v>0.285229598</v>
      </c>
      <c r="AB28" s="1">
        <v>75.5</v>
      </c>
      <c r="AC28" s="1">
        <v>27.13656413</v>
      </c>
      <c r="AD28" s="1" t="s">
        <v>139</v>
      </c>
      <c r="AE28" s="1">
        <v>35.46962386</v>
      </c>
      <c r="AF28" s="1">
        <v>93.3</v>
      </c>
      <c r="AG28" s="1" t="s">
        <v>140</v>
      </c>
      <c r="AH28" s="1" t="s">
        <v>141</v>
      </c>
      <c r="AI28" s="1" t="s">
        <v>142</v>
      </c>
      <c r="AJ28" s="1" t="s">
        <v>167</v>
      </c>
      <c r="AK28" s="1" t="s">
        <v>143</v>
      </c>
      <c r="AL28" s="1">
        <v>132.0</v>
      </c>
      <c r="AM28" s="1">
        <v>91.0</v>
      </c>
      <c r="AN28" s="1">
        <v>2252.77</v>
      </c>
      <c r="AO28" s="1">
        <v>13.7832</v>
      </c>
      <c r="AP28" s="1">
        <v>1127.59</v>
      </c>
      <c r="AQ28" s="1">
        <v>1343.86</v>
      </c>
      <c r="AR28" s="1">
        <v>12.7956</v>
      </c>
      <c r="AS28" s="1">
        <v>1543.83</v>
      </c>
      <c r="AT28" s="1">
        <v>4381.84</v>
      </c>
      <c r="AU28" s="1">
        <v>263.276</v>
      </c>
      <c r="AV28" s="1">
        <v>10.4182</v>
      </c>
      <c r="AW28" s="1">
        <v>2.11632</v>
      </c>
      <c r="AX28" s="1">
        <v>3.13283</v>
      </c>
      <c r="AY28" s="1">
        <v>740.912</v>
      </c>
      <c r="AZ28" s="1">
        <v>1.19432</v>
      </c>
      <c r="BA28" s="1">
        <v>2.33203</v>
      </c>
      <c r="BB28" s="1">
        <v>14.7363</v>
      </c>
      <c r="BC28" s="1">
        <v>5.58166</v>
      </c>
      <c r="BD28" s="1">
        <v>1.4891</v>
      </c>
      <c r="BE28" s="1">
        <v>327.726</v>
      </c>
      <c r="BF28" s="1">
        <v>7.19898</v>
      </c>
      <c r="BG28" s="1">
        <v>96.9618</v>
      </c>
      <c r="BH28" s="1">
        <v>21.18438785</v>
      </c>
      <c r="BI28" s="1">
        <v>7.960190533</v>
      </c>
      <c r="BJ28" s="1">
        <v>2.65984163</v>
      </c>
      <c r="BK28" s="1">
        <v>0.182296093</v>
      </c>
      <c r="BL28" s="1" t="s">
        <v>144</v>
      </c>
      <c r="BM28" s="1" t="s">
        <v>145</v>
      </c>
      <c r="BN28" s="1" t="s">
        <v>145</v>
      </c>
      <c r="BO28" s="1" t="s">
        <v>145</v>
      </c>
      <c r="BP28" s="1" t="s">
        <v>145</v>
      </c>
      <c r="BQ28" s="1" t="s">
        <v>146</v>
      </c>
      <c r="BR28" s="1" t="s">
        <v>145</v>
      </c>
      <c r="BS28" s="1">
        <v>9.270595695</v>
      </c>
      <c r="BT28" s="1">
        <v>1.276058492</v>
      </c>
      <c r="BU28" s="1">
        <v>0.52044925</v>
      </c>
      <c r="BV28" s="1">
        <v>0.257991883</v>
      </c>
      <c r="BW28" s="1">
        <v>0.096266952</v>
      </c>
      <c r="BX28" s="1">
        <v>0.717360229</v>
      </c>
      <c r="BY28" s="1">
        <v>0.318402232</v>
      </c>
      <c r="BZ28" s="1" t="str">
        <f t="shared" si="1"/>
        <v>proinflamatoria</v>
      </c>
      <c r="CA28" s="1">
        <v>28.24437299</v>
      </c>
      <c r="CB28" s="1" t="s">
        <v>148</v>
      </c>
      <c r="CC28" s="1">
        <v>0.209175377</v>
      </c>
      <c r="CD28" s="1">
        <v>0.1279036</v>
      </c>
      <c r="CE28" s="1">
        <v>0.28945993</v>
      </c>
      <c r="CF28" s="1">
        <v>8.42044E-4</v>
      </c>
      <c r="CG28" s="1">
        <v>0.07775842</v>
      </c>
      <c r="CH28" s="1">
        <v>393.195</v>
      </c>
      <c r="CI28" s="2" t="str">
        <f t="shared" si="2"/>
        <v>low</v>
      </c>
      <c r="CJ28" s="1">
        <v>95.544</v>
      </c>
      <c r="CK28" s="1">
        <v>29.795</v>
      </c>
      <c r="CL28" s="1">
        <v>65.749</v>
      </c>
      <c r="CM28" s="1">
        <v>0.06</v>
      </c>
      <c r="CN28" s="1">
        <v>92.477</v>
      </c>
      <c r="CO28" s="1">
        <v>0.0</v>
      </c>
      <c r="CP28" s="1">
        <v>0.0</v>
      </c>
      <c r="CQ28" s="1">
        <v>0.0</v>
      </c>
      <c r="CR28" s="1">
        <v>0.0</v>
      </c>
      <c r="CS28" s="1">
        <v>3.008</v>
      </c>
      <c r="CT28" s="1">
        <v>3.008</v>
      </c>
      <c r="CU28" s="1">
        <v>0.0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0.0</v>
      </c>
      <c r="DB28" s="1">
        <v>0.0</v>
      </c>
      <c r="DC28" s="1">
        <v>0.0</v>
      </c>
      <c r="DD28" s="1">
        <v>0.002</v>
      </c>
      <c r="DE28" s="1">
        <v>0.002</v>
      </c>
      <c r="DF28" s="1">
        <v>0.0</v>
      </c>
      <c r="DG28" s="1">
        <v>0.058</v>
      </c>
      <c r="DH28" s="1">
        <v>0.058</v>
      </c>
      <c r="DI28" s="1">
        <v>0.214</v>
      </c>
      <c r="DJ28" s="1">
        <v>0.96</v>
      </c>
      <c r="DK28" s="1">
        <v>1.174</v>
      </c>
      <c r="DL28" s="1">
        <v>29.546</v>
      </c>
      <c r="DM28" s="1">
        <v>61.687</v>
      </c>
      <c r="DN28" s="1">
        <v>91.233</v>
      </c>
      <c r="DO28" s="1">
        <v>0.0</v>
      </c>
      <c r="DP28" s="1">
        <v>3.008</v>
      </c>
      <c r="DQ28" s="1">
        <v>3.008</v>
      </c>
      <c r="DR28" s="1" t="s">
        <v>158</v>
      </c>
      <c r="DS28" s="1" t="s">
        <v>158</v>
      </c>
      <c r="DT28" s="1" t="s">
        <v>158</v>
      </c>
      <c r="DU28" s="1" t="s">
        <v>158</v>
      </c>
      <c r="DV28" s="1">
        <v>174.539</v>
      </c>
      <c r="DW28" s="1" t="str">
        <f t="shared" si="3"/>
        <v>low</v>
      </c>
      <c r="DX28" s="1">
        <v>42.412</v>
      </c>
      <c r="DY28" s="1">
        <v>0.027</v>
      </c>
      <c r="DZ28" s="1">
        <v>41.05</v>
      </c>
      <c r="EA28" s="1" t="s">
        <v>158</v>
      </c>
      <c r="EB28" s="1" t="s">
        <v>158</v>
      </c>
      <c r="EC28" s="1" t="s">
        <v>158</v>
      </c>
      <c r="ED28" s="1" t="s">
        <v>158</v>
      </c>
      <c r="EE28" s="1" t="s">
        <v>215</v>
      </c>
      <c r="EF28" s="1" t="s">
        <v>151</v>
      </c>
      <c r="EG28" s="1" t="s">
        <v>151</v>
      </c>
    </row>
    <row r="29" ht="14.25" customHeight="1">
      <c r="A29" s="1" t="s">
        <v>216</v>
      </c>
      <c r="B29" s="1" t="s">
        <v>153</v>
      </c>
      <c r="C29" s="1">
        <v>23.0</v>
      </c>
      <c r="D29" s="1" t="s">
        <v>137</v>
      </c>
      <c r="E29" s="1">
        <v>148.0</v>
      </c>
      <c r="F29" s="1">
        <v>70.0</v>
      </c>
      <c r="G29" s="1" t="s">
        <v>154</v>
      </c>
      <c r="H29" s="1">
        <v>23.0</v>
      </c>
      <c r="I29" s="1">
        <v>89.0</v>
      </c>
      <c r="J29" s="1">
        <v>182.0</v>
      </c>
      <c r="K29" s="1">
        <v>2.6</v>
      </c>
      <c r="L29" s="1">
        <v>179.4</v>
      </c>
      <c r="M29" s="1">
        <v>2.54</v>
      </c>
      <c r="N29" s="1">
        <v>77.0</v>
      </c>
      <c r="O29" s="1">
        <v>4.91</v>
      </c>
      <c r="P29" s="1">
        <v>2.81</v>
      </c>
      <c r="Q29" s="1">
        <v>12.56</v>
      </c>
      <c r="R29" s="1">
        <v>0.223726115</v>
      </c>
      <c r="S29" s="1">
        <v>116.0</v>
      </c>
      <c r="T29" s="1">
        <v>7.62</v>
      </c>
      <c r="U29" s="1">
        <v>4.2735</v>
      </c>
      <c r="V29" s="1">
        <v>129.4</v>
      </c>
      <c r="W29" s="1">
        <v>197.0265029</v>
      </c>
      <c r="X29" s="1">
        <v>105.4</v>
      </c>
      <c r="Y29" s="1">
        <v>69.09455728</v>
      </c>
      <c r="Z29" s="1">
        <v>1.447292</v>
      </c>
      <c r="AA29" s="1">
        <v>0.360701436</v>
      </c>
      <c r="AB29" s="1">
        <v>50.4</v>
      </c>
      <c r="AC29" s="1">
        <v>21.47400282</v>
      </c>
      <c r="AD29" s="1" t="s">
        <v>154</v>
      </c>
      <c r="AE29" s="1">
        <v>33.84182176</v>
      </c>
      <c r="AF29" s="1">
        <v>69.7</v>
      </c>
      <c r="AG29" s="1" t="s">
        <v>154</v>
      </c>
      <c r="AH29" s="1" t="s">
        <v>154</v>
      </c>
      <c r="AI29" s="1" t="s">
        <v>142</v>
      </c>
      <c r="AJ29" s="1" t="s">
        <v>167</v>
      </c>
      <c r="AK29" s="1" t="s">
        <v>173</v>
      </c>
      <c r="AL29" s="1">
        <v>96.0</v>
      </c>
      <c r="AM29" s="1">
        <v>67.0</v>
      </c>
      <c r="AN29" s="1">
        <v>1727.53</v>
      </c>
      <c r="AO29" s="1">
        <v>16.6148</v>
      </c>
      <c r="AP29" s="1">
        <v>801.426</v>
      </c>
      <c r="AQ29" s="1">
        <v>1030.66</v>
      </c>
      <c r="AR29" s="1">
        <v>12.7429</v>
      </c>
      <c r="AS29" s="1">
        <v>1133.96</v>
      </c>
      <c r="AT29" s="1">
        <v>3552.28</v>
      </c>
      <c r="AU29" s="1">
        <v>221.106</v>
      </c>
      <c r="AV29" s="1">
        <v>10.1716</v>
      </c>
      <c r="AW29" s="1">
        <v>1.07751</v>
      </c>
      <c r="AX29" s="1">
        <v>2.91118</v>
      </c>
      <c r="AY29" s="1">
        <v>711.218</v>
      </c>
      <c r="AZ29" s="1">
        <v>1.00482</v>
      </c>
      <c r="BA29" s="1">
        <v>1.88672</v>
      </c>
      <c r="BB29" s="1">
        <v>13.1135</v>
      </c>
      <c r="BC29" s="1">
        <v>4.70953</v>
      </c>
      <c r="BD29" s="1">
        <v>0.981839</v>
      </c>
      <c r="BE29" s="1">
        <v>365.633</v>
      </c>
      <c r="BF29" s="1">
        <v>7.20904</v>
      </c>
      <c r="BG29" s="1">
        <v>178.897</v>
      </c>
      <c r="BH29" s="1">
        <v>5.088671429</v>
      </c>
      <c r="BI29" s="1">
        <v>1.232597211</v>
      </c>
      <c r="BJ29" s="1">
        <v>0.691649671</v>
      </c>
      <c r="BK29" s="1">
        <v>0.017529919</v>
      </c>
      <c r="BL29" s="1" t="s">
        <v>156</v>
      </c>
      <c r="BM29" s="1" t="s">
        <v>146</v>
      </c>
      <c r="BN29" s="1" t="s">
        <v>146</v>
      </c>
      <c r="BO29" s="1" t="s">
        <v>146</v>
      </c>
      <c r="BP29" s="1" t="s">
        <v>146</v>
      </c>
      <c r="BQ29" s="1" t="s">
        <v>146</v>
      </c>
      <c r="BR29" s="1" t="s">
        <v>146</v>
      </c>
      <c r="BS29" s="1">
        <v>12.12363367</v>
      </c>
      <c r="BT29" s="1">
        <v>1.214855975</v>
      </c>
      <c r="BU29" s="1">
        <v>0.764083108</v>
      </c>
      <c r="BV29" s="1">
        <v>0.206584722</v>
      </c>
      <c r="BW29" s="1">
        <v>0.270023492</v>
      </c>
      <c r="BX29" s="1">
        <v>0.497130183</v>
      </c>
      <c r="BY29" s="1">
        <v>0.287691078</v>
      </c>
      <c r="BZ29" s="1" t="str">
        <f t="shared" si="1"/>
        <v>proinflamatoria</v>
      </c>
      <c r="CA29" s="1">
        <v>32.04017217</v>
      </c>
      <c r="CB29" s="1" t="s">
        <v>148</v>
      </c>
      <c r="CC29" s="1">
        <v>0.009484551</v>
      </c>
      <c r="CD29" s="1">
        <v>0.402582716</v>
      </c>
      <c r="CE29" s="1">
        <v>0.030569438</v>
      </c>
      <c r="CF29" s="1">
        <v>0.254769635</v>
      </c>
      <c r="CG29" s="1">
        <v>0.050450516</v>
      </c>
      <c r="CH29" s="1">
        <v>1394.185</v>
      </c>
      <c r="CI29" s="2" t="str">
        <f t="shared" si="2"/>
        <v>High</v>
      </c>
      <c r="CJ29" s="1">
        <v>1303.908</v>
      </c>
      <c r="CK29" s="1">
        <v>1007.107</v>
      </c>
      <c r="CL29" s="1">
        <v>296.801</v>
      </c>
      <c r="CM29" s="1">
        <v>329.67</v>
      </c>
      <c r="CN29" s="1">
        <v>895.698</v>
      </c>
      <c r="CO29" s="1">
        <v>12.113</v>
      </c>
      <c r="CP29" s="1">
        <v>0.0</v>
      </c>
      <c r="CQ29" s="1">
        <v>12.113</v>
      </c>
      <c r="CR29" s="1">
        <v>0.0</v>
      </c>
      <c r="CS29" s="1">
        <v>66.427</v>
      </c>
      <c r="CT29" s="1">
        <v>66.427</v>
      </c>
      <c r="CU29" s="1">
        <v>0.0</v>
      </c>
      <c r="CV29" s="1">
        <v>7.074</v>
      </c>
      <c r="CW29" s="1">
        <v>2.007</v>
      </c>
      <c r="CX29" s="1">
        <v>0.0</v>
      </c>
      <c r="CY29" s="1">
        <v>271.04</v>
      </c>
      <c r="CZ29" s="1">
        <v>0.748</v>
      </c>
      <c r="DA29" s="1">
        <v>0.0</v>
      </c>
      <c r="DB29" s="1">
        <v>0.748</v>
      </c>
      <c r="DC29" s="1">
        <v>4.227</v>
      </c>
      <c r="DD29" s="1">
        <v>0.421</v>
      </c>
      <c r="DE29" s="1">
        <v>4.648</v>
      </c>
      <c r="DF29" s="1">
        <v>29.373</v>
      </c>
      <c r="DG29" s="1">
        <v>10.224</v>
      </c>
      <c r="DH29" s="1">
        <v>39.597</v>
      </c>
      <c r="DI29" s="1">
        <v>3.23</v>
      </c>
      <c r="DJ29" s="1">
        <v>1.448</v>
      </c>
      <c r="DK29" s="1">
        <v>4.678</v>
      </c>
      <c r="DL29" s="1">
        <v>672.739</v>
      </c>
      <c r="DM29" s="1">
        <v>218.281</v>
      </c>
      <c r="DN29" s="1">
        <v>891.02</v>
      </c>
      <c r="DO29" s="1">
        <v>0.0</v>
      </c>
      <c r="DP29" s="1">
        <v>66.427</v>
      </c>
      <c r="DQ29" s="1">
        <v>66.427</v>
      </c>
      <c r="DR29" s="1" t="s">
        <v>149</v>
      </c>
      <c r="DS29" s="1" t="s">
        <v>149</v>
      </c>
      <c r="DT29" s="1" t="s">
        <v>149</v>
      </c>
      <c r="DU29" s="1" t="s">
        <v>149</v>
      </c>
      <c r="DV29" s="1">
        <v>807.04</v>
      </c>
      <c r="DW29" s="1" t="str">
        <f t="shared" si="3"/>
        <v>high</v>
      </c>
      <c r="DX29" s="1">
        <v>754.781</v>
      </c>
      <c r="DY29" s="1">
        <v>190.833</v>
      </c>
      <c r="DZ29" s="1">
        <v>518.485</v>
      </c>
      <c r="EA29" s="1" t="s">
        <v>149</v>
      </c>
      <c r="EB29" s="1" t="s">
        <v>149</v>
      </c>
      <c r="EC29" s="1" t="s">
        <v>149</v>
      </c>
      <c r="ED29" s="1" t="s">
        <v>149</v>
      </c>
      <c r="EE29" s="1" t="s">
        <v>217</v>
      </c>
      <c r="EF29" s="1" t="s">
        <v>151</v>
      </c>
      <c r="EG29" s="1" t="s">
        <v>151</v>
      </c>
    </row>
    <row r="30" ht="14.25" customHeight="1">
      <c r="A30" s="1" t="s">
        <v>218</v>
      </c>
      <c r="B30" s="1" t="s">
        <v>153</v>
      </c>
      <c r="C30" s="1">
        <v>27.0</v>
      </c>
      <c r="D30" s="1" t="s">
        <v>137</v>
      </c>
      <c r="E30" s="1">
        <v>147.0</v>
      </c>
      <c r="F30" s="1">
        <v>60.0</v>
      </c>
      <c r="G30" s="1" t="s">
        <v>154</v>
      </c>
      <c r="H30" s="1">
        <v>20.0</v>
      </c>
      <c r="I30" s="1">
        <v>92.0</v>
      </c>
      <c r="J30" s="1">
        <v>172.0</v>
      </c>
      <c r="K30" s="1">
        <v>2.866666667</v>
      </c>
      <c r="L30" s="1">
        <v>260.2</v>
      </c>
      <c r="M30" s="1">
        <v>8.96</v>
      </c>
      <c r="N30" s="1">
        <v>81.0</v>
      </c>
      <c r="O30" s="1">
        <v>5.27</v>
      </c>
      <c r="P30" s="1">
        <v>13.84</v>
      </c>
      <c r="Q30" s="1">
        <v>2.14</v>
      </c>
      <c r="R30" s="1">
        <v>6.46728972</v>
      </c>
      <c r="S30" s="1">
        <v>100.0</v>
      </c>
      <c r="T30" s="1">
        <v>18.62</v>
      </c>
      <c r="U30" s="1">
        <v>4.4955</v>
      </c>
      <c r="V30" s="1">
        <v>213.1</v>
      </c>
      <c r="W30" s="1">
        <v>374.0833752</v>
      </c>
      <c r="X30" s="1">
        <v>43.4</v>
      </c>
      <c r="Y30" s="1">
        <v>26.87972613</v>
      </c>
      <c r="Z30" s="1">
        <v>3.720276</v>
      </c>
      <c r="AA30" s="1">
        <v>0.31422875</v>
      </c>
      <c r="AB30" s="1">
        <v>85.1</v>
      </c>
      <c r="AC30" s="1">
        <v>33.20067369</v>
      </c>
      <c r="AD30" s="1" t="s">
        <v>155</v>
      </c>
      <c r="AE30" s="1">
        <v>39.94959946</v>
      </c>
      <c r="AF30" s="1">
        <v>105.5</v>
      </c>
      <c r="AG30" s="1" t="s">
        <v>140</v>
      </c>
      <c r="AH30" s="1" t="s">
        <v>141</v>
      </c>
      <c r="AI30" s="1" t="s">
        <v>142</v>
      </c>
      <c r="AJ30" s="1" t="s">
        <v>167</v>
      </c>
      <c r="AK30" s="1" t="s">
        <v>143</v>
      </c>
      <c r="AL30" s="1">
        <v>124.0</v>
      </c>
      <c r="AM30" s="1">
        <v>80.0</v>
      </c>
      <c r="AN30" s="1">
        <v>1700.54</v>
      </c>
      <c r="AO30" s="1">
        <v>14.6637</v>
      </c>
      <c r="AP30" s="1">
        <v>264.28</v>
      </c>
      <c r="AQ30" s="1">
        <v>653.326</v>
      </c>
      <c r="AR30" s="1">
        <v>11.0231</v>
      </c>
      <c r="AS30" s="1">
        <v>710.289</v>
      </c>
      <c r="AT30" s="1">
        <v>2615.78</v>
      </c>
      <c r="AU30" s="1">
        <v>167.55</v>
      </c>
      <c r="AV30" s="1">
        <v>8.27407</v>
      </c>
      <c r="AW30" s="1">
        <v>0.944742</v>
      </c>
      <c r="AX30" s="1">
        <v>2.14073</v>
      </c>
      <c r="AY30" s="1">
        <v>461.353</v>
      </c>
      <c r="AZ30" s="1">
        <v>1.28597</v>
      </c>
      <c r="BA30" s="1">
        <v>1.85742</v>
      </c>
      <c r="BB30" s="1">
        <v>14.8382</v>
      </c>
      <c r="BC30" s="1">
        <v>3.75373</v>
      </c>
      <c r="BD30" s="1">
        <v>0.803635</v>
      </c>
      <c r="BE30" s="1">
        <v>274.142</v>
      </c>
      <c r="BF30" s="1">
        <v>7.02802</v>
      </c>
      <c r="BG30" s="1">
        <v>195.535</v>
      </c>
      <c r="BH30" s="1">
        <v>8.56976985</v>
      </c>
      <c r="BI30" s="1">
        <v>1.720556679</v>
      </c>
      <c r="BJ30" s="1">
        <v>0.875928783</v>
      </c>
      <c r="BK30" s="1">
        <v>0.141555672</v>
      </c>
      <c r="BL30" s="1" t="s">
        <v>144</v>
      </c>
      <c r="BM30" s="1" t="s">
        <v>146</v>
      </c>
      <c r="BN30" s="1" t="s">
        <v>146</v>
      </c>
      <c r="BO30" s="1" t="s">
        <v>146</v>
      </c>
      <c r="BP30" s="1" t="s">
        <v>146</v>
      </c>
      <c r="BQ30" s="1" t="s">
        <v>145</v>
      </c>
      <c r="BR30" s="1" t="s">
        <v>145</v>
      </c>
      <c r="BS30" s="1">
        <v>11.45787012</v>
      </c>
      <c r="BT30" s="1">
        <v>0.964297624</v>
      </c>
      <c r="BU30" s="1">
        <v>1.010886405</v>
      </c>
      <c r="BV30" s="1">
        <v>0.141474155</v>
      </c>
      <c r="BW30" s="1">
        <v>0.344095875</v>
      </c>
      <c r="BX30" s="1">
        <v>0.521251894</v>
      </c>
      <c r="BY30" s="1">
        <v>0.306438503</v>
      </c>
      <c r="BZ30" s="1" t="str">
        <f t="shared" si="1"/>
        <v>proinflamatoria</v>
      </c>
      <c r="CA30" s="1">
        <v>45.6492891</v>
      </c>
      <c r="CB30" s="1" t="s">
        <v>148</v>
      </c>
      <c r="CC30" s="1">
        <v>0.249667493</v>
      </c>
      <c r="CD30" s="1">
        <v>0.22228289</v>
      </c>
      <c r="CE30" s="1">
        <v>0.067453484</v>
      </c>
      <c r="CF30" s="1">
        <v>0.033068728</v>
      </c>
      <c r="CG30" s="1">
        <v>0.116244557</v>
      </c>
      <c r="CH30" s="1">
        <v>437.041</v>
      </c>
      <c r="CI30" s="2" t="str">
        <f t="shared" si="2"/>
        <v>low</v>
      </c>
      <c r="CJ30" s="1">
        <v>265.075</v>
      </c>
      <c r="CK30" s="1">
        <v>195.838</v>
      </c>
      <c r="CL30" s="1">
        <v>69.237</v>
      </c>
      <c r="CM30" s="1">
        <v>3.853</v>
      </c>
      <c r="CN30" s="1">
        <v>252.838</v>
      </c>
      <c r="CO30" s="1">
        <v>2.109</v>
      </c>
      <c r="CP30" s="1">
        <v>0.0</v>
      </c>
      <c r="CQ30" s="1">
        <v>2.109</v>
      </c>
      <c r="CR30" s="1">
        <v>0.0</v>
      </c>
      <c r="CS30" s="1">
        <v>6.275</v>
      </c>
      <c r="CT30" s="1">
        <v>6.275</v>
      </c>
      <c r="CU30" s="1">
        <v>0.0</v>
      </c>
      <c r="CV30" s="1">
        <v>0.541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3.728</v>
      </c>
      <c r="DD30" s="1">
        <v>0.004</v>
      </c>
      <c r="DE30" s="1">
        <v>3.732</v>
      </c>
      <c r="DF30" s="1">
        <v>0.0</v>
      </c>
      <c r="DG30" s="1">
        <v>0.121</v>
      </c>
      <c r="DH30" s="1">
        <v>0.121</v>
      </c>
      <c r="DI30" s="1">
        <v>0.029</v>
      </c>
      <c r="DJ30" s="1">
        <v>0.216</v>
      </c>
      <c r="DK30" s="1">
        <v>0.245</v>
      </c>
      <c r="DL30" s="1">
        <v>189.972</v>
      </c>
      <c r="DM30" s="1">
        <v>62.62</v>
      </c>
      <c r="DN30" s="1">
        <v>252.592</v>
      </c>
      <c r="DO30" s="1">
        <v>0.0</v>
      </c>
      <c r="DP30" s="1">
        <v>6.275</v>
      </c>
      <c r="DQ30" s="1">
        <v>6.275</v>
      </c>
      <c r="DR30" s="1" t="s">
        <v>158</v>
      </c>
      <c r="DS30" s="1" t="s">
        <v>158</v>
      </c>
      <c r="DT30" s="1" t="s">
        <v>158</v>
      </c>
      <c r="DU30" s="1" t="s">
        <v>157</v>
      </c>
      <c r="DV30" s="1">
        <v>257.001</v>
      </c>
      <c r="DW30" s="1" t="str">
        <f t="shared" si="3"/>
        <v>low</v>
      </c>
      <c r="DX30" s="1">
        <v>155.877</v>
      </c>
      <c r="DY30" s="1">
        <v>2.266</v>
      </c>
      <c r="DZ30" s="1">
        <v>148.681</v>
      </c>
      <c r="EA30" s="1" t="s">
        <v>158</v>
      </c>
      <c r="EB30" s="1" t="s">
        <v>158</v>
      </c>
      <c r="EC30" s="1" t="s">
        <v>158</v>
      </c>
      <c r="ED30" s="1" t="s">
        <v>157</v>
      </c>
      <c r="EE30" s="1" t="s">
        <v>219</v>
      </c>
      <c r="EF30" s="1" t="s">
        <v>151</v>
      </c>
      <c r="EG30" s="1" t="s">
        <v>151</v>
      </c>
    </row>
    <row r="31" ht="14.25" customHeight="1">
      <c r="A31" s="1" t="s">
        <v>220</v>
      </c>
      <c r="B31" s="1" t="s">
        <v>136</v>
      </c>
      <c r="C31" s="1">
        <v>56.0</v>
      </c>
      <c r="D31" s="1" t="s">
        <v>161</v>
      </c>
      <c r="E31" s="1">
        <v>203.0</v>
      </c>
      <c r="F31" s="1">
        <v>47.0</v>
      </c>
      <c r="G31" s="1" t="s">
        <v>154</v>
      </c>
      <c r="H31" s="1">
        <v>39.0</v>
      </c>
      <c r="I31" s="1">
        <v>117.0</v>
      </c>
      <c r="J31" s="1">
        <v>203.0</v>
      </c>
      <c r="K31" s="1">
        <v>4.319148936</v>
      </c>
      <c r="L31" s="1">
        <v>70.3</v>
      </c>
      <c r="M31" s="1">
        <v>1.04</v>
      </c>
      <c r="N31" s="1">
        <v>92.0</v>
      </c>
      <c r="O31" s="1">
        <v>5.31</v>
      </c>
      <c r="P31" s="1">
        <v>6.99</v>
      </c>
      <c r="Q31" s="1">
        <v>7.1</v>
      </c>
      <c r="R31" s="1">
        <v>0.984507042</v>
      </c>
      <c r="S31" s="1">
        <v>197.0</v>
      </c>
      <c r="T31" s="1">
        <v>9.06</v>
      </c>
      <c r="U31" s="1">
        <v>5.106</v>
      </c>
      <c r="V31" s="1">
        <v>101.9</v>
      </c>
      <c r="W31" s="1">
        <v>112.8268991</v>
      </c>
      <c r="X31" s="1">
        <v>84.7</v>
      </c>
      <c r="Y31" s="1">
        <v>48.63775379</v>
      </c>
      <c r="Z31" s="1">
        <v>2.056016</v>
      </c>
      <c r="AA31" s="1">
        <v>0.341898305</v>
      </c>
      <c r="AB31" s="1">
        <v>77.6</v>
      </c>
      <c r="AC31" s="1">
        <v>32.84838228</v>
      </c>
      <c r="AD31" s="1" t="s">
        <v>155</v>
      </c>
      <c r="AE31" s="1">
        <v>40.83727404</v>
      </c>
      <c r="AF31" s="1">
        <v>112.8</v>
      </c>
      <c r="AG31" s="1" t="s">
        <v>140</v>
      </c>
      <c r="AH31" s="1" t="s">
        <v>141</v>
      </c>
      <c r="AI31" s="1" t="s">
        <v>142</v>
      </c>
      <c r="AJ31" s="1" t="s">
        <v>142</v>
      </c>
      <c r="AK31" s="1" t="s">
        <v>143</v>
      </c>
      <c r="AL31" s="1">
        <v>157.0</v>
      </c>
      <c r="AM31" s="1">
        <v>101.0</v>
      </c>
      <c r="AN31" s="1">
        <v>1871.58</v>
      </c>
      <c r="AO31" s="1">
        <v>16.3619</v>
      </c>
      <c r="AP31" s="1">
        <v>835.479</v>
      </c>
      <c r="AQ31" s="1">
        <v>1162.25</v>
      </c>
      <c r="AR31" s="1">
        <v>13.1527</v>
      </c>
      <c r="AS31" s="1">
        <v>1589.62</v>
      </c>
      <c r="AT31" s="1">
        <v>4356.4</v>
      </c>
      <c r="AU31" s="1">
        <v>264.026</v>
      </c>
      <c r="AV31" s="1">
        <v>10.6428</v>
      </c>
      <c r="AW31" s="1">
        <v>1.22722</v>
      </c>
      <c r="AX31" s="1">
        <v>3.07452</v>
      </c>
      <c r="AY31" s="1">
        <v>785.685</v>
      </c>
      <c r="AZ31" s="1">
        <v>1.10451</v>
      </c>
      <c r="BA31" s="1">
        <v>2.2123</v>
      </c>
      <c r="BB31" s="1">
        <v>15.7757</v>
      </c>
      <c r="BC31" s="1">
        <v>5.64123</v>
      </c>
      <c r="BD31" s="1">
        <v>1.36977</v>
      </c>
      <c r="BE31" s="1">
        <v>308.122</v>
      </c>
      <c r="BF31" s="1">
        <v>7.2876</v>
      </c>
      <c r="BG31" s="1">
        <v>173.501</v>
      </c>
      <c r="BH31" s="1">
        <v>16.81262217</v>
      </c>
      <c r="BI31" s="1">
        <v>2.809540212</v>
      </c>
      <c r="BJ31" s="1">
        <v>2.90628318</v>
      </c>
      <c r="BK31" s="1">
        <v>0.027943414</v>
      </c>
      <c r="BL31" s="1" t="s">
        <v>144</v>
      </c>
      <c r="BM31" s="1" t="s">
        <v>145</v>
      </c>
      <c r="BN31" s="1" t="s">
        <v>145</v>
      </c>
      <c r="BO31" s="1" t="s">
        <v>145</v>
      </c>
      <c r="BP31" s="1" t="s">
        <v>146</v>
      </c>
      <c r="BQ31" s="1" t="s">
        <v>146</v>
      </c>
      <c r="BR31" s="1" t="s">
        <v>146</v>
      </c>
      <c r="BS31" s="1" t="s">
        <v>147</v>
      </c>
      <c r="BT31" s="1" t="s">
        <v>147</v>
      </c>
      <c r="BU31" s="1" t="s">
        <v>147</v>
      </c>
      <c r="BV31" s="1" t="s">
        <v>147</v>
      </c>
      <c r="BW31" s="1" t="s">
        <v>147</v>
      </c>
      <c r="BX31" s="1">
        <v>0.06187926</v>
      </c>
      <c r="BY31" s="1">
        <v>0.03305516</v>
      </c>
      <c r="BZ31" s="1" t="str">
        <f t="shared" si="1"/>
        <v>antiinflamatoria</v>
      </c>
      <c r="CA31" s="1">
        <v>36.74822695</v>
      </c>
      <c r="CB31" s="1" t="s">
        <v>148</v>
      </c>
      <c r="CC31" s="1">
        <v>0.011048764</v>
      </c>
      <c r="CD31" s="1">
        <v>0.413298242</v>
      </c>
      <c r="CE31" s="1">
        <v>0.384248684</v>
      </c>
      <c r="CF31" s="1">
        <v>0.078781408</v>
      </c>
      <c r="CG31" s="1">
        <v>0.085187208</v>
      </c>
      <c r="CH31" s="1">
        <v>547.809</v>
      </c>
      <c r="CI31" s="2" t="str">
        <f t="shared" si="2"/>
        <v>low</v>
      </c>
      <c r="CJ31" s="1">
        <v>100.849</v>
      </c>
      <c r="CK31" s="1">
        <v>33.044</v>
      </c>
      <c r="CL31" s="1">
        <v>67.805</v>
      </c>
      <c r="CM31" s="1">
        <v>4.597</v>
      </c>
      <c r="CN31" s="1">
        <v>92.761</v>
      </c>
      <c r="CO31" s="1">
        <v>0.668</v>
      </c>
      <c r="CP31" s="1">
        <v>0.0</v>
      </c>
      <c r="CQ31" s="1">
        <v>0.668</v>
      </c>
      <c r="CR31" s="1">
        <v>0.0</v>
      </c>
      <c r="CS31" s="1">
        <v>2.822</v>
      </c>
      <c r="CT31" s="1">
        <v>2.822</v>
      </c>
      <c r="CU31" s="1">
        <v>0.0</v>
      </c>
      <c r="CV31" s="1">
        <v>0.38</v>
      </c>
      <c r="CW31" s="1">
        <v>0.0</v>
      </c>
      <c r="CX31" s="1">
        <v>0.0</v>
      </c>
      <c r="CY31" s="1">
        <v>0.0</v>
      </c>
      <c r="CZ31" s="1">
        <v>0.001</v>
      </c>
      <c r="DA31" s="1">
        <v>0.008</v>
      </c>
      <c r="DB31" s="1">
        <v>0.01</v>
      </c>
      <c r="DC31" s="1">
        <v>3.7</v>
      </c>
      <c r="DD31" s="1">
        <v>0.008</v>
      </c>
      <c r="DE31" s="1">
        <v>3.708</v>
      </c>
      <c r="DF31" s="1">
        <v>0.65</v>
      </c>
      <c r="DG31" s="1">
        <v>0.23</v>
      </c>
      <c r="DH31" s="1">
        <v>0.88</v>
      </c>
      <c r="DI31" s="1">
        <v>0.271</v>
      </c>
      <c r="DJ31" s="1">
        <v>1.266</v>
      </c>
      <c r="DK31" s="1">
        <v>1.538</v>
      </c>
      <c r="DL31" s="1">
        <v>27.718</v>
      </c>
      <c r="DM31" s="1">
        <v>63.435</v>
      </c>
      <c r="DN31" s="1">
        <v>91.154</v>
      </c>
      <c r="DO31" s="1">
        <v>0.0</v>
      </c>
      <c r="DP31" s="1">
        <v>2.822</v>
      </c>
      <c r="DQ31" s="1">
        <v>2.822</v>
      </c>
      <c r="DR31" s="1" t="s">
        <v>158</v>
      </c>
      <c r="DS31" s="1" t="s">
        <v>158</v>
      </c>
      <c r="DT31" s="1" t="s">
        <v>158</v>
      </c>
      <c r="DU31" s="1" t="s">
        <v>158</v>
      </c>
      <c r="DV31" s="1">
        <v>292.699</v>
      </c>
      <c r="DW31" s="1" t="str">
        <f t="shared" si="3"/>
        <v>low</v>
      </c>
      <c r="DX31" s="1">
        <v>53.884</v>
      </c>
      <c r="DY31" s="1">
        <v>2.456</v>
      </c>
      <c r="DZ31" s="1">
        <v>49.563</v>
      </c>
      <c r="EA31" s="1" t="s">
        <v>158</v>
      </c>
      <c r="EB31" s="1" t="s">
        <v>158</v>
      </c>
      <c r="EC31" s="1" t="s">
        <v>158</v>
      </c>
      <c r="ED31" s="1" t="s">
        <v>158</v>
      </c>
      <c r="EE31" s="1" t="s">
        <v>221</v>
      </c>
      <c r="EF31" s="1" t="s">
        <v>151</v>
      </c>
      <c r="EG31" s="1" t="s">
        <v>151</v>
      </c>
    </row>
    <row r="32" ht="14.25" customHeight="1">
      <c r="A32" s="1" t="s">
        <v>222</v>
      </c>
      <c r="B32" s="1" t="s">
        <v>136</v>
      </c>
      <c r="C32" s="1">
        <v>42.0</v>
      </c>
      <c r="D32" s="1" t="s">
        <v>161</v>
      </c>
      <c r="E32" s="1">
        <v>194.0</v>
      </c>
      <c r="F32" s="1">
        <v>49.0</v>
      </c>
      <c r="G32" s="1" t="s">
        <v>154</v>
      </c>
      <c r="H32" s="1">
        <v>69.0</v>
      </c>
      <c r="I32" s="1">
        <v>115.0</v>
      </c>
      <c r="J32" s="1">
        <v>233.0</v>
      </c>
      <c r="K32" s="1">
        <v>4.755102041</v>
      </c>
      <c r="L32" s="1">
        <v>200.8</v>
      </c>
      <c r="M32" s="1">
        <v>1.71</v>
      </c>
      <c r="N32" s="1">
        <v>79.0</v>
      </c>
      <c r="O32" s="1">
        <v>5.37</v>
      </c>
      <c r="P32" s="1">
        <v>0.44</v>
      </c>
      <c r="Q32" s="1">
        <v>3.63</v>
      </c>
      <c r="R32" s="1">
        <v>0.121212121</v>
      </c>
      <c r="S32" s="1">
        <v>344.0</v>
      </c>
      <c r="T32" s="1">
        <v>3.29</v>
      </c>
      <c r="U32" s="1">
        <v>4.3845</v>
      </c>
      <c r="V32" s="1">
        <v>70.2</v>
      </c>
      <c r="W32" s="1">
        <v>74.39231204</v>
      </c>
      <c r="X32" s="1">
        <v>240.4</v>
      </c>
      <c r="Y32" s="1">
        <v>155.9791488</v>
      </c>
      <c r="Z32" s="1">
        <v>0.641111333</v>
      </c>
      <c r="AA32" s="1">
        <v>0.413436131</v>
      </c>
      <c r="AB32" s="1">
        <v>53.7</v>
      </c>
      <c r="AC32" s="1">
        <v>20.69108214</v>
      </c>
      <c r="AD32" s="1" t="s">
        <v>154</v>
      </c>
      <c r="AE32" s="1">
        <v>36.1547984</v>
      </c>
      <c r="AF32" s="1">
        <v>79.8</v>
      </c>
      <c r="AG32" s="1" t="s">
        <v>154</v>
      </c>
      <c r="AH32" s="1" t="s">
        <v>154</v>
      </c>
      <c r="AI32" s="1" t="s">
        <v>142</v>
      </c>
      <c r="AJ32" s="1" t="s">
        <v>142</v>
      </c>
      <c r="AK32" s="1" t="s">
        <v>143</v>
      </c>
      <c r="AL32" s="1">
        <v>155.0</v>
      </c>
      <c r="AM32" s="1">
        <v>103.0</v>
      </c>
      <c r="AN32" s="1">
        <v>2168.14</v>
      </c>
      <c r="AO32" s="1">
        <v>20.0657</v>
      </c>
      <c r="AP32" s="1">
        <v>690.308</v>
      </c>
      <c r="AQ32" s="1">
        <v>1093.21</v>
      </c>
      <c r="AR32" s="1">
        <v>13.1515</v>
      </c>
      <c r="AS32" s="1">
        <v>1343.01</v>
      </c>
      <c r="AT32" s="1">
        <v>3592.44</v>
      </c>
      <c r="AU32" s="1">
        <v>273.331</v>
      </c>
      <c r="AV32" s="1">
        <v>9.89195</v>
      </c>
      <c r="AW32" s="1">
        <v>2.05827</v>
      </c>
      <c r="AX32" s="1">
        <v>3.49751</v>
      </c>
      <c r="AY32" s="1">
        <v>930.152</v>
      </c>
      <c r="AZ32" s="1">
        <v>0.95172</v>
      </c>
      <c r="BA32" s="1">
        <v>1.62528</v>
      </c>
      <c r="BB32" s="1">
        <v>18.7139</v>
      </c>
      <c r="BC32" s="1">
        <v>5.01862</v>
      </c>
      <c r="BD32" s="1">
        <v>1.64782</v>
      </c>
      <c r="BE32" s="1">
        <v>321.606</v>
      </c>
      <c r="BF32" s="1">
        <v>6.68597</v>
      </c>
      <c r="BG32" s="1">
        <v>213.214</v>
      </c>
      <c r="BH32" s="1">
        <v>11.8741022</v>
      </c>
      <c r="BI32" s="1">
        <v>3.684645448</v>
      </c>
      <c r="BJ32" s="1">
        <v>1.295280987</v>
      </c>
      <c r="BK32" s="1">
        <v>0.073771792</v>
      </c>
      <c r="BL32" s="1" t="s">
        <v>144</v>
      </c>
      <c r="BM32" s="1" t="s">
        <v>145</v>
      </c>
      <c r="BN32" s="1" t="s">
        <v>145</v>
      </c>
      <c r="BO32" s="1" t="s">
        <v>146</v>
      </c>
      <c r="BP32" s="1" t="s">
        <v>146</v>
      </c>
      <c r="BQ32" s="1" t="s">
        <v>146</v>
      </c>
      <c r="BR32" s="1" t="s">
        <v>146</v>
      </c>
      <c r="BS32" s="1">
        <v>9.155274145</v>
      </c>
      <c r="BT32" s="1">
        <v>0.785103495</v>
      </c>
      <c r="BU32" s="1">
        <v>0.698322724</v>
      </c>
      <c r="BV32" s="1">
        <v>0.035632946</v>
      </c>
      <c r="BW32" s="1">
        <v>0.394345214</v>
      </c>
      <c r="BX32" s="1">
        <v>-0.447148472</v>
      </c>
      <c r="BY32" s="1">
        <v>-0.206249295</v>
      </c>
      <c r="BZ32" s="1" t="str">
        <f t="shared" si="1"/>
        <v>antiinflamatoria</v>
      </c>
      <c r="CA32" s="1">
        <v>23.62406015</v>
      </c>
      <c r="CB32" s="1" t="s">
        <v>148</v>
      </c>
      <c r="CC32" s="1">
        <v>0.16409248</v>
      </c>
      <c r="CD32" s="1">
        <v>0.211696426</v>
      </c>
      <c r="CE32" s="1">
        <v>0.186610003</v>
      </c>
      <c r="CF32" s="1">
        <v>0.083853985</v>
      </c>
      <c r="CG32" s="1">
        <v>0.050902287</v>
      </c>
      <c r="CH32" s="1">
        <v>1459.852</v>
      </c>
      <c r="CI32" s="2" t="str">
        <f t="shared" si="2"/>
        <v>High</v>
      </c>
      <c r="CJ32" s="1">
        <v>1285.488</v>
      </c>
      <c r="CK32" s="1">
        <v>1199.389</v>
      </c>
      <c r="CL32" s="1">
        <v>86.099</v>
      </c>
      <c r="CM32" s="1">
        <v>803.208</v>
      </c>
      <c r="CN32" s="1">
        <v>467.318</v>
      </c>
      <c r="CO32" s="1">
        <v>2.208</v>
      </c>
      <c r="CP32" s="1">
        <v>0.0</v>
      </c>
      <c r="CQ32" s="1">
        <v>2.208</v>
      </c>
      <c r="CR32" s="1">
        <v>0.0</v>
      </c>
      <c r="CS32" s="1">
        <v>12.754</v>
      </c>
      <c r="CT32" s="1">
        <v>12.754</v>
      </c>
      <c r="CU32" s="1">
        <v>0.0</v>
      </c>
      <c r="CV32" s="1">
        <v>2.174</v>
      </c>
      <c r="CW32" s="1">
        <v>395.271</v>
      </c>
      <c r="CX32" s="1">
        <v>0.0</v>
      </c>
      <c r="CY32" s="1">
        <v>304.603</v>
      </c>
      <c r="CZ32" s="1">
        <v>0.074</v>
      </c>
      <c r="DA32" s="1">
        <v>0.531</v>
      </c>
      <c r="DB32" s="1">
        <v>0.605</v>
      </c>
      <c r="DC32" s="1">
        <v>21.157</v>
      </c>
      <c r="DD32" s="1">
        <v>0.138</v>
      </c>
      <c r="DE32" s="1">
        <v>21.295</v>
      </c>
      <c r="DF32" s="1">
        <v>76.541</v>
      </c>
      <c r="DG32" s="1">
        <v>4.892</v>
      </c>
      <c r="DH32" s="1">
        <v>81.433</v>
      </c>
      <c r="DI32" s="1">
        <v>13.471</v>
      </c>
      <c r="DJ32" s="1">
        <v>15.938</v>
      </c>
      <c r="DK32" s="1">
        <v>29.41</v>
      </c>
      <c r="DL32" s="1">
        <v>386.042</v>
      </c>
      <c r="DM32" s="1">
        <v>51.824</v>
      </c>
      <c r="DN32" s="1">
        <v>437.866</v>
      </c>
      <c r="DO32" s="1">
        <v>0.0</v>
      </c>
      <c r="DP32" s="1">
        <v>12.754</v>
      </c>
      <c r="DQ32" s="1">
        <v>12.754</v>
      </c>
      <c r="DR32" s="1" t="s">
        <v>149</v>
      </c>
      <c r="DS32" s="1" t="s">
        <v>149</v>
      </c>
      <c r="DT32" s="1" t="s">
        <v>149</v>
      </c>
      <c r="DU32" s="1" t="s">
        <v>157</v>
      </c>
      <c r="DV32" s="1">
        <v>673.32</v>
      </c>
      <c r="DW32" s="1" t="str">
        <f t="shared" si="3"/>
        <v>high</v>
      </c>
      <c r="DX32" s="1">
        <v>592.899</v>
      </c>
      <c r="DY32" s="1">
        <v>370.459</v>
      </c>
      <c r="DZ32" s="1">
        <v>215.539</v>
      </c>
      <c r="EA32" s="1" t="s">
        <v>149</v>
      </c>
      <c r="EB32" s="1" t="s">
        <v>149</v>
      </c>
      <c r="EC32" s="1" t="s">
        <v>149</v>
      </c>
      <c r="ED32" s="1" t="s">
        <v>157</v>
      </c>
      <c r="EE32" s="1" t="s">
        <v>223</v>
      </c>
      <c r="EF32" s="1" t="s">
        <v>151</v>
      </c>
      <c r="EG32" s="1" t="s">
        <v>151</v>
      </c>
    </row>
    <row r="33" ht="14.25" customHeight="1">
      <c r="A33" s="1" t="s">
        <v>224</v>
      </c>
      <c r="B33" s="1" t="s">
        <v>136</v>
      </c>
      <c r="C33" s="1">
        <v>31.0</v>
      </c>
      <c r="D33" s="1" t="s">
        <v>137</v>
      </c>
      <c r="E33" s="1">
        <v>190.0</v>
      </c>
      <c r="F33" s="1">
        <v>29.0</v>
      </c>
      <c r="G33" s="1" t="s">
        <v>138</v>
      </c>
      <c r="H33" s="1">
        <v>30.0</v>
      </c>
      <c r="I33" s="1">
        <v>125.0</v>
      </c>
      <c r="J33" s="1">
        <v>184.0</v>
      </c>
      <c r="K33" s="1">
        <v>6.344827586</v>
      </c>
      <c r="L33" s="1">
        <v>422.1</v>
      </c>
      <c r="M33" s="1">
        <v>0.21</v>
      </c>
      <c r="N33" s="1">
        <v>81.0</v>
      </c>
      <c r="O33" s="1">
        <v>5.0</v>
      </c>
      <c r="P33" s="1">
        <v>0.7</v>
      </c>
      <c r="Q33" s="1">
        <v>1.86</v>
      </c>
      <c r="R33" s="1">
        <v>0.376344086</v>
      </c>
      <c r="S33" s="1">
        <v>149.0</v>
      </c>
      <c r="T33" s="1">
        <v>7.96</v>
      </c>
      <c r="U33" s="1">
        <v>4.4955</v>
      </c>
      <c r="V33" s="1">
        <v>120.4</v>
      </c>
      <c r="W33" s="1">
        <v>159.9196384</v>
      </c>
      <c r="X33" s="1">
        <v>99.6</v>
      </c>
      <c r="Y33" s="1">
        <v>62.8769473</v>
      </c>
      <c r="Z33" s="1">
        <v>1.590408</v>
      </c>
      <c r="AA33" s="1">
        <v>0.355450863</v>
      </c>
      <c r="AB33" s="1">
        <v>71.9</v>
      </c>
      <c r="AC33" s="1">
        <v>25.26380294</v>
      </c>
      <c r="AD33" s="1" t="s">
        <v>139</v>
      </c>
      <c r="AE33" s="1">
        <v>31.06338372</v>
      </c>
      <c r="AF33" s="1">
        <v>86.3</v>
      </c>
      <c r="AG33" s="1" t="s">
        <v>140</v>
      </c>
      <c r="AH33" s="1" t="s">
        <v>154</v>
      </c>
      <c r="AI33" s="1" t="s">
        <v>142</v>
      </c>
      <c r="AJ33" s="1" t="s">
        <v>167</v>
      </c>
      <c r="AK33" s="1" t="s">
        <v>170</v>
      </c>
      <c r="AL33" s="1">
        <v>121.0</v>
      </c>
      <c r="AM33" s="1">
        <v>70.0</v>
      </c>
      <c r="AN33" s="1">
        <v>1966.66</v>
      </c>
      <c r="AO33" s="1">
        <v>18.7288</v>
      </c>
      <c r="AP33" s="1">
        <v>515.045</v>
      </c>
      <c r="AQ33" s="1">
        <v>872.37</v>
      </c>
      <c r="AR33" s="1">
        <v>11.6922</v>
      </c>
      <c r="AS33" s="1">
        <v>1083.45</v>
      </c>
      <c r="AT33" s="1">
        <v>2950.96</v>
      </c>
      <c r="AU33" s="1">
        <v>238.036</v>
      </c>
      <c r="AV33" s="1">
        <v>9.81053</v>
      </c>
      <c r="AW33" s="1">
        <v>1.01469</v>
      </c>
      <c r="AX33" s="1">
        <v>3.01619</v>
      </c>
      <c r="AY33" s="1">
        <v>831.975</v>
      </c>
      <c r="AZ33" s="1">
        <v>1.01088</v>
      </c>
      <c r="BA33" s="1">
        <v>1.5928</v>
      </c>
      <c r="BB33" s="1">
        <v>10.889</v>
      </c>
      <c r="BC33" s="1">
        <v>4.85796</v>
      </c>
      <c r="BD33" s="1">
        <v>2.12929</v>
      </c>
      <c r="BE33" s="1">
        <v>309.314</v>
      </c>
      <c r="BF33" s="1">
        <v>6.87959</v>
      </c>
      <c r="BG33" s="1">
        <v>177.339</v>
      </c>
      <c r="BH33" s="1">
        <v>8.40136044</v>
      </c>
      <c r="BI33" s="1">
        <v>1.731388772</v>
      </c>
      <c r="BJ33" s="1">
        <v>0.611251697</v>
      </c>
      <c r="BK33" s="1">
        <v>0.12366003</v>
      </c>
      <c r="BL33" s="1" t="s">
        <v>156</v>
      </c>
      <c r="BM33" s="1" t="s">
        <v>146</v>
      </c>
      <c r="BN33" s="1" t="s">
        <v>146</v>
      </c>
      <c r="BO33" s="1" t="s">
        <v>145</v>
      </c>
      <c r="BP33" s="1" t="s">
        <v>146</v>
      </c>
      <c r="BQ33" s="1" t="s">
        <v>146</v>
      </c>
      <c r="BR33" s="1" t="s">
        <v>146</v>
      </c>
      <c r="BS33" s="1">
        <v>8.955894493</v>
      </c>
      <c r="BT33" s="1">
        <v>0.733920557</v>
      </c>
      <c r="BU33" s="1">
        <v>0.583065788</v>
      </c>
      <c r="BV33" s="1">
        <v>0.051937271</v>
      </c>
      <c r="BW33" s="1">
        <v>0.263824179</v>
      </c>
      <c r="BX33" s="1">
        <v>-0.329777293</v>
      </c>
      <c r="BY33" s="1">
        <v>-0.167654953</v>
      </c>
      <c r="BZ33" s="1" t="str">
        <f t="shared" si="1"/>
        <v>antiinflamatoria</v>
      </c>
      <c r="CA33" s="1">
        <v>24.90382387</v>
      </c>
      <c r="CB33" s="1" t="s">
        <v>148</v>
      </c>
      <c r="CC33" s="1">
        <v>0.001469484</v>
      </c>
      <c r="CD33" s="1">
        <v>0.304411717</v>
      </c>
      <c r="CE33" s="1">
        <v>0.053423897</v>
      </c>
      <c r="CF33" s="1">
        <v>0.521176893</v>
      </c>
      <c r="CG33" s="1">
        <v>0.034092022</v>
      </c>
      <c r="CH33" s="1">
        <v>1178.202</v>
      </c>
      <c r="CI33" s="2" t="str">
        <f t="shared" si="2"/>
        <v>High</v>
      </c>
      <c r="CJ33" s="1">
        <v>296.902</v>
      </c>
      <c r="CK33" s="1">
        <v>235.351</v>
      </c>
      <c r="CL33" s="1">
        <v>61.551</v>
      </c>
      <c r="CM33" s="1">
        <v>201.526</v>
      </c>
      <c r="CN33" s="1">
        <v>82.309</v>
      </c>
      <c r="CO33" s="1">
        <v>0.0</v>
      </c>
      <c r="CP33" s="1">
        <v>0.0</v>
      </c>
      <c r="CQ33" s="1">
        <v>0.0</v>
      </c>
      <c r="CR33" s="1">
        <v>0.0</v>
      </c>
      <c r="CS33" s="1">
        <v>13.068</v>
      </c>
      <c r="CT33" s="1">
        <v>13.068</v>
      </c>
      <c r="CU33" s="1">
        <v>0.0</v>
      </c>
      <c r="CV33" s="1">
        <v>0.0</v>
      </c>
      <c r="CW33" s="1">
        <v>0.0</v>
      </c>
      <c r="CX33" s="1">
        <v>0.0</v>
      </c>
      <c r="CY33" s="1">
        <v>192.672</v>
      </c>
      <c r="CZ33" s="1">
        <v>0.0</v>
      </c>
      <c r="DA33" s="1">
        <v>0.0</v>
      </c>
      <c r="DB33" s="1">
        <v>0.0</v>
      </c>
      <c r="DC33" s="1">
        <v>0.0</v>
      </c>
      <c r="DD33" s="1">
        <v>0.041</v>
      </c>
      <c r="DE33" s="1">
        <v>0.041</v>
      </c>
      <c r="DF33" s="1">
        <v>5.304</v>
      </c>
      <c r="DG33" s="1">
        <v>0.463</v>
      </c>
      <c r="DH33" s="1">
        <v>5.767</v>
      </c>
      <c r="DI33" s="1">
        <v>2.198</v>
      </c>
      <c r="DJ33" s="1">
        <v>1.795</v>
      </c>
      <c r="DK33" s="1">
        <v>3.993</v>
      </c>
      <c r="DL33" s="1">
        <v>32.111</v>
      </c>
      <c r="DM33" s="1">
        <v>46.163</v>
      </c>
      <c r="DN33" s="1">
        <v>78.274</v>
      </c>
      <c r="DO33" s="1">
        <v>0.0</v>
      </c>
      <c r="DP33" s="1">
        <v>13.068</v>
      </c>
      <c r="DQ33" s="1">
        <v>13.068</v>
      </c>
      <c r="DR33" s="1" t="s">
        <v>157</v>
      </c>
      <c r="DS33" s="1" t="s">
        <v>158</v>
      </c>
      <c r="DT33" s="1" t="s">
        <v>157</v>
      </c>
      <c r="DU33" s="1" t="s">
        <v>158</v>
      </c>
      <c r="DV33" s="1">
        <v>599.088</v>
      </c>
      <c r="DW33" s="1" t="str">
        <f t="shared" si="3"/>
        <v>high</v>
      </c>
      <c r="DX33" s="1">
        <v>150.968</v>
      </c>
      <c r="DY33" s="1">
        <v>102.471</v>
      </c>
      <c r="DZ33" s="1">
        <v>41.852</v>
      </c>
      <c r="EA33" s="1" t="s">
        <v>157</v>
      </c>
      <c r="EB33" s="1" t="s">
        <v>158</v>
      </c>
      <c r="EC33" s="1" t="s">
        <v>157</v>
      </c>
      <c r="ED33" s="1" t="s">
        <v>158</v>
      </c>
      <c r="EE33" s="1" t="s">
        <v>225</v>
      </c>
      <c r="EF33" s="1" t="s">
        <v>151</v>
      </c>
      <c r="EG33" s="1" t="s">
        <v>151</v>
      </c>
    </row>
    <row r="34" ht="14.25" customHeight="1">
      <c r="A34" s="1" t="s">
        <v>226</v>
      </c>
      <c r="B34" s="1" t="s">
        <v>153</v>
      </c>
      <c r="C34" s="1">
        <v>29.0</v>
      </c>
      <c r="D34" s="1" t="s">
        <v>137</v>
      </c>
      <c r="E34" s="1">
        <v>151.0</v>
      </c>
      <c r="F34" s="1">
        <v>75.0</v>
      </c>
      <c r="G34" s="1" t="s">
        <v>154</v>
      </c>
      <c r="H34" s="1">
        <v>13.0</v>
      </c>
      <c r="I34" s="1">
        <v>101.0</v>
      </c>
      <c r="J34" s="1">
        <v>189.0</v>
      </c>
      <c r="K34" s="1">
        <v>2.52</v>
      </c>
      <c r="L34" s="1">
        <v>187.4</v>
      </c>
      <c r="M34" s="1">
        <v>5.37</v>
      </c>
      <c r="N34" s="1">
        <v>75.0</v>
      </c>
      <c r="O34" s="1">
        <v>5.27</v>
      </c>
      <c r="P34" s="1">
        <v>12.53</v>
      </c>
      <c r="Q34" s="1">
        <v>7.29</v>
      </c>
      <c r="R34" s="1">
        <v>1.718792867</v>
      </c>
      <c r="S34" s="1">
        <v>67.0</v>
      </c>
      <c r="T34" s="1">
        <v>12.11</v>
      </c>
      <c r="U34" s="1">
        <v>4.1625</v>
      </c>
      <c r="V34" s="1">
        <v>186.0</v>
      </c>
      <c r="W34" s="1">
        <v>365.5849057</v>
      </c>
      <c r="X34" s="1">
        <v>67.4</v>
      </c>
      <c r="Y34" s="1">
        <v>44.63588279</v>
      </c>
      <c r="Z34" s="1">
        <v>2.24035</v>
      </c>
      <c r="AA34" s="1">
        <v>0.337594257</v>
      </c>
      <c r="AB34" s="1">
        <v>60.1</v>
      </c>
      <c r="AC34" s="1">
        <v>24.72761564</v>
      </c>
      <c r="AD34" s="1" t="s">
        <v>154</v>
      </c>
      <c r="AE34" s="1">
        <v>37.11355483</v>
      </c>
      <c r="AF34" s="1">
        <v>75.4</v>
      </c>
      <c r="AG34" s="1" t="s">
        <v>154</v>
      </c>
      <c r="AH34" s="1" t="s">
        <v>154</v>
      </c>
      <c r="AI34" s="1" t="s">
        <v>142</v>
      </c>
      <c r="AJ34" s="1" t="s">
        <v>167</v>
      </c>
      <c r="AK34" s="1" t="s">
        <v>173</v>
      </c>
      <c r="AL34" s="1">
        <v>102.0</v>
      </c>
      <c r="AM34" s="1">
        <v>59.0</v>
      </c>
      <c r="AN34" s="1">
        <v>1915.28</v>
      </c>
      <c r="AO34" s="1">
        <v>12.1964</v>
      </c>
      <c r="AP34" s="1">
        <v>843.907</v>
      </c>
      <c r="AQ34" s="1">
        <v>1136.19</v>
      </c>
      <c r="AR34" s="1">
        <v>14.7176</v>
      </c>
      <c r="AS34" s="1">
        <v>1609.49</v>
      </c>
      <c r="AT34" s="1">
        <v>3494.66</v>
      </c>
      <c r="AU34" s="1">
        <v>238.375</v>
      </c>
      <c r="AV34" s="1">
        <v>10.5516</v>
      </c>
      <c r="AW34" s="1">
        <v>1.1606</v>
      </c>
      <c r="AX34" s="1">
        <v>3.75423</v>
      </c>
      <c r="AY34" s="1">
        <v>971.403</v>
      </c>
      <c r="AZ34" s="1">
        <v>1.33387</v>
      </c>
      <c r="BA34" s="1">
        <v>2.31914</v>
      </c>
      <c r="BB34" s="1">
        <v>17.33</v>
      </c>
      <c r="BC34" s="1">
        <v>4.67704</v>
      </c>
      <c r="BD34" s="1">
        <v>2.63956</v>
      </c>
      <c r="BE34" s="1">
        <v>344.767</v>
      </c>
      <c r="BF34" s="1">
        <v>7.2201</v>
      </c>
      <c r="BG34" s="1">
        <v>92.3718</v>
      </c>
      <c r="BH34" s="1">
        <v>0.0</v>
      </c>
      <c r="BI34" s="1">
        <v>0.0</v>
      </c>
      <c r="BJ34" s="1">
        <v>0.087690839</v>
      </c>
      <c r="BK34" s="1">
        <v>0.053822946</v>
      </c>
      <c r="BL34" s="1" t="s">
        <v>156</v>
      </c>
      <c r="BM34" s="1" t="s">
        <v>146</v>
      </c>
      <c r="BN34" s="1" t="s">
        <v>146</v>
      </c>
      <c r="BO34" s="1" t="s">
        <v>146</v>
      </c>
      <c r="BP34" s="1" t="s">
        <v>146</v>
      </c>
      <c r="BQ34" s="1" t="s">
        <v>145</v>
      </c>
      <c r="BR34" s="1" t="s">
        <v>146</v>
      </c>
      <c r="BS34" s="1">
        <v>5.303750088</v>
      </c>
      <c r="BT34" s="1">
        <v>0.626308223</v>
      </c>
      <c r="BU34" s="1">
        <v>0.605020779</v>
      </c>
      <c r="BV34" s="1">
        <v>0.121791263</v>
      </c>
      <c r="BW34" s="1">
        <v>0.259277724</v>
      </c>
      <c r="BX34" s="1">
        <v>-0.152276154</v>
      </c>
      <c r="BY34" s="1">
        <v>-0.079517574</v>
      </c>
      <c r="BZ34" s="1" t="str">
        <f t="shared" si="1"/>
        <v>antiinflamatoria</v>
      </c>
      <c r="CA34" s="1">
        <v>34.64721485</v>
      </c>
      <c r="CB34" s="1" t="s">
        <v>148</v>
      </c>
      <c r="CC34" s="1">
        <v>0.116219721</v>
      </c>
      <c r="CD34" s="1">
        <v>0.175249969</v>
      </c>
      <c r="CE34" s="1">
        <v>0.118980881</v>
      </c>
      <c r="CF34" s="1">
        <v>0.428523616</v>
      </c>
      <c r="CG34" s="1">
        <v>0.017947538</v>
      </c>
      <c r="CH34" s="1">
        <v>503.908</v>
      </c>
      <c r="CI34" s="2" t="str">
        <f t="shared" si="2"/>
        <v>low</v>
      </c>
      <c r="CJ34" s="1">
        <v>217.894</v>
      </c>
      <c r="CK34" s="1">
        <v>156.674</v>
      </c>
      <c r="CL34" s="1">
        <v>61.221</v>
      </c>
      <c r="CM34" s="1">
        <v>147.612</v>
      </c>
      <c r="CN34" s="1">
        <v>47.207</v>
      </c>
      <c r="CO34" s="1">
        <v>5.278</v>
      </c>
      <c r="CP34" s="1">
        <v>0.0</v>
      </c>
      <c r="CQ34" s="1">
        <v>5.278</v>
      </c>
      <c r="CR34" s="1">
        <v>0.0</v>
      </c>
      <c r="CS34" s="1">
        <v>17.796</v>
      </c>
      <c r="CT34" s="1">
        <v>17.796</v>
      </c>
      <c r="CU34" s="1">
        <v>0.0</v>
      </c>
      <c r="CV34" s="1">
        <v>5.268</v>
      </c>
      <c r="CW34" s="1">
        <v>0.0</v>
      </c>
      <c r="CX34" s="1">
        <v>0.0</v>
      </c>
      <c r="CY34" s="1">
        <v>144.228</v>
      </c>
      <c r="CZ34" s="1">
        <v>0.022</v>
      </c>
      <c r="DA34" s="1">
        <v>0.154</v>
      </c>
      <c r="DB34" s="1">
        <v>0.176</v>
      </c>
      <c r="DC34" s="1">
        <v>1.208</v>
      </c>
      <c r="DD34" s="1">
        <v>0.037</v>
      </c>
      <c r="DE34" s="1">
        <v>1.245</v>
      </c>
      <c r="DF34" s="1">
        <v>1.264</v>
      </c>
      <c r="DG34" s="1">
        <v>0.699</v>
      </c>
      <c r="DH34" s="1">
        <v>1.963</v>
      </c>
      <c r="DI34" s="1">
        <v>0.226</v>
      </c>
      <c r="DJ34" s="1">
        <v>1.974</v>
      </c>
      <c r="DK34" s="1">
        <v>2.2</v>
      </c>
      <c r="DL34" s="1">
        <v>4.418</v>
      </c>
      <c r="DM34" s="1">
        <v>40.531</v>
      </c>
      <c r="DN34" s="1">
        <v>44.948</v>
      </c>
      <c r="DO34" s="1">
        <v>0.0</v>
      </c>
      <c r="DP34" s="1">
        <v>17.796</v>
      </c>
      <c r="DQ34" s="1">
        <v>17.796</v>
      </c>
      <c r="DR34" s="1" t="s">
        <v>158</v>
      </c>
      <c r="DS34" s="1" t="s">
        <v>158</v>
      </c>
      <c r="DT34" s="1" t="s">
        <v>157</v>
      </c>
      <c r="DU34" s="1" t="s">
        <v>158</v>
      </c>
      <c r="DV34" s="1">
        <v>263.099</v>
      </c>
      <c r="DW34" s="1" t="str">
        <f t="shared" si="3"/>
        <v>low</v>
      </c>
      <c r="DX34" s="1">
        <v>113.766</v>
      </c>
      <c r="DY34" s="1">
        <v>77.071</v>
      </c>
      <c r="DZ34" s="1">
        <v>24.648</v>
      </c>
      <c r="EA34" s="1" t="s">
        <v>158</v>
      </c>
      <c r="EB34" s="1" t="s">
        <v>158</v>
      </c>
      <c r="EC34" s="1" t="s">
        <v>157</v>
      </c>
      <c r="ED34" s="1" t="s">
        <v>158</v>
      </c>
      <c r="EE34" s="1" t="s">
        <v>227</v>
      </c>
      <c r="EF34" s="1" t="s">
        <v>151</v>
      </c>
      <c r="EG34" s="1" t="s">
        <v>151</v>
      </c>
    </row>
    <row r="35" ht="14.25" customHeight="1">
      <c r="A35" s="1" t="s">
        <v>228</v>
      </c>
      <c r="B35" s="1" t="s">
        <v>136</v>
      </c>
      <c r="C35" s="1">
        <v>52.0</v>
      </c>
      <c r="D35" s="1" t="s">
        <v>161</v>
      </c>
      <c r="E35" s="1">
        <v>135.0</v>
      </c>
      <c r="F35" s="1">
        <v>73.0</v>
      </c>
      <c r="G35" s="1" t="s">
        <v>154</v>
      </c>
      <c r="H35" s="1">
        <v>14.0</v>
      </c>
      <c r="I35" s="1">
        <v>96.0</v>
      </c>
      <c r="J35" s="1">
        <v>183.0</v>
      </c>
      <c r="K35" s="1">
        <v>2.506849315</v>
      </c>
      <c r="L35" s="1">
        <v>253.0</v>
      </c>
      <c r="M35" s="1">
        <v>0.51</v>
      </c>
      <c r="N35" s="1">
        <v>87.0</v>
      </c>
      <c r="O35" s="1">
        <v>5.17</v>
      </c>
      <c r="P35" s="1">
        <v>0.39</v>
      </c>
      <c r="Q35" s="1">
        <v>7.01</v>
      </c>
      <c r="R35" s="1">
        <v>0.055634807</v>
      </c>
      <c r="S35" s="1">
        <v>71.0</v>
      </c>
      <c r="T35" s="1">
        <v>6.52</v>
      </c>
      <c r="U35" s="1">
        <v>4.8285</v>
      </c>
      <c r="V35" s="1">
        <v>91.2</v>
      </c>
      <c r="W35" s="1">
        <v>98.15581483</v>
      </c>
      <c r="X35" s="1">
        <v>118.9</v>
      </c>
      <c r="Y35" s="1">
        <v>71.46981972</v>
      </c>
      <c r="Z35" s="1">
        <v>1.399192</v>
      </c>
      <c r="AA35" s="1">
        <v>0.362621401</v>
      </c>
      <c r="AB35" s="1">
        <v>63.1</v>
      </c>
      <c r="AC35" s="1">
        <v>22.25077719</v>
      </c>
      <c r="AD35" s="1" t="s">
        <v>154</v>
      </c>
      <c r="AE35" s="1">
        <v>28.94643919</v>
      </c>
      <c r="AF35" s="1">
        <v>76.4</v>
      </c>
      <c r="AG35" s="1" t="s">
        <v>154</v>
      </c>
      <c r="AH35" s="1" t="s">
        <v>154</v>
      </c>
      <c r="AI35" s="1" t="s">
        <v>142</v>
      </c>
      <c r="AJ35" s="1" t="s">
        <v>167</v>
      </c>
      <c r="AK35" s="1" t="s">
        <v>143</v>
      </c>
      <c r="AL35" s="1">
        <v>105.0</v>
      </c>
      <c r="AM35" s="1">
        <v>66.0</v>
      </c>
      <c r="AN35" s="1">
        <v>2132.21</v>
      </c>
      <c r="AO35" s="1">
        <v>14.2837</v>
      </c>
      <c r="AP35" s="1">
        <v>580.988</v>
      </c>
      <c r="AQ35" s="1">
        <v>941.962</v>
      </c>
      <c r="AR35" s="1">
        <v>13.4134</v>
      </c>
      <c r="AS35" s="1">
        <v>1378.95</v>
      </c>
      <c r="AT35" s="1">
        <v>3159.93</v>
      </c>
      <c r="AU35" s="1">
        <v>212.996</v>
      </c>
      <c r="AV35" s="1">
        <v>9.99513</v>
      </c>
      <c r="AW35" s="1">
        <v>1.1141</v>
      </c>
      <c r="AX35" s="1">
        <v>3.83681</v>
      </c>
      <c r="AY35" s="1">
        <v>829.534</v>
      </c>
      <c r="AZ35" s="1">
        <v>1.27308</v>
      </c>
      <c r="BA35" s="1">
        <v>1.714</v>
      </c>
      <c r="BB35" s="1">
        <v>12.0826</v>
      </c>
      <c r="BC35" s="1">
        <v>4.84311</v>
      </c>
      <c r="BD35" s="1">
        <v>2.66223</v>
      </c>
      <c r="BE35" s="1">
        <v>349.849</v>
      </c>
      <c r="BF35" s="1">
        <v>6.99627</v>
      </c>
      <c r="BG35" s="1">
        <v>214.026</v>
      </c>
      <c r="BH35" s="1">
        <v>5.511816247</v>
      </c>
      <c r="BI35" s="1">
        <v>0.948267741</v>
      </c>
      <c r="BJ35" s="1">
        <v>0.449031653</v>
      </c>
      <c r="BK35" s="1">
        <v>0.054288848</v>
      </c>
      <c r="BL35" s="1" t="s">
        <v>156</v>
      </c>
      <c r="BM35" s="1" t="s">
        <v>146</v>
      </c>
      <c r="BN35" s="1" t="s">
        <v>146</v>
      </c>
      <c r="BO35" s="1" t="s">
        <v>146</v>
      </c>
      <c r="BP35" s="1" t="s">
        <v>146</v>
      </c>
      <c r="BQ35" s="1" t="s">
        <v>146</v>
      </c>
      <c r="BR35" s="1" t="s">
        <v>146</v>
      </c>
      <c r="BS35" s="1">
        <v>5.874384254</v>
      </c>
      <c r="BT35" s="1">
        <v>0.491894157</v>
      </c>
      <c r="BU35" s="1">
        <v>0.510288046</v>
      </c>
      <c r="BV35" s="1">
        <v>0.068557588</v>
      </c>
      <c r="BW35" s="1">
        <v>0.310921711</v>
      </c>
      <c r="BX35" s="1">
        <v>0.068253275</v>
      </c>
      <c r="BY35" s="1">
        <v>0.032013731</v>
      </c>
      <c r="BZ35" s="1" t="str">
        <f t="shared" si="1"/>
        <v>antiinflamatoria</v>
      </c>
      <c r="CA35" s="1">
        <v>19.91623037</v>
      </c>
      <c r="CB35" s="1" t="s">
        <v>154</v>
      </c>
      <c r="CC35" s="1">
        <v>0.080522829</v>
      </c>
      <c r="CD35" s="1">
        <v>0.378121534</v>
      </c>
      <c r="CE35" s="1">
        <v>0.022034356</v>
      </c>
      <c r="CF35" s="1">
        <v>0.008244147</v>
      </c>
      <c r="CG35" s="1">
        <v>0.14722547</v>
      </c>
      <c r="CH35" s="1">
        <v>827.415</v>
      </c>
      <c r="CI35" s="2" t="str">
        <f t="shared" si="2"/>
        <v>low</v>
      </c>
      <c r="CJ35" s="1">
        <v>94.295</v>
      </c>
      <c r="CK35" s="1">
        <v>60.264</v>
      </c>
      <c r="CL35" s="1">
        <v>34.031</v>
      </c>
      <c r="CM35" s="1">
        <v>45.05</v>
      </c>
      <c r="CN35" s="1">
        <v>36.111</v>
      </c>
      <c r="CO35" s="1">
        <v>11.342</v>
      </c>
      <c r="CP35" s="1">
        <v>0.0</v>
      </c>
      <c r="CQ35" s="1">
        <v>11.342</v>
      </c>
      <c r="CR35" s="1">
        <v>0.0</v>
      </c>
      <c r="CS35" s="1">
        <v>1.792</v>
      </c>
      <c r="CT35" s="1">
        <v>1.792</v>
      </c>
      <c r="CU35" s="1">
        <v>0.0</v>
      </c>
      <c r="CV35" s="1">
        <v>11.34</v>
      </c>
      <c r="CW35" s="1">
        <v>0.0</v>
      </c>
      <c r="CX35" s="1">
        <v>0.0</v>
      </c>
      <c r="CY35" s="1">
        <v>35.737</v>
      </c>
      <c r="CZ35" s="1">
        <v>0.0</v>
      </c>
      <c r="DA35" s="1">
        <v>1.692</v>
      </c>
      <c r="DB35" s="1">
        <v>1.692</v>
      </c>
      <c r="DC35" s="1">
        <v>5.228</v>
      </c>
      <c r="DD35" s="1">
        <v>0.114</v>
      </c>
      <c r="DE35" s="1">
        <v>5.343</v>
      </c>
      <c r="DF35" s="1">
        <v>1.518</v>
      </c>
      <c r="DG35" s="1">
        <v>0.76</v>
      </c>
      <c r="DH35" s="1">
        <v>2.279</v>
      </c>
      <c r="DI35" s="1">
        <v>0.198</v>
      </c>
      <c r="DJ35" s="1">
        <v>2.015</v>
      </c>
      <c r="DK35" s="1">
        <v>2.213</v>
      </c>
      <c r="DL35" s="1">
        <v>6.229</v>
      </c>
      <c r="DM35" s="1">
        <v>27.645</v>
      </c>
      <c r="DN35" s="1">
        <v>33.874</v>
      </c>
      <c r="DO35" s="1">
        <v>0.0</v>
      </c>
      <c r="DP35" s="1">
        <v>1.792</v>
      </c>
      <c r="DQ35" s="1">
        <v>1.792</v>
      </c>
      <c r="DR35" s="1" t="s">
        <v>157</v>
      </c>
      <c r="DS35" s="1" t="s">
        <v>158</v>
      </c>
      <c r="DT35" s="1" t="s">
        <v>158</v>
      </c>
      <c r="DU35" s="1" t="s">
        <v>158</v>
      </c>
      <c r="DV35" s="1">
        <v>388.055</v>
      </c>
      <c r="DW35" s="1" t="str">
        <f t="shared" si="3"/>
        <v>low</v>
      </c>
      <c r="DX35" s="1">
        <v>44.224</v>
      </c>
      <c r="DY35" s="1">
        <v>21.128</v>
      </c>
      <c r="DZ35" s="1">
        <v>16.936</v>
      </c>
      <c r="EA35" s="1" t="s">
        <v>158</v>
      </c>
      <c r="EB35" s="1" t="s">
        <v>158</v>
      </c>
      <c r="EC35" s="1" t="s">
        <v>158</v>
      </c>
      <c r="ED35" s="1" t="s">
        <v>158</v>
      </c>
      <c r="EE35" s="1" t="s">
        <v>229</v>
      </c>
      <c r="EF35" s="1" t="s">
        <v>151</v>
      </c>
      <c r="EG35" s="1" t="s">
        <v>151</v>
      </c>
    </row>
    <row r="36" ht="14.25" customHeight="1">
      <c r="A36" s="1" t="s">
        <v>230</v>
      </c>
      <c r="B36" s="1" t="s">
        <v>136</v>
      </c>
      <c r="C36" s="1">
        <v>47.0</v>
      </c>
      <c r="D36" s="1" t="s">
        <v>161</v>
      </c>
      <c r="E36" s="1">
        <v>114.0</v>
      </c>
      <c r="F36" s="1">
        <v>39.0</v>
      </c>
      <c r="G36" s="1" t="s">
        <v>138</v>
      </c>
      <c r="H36" s="1">
        <v>28.0</v>
      </c>
      <c r="I36" s="1">
        <v>136.0</v>
      </c>
      <c r="J36" s="1">
        <v>203.0</v>
      </c>
      <c r="K36" s="1">
        <v>5.205128205</v>
      </c>
      <c r="L36" s="1">
        <v>223.3</v>
      </c>
      <c r="M36" s="1">
        <v>2.54</v>
      </c>
      <c r="N36" s="1">
        <v>89.0</v>
      </c>
      <c r="O36" s="1">
        <v>5.55</v>
      </c>
      <c r="P36" s="1">
        <v>6.87</v>
      </c>
      <c r="Q36" s="1">
        <v>7.84</v>
      </c>
      <c r="R36" s="1">
        <v>0.87627551</v>
      </c>
      <c r="S36" s="1">
        <v>139.0</v>
      </c>
      <c r="T36" s="1">
        <v>21.18</v>
      </c>
      <c r="U36" s="1">
        <v>4.9395</v>
      </c>
      <c r="V36" s="1">
        <v>193.6</v>
      </c>
      <c r="W36" s="1">
        <v>294.2688433</v>
      </c>
      <c r="X36" s="1">
        <v>37.4</v>
      </c>
      <c r="Y36" s="1">
        <v>21.50668987</v>
      </c>
      <c r="Z36" s="1">
        <v>4.649716</v>
      </c>
      <c r="AA36" s="1">
        <v>0.304948126</v>
      </c>
      <c r="AB36" s="1">
        <v>95.5</v>
      </c>
      <c r="AC36" s="1">
        <v>34.86642145</v>
      </c>
      <c r="AD36" s="1" t="s">
        <v>155</v>
      </c>
      <c r="AE36" s="1">
        <v>42.12914723</v>
      </c>
      <c r="AF36" s="1">
        <v>114.5</v>
      </c>
      <c r="AG36" s="1" t="s">
        <v>140</v>
      </c>
      <c r="AH36" s="1" t="s">
        <v>141</v>
      </c>
      <c r="AI36" s="1" t="s">
        <v>142</v>
      </c>
      <c r="AJ36" s="1" t="s">
        <v>167</v>
      </c>
      <c r="AK36" s="1" t="s">
        <v>170</v>
      </c>
      <c r="AL36" s="1">
        <v>169.0</v>
      </c>
      <c r="AM36" s="1">
        <v>104.0</v>
      </c>
      <c r="AN36" s="1">
        <v>1580.59</v>
      </c>
      <c r="AO36" s="1">
        <v>14.7629</v>
      </c>
      <c r="AP36" s="1">
        <v>537.753</v>
      </c>
      <c r="AQ36" s="1">
        <v>931.218</v>
      </c>
      <c r="AR36" s="1">
        <v>13.9236</v>
      </c>
      <c r="AS36" s="1">
        <v>1083.6</v>
      </c>
      <c r="AT36" s="1">
        <v>2503.69</v>
      </c>
      <c r="AU36" s="1">
        <v>190.322</v>
      </c>
      <c r="AV36" s="1">
        <v>10.3597</v>
      </c>
      <c r="AW36" s="1">
        <v>1.26627</v>
      </c>
      <c r="AX36" s="1">
        <v>2.76498</v>
      </c>
      <c r="AY36" s="1">
        <v>814.538</v>
      </c>
      <c r="AZ36" s="1">
        <v>1.20685</v>
      </c>
      <c r="BA36" s="1">
        <v>1.66133</v>
      </c>
      <c r="BB36" s="1">
        <v>15.555</v>
      </c>
      <c r="BC36" s="1">
        <v>4.4246</v>
      </c>
      <c r="BD36" s="1">
        <v>1.59917</v>
      </c>
      <c r="BE36" s="1">
        <v>293.12</v>
      </c>
      <c r="BF36" s="1">
        <v>7.30506</v>
      </c>
      <c r="BG36" s="1">
        <v>151.007</v>
      </c>
      <c r="BH36" s="1">
        <v>20.28591519</v>
      </c>
      <c r="BI36" s="1">
        <v>5.826611028</v>
      </c>
      <c r="BJ36" s="1">
        <v>2.234019426</v>
      </c>
      <c r="BK36" s="1">
        <v>0.0</v>
      </c>
      <c r="BL36" s="1" t="s">
        <v>144</v>
      </c>
      <c r="BM36" s="1" t="s">
        <v>145</v>
      </c>
      <c r="BN36" s="1" t="s">
        <v>146</v>
      </c>
      <c r="BO36" s="1" t="s">
        <v>145</v>
      </c>
      <c r="BP36" s="1" t="s">
        <v>146</v>
      </c>
      <c r="BQ36" s="1" t="s">
        <v>146</v>
      </c>
      <c r="BR36" s="1" t="s">
        <v>145</v>
      </c>
      <c r="BS36" s="1">
        <v>5.952023542</v>
      </c>
      <c r="BT36" s="1">
        <v>0.525444376</v>
      </c>
      <c r="BU36" s="1">
        <v>0.438882276</v>
      </c>
      <c r="BV36" s="1">
        <v>0.020355426</v>
      </c>
      <c r="BW36" s="1">
        <v>0.266711009</v>
      </c>
      <c r="BX36" s="1">
        <v>0.032292576</v>
      </c>
      <c r="BY36" s="1">
        <v>0.020425412</v>
      </c>
      <c r="BZ36" s="1" t="str">
        <f t="shared" si="1"/>
        <v>antiinflamatoria</v>
      </c>
      <c r="CA36" s="1">
        <v>35.09170306</v>
      </c>
      <c r="CB36" s="1" t="s">
        <v>148</v>
      </c>
      <c r="CC36" s="1">
        <v>0.421018295</v>
      </c>
      <c r="CD36" s="1">
        <v>0.110764431</v>
      </c>
      <c r="CE36" s="1">
        <v>0.023202383</v>
      </c>
      <c r="CF36" s="1">
        <v>0.034576656</v>
      </c>
      <c r="CG36" s="1">
        <v>0.220337541</v>
      </c>
      <c r="CH36" s="1">
        <v>384.332</v>
      </c>
      <c r="CI36" s="2" t="str">
        <f t="shared" si="2"/>
        <v>low</v>
      </c>
      <c r="CJ36" s="1">
        <v>78.396</v>
      </c>
      <c r="CK36" s="1">
        <v>29.755</v>
      </c>
      <c r="CL36" s="1">
        <v>48.641</v>
      </c>
      <c r="CM36" s="1">
        <v>7.596</v>
      </c>
      <c r="CN36" s="1">
        <v>60.279</v>
      </c>
      <c r="CO36" s="1">
        <v>6.628</v>
      </c>
      <c r="CP36" s="1">
        <v>0.0</v>
      </c>
      <c r="CQ36" s="1">
        <v>6.628</v>
      </c>
      <c r="CR36" s="1">
        <v>0.0</v>
      </c>
      <c r="CS36" s="1">
        <v>3.894</v>
      </c>
      <c r="CT36" s="1">
        <v>3.894</v>
      </c>
      <c r="CU36" s="1">
        <v>0.0</v>
      </c>
      <c r="CV36" s="1">
        <v>6.628</v>
      </c>
      <c r="CW36" s="1">
        <v>0.0</v>
      </c>
      <c r="CX36" s="1">
        <v>0.0</v>
      </c>
      <c r="CY36" s="1">
        <v>0.001</v>
      </c>
      <c r="CZ36" s="1">
        <v>0.05</v>
      </c>
      <c r="DA36" s="1">
        <v>0.354</v>
      </c>
      <c r="DB36" s="1">
        <v>0.403</v>
      </c>
      <c r="DC36" s="1">
        <v>0.0</v>
      </c>
      <c r="DD36" s="1">
        <v>0.06</v>
      </c>
      <c r="DE36" s="1">
        <v>0.06</v>
      </c>
      <c r="DF36" s="1">
        <v>5.33</v>
      </c>
      <c r="DG36" s="1">
        <v>1.801</v>
      </c>
      <c r="DH36" s="1">
        <v>7.131</v>
      </c>
      <c r="DI36" s="1">
        <v>0.281</v>
      </c>
      <c r="DJ36" s="1">
        <v>1.358</v>
      </c>
      <c r="DK36" s="1">
        <v>1.639</v>
      </c>
      <c r="DL36" s="1">
        <v>17.445</v>
      </c>
      <c r="DM36" s="1">
        <v>41.153</v>
      </c>
      <c r="DN36" s="1">
        <v>58.598</v>
      </c>
      <c r="DO36" s="1">
        <v>0.0</v>
      </c>
      <c r="DP36" s="1">
        <v>3.894</v>
      </c>
      <c r="DQ36" s="1">
        <v>3.894</v>
      </c>
      <c r="DR36" s="1" t="s">
        <v>158</v>
      </c>
      <c r="DS36" s="1" t="s">
        <v>158</v>
      </c>
      <c r="DT36" s="1" t="s">
        <v>158</v>
      </c>
      <c r="DU36" s="1" t="s">
        <v>158</v>
      </c>
      <c r="DV36" s="1">
        <v>243.157</v>
      </c>
      <c r="DW36" s="1" t="str">
        <f t="shared" si="3"/>
        <v>low</v>
      </c>
      <c r="DX36" s="1">
        <v>49.599</v>
      </c>
      <c r="DY36" s="1">
        <v>4.806</v>
      </c>
      <c r="DZ36" s="1">
        <v>38.137</v>
      </c>
      <c r="EA36" s="1" t="s">
        <v>158</v>
      </c>
      <c r="EB36" s="1" t="s">
        <v>158</v>
      </c>
      <c r="EC36" s="1" t="s">
        <v>158</v>
      </c>
      <c r="ED36" s="1" t="s">
        <v>158</v>
      </c>
      <c r="EE36" s="1" t="s">
        <v>231</v>
      </c>
      <c r="EF36" s="1" t="s">
        <v>165</v>
      </c>
      <c r="EG36" s="1" t="s">
        <v>151</v>
      </c>
    </row>
    <row r="37" ht="14.25" customHeight="1">
      <c r="A37" s="1" t="s">
        <v>232</v>
      </c>
      <c r="B37" s="1" t="s">
        <v>153</v>
      </c>
      <c r="C37" s="1">
        <v>48.0</v>
      </c>
      <c r="D37" s="1" t="s">
        <v>161</v>
      </c>
      <c r="E37" s="1">
        <v>142.0</v>
      </c>
      <c r="F37" s="1">
        <v>53.0</v>
      </c>
      <c r="G37" s="1" t="s">
        <v>154</v>
      </c>
      <c r="H37" s="1">
        <v>65.0</v>
      </c>
      <c r="I37" s="1">
        <v>160.0</v>
      </c>
      <c r="J37" s="1">
        <v>278.0</v>
      </c>
      <c r="K37" s="1">
        <v>5.245283019</v>
      </c>
      <c r="L37" s="1">
        <v>150.6</v>
      </c>
      <c r="M37" s="1">
        <v>2.14</v>
      </c>
      <c r="N37" s="1">
        <v>101.0</v>
      </c>
      <c r="O37" s="1">
        <v>5.9</v>
      </c>
      <c r="P37" s="1">
        <v>11.89</v>
      </c>
      <c r="Q37" s="1">
        <v>6.92</v>
      </c>
      <c r="R37" s="1">
        <v>1.718208092</v>
      </c>
      <c r="S37" s="1">
        <v>327.0</v>
      </c>
      <c r="T37" s="1">
        <v>14.13</v>
      </c>
      <c r="U37" s="1">
        <v>5.6055</v>
      </c>
      <c r="V37" s="1">
        <v>114.9</v>
      </c>
      <c r="W37" s="1">
        <v>134.2199003</v>
      </c>
      <c r="X37" s="1">
        <v>53.6</v>
      </c>
      <c r="Y37" s="1">
        <v>28.40704108</v>
      </c>
      <c r="Z37" s="1">
        <v>3.520254</v>
      </c>
      <c r="AA37" s="1">
        <v>0.316616627</v>
      </c>
      <c r="AB37" s="1">
        <v>71.5</v>
      </c>
      <c r="AC37" s="1">
        <v>24.48059203</v>
      </c>
      <c r="AD37" s="1" t="s">
        <v>154</v>
      </c>
      <c r="AE37" s="1">
        <v>40.29162417</v>
      </c>
      <c r="AF37" s="1">
        <v>88.5</v>
      </c>
      <c r="AG37" s="1" t="s">
        <v>140</v>
      </c>
      <c r="AH37" s="1" t="s">
        <v>141</v>
      </c>
      <c r="AI37" s="1" t="s">
        <v>142</v>
      </c>
      <c r="AJ37" s="1" t="s">
        <v>142</v>
      </c>
      <c r="AK37" s="1" t="s">
        <v>170</v>
      </c>
      <c r="AL37" s="1">
        <v>130.0</v>
      </c>
      <c r="AM37" s="1">
        <v>87.0</v>
      </c>
      <c r="AN37" s="1">
        <v>1462.87</v>
      </c>
      <c r="AO37" s="1">
        <v>15.6822</v>
      </c>
      <c r="AP37" s="1">
        <v>568.37</v>
      </c>
      <c r="AQ37" s="1">
        <v>871.943</v>
      </c>
      <c r="AR37" s="1">
        <v>12.6036</v>
      </c>
      <c r="AS37" s="1">
        <v>1193.21</v>
      </c>
      <c r="AT37" s="1">
        <v>2146.17</v>
      </c>
      <c r="AU37" s="1">
        <v>194.89</v>
      </c>
      <c r="AV37" s="1">
        <v>10.2632</v>
      </c>
      <c r="AW37" s="1">
        <v>1.33712</v>
      </c>
      <c r="AX37" s="1">
        <v>3.1594</v>
      </c>
      <c r="AY37" s="1">
        <v>741.482</v>
      </c>
      <c r="AZ37" s="1">
        <v>0.871262</v>
      </c>
      <c r="BA37" s="1">
        <v>1.44876</v>
      </c>
      <c r="BB37" s="1">
        <v>12.8545</v>
      </c>
      <c r="BC37" s="1">
        <v>3.71118</v>
      </c>
      <c r="BD37" s="1">
        <v>1.5187</v>
      </c>
      <c r="BE37" s="1">
        <v>295.295</v>
      </c>
      <c r="BF37" s="1">
        <v>6.99822</v>
      </c>
      <c r="BG37" s="1">
        <v>124.627</v>
      </c>
      <c r="BH37" s="1">
        <v>4.386115217</v>
      </c>
      <c r="BI37" s="1">
        <v>0.883048482</v>
      </c>
      <c r="BJ37" s="1">
        <v>0.539822621</v>
      </c>
      <c r="BK37" s="1">
        <v>0.050062607</v>
      </c>
      <c r="BL37" s="1" t="s">
        <v>144</v>
      </c>
      <c r="BM37" s="1" t="s">
        <v>145</v>
      </c>
      <c r="BN37" s="1" t="s">
        <v>145</v>
      </c>
      <c r="BO37" s="1" t="s">
        <v>146</v>
      </c>
      <c r="BP37" s="1" t="s">
        <v>145</v>
      </c>
      <c r="BQ37" s="1" t="s">
        <v>146</v>
      </c>
      <c r="BR37" s="1" t="s">
        <v>145</v>
      </c>
      <c r="BS37" s="1">
        <v>3.860705967</v>
      </c>
      <c r="BT37" s="1">
        <v>0.258868034</v>
      </c>
      <c r="BU37" s="1">
        <v>0.225388727</v>
      </c>
      <c r="BV37" s="1">
        <v>0.053116233</v>
      </c>
      <c r="BW37" s="1">
        <v>0.183040994</v>
      </c>
      <c r="BX37" s="1">
        <v>0.183283843</v>
      </c>
      <c r="BY37" s="1">
        <v>0.125279455</v>
      </c>
      <c r="BZ37" s="1" t="str">
        <f t="shared" si="1"/>
        <v>proinflamatoria</v>
      </c>
      <c r="CA37" s="1">
        <v>37.37853107</v>
      </c>
      <c r="CB37" s="1" t="s">
        <v>148</v>
      </c>
      <c r="CC37" s="1">
        <v>0.048888889</v>
      </c>
      <c r="CD37" s="1">
        <v>0.20585702</v>
      </c>
      <c r="CE37" s="1">
        <v>0.154091301</v>
      </c>
      <c r="CF37" s="1">
        <v>0.199689922</v>
      </c>
      <c r="CG37" s="1">
        <v>0.106459948</v>
      </c>
      <c r="CH37" s="1">
        <v>461.256</v>
      </c>
      <c r="CI37" s="2" t="str">
        <f t="shared" si="2"/>
        <v>low</v>
      </c>
      <c r="CJ37" s="1">
        <v>90.083</v>
      </c>
      <c r="CK37" s="1">
        <v>54.571</v>
      </c>
      <c r="CL37" s="1">
        <v>35.512</v>
      </c>
      <c r="CM37" s="1">
        <v>36.56</v>
      </c>
      <c r="CN37" s="1">
        <v>43.579</v>
      </c>
      <c r="CO37" s="1">
        <v>2.981</v>
      </c>
      <c r="CP37" s="1">
        <v>0.0</v>
      </c>
      <c r="CQ37" s="1">
        <v>2.981</v>
      </c>
      <c r="CR37" s="1">
        <v>0.0</v>
      </c>
      <c r="CS37" s="1">
        <v>6.962</v>
      </c>
      <c r="CT37" s="1">
        <v>6.962</v>
      </c>
      <c r="CU37" s="1">
        <v>0.0</v>
      </c>
      <c r="CV37" s="1">
        <v>2.981</v>
      </c>
      <c r="CW37" s="1">
        <v>0.0</v>
      </c>
      <c r="CX37" s="1">
        <v>0.0</v>
      </c>
      <c r="CY37" s="1">
        <v>10.149</v>
      </c>
      <c r="CZ37" s="1">
        <v>0.061</v>
      </c>
      <c r="DA37" s="1">
        <v>12.745</v>
      </c>
      <c r="DB37" s="1">
        <v>12.805</v>
      </c>
      <c r="DC37" s="1">
        <v>11.665</v>
      </c>
      <c r="DD37" s="1">
        <v>0.605</v>
      </c>
      <c r="DE37" s="1">
        <v>12.271</v>
      </c>
      <c r="DF37" s="1">
        <v>0.518</v>
      </c>
      <c r="DG37" s="1">
        <v>0.817</v>
      </c>
      <c r="DH37" s="1">
        <v>1.335</v>
      </c>
      <c r="DI37" s="1">
        <v>0.105</v>
      </c>
      <c r="DJ37" s="1">
        <v>3.539</v>
      </c>
      <c r="DK37" s="1">
        <v>3.644</v>
      </c>
      <c r="DL37" s="1">
        <v>29.092</v>
      </c>
      <c r="DM37" s="1">
        <v>10.843</v>
      </c>
      <c r="DN37" s="1">
        <v>39.936</v>
      </c>
      <c r="DO37" s="1">
        <v>0.0</v>
      </c>
      <c r="DP37" s="1">
        <v>6.962</v>
      </c>
      <c r="DQ37" s="1">
        <v>6.962</v>
      </c>
      <c r="DR37" s="1" t="s">
        <v>158</v>
      </c>
      <c r="DS37" s="1" t="s">
        <v>158</v>
      </c>
      <c r="DT37" s="1" t="s">
        <v>158</v>
      </c>
      <c r="DU37" s="1" t="s">
        <v>158</v>
      </c>
      <c r="DV37" s="1">
        <v>315.309</v>
      </c>
      <c r="DW37" s="1" t="str">
        <f t="shared" si="3"/>
        <v>low</v>
      </c>
      <c r="DX37" s="1">
        <v>61.579</v>
      </c>
      <c r="DY37" s="1">
        <v>24.992</v>
      </c>
      <c r="DZ37" s="1">
        <v>29.79</v>
      </c>
      <c r="EA37" s="1" t="s">
        <v>158</v>
      </c>
      <c r="EB37" s="1" t="s">
        <v>158</v>
      </c>
      <c r="EC37" s="1" t="s">
        <v>158</v>
      </c>
      <c r="ED37" s="1" t="s">
        <v>158</v>
      </c>
      <c r="EE37" s="1" t="s">
        <v>233</v>
      </c>
      <c r="EF37" s="1" t="s">
        <v>165</v>
      </c>
      <c r="EG37" s="1" t="s">
        <v>165</v>
      </c>
    </row>
    <row r="38" ht="14.25" customHeight="1">
      <c r="A38" s="1" t="s">
        <v>234</v>
      </c>
      <c r="B38" s="1" t="s">
        <v>153</v>
      </c>
      <c r="C38" s="1">
        <v>47.0</v>
      </c>
      <c r="D38" s="1" t="s">
        <v>161</v>
      </c>
      <c r="E38" s="1">
        <v>89.0</v>
      </c>
      <c r="F38" s="1">
        <v>51.0</v>
      </c>
      <c r="G38" s="1" t="s">
        <v>154</v>
      </c>
      <c r="H38" s="1">
        <v>21.0</v>
      </c>
      <c r="I38" s="1">
        <v>115.0</v>
      </c>
      <c r="J38" s="1">
        <v>187.0</v>
      </c>
      <c r="K38" s="1">
        <v>3.666666667</v>
      </c>
      <c r="L38" s="1">
        <v>94.4</v>
      </c>
      <c r="M38" s="1">
        <v>0.46</v>
      </c>
      <c r="N38" s="1">
        <v>85.0</v>
      </c>
      <c r="O38" s="1">
        <v>5.52</v>
      </c>
      <c r="P38" s="1">
        <v>5.88</v>
      </c>
      <c r="Q38" s="1">
        <v>8.71</v>
      </c>
      <c r="R38" s="1">
        <v>0.675086108</v>
      </c>
      <c r="S38" s="1">
        <v>106.0</v>
      </c>
      <c r="T38" s="1">
        <v>5.37</v>
      </c>
      <c r="U38" s="1">
        <v>4.7175</v>
      </c>
      <c r="V38" s="1">
        <v>83.9</v>
      </c>
      <c r="W38" s="1">
        <v>88.21355236</v>
      </c>
      <c r="X38" s="1">
        <v>144.9</v>
      </c>
      <c r="Y38" s="1">
        <v>88.81704577</v>
      </c>
      <c r="Z38" s="1">
        <v>1.12591</v>
      </c>
      <c r="AA38" s="1">
        <v>0.375470722</v>
      </c>
      <c r="AB38" s="1">
        <v>56.4</v>
      </c>
      <c r="AC38" s="1">
        <v>22.73620559</v>
      </c>
      <c r="AD38" s="1" t="s">
        <v>154</v>
      </c>
      <c r="AE38" s="1">
        <v>34.17874897</v>
      </c>
      <c r="AF38" s="1">
        <v>77.3</v>
      </c>
      <c r="AG38" s="1" t="s">
        <v>154</v>
      </c>
      <c r="AH38" s="1" t="s">
        <v>154</v>
      </c>
      <c r="AI38" s="1" t="s">
        <v>167</v>
      </c>
      <c r="AJ38" s="1" t="s">
        <v>142</v>
      </c>
      <c r="AK38" s="1" t="s">
        <v>143</v>
      </c>
      <c r="AL38" s="1">
        <v>115.0</v>
      </c>
      <c r="AM38" s="1">
        <v>68.0</v>
      </c>
      <c r="AN38" s="1">
        <v>1512.83</v>
      </c>
      <c r="AO38" s="1">
        <v>14.2893</v>
      </c>
      <c r="AP38" s="1">
        <v>470.965</v>
      </c>
      <c r="AQ38" s="1">
        <v>785.565</v>
      </c>
      <c r="AR38" s="1">
        <v>12.163</v>
      </c>
      <c r="AS38" s="1">
        <v>966.928</v>
      </c>
      <c r="AT38" s="1">
        <v>2630.85</v>
      </c>
      <c r="AU38" s="1">
        <v>187.016</v>
      </c>
      <c r="AV38" s="1">
        <v>10.0798</v>
      </c>
      <c r="AW38" s="1">
        <v>0.944573</v>
      </c>
      <c r="AX38" s="1">
        <v>2.31949</v>
      </c>
      <c r="AY38" s="1">
        <v>703.57</v>
      </c>
      <c r="AZ38" s="1">
        <v>0.826579</v>
      </c>
      <c r="BA38" s="1">
        <v>1.47678</v>
      </c>
      <c r="BB38" s="1">
        <v>10.9184</v>
      </c>
      <c r="BC38" s="1">
        <v>4.38726</v>
      </c>
      <c r="BD38" s="1">
        <v>1.11314</v>
      </c>
      <c r="BE38" s="1">
        <v>269.349</v>
      </c>
      <c r="BF38" s="1">
        <v>7.0258</v>
      </c>
      <c r="BG38" s="1">
        <v>186.794</v>
      </c>
      <c r="BH38" s="1">
        <v>0.849144464</v>
      </c>
      <c r="BI38" s="1">
        <v>0.0</v>
      </c>
      <c r="BJ38" s="1">
        <v>0.0</v>
      </c>
      <c r="BK38" s="1">
        <v>0.0</v>
      </c>
      <c r="BL38" s="1" t="s">
        <v>156</v>
      </c>
      <c r="BM38" s="1" t="s">
        <v>146</v>
      </c>
      <c r="BN38" s="1" t="s">
        <v>146</v>
      </c>
      <c r="BO38" s="1" t="s">
        <v>146</v>
      </c>
      <c r="BP38" s="1" t="s">
        <v>146</v>
      </c>
      <c r="BQ38" s="1" t="s">
        <v>146</v>
      </c>
      <c r="BR38" s="1" t="s">
        <v>146</v>
      </c>
      <c r="BS38" s="1">
        <v>16.95014874</v>
      </c>
      <c r="BT38" s="1">
        <v>2.407165108</v>
      </c>
      <c r="BU38" s="1">
        <v>0.780797033</v>
      </c>
      <c r="BV38" s="1">
        <v>0.629687851</v>
      </c>
      <c r="BW38" s="1">
        <v>0.201525446</v>
      </c>
      <c r="BX38" s="1">
        <v>1.065689546</v>
      </c>
      <c r="BY38" s="1">
        <v>0.704355285</v>
      </c>
      <c r="BZ38" s="1" t="str">
        <f t="shared" si="1"/>
        <v>proinflamatoria</v>
      </c>
      <c r="CA38" s="1">
        <v>35.24967658</v>
      </c>
      <c r="CB38" s="1" t="s">
        <v>148</v>
      </c>
      <c r="CC38" s="1">
        <v>0.110642288</v>
      </c>
      <c r="CD38" s="1">
        <v>0.08601673</v>
      </c>
      <c r="CE38" s="1">
        <v>9.37647E-4</v>
      </c>
      <c r="CF38" s="1">
        <v>0.026328127</v>
      </c>
      <c r="CG38" s="1">
        <v>0.423692847</v>
      </c>
      <c r="CH38" s="1">
        <v>804.975</v>
      </c>
      <c r="CI38" s="2" t="str">
        <f t="shared" si="2"/>
        <v>low</v>
      </c>
      <c r="CJ38" s="1">
        <v>194.065</v>
      </c>
      <c r="CK38" s="1">
        <v>85.982</v>
      </c>
      <c r="CL38" s="1">
        <v>108.082</v>
      </c>
      <c r="CM38" s="1">
        <v>105.143</v>
      </c>
      <c r="CN38" s="1">
        <v>81.932</v>
      </c>
      <c r="CO38" s="1">
        <v>0.0</v>
      </c>
      <c r="CP38" s="1">
        <v>0.0</v>
      </c>
      <c r="CQ38" s="1">
        <v>0.0</v>
      </c>
      <c r="CR38" s="1">
        <v>0.0</v>
      </c>
      <c r="CS38" s="1">
        <v>6.99</v>
      </c>
      <c r="CT38" s="1">
        <v>6.99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0.704</v>
      </c>
      <c r="DA38" s="1">
        <v>26.491</v>
      </c>
      <c r="DB38" s="1">
        <v>27.195</v>
      </c>
      <c r="DC38" s="1">
        <v>0.068</v>
      </c>
      <c r="DD38" s="1">
        <v>1.047</v>
      </c>
      <c r="DE38" s="1">
        <v>1.115</v>
      </c>
      <c r="DF38" s="1">
        <v>60.222</v>
      </c>
      <c r="DG38" s="1">
        <v>16.612</v>
      </c>
      <c r="DH38" s="1">
        <v>76.834</v>
      </c>
      <c r="DI38" s="1">
        <v>1.144</v>
      </c>
      <c r="DJ38" s="1">
        <v>0.947</v>
      </c>
      <c r="DK38" s="1">
        <v>2.091</v>
      </c>
      <c r="DL38" s="1">
        <v>23.819</v>
      </c>
      <c r="DM38" s="1">
        <v>55.971</v>
      </c>
      <c r="DN38" s="1">
        <v>79.79</v>
      </c>
      <c r="DO38" s="1">
        <v>0.0</v>
      </c>
      <c r="DP38" s="1">
        <v>6.99</v>
      </c>
      <c r="DQ38" s="1">
        <v>6.99</v>
      </c>
      <c r="DR38" s="1" t="s">
        <v>157</v>
      </c>
      <c r="DS38" s="1" t="s">
        <v>158</v>
      </c>
      <c r="DT38" s="1" t="s">
        <v>157</v>
      </c>
      <c r="DU38" s="1" t="s">
        <v>158</v>
      </c>
      <c r="DV38" s="1">
        <v>532.099</v>
      </c>
      <c r="DW38" s="1" t="str">
        <f t="shared" si="3"/>
        <v>high</v>
      </c>
      <c r="DX38" s="1">
        <v>128.279</v>
      </c>
      <c r="DY38" s="1">
        <v>69.501</v>
      </c>
      <c r="DZ38" s="1">
        <v>54.158</v>
      </c>
      <c r="EA38" s="1" t="s">
        <v>157</v>
      </c>
      <c r="EB38" s="1" t="s">
        <v>158</v>
      </c>
      <c r="EC38" s="1" t="s">
        <v>157</v>
      </c>
      <c r="ED38" s="1" t="s">
        <v>158</v>
      </c>
      <c r="EE38" s="1" t="s">
        <v>235</v>
      </c>
      <c r="EF38" s="1" t="s">
        <v>165</v>
      </c>
      <c r="EG38" s="1" t="s">
        <v>165</v>
      </c>
    </row>
    <row r="39" ht="14.25" customHeight="1">
      <c r="A39" s="1" t="s">
        <v>236</v>
      </c>
      <c r="B39" s="1" t="s">
        <v>136</v>
      </c>
      <c r="C39" s="1">
        <v>43.0</v>
      </c>
      <c r="D39" s="1" t="s">
        <v>161</v>
      </c>
      <c r="E39" s="1">
        <v>118.0</v>
      </c>
      <c r="F39" s="1">
        <v>39.0</v>
      </c>
      <c r="G39" s="1" t="s">
        <v>138</v>
      </c>
      <c r="H39" s="1">
        <v>26.0</v>
      </c>
      <c r="I39" s="1">
        <v>149.0</v>
      </c>
      <c r="J39" s="1">
        <v>214.0</v>
      </c>
      <c r="K39" s="1">
        <v>5.487179487</v>
      </c>
      <c r="L39" s="1">
        <v>168.3</v>
      </c>
      <c r="M39" s="1">
        <v>1.99</v>
      </c>
      <c r="N39" s="1">
        <v>98.0</v>
      </c>
      <c r="O39" s="1">
        <v>5.5</v>
      </c>
      <c r="P39" s="1">
        <v>2.59</v>
      </c>
      <c r="Q39" s="1">
        <v>5.45</v>
      </c>
      <c r="R39" s="1">
        <v>0.475229358</v>
      </c>
      <c r="S39" s="1">
        <v>128.0</v>
      </c>
      <c r="T39" s="1">
        <v>22.14</v>
      </c>
      <c r="U39" s="1">
        <v>5.439</v>
      </c>
      <c r="V39" s="1">
        <v>165.9</v>
      </c>
      <c r="W39" s="1">
        <v>228.3651367</v>
      </c>
      <c r="X39" s="1">
        <v>35.0</v>
      </c>
      <c r="Y39" s="1">
        <v>18.68468767</v>
      </c>
      <c r="Z39" s="1">
        <v>5.351976</v>
      </c>
      <c r="AA39" s="1">
        <v>0.299371262</v>
      </c>
      <c r="AB39" s="1">
        <v>82.7</v>
      </c>
      <c r="AC39" s="1">
        <v>26.51698305</v>
      </c>
      <c r="AD39" s="1" t="s">
        <v>139</v>
      </c>
      <c r="AE39" s="1">
        <v>40.41400085</v>
      </c>
      <c r="AF39" s="1">
        <v>103.2</v>
      </c>
      <c r="AG39" s="1" t="s">
        <v>140</v>
      </c>
      <c r="AH39" s="1" t="s">
        <v>141</v>
      </c>
      <c r="AI39" s="1" t="s">
        <v>142</v>
      </c>
      <c r="AJ39" s="1" t="s">
        <v>167</v>
      </c>
      <c r="AK39" s="1" t="s">
        <v>173</v>
      </c>
      <c r="AL39" s="1">
        <v>115.0</v>
      </c>
      <c r="AM39" s="1">
        <v>78.0</v>
      </c>
      <c r="AN39" s="1">
        <v>1847.15</v>
      </c>
      <c r="AO39" s="1">
        <v>16.3891</v>
      </c>
      <c r="AP39" s="1">
        <v>985.334</v>
      </c>
      <c r="AQ39" s="1">
        <v>1268.31</v>
      </c>
      <c r="AR39" s="1">
        <v>12.0848</v>
      </c>
      <c r="AS39" s="1">
        <v>1534.91</v>
      </c>
      <c r="AT39" s="1">
        <v>3167.16</v>
      </c>
      <c r="AU39" s="1">
        <v>221.525</v>
      </c>
      <c r="AV39" s="1">
        <v>10.0456</v>
      </c>
      <c r="AW39" s="1">
        <v>1.65261</v>
      </c>
      <c r="AX39" s="1">
        <v>2.58354</v>
      </c>
      <c r="AY39" s="1">
        <v>897.957</v>
      </c>
      <c r="AZ39" s="1">
        <v>1.27884</v>
      </c>
      <c r="BA39" s="1">
        <v>2.14629</v>
      </c>
      <c r="BB39" s="1">
        <v>13.5013</v>
      </c>
      <c r="BC39" s="1">
        <v>5.06415</v>
      </c>
      <c r="BD39" s="1">
        <v>0.981839</v>
      </c>
      <c r="BE39" s="1">
        <v>301.801</v>
      </c>
      <c r="BF39" s="1">
        <v>7.75369</v>
      </c>
      <c r="BG39" s="1">
        <v>209.896</v>
      </c>
      <c r="BH39" s="1">
        <v>0.506528502</v>
      </c>
      <c r="BI39" s="1">
        <v>0.138551538</v>
      </c>
      <c r="BJ39" s="1">
        <v>0.0</v>
      </c>
      <c r="BK39" s="1">
        <v>0.025033466</v>
      </c>
      <c r="BL39" s="1" t="s">
        <v>144</v>
      </c>
      <c r="BM39" s="1" t="s">
        <v>146</v>
      </c>
      <c r="BN39" s="1" t="s">
        <v>146</v>
      </c>
      <c r="BO39" s="1" t="s">
        <v>145</v>
      </c>
      <c r="BP39" s="1" t="s">
        <v>146</v>
      </c>
      <c r="BQ39" s="1" t="s">
        <v>146</v>
      </c>
      <c r="BR39" s="1" t="s">
        <v>145</v>
      </c>
      <c r="BS39" s="1">
        <v>12.26879514</v>
      </c>
      <c r="BT39" s="1">
        <v>1.201507502</v>
      </c>
      <c r="BU39" s="1">
        <v>0.640130646</v>
      </c>
      <c r="BV39" s="1">
        <v>0.203127319</v>
      </c>
      <c r="BW39" s="1">
        <v>0.084732413</v>
      </c>
      <c r="BX39" s="1">
        <v>0.515978465</v>
      </c>
      <c r="BY39" s="1">
        <v>0.279360295</v>
      </c>
      <c r="BZ39" s="1" t="str">
        <f t="shared" si="1"/>
        <v>proinflamatoria</v>
      </c>
      <c r="CA39" s="1">
        <v>29.7751938</v>
      </c>
      <c r="CB39" s="1" t="s">
        <v>148</v>
      </c>
      <c r="CC39" s="1">
        <v>0.124414168</v>
      </c>
      <c r="CD39" s="1">
        <v>0.212937958</v>
      </c>
      <c r="CE39" s="1">
        <v>0.006324372</v>
      </c>
      <c r="CF39" s="1">
        <v>0.006899315</v>
      </c>
      <c r="CG39" s="1">
        <v>0.434726554</v>
      </c>
      <c r="CH39" s="1">
        <v>850.103</v>
      </c>
      <c r="CI39" s="2" t="str">
        <f t="shared" si="2"/>
        <v>low</v>
      </c>
      <c r="CJ39" s="1">
        <v>212.873</v>
      </c>
      <c r="CK39" s="1">
        <v>170.405</v>
      </c>
      <c r="CL39" s="1">
        <v>42.468</v>
      </c>
      <c r="CM39" s="1">
        <v>154.856</v>
      </c>
      <c r="CN39" s="1">
        <v>51.127</v>
      </c>
      <c r="CO39" s="1">
        <v>0.004</v>
      </c>
      <c r="CP39" s="1">
        <v>0.0</v>
      </c>
      <c r="CQ39" s="1">
        <v>0.004</v>
      </c>
      <c r="CR39" s="1">
        <v>0.0</v>
      </c>
      <c r="CS39" s="1">
        <v>6.885</v>
      </c>
      <c r="CT39" s="1">
        <v>6.885</v>
      </c>
      <c r="CU39" s="1">
        <v>0.0</v>
      </c>
      <c r="CV39" s="1">
        <v>0.0</v>
      </c>
      <c r="CW39" s="1">
        <v>0.0</v>
      </c>
      <c r="CX39" s="1">
        <v>0.0</v>
      </c>
      <c r="CY39" s="1">
        <v>141.259</v>
      </c>
      <c r="CZ39" s="1">
        <v>0.051</v>
      </c>
      <c r="DA39" s="1">
        <v>0.366</v>
      </c>
      <c r="DB39" s="1">
        <v>0.417</v>
      </c>
      <c r="DC39" s="1">
        <v>0.0</v>
      </c>
      <c r="DD39" s="1">
        <v>0.041</v>
      </c>
      <c r="DE39" s="1">
        <v>0.041</v>
      </c>
      <c r="DF39" s="1">
        <v>10.794</v>
      </c>
      <c r="DG39" s="1">
        <v>2.346</v>
      </c>
      <c r="DH39" s="1">
        <v>13.139</v>
      </c>
      <c r="DI39" s="1">
        <v>0.217</v>
      </c>
      <c r="DJ39" s="1">
        <v>0.96</v>
      </c>
      <c r="DK39" s="1">
        <v>1.178</v>
      </c>
      <c r="DL39" s="1">
        <v>18.062</v>
      </c>
      <c r="DM39" s="1">
        <v>31.853</v>
      </c>
      <c r="DN39" s="1">
        <v>49.915</v>
      </c>
      <c r="DO39" s="1">
        <v>0.0</v>
      </c>
      <c r="DP39" s="1">
        <v>6.885</v>
      </c>
      <c r="DQ39" s="1">
        <v>6.885</v>
      </c>
      <c r="DR39" s="1" t="s">
        <v>157</v>
      </c>
      <c r="DS39" s="1" t="s">
        <v>158</v>
      </c>
      <c r="DT39" s="1" t="s">
        <v>157</v>
      </c>
      <c r="DU39" s="1" t="s">
        <v>158</v>
      </c>
      <c r="DV39" s="1">
        <v>460.224</v>
      </c>
      <c r="DW39" s="1" t="str">
        <f t="shared" si="3"/>
        <v>low</v>
      </c>
      <c r="DX39" s="1">
        <v>115.244</v>
      </c>
      <c r="DY39" s="1">
        <v>83.835</v>
      </c>
      <c r="DZ39" s="1">
        <v>27.679</v>
      </c>
      <c r="EA39" s="1" t="s">
        <v>157</v>
      </c>
      <c r="EB39" s="1" t="s">
        <v>158</v>
      </c>
      <c r="EC39" s="1" t="s">
        <v>157</v>
      </c>
      <c r="ED39" s="1" t="s">
        <v>158</v>
      </c>
      <c r="EE39" s="1" t="s">
        <v>237</v>
      </c>
      <c r="EF39" s="1" t="s">
        <v>151</v>
      </c>
      <c r="EG39" s="1" t="s">
        <v>151</v>
      </c>
    </row>
    <row r="40" ht="14.25" customHeight="1">
      <c r="A40" s="1" t="s">
        <v>238</v>
      </c>
      <c r="B40" s="1" t="s">
        <v>153</v>
      </c>
      <c r="C40" s="1">
        <v>61.0</v>
      </c>
      <c r="D40" s="1" t="s">
        <v>161</v>
      </c>
      <c r="E40" s="1">
        <v>82.0</v>
      </c>
      <c r="F40" s="1">
        <v>81.0</v>
      </c>
      <c r="G40" s="1" t="s">
        <v>154</v>
      </c>
      <c r="H40" s="1">
        <v>19.0</v>
      </c>
      <c r="I40" s="1">
        <v>96.0</v>
      </c>
      <c r="J40" s="1">
        <v>196.0</v>
      </c>
      <c r="K40" s="1">
        <v>2.419753086</v>
      </c>
      <c r="L40" s="1">
        <v>110.7</v>
      </c>
      <c r="M40" s="1">
        <v>0.56</v>
      </c>
      <c r="N40" s="1">
        <v>85.0</v>
      </c>
      <c r="O40" s="1">
        <v>5.5</v>
      </c>
      <c r="P40" s="1">
        <v>17.85</v>
      </c>
      <c r="Q40" s="1">
        <v>11.29</v>
      </c>
      <c r="R40" s="1">
        <v>1.581045173</v>
      </c>
      <c r="S40" s="1">
        <v>97.0</v>
      </c>
      <c r="T40" s="1">
        <v>11.24</v>
      </c>
      <c r="U40" s="1">
        <v>4.7175</v>
      </c>
      <c r="V40" s="1">
        <v>137.9</v>
      </c>
      <c r="W40" s="1">
        <v>184.6406571</v>
      </c>
      <c r="X40" s="1">
        <v>70.0</v>
      </c>
      <c r="Y40" s="1">
        <v>42.43305479</v>
      </c>
      <c r="Z40" s="1">
        <v>2.356653333</v>
      </c>
      <c r="AA40" s="1">
        <v>0.335107669</v>
      </c>
      <c r="AB40" s="1">
        <v>84.6</v>
      </c>
      <c r="AC40" s="1">
        <v>33.21273108</v>
      </c>
      <c r="AD40" s="1" t="s">
        <v>155</v>
      </c>
      <c r="AE40" s="1">
        <v>48.21743148</v>
      </c>
      <c r="AF40" s="1">
        <v>108.1</v>
      </c>
      <c r="AG40" s="1" t="s">
        <v>140</v>
      </c>
      <c r="AH40" s="1" t="s">
        <v>141</v>
      </c>
      <c r="AI40" s="1" t="s">
        <v>142</v>
      </c>
      <c r="AJ40" s="1" t="s">
        <v>167</v>
      </c>
      <c r="AK40" s="1" t="s">
        <v>173</v>
      </c>
      <c r="AL40" s="1">
        <v>132.0</v>
      </c>
      <c r="AM40" s="1">
        <v>84.0</v>
      </c>
      <c r="AN40" s="1">
        <v>1830.34</v>
      </c>
      <c r="AO40" s="1">
        <v>13.6474</v>
      </c>
      <c r="AP40" s="1">
        <v>863.4</v>
      </c>
      <c r="AQ40" s="1">
        <v>1121.98</v>
      </c>
      <c r="AR40" s="1">
        <v>11.9536</v>
      </c>
      <c r="AS40" s="1">
        <v>1621.93</v>
      </c>
      <c r="AT40" s="1">
        <v>2331.3</v>
      </c>
      <c r="AU40" s="1">
        <v>206.528</v>
      </c>
      <c r="AV40" s="1">
        <v>10.1042</v>
      </c>
      <c r="AW40" s="1">
        <v>0.901447</v>
      </c>
      <c r="AX40" s="1">
        <v>2.52557</v>
      </c>
      <c r="AY40" s="1">
        <v>825.796</v>
      </c>
      <c r="AZ40" s="1">
        <v>1.26727</v>
      </c>
      <c r="BA40" s="1">
        <v>2.12858</v>
      </c>
      <c r="BB40" s="1">
        <v>12.3158</v>
      </c>
      <c r="BC40" s="1">
        <v>4.93584</v>
      </c>
      <c r="BD40" s="1">
        <v>1.27551</v>
      </c>
      <c r="BE40" s="1">
        <v>330.521</v>
      </c>
      <c r="BF40" s="1">
        <v>7.22996</v>
      </c>
      <c r="BG40" s="1">
        <v>100.056</v>
      </c>
      <c r="BH40" s="1">
        <v>3.226197278</v>
      </c>
      <c r="BI40" s="1">
        <v>0.625808559</v>
      </c>
      <c r="BJ40" s="1">
        <v>0.349412441</v>
      </c>
      <c r="BK40" s="1">
        <v>0.028203203</v>
      </c>
      <c r="BL40" s="1" t="s">
        <v>144</v>
      </c>
      <c r="BM40" s="1" t="s">
        <v>145</v>
      </c>
      <c r="BN40" s="1" t="s">
        <v>146</v>
      </c>
      <c r="BO40" s="1" t="s">
        <v>145</v>
      </c>
      <c r="BP40" s="1" t="s">
        <v>146</v>
      </c>
      <c r="BQ40" s="1" t="s">
        <v>146</v>
      </c>
      <c r="BR40" s="1" t="s">
        <v>146</v>
      </c>
      <c r="BS40" s="1">
        <v>8.837074409</v>
      </c>
      <c r="BT40" s="1">
        <v>0.70552701</v>
      </c>
      <c r="BU40" s="1">
        <v>0.322529163</v>
      </c>
      <c r="BV40" s="1">
        <v>0.100705727</v>
      </c>
      <c r="BW40" s="1">
        <v>0.030174201</v>
      </c>
      <c r="BX40" s="1">
        <v>1.092563319</v>
      </c>
      <c r="BY40" s="1">
        <v>0.597029136</v>
      </c>
      <c r="BZ40" s="1" t="str">
        <f t="shared" si="1"/>
        <v>proinflamatoria</v>
      </c>
      <c r="CA40" s="1">
        <v>46.47178538</v>
      </c>
      <c r="CB40" s="1" t="s">
        <v>148</v>
      </c>
      <c r="CC40" s="1">
        <v>0.249120261</v>
      </c>
      <c r="CD40" s="1">
        <v>0.231670597</v>
      </c>
      <c r="CE40" s="1">
        <v>0.172719028</v>
      </c>
      <c r="CF40" s="1">
        <v>0.025866135</v>
      </c>
      <c r="CG40" s="1">
        <v>0.007582079</v>
      </c>
      <c r="CH40" s="1">
        <v>678.45</v>
      </c>
      <c r="CI40" s="2" t="str">
        <f t="shared" si="2"/>
        <v>low</v>
      </c>
      <c r="CJ40" s="1">
        <v>329.97</v>
      </c>
      <c r="CK40" s="1">
        <v>289.49</v>
      </c>
      <c r="CL40" s="1">
        <v>40.48</v>
      </c>
      <c r="CM40" s="1">
        <v>261.527</v>
      </c>
      <c r="CN40" s="1">
        <v>67.695</v>
      </c>
      <c r="CO40" s="1">
        <v>0.539</v>
      </c>
      <c r="CP40" s="1">
        <v>0.0</v>
      </c>
      <c r="CQ40" s="1">
        <v>0.539</v>
      </c>
      <c r="CR40" s="1">
        <v>0.0</v>
      </c>
      <c r="CS40" s="1">
        <v>0.209</v>
      </c>
      <c r="CT40" s="1">
        <v>0.209</v>
      </c>
      <c r="CU40" s="1">
        <v>0.0</v>
      </c>
      <c r="CV40" s="1">
        <v>0.387</v>
      </c>
      <c r="CW40" s="1">
        <v>1.432</v>
      </c>
      <c r="CX40" s="1">
        <v>0.0</v>
      </c>
      <c r="CY40" s="1">
        <v>230.859</v>
      </c>
      <c r="CZ40" s="1">
        <v>0.045</v>
      </c>
      <c r="DA40" s="1">
        <v>0.0</v>
      </c>
      <c r="DB40" s="1">
        <v>0.045</v>
      </c>
      <c r="DC40" s="1">
        <v>3.775</v>
      </c>
      <c r="DD40" s="1">
        <v>0.263</v>
      </c>
      <c r="DE40" s="1">
        <v>4.037</v>
      </c>
      <c r="DF40" s="1">
        <v>12.986</v>
      </c>
      <c r="DG40" s="1">
        <v>3.864</v>
      </c>
      <c r="DH40" s="1">
        <v>16.85</v>
      </c>
      <c r="DI40" s="1">
        <v>2.162</v>
      </c>
      <c r="DJ40" s="1">
        <v>1.306</v>
      </c>
      <c r="DK40" s="1">
        <v>3.468</v>
      </c>
      <c r="DL40" s="1">
        <v>29.371</v>
      </c>
      <c r="DM40" s="1">
        <v>34.821</v>
      </c>
      <c r="DN40" s="1">
        <v>64.192</v>
      </c>
      <c r="DO40" s="1">
        <v>0.0</v>
      </c>
      <c r="DP40" s="1">
        <v>0.209</v>
      </c>
      <c r="DQ40" s="1">
        <v>0.209</v>
      </c>
      <c r="DR40" s="1" t="s">
        <v>158</v>
      </c>
      <c r="DS40" s="1" t="s">
        <v>158</v>
      </c>
      <c r="DT40" s="1" t="s">
        <v>149</v>
      </c>
      <c r="DU40" s="1" t="s">
        <v>158</v>
      </c>
      <c r="DV40" s="1">
        <v>370.669</v>
      </c>
      <c r="DW40" s="1" t="str">
        <f t="shared" si="3"/>
        <v>low</v>
      </c>
      <c r="DX40" s="1">
        <v>180.278</v>
      </c>
      <c r="DY40" s="1">
        <v>142.884</v>
      </c>
      <c r="DZ40" s="1">
        <v>36.985</v>
      </c>
      <c r="EA40" s="1" t="s">
        <v>158</v>
      </c>
      <c r="EB40" s="1" t="s">
        <v>158</v>
      </c>
      <c r="EC40" s="1" t="s">
        <v>149</v>
      </c>
      <c r="ED40" s="1" t="s">
        <v>158</v>
      </c>
      <c r="EE40" s="1" t="s">
        <v>239</v>
      </c>
      <c r="EF40" s="1" t="s">
        <v>151</v>
      </c>
      <c r="EG40" s="1" t="s">
        <v>151</v>
      </c>
    </row>
    <row r="41" ht="14.25" customHeight="1">
      <c r="A41" s="1" t="s">
        <v>240</v>
      </c>
      <c r="B41" s="1" t="s">
        <v>153</v>
      </c>
      <c r="C41" s="1">
        <v>55.0</v>
      </c>
      <c r="D41" s="1" t="s">
        <v>161</v>
      </c>
      <c r="E41" s="1">
        <v>85.0</v>
      </c>
      <c r="F41" s="1">
        <v>49.0</v>
      </c>
      <c r="G41" s="1" t="s">
        <v>154</v>
      </c>
      <c r="H41" s="1">
        <v>22.0</v>
      </c>
      <c r="I41" s="1">
        <v>102.0</v>
      </c>
      <c r="J41" s="1">
        <v>173.0</v>
      </c>
      <c r="K41" s="1">
        <v>3.530612245</v>
      </c>
      <c r="L41" s="1">
        <v>104.1</v>
      </c>
      <c r="M41" s="1">
        <v>9.55</v>
      </c>
      <c r="N41" s="1">
        <v>92.0</v>
      </c>
      <c r="O41" s="1">
        <v>5.68</v>
      </c>
      <c r="P41" s="1">
        <v>5.26</v>
      </c>
      <c r="Q41" s="1">
        <v>9.76</v>
      </c>
      <c r="R41" s="1">
        <v>0.538934426</v>
      </c>
      <c r="S41" s="1">
        <v>112.0</v>
      </c>
      <c r="T41" s="1">
        <v>14.56</v>
      </c>
      <c r="U41" s="1">
        <v>5.106</v>
      </c>
      <c r="V41" s="1">
        <v>140.6</v>
      </c>
      <c r="W41" s="1">
        <v>181.3200498</v>
      </c>
      <c r="X41" s="1">
        <v>53.3</v>
      </c>
      <c r="Y41" s="1">
        <v>30.26497592</v>
      </c>
      <c r="Z41" s="1">
        <v>3.304149333</v>
      </c>
      <c r="AA41" s="1">
        <v>0.31939907</v>
      </c>
      <c r="AB41" s="1">
        <v>62.9</v>
      </c>
      <c r="AC41" s="1">
        <v>26.83491748</v>
      </c>
      <c r="AD41" s="1" t="s">
        <v>139</v>
      </c>
      <c r="AE41" s="1">
        <v>44.02347966</v>
      </c>
      <c r="AF41" s="1">
        <v>93.0</v>
      </c>
      <c r="AG41" s="1" t="s">
        <v>140</v>
      </c>
      <c r="AH41" s="1" t="s">
        <v>141</v>
      </c>
      <c r="AI41" s="1" t="s">
        <v>142</v>
      </c>
      <c r="AJ41" s="1" t="s">
        <v>167</v>
      </c>
      <c r="AK41" s="1" t="s">
        <v>170</v>
      </c>
      <c r="AL41" s="1">
        <v>109.0</v>
      </c>
      <c r="AM41" s="1">
        <v>80.0</v>
      </c>
      <c r="AN41" s="1">
        <v>1994.13</v>
      </c>
      <c r="AO41" s="1">
        <v>17.6153</v>
      </c>
      <c r="AP41" s="1">
        <v>715.864</v>
      </c>
      <c r="AQ41" s="1">
        <v>1065.07</v>
      </c>
      <c r="AR41" s="1">
        <v>14.5956</v>
      </c>
      <c r="AS41" s="1">
        <v>1315.82</v>
      </c>
      <c r="AT41" s="1">
        <v>4747.52</v>
      </c>
      <c r="AU41" s="1">
        <v>302.93</v>
      </c>
      <c r="AV41" s="1">
        <v>10.1823</v>
      </c>
      <c r="AW41" s="1">
        <v>1.65261</v>
      </c>
      <c r="AX41" s="1">
        <v>2.71263</v>
      </c>
      <c r="AY41" s="1">
        <v>969.919</v>
      </c>
      <c r="AZ41" s="1">
        <v>1.19432</v>
      </c>
      <c r="BA41" s="1">
        <v>2.26814</v>
      </c>
      <c r="BB41" s="1">
        <v>16.1182</v>
      </c>
      <c r="BC41" s="1">
        <v>5.46262</v>
      </c>
      <c r="BD41" s="1">
        <v>2.32196</v>
      </c>
      <c r="BE41" s="1">
        <v>338.869</v>
      </c>
      <c r="BF41" s="1">
        <v>7.10646</v>
      </c>
      <c r="BG41" s="1">
        <v>266.077</v>
      </c>
      <c r="BH41" s="1">
        <v>4.741382987</v>
      </c>
      <c r="BI41" s="1">
        <v>1.384095941</v>
      </c>
      <c r="BJ41" s="1">
        <v>0.733208503</v>
      </c>
      <c r="BK41" s="1">
        <v>0.0</v>
      </c>
      <c r="BL41" s="1" t="s">
        <v>144</v>
      </c>
      <c r="BM41" s="1" t="s">
        <v>146</v>
      </c>
      <c r="BN41" s="1" t="s">
        <v>146</v>
      </c>
      <c r="BO41" s="1" t="s">
        <v>145</v>
      </c>
      <c r="BP41" s="1" t="s">
        <v>145</v>
      </c>
      <c r="BQ41" s="1" t="s">
        <v>145</v>
      </c>
      <c r="BR41" s="1" t="s">
        <v>145</v>
      </c>
      <c r="BS41" s="1">
        <v>8.972552193</v>
      </c>
      <c r="BT41" s="1">
        <v>0.960030975</v>
      </c>
      <c r="BU41" s="1">
        <v>0.567942515</v>
      </c>
      <c r="BV41" s="1">
        <v>0.104168917</v>
      </c>
      <c r="BW41" s="1">
        <v>0.052169354</v>
      </c>
      <c r="BX41" s="1">
        <v>-1.143940504</v>
      </c>
      <c r="BY41" s="1">
        <v>-0.573691326</v>
      </c>
      <c r="BZ41" s="1" t="str">
        <f t="shared" si="1"/>
        <v>antiinflamatoria</v>
      </c>
      <c r="CA41" s="1">
        <v>43.07526882</v>
      </c>
      <c r="CB41" s="1" t="s">
        <v>148</v>
      </c>
      <c r="CC41" s="1">
        <v>0.136206323</v>
      </c>
      <c r="CD41" s="1">
        <v>0.172212978</v>
      </c>
      <c r="CE41" s="1">
        <v>0.250349418</v>
      </c>
      <c r="CF41" s="1">
        <v>0.019866889</v>
      </c>
      <c r="CG41" s="1">
        <v>0.141264559</v>
      </c>
      <c r="CH41" s="1">
        <v>1217.6</v>
      </c>
      <c r="CI41" s="2" t="str">
        <f t="shared" si="2"/>
        <v>High</v>
      </c>
      <c r="CJ41" s="1">
        <v>419.228</v>
      </c>
      <c r="CK41" s="1">
        <v>288.308</v>
      </c>
      <c r="CL41" s="1">
        <v>130.92</v>
      </c>
      <c r="CM41" s="1">
        <v>69.761</v>
      </c>
      <c r="CN41" s="1">
        <v>344.675</v>
      </c>
      <c r="CO41" s="1">
        <v>2.483</v>
      </c>
      <c r="CP41" s="1">
        <v>0.0</v>
      </c>
      <c r="CQ41" s="1">
        <v>2.483</v>
      </c>
      <c r="CR41" s="1">
        <v>0.0</v>
      </c>
      <c r="CS41" s="1">
        <v>2.309</v>
      </c>
      <c r="CT41" s="1">
        <v>2.309</v>
      </c>
      <c r="CU41" s="1">
        <v>0.0</v>
      </c>
      <c r="CV41" s="1">
        <v>0.386</v>
      </c>
      <c r="CW41" s="1">
        <v>0.0</v>
      </c>
      <c r="CX41" s="1">
        <v>0.0</v>
      </c>
      <c r="CY41" s="1">
        <v>68.267</v>
      </c>
      <c r="CZ41" s="1">
        <v>0.0</v>
      </c>
      <c r="DA41" s="1">
        <v>0.0</v>
      </c>
      <c r="DB41" s="1">
        <v>0.0</v>
      </c>
      <c r="DC41" s="1">
        <v>1.449</v>
      </c>
      <c r="DD41" s="1">
        <v>0.002</v>
      </c>
      <c r="DE41" s="1">
        <v>1.451</v>
      </c>
      <c r="DF41" s="1">
        <v>0.0</v>
      </c>
      <c r="DG41" s="1">
        <v>0.043</v>
      </c>
      <c r="DH41" s="1">
        <v>0.043</v>
      </c>
      <c r="DI41" s="1">
        <v>2.403</v>
      </c>
      <c r="DJ41" s="1">
        <v>1.113</v>
      </c>
      <c r="DK41" s="1">
        <v>3.516</v>
      </c>
      <c r="DL41" s="1">
        <v>213.685</v>
      </c>
      <c r="DM41" s="1">
        <v>127.433</v>
      </c>
      <c r="DN41" s="1">
        <v>341.118</v>
      </c>
      <c r="DO41" s="1">
        <v>0.0</v>
      </c>
      <c r="DP41" s="1">
        <v>2.309</v>
      </c>
      <c r="DQ41" s="1">
        <v>2.309</v>
      </c>
      <c r="DR41" s="1" t="s">
        <v>157</v>
      </c>
      <c r="DS41" s="1" t="s">
        <v>157</v>
      </c>
      <c r="DT41" s="1" t="s">
        <v>157</v>
      </c>
      <c r="DU41" s="1" t="s">
        <v>157</v>
      </c>
      <c r="DV41" s="1">
        <v>610.592</v>
      </c>
      <c r="DW41" s="1" t="str">
        <f t="shared" si="3"/>
        <v>high</v>
      </c>
      <c r="DX41" s="1">
        <v>210.231</v>
      </c>
      <c r="DY41" s="1">
        <v>34.983</v>
      </c>
      <c r="DZ41" s="1">
        <v>172.845</v>
      </c>
      <c r="EA41" s="1" t="s">
        <v>157</v>
      </c>
      <c r="EB41" s="1" t="s">
        <v>157</v>
      </c>
      <c r="EC41" s="1" t="s">
        <v>157</v>
      </c>
      <c r="ED41" s="1" t="s">
        <v>157</v>
      </c>
      <c r="EE41" s="1" t="s">
        <v>241</v>
      </c>
      <c r="EF41" s="1" t="s">
        <v>151</v>
      </c>
      <c r="EG41" s="1" t="s">
        <v>151</v>
      </c>
    </row>
    <row r="42" ht="14.25" customHeight="1">
      <c r="A42" s="1" t="s">
        <v>242</v>
      </c>
      <c r="B42" s="1" t="s">
        <v>136</v>
      </c>
      <c r="C42" s="1">
        <v>50.0</v>
      </c>
      <c r="D42" s="1" t="s">
        <v>161</v>
      </c>
      <c r="E42" s="1">
        <v>83.0</v>
      </c>
      <c r="F42" s="1">
        <v>58.0</v>
      </c>
      <c r="G42" s="1" t="s">
        <v>154</v>
      </c>
      <c r="H42" s="1">
        <v>22.0</v>
      </c>
      <c r="I42" s="1">
        <v>92.0</v>
      </c>
      <c r="J42" s="1">
        <v>172.0</v>
      </c>
      <c r="K42" s="1">
        <v>2.965517241</v>
      </c>
      <c r="L42" s="1">
        <v>268.0</v>
      </c>
      <c r="M42" s="1">
        <v>0.46</v>
      </c>
      <c r="N42" s="1">
        <v>91.0</v>
      </c>
      <c r="O42" s="1">
        <v>5.48</v>
      </c>
      <c r="P42" s="1">
        <v>6.02</v>
      </c>
      <c r="Q42" s="1">
        <v>12.49</v>
      </c>
      <c r="R42" s="1">
        <v>0.481985588</v>
      </c>
      <c r="S42" s="1">
        <v>110.0</v>
      </c>
      <c r="T42" s="1">
        <v>16.71</v>
      </c>
      <c r="U42" s="1">
        <v>5.0505</v>
      </c>
      <c r="V42" s="1">
        <v>157.8</v>
      </c>
      <c r="W42" s="1">
        <v>215.5433731</v>
      </c>
      <c r="X42" s="1">
        <v>46.7</v>
      </c>
      <c r="Y42" s="1">
        <v>26.66070889</v>
      </c>
      <c r="Z42" s="1">
        <v>3.750838</v>
      </c>
      <c r="AA42" s="1">
        <v>0.313878305</v>
      </c>
      <c r="AB42" s="1">
        <v>85.4</v>
      </c>
      <c r="AC42" s="1">
        <v>30.18602225</v>
      </c>
      <c r="AD42" s="1" t="s">
        <v>155</v>
      </c>
      <c r="AE42" s="1">
        <v>42.586327</v>
      </c>
      <c r="AF42" s="1">
        <v>106.2</v>
      </c>
      <c r="AG42" s="1" t="s">
        <v>140</v>
      </c>
      <c r="AH42" s="1" t="s">
        <v>141</v>
      </c>
      <c r="AI42" s="1" t="s">
        <v>142</v>
      </c>
      <c r="AJ42" s="1" t="s">
        <v>167</v>
      </c>
      <c r="AK42" s="1" t="s">
        <v>143</v>
      </c>
      <c r="AL42" s="1">
        <v>126.0</v>
      </c>
      <c r="AM42" s="1">
        <v>94.0</v>
      </c>
      <c r="AN42" s="1">
        <v>1997.23</v>
      </c>
      <c r="AO42" s="1">
        <v>13.236</v>
      </c>
      <c r="AP42" s="1">
        <v>517.513</v>
      </c>
      <c r="AQ42" s="1">
        <v>1023.42</v>
      </c>
      <c r="AR42" s="1">
        <v>11.9051</v>
      </c>
      <c r="AS42" s="1">
        <v>1432.55</v>
      </c>
      <c r="AT42" s="1">
        <v>2803.0</v>
      </c>
      <c r="AU42" s="1">
        <v>219.998</v>
      </c>
      <c r="AV42" s="1">
        <v>10.4355</v>
      </c>
      <c r="AW42" s="1">
        <v>1.33712</v>
      </c>
      <c r="AX42" s="1">
        <v>2.73478</v>
      </c>
      <c r="AY42" s="1">
        <v>735.468</v>
      </c>
      <c r="AZ42" s="1">
        <v>1.43951</v>
      </c>
      <c r="BA42" s="1">
        <v>1.8993</v>
      </c>
      <c r="BB42" s="1">
        <v>15.555</v>
      </c>
      <c r="BC42" s="1">
        <v>5.20074</v>
      </c>
      <c r="BD42" s="1">
        <v>1.56664</v>
      </c>
      <c r="BE42" s="1">
        <v>350.108</v>
      </c>
      <c r="BF42" s="1">
        <v>7.04109</v>
      </c>
      <c r="BG42" s="1">
        <v>200.366</v>
      </c>
      <c r="BH42" s="1">
        <v>5.958109581</v>
      </c>
      <c r="BI42" s="1">
        <v>1.517031974</v>
      </c>
      <c r="BJ42" s="1">
        <v>0.862239619</v>
      </c>
      <c r="BK42" s="1">
        <v>0.14379969</v>
      </c>
      <c r="BL42" s="1" t="s">
        <v>144</v>
      </c>
      <c r="BM42" s="1" t="s">
        <v>145</v>
      </c>
      <c r="BN42" s="1" t="s">
        <v>146</v>
      </c>
      <c r="BO42" s="1" t="s">
        <v>146</v>
      </c>
      <c r="BP42" s="1" t="s">
        <v>146</v>
      </c>
      <c r="BQ42" s="1" t="s">
        <v>146</v>
      </c>
      <c r="BR42" s="1" t="s">
        <v>145</v>
      </c>
      <c r="BS42" s="1">
        <v>10.67973294</v>
      </c>
      <c r="BT42" s="1">
        <v>0.861030984</v>
      </c>
      <c r="BU42" s="1">
        <v>0.500695349</v>
      </c>
      <c r="BV42" s="1">
        <v>0.084847133</v>
      </c>
      <c r="BW42" s="1">
        <v>0.048376898</v>
      </c>
      <c r="BX42" s="1">
        <v>0.494480349</v>
      </c>
      <c r="BY42" s="1">
        <v>0.247611592</v>
      </c>
      <c r="BZ42" s="1" t="str">
        <f t="shared" si="1"/>
        <v>proinflamatoria</v>
      </c>
      <c r="CA42" s="1">
        <v>32.32391714</v>
      </c>
      <c r="CB42" s="1" t="s">
        <v>148</v>
      </c>
      <c r="CC42" s="1">
        <v>0.224915757</v>
      </c>
      <c r="CD42" s="1">
        <v>0.249509631</v>
      </c>
      <c r="CE42" s="1">
        <v>0.061560127</v>
      </c>
      <c r="CF42" s="1">
        <v>0.186541266</v>
      </c>
      <c r="CG42" s="1">
        <v>0.166725343</v>
      </c>
      <c r="CH42" s="1">
        <v>552.671</v>
      </c>
      <c r="CI42" s="2" t="str">
        <f t="shared" si="2"/>
        <v>low</v>
      </c>
      <c r="CJ42" s="1">
        <v>552.138</v>
      </c>
      <c r="CK42" s="1">
        <v>366.854</v>
      </c>
      <c r="CL42" s="1">
        <v>185.284</v>
      </c>
      <c r="CM42" s="1">
        <v>187.158</v>
      </c>
      <c r="CN42" s="1">
        <v>352.166</v>
      </c>
      <c r="CO42" s="1">
        <v>10.66</v>
      </c>
      <c r="CP42" s="1">
        <v>0.0</v>
      </c>
      <c r="CQ42" s="1">
        <v>10.66</v>
      </c>
      <c r="CR42" s="1">
        <v>0.0</v>
      </c>
      <c r="CS42" s="1">
        <v>2.153</v>
      </c>
      <c r="CT42" s="1">
        <v>2.153</v>
      </c>
      <c r="CU42" s="1">
        <v>0.0</v>
      </c>
      <c r="CV42" s="1">
        <v>2.078</v>
      </c>
      <c r="CW42" s="1">
        <v>0.0</v>
      </c>
      <c r="CX42" s="1">
        <v>0.0</v>
      </c>
      <c r="CY42" s="1">
        <v>0.0</v>
      </c>
      <c r="CZ42" s="1">
        <v>115.183</v>
      </c>
      <c r="DA42" s="1">
        <v>29.655</v>
      </c>
      <c r="DB42" s="1">
        <v>144.838</v>
      </c>
      <c r="DC42" s="1">
        <v>35.439</v>
      </c>
      <c r="DD42" s="1">
        <v>0.001</v>
      </c>
      <c r="DE42" s="1">
        <v>35.44</v>
      </c>
      <c r="DF42" s="1">
        <v>6.092</v>
      </c>
      <c r="DG42" s="1">
        <v>0.788</v>
      </c>
      <c r="DH42" s="1">
        <v>6.88</v>
      </c>
      <c r="DI42" s="1">
        <v>0.407</v>
      </c>
      <c r="DJ42" s="1">
        <v>1.327</v>
      </c>
      <c r="DK42" s="1">
        <v>1.734</v>
      </c>
      <c r="DL42" s="1">
        <v>199.045</v>
      </c>
      <c r="DM42" s="1">
        <v>151.333</v>
      </c>
      <c r="DN42" s="1">
        <v>350.378</v>
      </c>
      <c r="DO42" s="1">
        <v>0.0</v>
      </c>
      <c r="DP42" s="1">
        <v>2.153</v>
      </c>
      <c r="DQ42" s="1">
        <v>2.153</v>
      </c>
      <c r="DR42" s="1" t="s">
        <v>158</v>
      </c>
      <c r="DS42" s="1" t="s">
        <v>157</v>
      </c>
      <c r="DT42" s="1" t="s">
        <v>157</v>
      </c>
      <c r="DU42" s="1" t="s">
        <v>157</v>
      </c>
      <c r="DV42" s="1">
        <v>276.719</v>
      </c>
      <c r="DW42" s="1" t="str">
        <f t="shared" si="3"/>
        <v>low</v>
      </c>
      <c r="DX42" s="1">
        <v>276.452</v>
      </c>
      <c r="DY42" s="1">
        <v>93.709</v>
      </c>
      <c r="DZ42" s="1">
        <v>176.327</v>
      </c>
      <c r="EA42" s="1" t="s">
        <v>158</v>
      </c>
      <c r="EB42" s="1" t="s">
        <v>157</v>
      </c>
      <c r="EC42" s="1" t="s">
        <v>157</v>
      </c>
      <c r="ED42" s="1" t="s">
        <v>157</v>
      </c>
      <c r="EE42" s="1" t="s">
        <v>243</v>
      </c>
      <c r="EF42" s="1" t="s">
        <v>151</v>
      </c>
      <c r="EG42" s="1" t="s">
        <v>151</v>
      </c>
    </row>
    <row r="43" ht="14.25" customHeight="1">
      <c r="A43" s="1" t="s">
        <v>244</v>
      </c>
      <c r="B43" s="1" t="s">
        <v>136</v>
      </c>
      <c r="C43" s="1">
        <v>46.0</v>
      </c>
      <c r="D43" s="1" t="s">
        <v>161</v>
      </c>
      <c r="E43" s="1">
        <v>102.0</v>
      </c>
      <c r="F43" s="1">
        <v>66.0</v>
      </c>
      <c r="G43" s="1" t="s">
        <v>154</v>
      </c>
      <c r="H43" s="1">
        <v>19.0</v>
      </c>
      <c r="I43" s="1">
        <v>103.0</v>
      </c>
      <c r="J43" s="1">
        <v>188.0</v>
      </c>
      <c r="K43" s="1">
        <v>2.848484848</v>
      </c>
      <c r="L43" s="1">
        <v>93.2</v>
      </c>
      <c r="M43" s="1">
        <v>43.4</v>
      </c>
      <c r="N43" s="1">
        <v>93.0</v>
      </c>
      <c r="O43" s="1">
        <v>5.57</v>
      </c>
      <c r="P43" s="1">
        <v>2.0</v>
      </c>
      <c r="Q43" s="1">
        <v>2.54</v>
      </c>
      <c r="R43" s="1">
        <v>0.787401575</v>
      </c>
      <c r="S43" s="1">
        <v>94.0</v>
      </c>
      <c r="T43" s="1">
        <v>11.52</v>
      </c>
      <c r="U43" s="1">
        <v>5.1615</v>
      </c>
      <c r="V43" s="1">
        <v>117.4</v>
      </c>
      <c r="W43" s="1">
        <v>138.6698766</v>
      </c>
      <c r="X43" s="1">
        <v>66.7</v>
      </c>
      <c r="Y43" s="1">
        <v>37.84025961</v>
      </c>
      <c r="Z43" s="1">
        <v>2.642688</v>
      </c>
      <c r="AA43" s="1">
        <v>0.329612479</v>
      </c>
      <c r="AB43" s="1">
        <v>76.7</v>
      </c>
      <c r="AC43" s="1">
        <v>25.95634934</v>
      </c>
      <c r="AD43" s="1" t="s">
        <v>139</v>
      </c>
      <c r="AE43" s="1">
        <v>35.11338915</v>
      </c>
      <c r="AF43" s="1">
        <v>97.4</v>
      </c>
      <c r="AG43" s="1" t="s">
        <v>140</v>
      </c>
      <c r="AH43" s="1" t="s">
        <v>141</v>
      </c>
      <c r="AI43" s="1" t="s">
        <v>142</v>
      </c>
      <c r="AJ43" s="1" t="s">
        <v>167</v>
      </c>
      <c r="AK43" s="1" t="s">
        <v>143</v>
      </c>
      <c r="AL43" s="1">
        <v>124.0</v>
      </c>
      <c r="AM43" s="1">
        <v>69.0</v>
      </c>
      <c r="AN43" s="1">
        <v>2152.56</v>
      </c>
      <c r="AO43" s="1">
        <v>19.5511</v>
      </c>
      <c r="AP43" s="1">
        <v>649.114</v>
      </c>
      <c r="AQ43" s="1">
        <v>1076.52</v>
      </c>
      <c r="AR43" s="1">
        <v>12.6448</v>
      </c>
      <c r="AS43" s="1">
        <v>1049.76</v>
      </c>
      <c r="AT43" s="1">
        <v>3230.11</v>
      </c>
      <c r="AU43" s="1">
        <v>231.666</v>
      </c>
      <c r="AV43" s="1">
        <v>10.9545</v>
      </c>
      <c r="AW43" s="1">
        <v>2.43628</v>
      </c>
      <c r="AX43" s="1">
        <v>2.70814</v>
      </c>
      <c r="AY43" s="1">
        <v>877.168</v>
      </c>
      <c r="AZ43" s="1">
        <v>1.01088</v>
      </c>
      <c r="BA43" s="1">
        <v>1.99372</v>
      </c>
      <c r="BB43" s="1">
        <v>16.9026</v>
      </c>
      <c r="BC43" s="1">
        <v>5.95409</v>
      </c>
      <c r="BD43" s="1">
        <v>1.0116</v>
      </c>
      <c r="BE43" s="1">
        <v>297.787</v>
      </c>
      <c r="BF43" s="1">
        <v>7.25062</v>
      </c>
      <c r="BG43" s="1">
        <v>168.312</v>
      </c>
      <c r="BH43" s="1">
        <v>2.881317923</v>
      </c>
      <c r="BI43" s="1">
        <v>1.275931612</v>
      </c>
      <c r="BJ43" s="1">
        <v>0.968904159</v>
      </c>
      <c r="BK43" s="1">
        <v>0.042504601</v>
      </c>
      <c r="BL43" s="1" t="s">
        <v>144</v>
      </c>
      <c r="BM43" s="1" t="s">
        <v>145</v>
      </c>
      <c r="BN43" s="1" t="s">
        <v>146</v>
      </c>
      <c r="BO43" s="1" t="s">
        <v>145</v>
      </c>
      <c r="BP43" s="1" t="s">
        <v>146</v>
      </c>
      <c r="BQ43" s="1" t="s">
        <v>145</v>
      </c>
      <c r="BR43" s="1" t="s">
        <v>146</v>
      </c>
      <c r="BS43" s="1">
        <v>10.66654746</v>
      </c>
      <c r="BT43" s="1">
        <v>0.621902778</v>
      </c>
      <c r="BU43" s="1">
        <v>0.449373468</v>
      </c>
      <c r="BV43" s="1">
        <v>0.061852549</v>
      </c>
      <c r="BW43" s="1">
        <v>0.160038048</v>
      </c>
      <c r="BX43" s="1">
        <v>0.245462472</v>
      </c>
      <c r="BY43" s="1">
        <v>0.114009508</v>
      </c>
      <c r="BZ43" s="1" t="str">
        <f t="shared" si="1"/>
        <v>proinflamatoria</v>
      </c>
      <c r="CA43" s="1">
        <v>28.70225873</v>
      </c>
      <c r="CB43" s="1" t="s">
        <v>148</v>
      </c>
      <c r="CC43" s="1">
        <v>0.163255017</v>
      </c>
      <c r="CD43" s="1">
        <v>0.501798259</v>
      </c>
      <c r="CE43" s="1">
        <v>0.043191825</v>
      </c>
      <c r="CF43" s="1">
        <v>0.091459111</v>
      </c>
      <c r="CG43" s="1">
        <v>0.078215858</v>
      </c>
      <c r="CH43" s="1">
        <v>908.466</v>
      </c>
      <c r="CI43" s="2" t="str">
        <f t="shared" si="2"/>
        <v>low</v>
      </c>
      <c r="CJ43" s="1">
        <v>644.315</v>
      </c>
      <c r="CK43" s="1">
        <v>491.329</v>
      </c>
      <c r="CL43" s="1">
        <v>152.986</v>
      </c>
      <c r="CM43" s="1">
        <v>279.018</v>
      </c>
      <c r="CN43" s="1">
        <v>279.248</v>
      </c>
      <c r="CO43" s="1">
        <v>0.208</v>
      </c>
      <c r="CP43" s="1">
        <v>0.0</v>
      </c>
      <c r="CQ43" s="1">
        <v>0.208</v>
      </c>
      <c r="CR43" s="1">
        <v>0.0</v>
      </c>
      <c r="CS43" s="1">
        <v>85.841</v>
      </c>
      <c r="CT43" s="1">
        <v>85.841</v>
      </c>
      <c r="CU43" s="1">
        <v>0.0</v>
      </c>
      <c r="CV43" s="1">
        <v>0.0</v>
      </c>
      <c r="CW43" s="1">
        <v>184.975</v>
      </c>
      <c r="CX43" s="1">
        <v>0.0</v>
      </c>
      <c r="CY43" s="1">
        <v>26.325</v>
      </c>
      <c r="CZ43" s="1">
        <v>0.285</v>
      </c>
      <c r="DA43" s="1">
        <v>25.028</v>
      </c>
      <c r="DB43" s="1">
        <v>25.312</v>
      </c>
      <c r="DC43" s="1">
        <v>0.0</v>
      </c>
      <c r="DD43" s="1">
        <v>0.903</v>
      </c>
      <c r="DE43" s="1">
        <v>0.903</v>
      </c>
      <c r="DF43" s="1">
        <v>39.23</v>
      </c>
      <c r="DG43" s="1">
        <v>2.273</v>
      </c>
      <c r="DH43" s="1">
        <v>41.503</v>
      </c>
      <c r="DI43" s="1">
        <v>3.372</v>
      </c>
      <c r="DJ43" s="1">
        <v>0.578</v>
      </c>
      <c r="DK43" s="1">
        <v>3.95</v>
      </c>
      <c r="DL43" s="1">
        <v>236.913</v>
      </c>
      <c r="DM43" s="1">
        <v>38.341</v>
      </c>
      <c r="DN43" s="1">
        <v>275.254</v>
      </c>
      <c r="DO43" s="1">
        <v>0.0</v>
      </c>
      <c r="DP43" s="1">
        <v>85.841</v>
      </c>
      <c r="DQ43" s="1">
        <v>85.841</v>
      </c>
      <c r="DR43" s="1" t="s">
        <v>157</v>
      </c>
      <c r="DS43" s="1" t="s">
        <v>157</v>
      </c>
      <c r="DT43" s="1" t="s">
        <v>149</v>
      </c>
      <c r="DU43" s="1" t="s">
        <v>157</v>
      </c>
      <c r="DV43" s="1">
        <v>422.04</v>
      </c>
      <c r="DW43" s="1" t="str">
        <f t="shared" si="3"/>
        <v>low</v>
      </c>
      <c r="DX43" s="1">
        <v>299.325</v>
      </c>
      <c r="DY43" s="1">
        <v>129.621</v>
      </c>
      <c r="DZ43" s="1">
        <v>129.728</v>
      </c>
      <c r="EA43" s="1" t="s">
        <v>157</v>
      </c>
      <c r="EB43" s="1" t="s">
        <v>157</v>
      </c>
      <c r="EC43" s="1" t="s">
        <v>157</v>
      </c>
      <c r="ED43" s="1" t="s">
        <v>157</v>
      </c>
      <c r="EE43" s="1" t="s">
        <v>245</v>
      </c>
      <c r="EF43" s="1" t="s">
        <v>151</v>
      </c>
      <c r="EG43" s="1" t="s">
        <v>151</v>
      </c>
    </row>
    <row r="44" ht="14.25" customHeight="1">
      <c r="A44" s="1" t="s">
        <v>246</v>
      </c>
      <c r="B44" s="1" t="s">
        <v>153</v>
      </c>
      <c r="C44" s="1">
        <v>51.0</v>
      </c>
      <c r="D44" s="1" t="s">
        <v>161</v>
      </c>
      <c r="E44" s="1">
        <v>134.0</v>
      </c>
      <c r="F44" s="1">
        <v>37.0</v>
      </c>
      <c r="G44" s="1" t="s">
        <v>154</v>
      </c>
      <c r="H44" s="1">
        <v>35.0</v>
      </c>
      <c r="I44" s="1">
        <v>139.0</v>
      </c>
      <c r="J44" s="1">
        <v>211.0</v>
      </c>
      <c r="K44" s="1">
        <v>5.702702703</v>
      </c>
      <c r="L44" s="1">
        <v>219.0</v>
      </c>
      <c r="M44" s="1">
        <v>2.97</v>
      </c>
      <c r="N44" s="1">
        <v>130.0</v>
      </c>
      <c r="O44" s="1">
        <v>6.61</v>
      </c>
      <c r="P44" s="1">
        <v>14.87</v>
      </c>
      <c r="Q44" s="1">
        <v>1.98</v>
      </c>
      <c r="R44" s="1">
        <v>7.51010101</v>
      </c>
      <c r="S44" s="1">
        <v>175.0</v>
      </c>
      <c r="T44" s="1">
        <v>41.85</v>
      </c>
      <c r="U44" s="1">
        <v>7.215</v>
      </c>
      <c r="V44" s="1">
        <v>155.7</v>
      </c>
      <c r="W44" s="1">
        <v>225.3028264</v>
      </c>
      <c r="X44" s="1">
        <v>18.0</v>
      </c>
      <c r="Y44" s="1">
        <v>7.451620355</v>
      </c>
      <c r="Z44" s="1">
        <v>13.4199</v>
      </c>
      <c r="AA44" s="1">
        <v>0.267410488</v>
      </c>
      <c r="AB44" s="1">
        <v>70.8</v>
      </c>
      <c r="AC44" s="1">
        <v>32.49829246</v>
      </c>
      <c r="AD44" s="1" t="s">
        <v>155</v>
      </c>
      <c r="AE44" s="1">
        <v>45.10258049</v>
      </c>
      <c r="AF44" s="1">
        <v>97.3</v>
      </c>
      <c r="AG44" s="1" t="s">
        <v>140</v>
      </c>
      <c r="AH44" s="1" t="s">
        <v>141</v>
      </c>
      <c r="AI44" s="1" t="s">
        <v>142</v>
      </c>
      <c r="AJ44" s="1" t="s">
        <v>142</v>
      </c>
      <c r="AK44" s="1" t="s">
        <v>143</v>
      </c>
      <c r="AL44" s="1">
        <v>111.0</v>
      </c>
      <c r="AM44" s="1">
        <v>73.0</v>
      </c>
      <c r="AN44" s="1">
        <v>1906.72</v>
      </c>
      <c r="AO44" s="1">
        <v>9.35922</v>
      </c>
      <c r="AP44" s="1">
        <v>442.105</v>
      </c>
      <c r="AQ44" s="1">
        <v>652.184</v>
      </c>
      <c r="AR44" s="1">
        <v>15.2967</v>
      </c>
      <c r="AS44" s="1">
        <v>1693.68</v>
      </c>
      <c r="AT44" s="1">
        <v>1855.87</v>
      </c>
      <c r="AU44" s="1">
        <v>172.334</v>
      </c>
      <c r="AV44" s="1">
        <v>10.0088</v>
      </c>
      <c r="AW44" s="1">
        <v>1.02358</v>
      </c>
      <c r="AX44" s="1">
        <v>2.68538</v>
      </c>
      <c r="AY44" s="1">
        <v>579.964</v>
      </c>
      <c r="AZ44" s="1">
        <v>0.79303</v>
      </c>
      <c r="BA44" s="1">
        <v>1.35422</v>
      </c>
      <c r="BB44" s="1">
        <v>13.6577</v>
      </c>
      <c r="BC44" s="1">
        <v>4.59844</v>
      </c>
      <c r="BD44" s="1">
        <v>1.21746</v>
      </c>
      <c r="BE44" s="1">
        <v>256.815</v>
      </c>
      <c r="BF44" s="1">
        <v>6.92373</v>
      </c>
      <c r="BG44" s="1">
        <v>90.5527</v>
      </c>
      <c r="BH44" s="1">
        <v>26.46491711</v>
      </c>
      <c r="BI44" s="1">
        <v>1.982278809</v>
      </c>
      <c r="BJ44" s="1">
        <v>0.28118462</v>
      </c>
      <c r="BK44" s="1">
        <v>0.151701413</v>
      </c>
      <c r="BL44" s="1" t="s">
        <v>144</v>
      </c>
      <c r="BM44" s="1" t="s">
        <v>145</v>
      </c>
      <c r="BN44" s="1" t="s">
        <v>145</v>
      </c>
      <c r="BO44" s="1" t="s">
        <v>145</v>
      </c>
      <c r="BP44" s="1" t="s">
        <v>145</v>
      </c>
      <c r="BQ44" s="1" t="s">
        <v>146</v>
      </c>
      <c r="BR44" s="1" t="s">
        <v>145</v>
      </c>
      <c r="BS44" s="1">
        <v>10.13498187</v>
      </c>
      <c r="BT44" s="1">
        <v>0.356829349</v>
      </c>
      <c r="BU44" s="1">
        <v>0.373864883</v>
      </c>
      <c r="BV44" s="1">
        <v>0.082175197</v>
      </c>
      <c r="BW44" s="1">
        <v>0.081609517</v>
      </c>
      <c r="BX44" s="1">
        <v>2.199843952</v>
      </c>
      <c r="BY44" s="1">
        <v>1.153562639</v>
      </c>
      <c r="BZ44" s="1" t="str">
        <f t="shared" si="1"/>
        <v>proinflamatoria</v>
      </c>
      <c r="CA44" s="1">
        <v>45.66084275</v>
      </c>
      <c r="CB44" s="1" t="s">
        <v>148</v>
      </c>
      <c r="CC44" s="1">
        <v>0.10594732</v>
      </c>
      <c r="CD44" s="1">
        <v>0.072447833</v>
      </c>
      <c r="CE44" s="1">
        <v>0.040365538</v>
      </c>
      <c r="CF44" s="1">
        <v>0.039241558</v>
      </c>
      <c r="CG44" s="1">
        <v>0.355519719</v>
      </c>
      <c r="CH44" s="1">
        <v>528.604</v>
      </c>
      <c r="CI44" s="2" t="str">
        <f t="shared" si="2"/>
        <v>low</v>
      </c>
      <c r="CJ44" s="1">
        <v>277.781</v>
      </c>
      <c r="CK44" s="1">
        <v>59.693</v>
      </c>
      <c r="CL44" s="1">
        <v>218.088</v>
      </c>
      <c r="CM44" s="1">
        <v>52.91</v>
      </c>
      <c r="CN44" s="1">
        <v>216.736</v>
      </c>
      <c r="CO44" s="1">
        <v>4.475</v>
      </c>
      <c r="CP44" s="1">
        <v>0.0</v>
      </c>
      <c r="CQ44" s="1">
        <v>4.475</v>
      </c>
      <c r="CR44" s="1">
        <v>0.0</v>
      </c>
      <c r="CS44" s="1">
        <v>3.66</v>
      </c>
      <c r="CT44" s="1">
        <v>3.66</v>
      </c>
      <c r="CU44" s="1">
        <v>0.0</v>
      </c>
      <c r="CV44" s="1">
        <v>0.0</v>
      </c>
      <c r="CW44" s="1">
        <v>0.0</v>
      </c>
      <c r="CX44" s="1">
        <v>0.0</v>
      </c>
      <c r="CY44" s="1">
        <v>48.928</v>
      </c>
      <c r="CZ44" s="1">
        <v>0.0</v>
      </c>
      <c r="DA44" s="1">
        <v>0.0</v>
      </c>
      <c r="DB44" s="1">
        <v>0.0</v>
      </c>
      <c r="DC44" s="1">
        <v>0.0</v>
      </c>
      <c r="DD44" s="1">
        <v>0.018</v>
      </c>
      <c r="DE44" s="1">
        <v>0.018</v>
      </c>
      <c r="DF44" s="1">
        <v>2.946</v>
      </c>
      <c r="DG44" s="1">
        <v>1.018</v>
      </c>
      <c r="DH44" s="1">
        <v>3.964</v>
      </c>
      <c r="DI44" s="1">
        <v>0.756</v>
      </c>
      <c r="DJ44" s="1">
        <v>3.861</v>
      </c>
      <c r="DK44" s="1">
        <v>4.617</v>
      </c>
      <c r="DL44" s="1">
        <v>2.465</v>
      </c>
      <c r="DM44" s="1">
        <v>209.41</v>
      </c>
      <c r="DN44" s="1">
        <v>211.875</v>
      </c>
      <c r="DO44" s="1">
        <v>0.0</v>
      </c>
      <c r="DP44" s="1">
        <v>3.66</v>
      </c>
      <c r="DQ44" s="1">
        <v>3.66</v>
      </c>
      <c r="DR44" s="1" t="s">
        <v>158</v>
      </c>
      <c r="DS44" s="1" t="s">
        <v>158</v>
      </c>
      <c r="DT44" s="1" t="s">
        <v>158</v>
      </c>
      <c r="DU44" s="1" t="s">
        <v>157</v>
      </c>
      <c r="DV44" s="1">
        <v>277.232</v>
      </c>
      <c r="DW44" s="1" t="str">
        <f t="shared" si="3"/>
        <v>low</v>
      </c>
      <c r="DX44" s="1">
        <v>145.685</v>
      </c>
      <c r="DY44" s="1">
        <v>27.749</v>
      </c>
      <c r="DZ44" s="1">
        <v>113.669</v>
      </c>
      <c r="EA44" s="1" t="s">
        <v>158</v>
      </c>
      <c r="EB44" s="1" t="s">
        <v>158</v>
      </c>
      <c r="EC44" s="1" t="s">
        <v>158</v>
      </c>
      <c r="ED44" s="1" t="s">
        <v>157</v>
      </c>
      <c r="EE44" s="1" t="s">
        <v>247</v>
      </c>
      <c r="EF44" s="1" t="s">
        <v>151</v>
      </c>
      <c r="EG44" s="1" t="s">
        <v>151</v>
      </c>
    </row>
    <row r="45" ht="14.25" customHeight="1">
      <c r="A45" s="1" t="s">
        <v>248</v>
      </c>
      <c r="B45" s="1" t="s">
        <v>153</v>
      </c>
      <c r="C45" s="1">
        <v>41.0</v>
      </c>
      <c r="D45" s="1" t="s">
        <v>161</v>
      </c>
      <c r="E45" s="1">
        <v>109.0</v>
      </c>
      <c r="F45" s="1">
        <v>50.0</v>
      </c>
      <c r="G45" s="1" t="s">
        <v>154</v>
      </c>
      <c r="H45" s="1">
        <v>49.0</v>
      </c>
      <c r="I45" s="1">
        <v>118.0</v>
      </c>
      <c r="J45" s="1">
        <v>217.0</v>
      </c>
      <c r="K45" s="1">
        <v>4.34</v>
      </c>
      <c r="L45" s="1">
        <v>85.7</v>
      </c>
      <c r="M45" s="1">
        <v>3.26</v>
      </c>
      <c r="N45" s="1">
        <v>92.0</v>
      </c>
      <c r="O45" s="1">
        <v>5.41</v>
      </c>
      <c r="P45" s="1">
        <v>19.58</v>
      </c>
      <c r="Q45" s="1">
        <v>8.89</v>
      </c>
      <c r="R45" s="1">
        <v>2.202474691</v>
      </c>
      <c r="S45" s="1">
        <v>145.0</v>
      </c>
      <c r="T45" s="1">
        <v>21.68</v>
      </c>
      <c r="U45" s="1">
        <v>5.106</v>
      </c>
      <c r="V45" s="1">
        <v>184.6</v>
      </c>
      <c r="W45" s="1">
        <v>269.9875467</v>
      </c>
      <c r="X45" s="1">
        <v>36.2</v>
      </c>
      <c r="Y45" s="1">
        <v>20.32555578</v>
      </c>
      <c r="Z45" s="1">
        <v>4.919914667</v>
      </c>
      <c r="AA45" s="1">
        <v>0.302683831</v>
      </c>
      <c r="AB45" s="1">
        <v>83.0</v>
      </c>
      <c r="AC45" s="1">
        <v>33.37449521</v>
      </c>
      <c r="AD45" s="1" t="s">
        <v>155</v>
      </c>
      <c r="AE45" s="1">
        <v>43.26328144</v>
      </c>
      <c r="AF45" s="1">
        <v>94.9</v>
      </c>
      <c r="AG45" s="1" t="s">
        <v>140</v>
      </c>
      <c r="AH45" s="1" t="s">
        <v>141</v>
      </c>
      <c r="AI45" s="1" t="s">
        <v>142</v>
      </c>
      <c r="AJ45" s="1" t="s">
        <v>142</v>
      </c>
      <c r="AK45" s="1" t="s">
        <v>170</v>
      </c>
      <c r="AL45" s="1">
        <v>122.0</v>
      </c>
      <c r="AM45" s="1">
        <v>78.0</v>
      </c>
      <c r="AN45" s="1">
        <v>1649.23</v>
      </c>
      <c r="AO45" s="1">
        <v>13.9922</v>
      </c>
      <c r="AP45" s="1">
        <v>542.72</v>
      </c>
      <c r="AQ45" s="1">
        <v>848.264</v>
      </c>
      <c r="AR45" s="1">
        <v>11.9711</v>
      </c>
      <c r="AS45" s="1">
        <v>1292.87</v>
      </c>
      <c r="AT45" s="1">
        <v>2633.48</v>
      </c>
      <c r="AU45" s="1">
        <v>201.853</v>
      </c>
      <c r="AV45" s="1">
        <v>9.64406</v>
      </c>
      <c r="AW45" s="1">
        <v>1.37945</v>
      </c>
      <c r="AX45" s="1">
        <v>2.83477</v>
      </c>
      <c r="AY45" s="1">
        <v>789.95</v>
      </c>
      <c r="AZ45" s="1">
        <v>0.998765</v>
      </c>
      <c r="BA45" s="1">
        <v>1.99372</v>
      </c>
      <c r="BB45" s="1">
        <v>15.3561</v>
      </c>
      <c r="BC45" s="1">
        <v>4.78781</v>
      </c>
      <c r="BD45" s="1">
        <v>1.72851</v>
      </c>
      <c r="BE45" s="1">
        <v>290.235</v>
      </c>
      <c r="BF45" s="1">
        <v>6.80959</v>
      </c>
      <c r="BG45" s="1">
        <v>222.032</v>
      </c>
      <c r="BH45" s="1">
        <v>3.720257479</v>
      </c>
      <c r="BI45" s="1">
        <v>1.889287284</v>
      </c>
      <c r="BJ45" s="1">
        <v>0.630098823</v>
      </c>
      <c r="BK45" s="1">
        <v>0.030687799</v>
      </c>
      <c r="BL45" s="1" t="s">
        <v>144</v>
      </c>
      <c r="BM45" s="1" t="s">
        <v>146</v>
      </c>
      <c r="BN45" s="1" t="s">
        <v>146</v>
      </c>
      <c r="BO45" s="1" t="s">
        <v>146</v>
      </c>
      <c r="BP45" s="1" t="s">
        <v>146</v>
      </c>
      <c r="BQ45" s="1" t="s">
        <v>145</v>
      </c>
      <c r="BR45" s="1" t="s">
        <v>145</v>
      </c>
      <c r="BS45" s="1">
        <v>8.187725955</v>
      </c>
      <c r="BT45" s="1">
        <v>0.317510413</v>
      </c>
      <c r="BU45" s="1">
        <v>0.237368646</v>
      </c>
      <c r="BV45" s="1">
        <v>0.081979607</v>
      </c>
      <c r="BW45" s="1">
        <v>0.090285071</v>
      </c>
      <c r="BX45" s="1">
        <v>-0.0569869</v>
      </c>
      <c r="BY45" s="1">
        <v>-0.034558459</v>
      </c>
      <c r="BZ45" s="1" t="str">
        <f t="shared" si="1"/>
        <v>antiinflamatoria</v>
      </c>
      <c r="CA45" s="1">
        <v>42.76501581</v>
      </c>
      <c r="CB45" s="1" t="s">
        <v>148</v>
      </c>
      <c r="CC45" s="1">
        <v>0.082307829</v>
      </c>
      <c r="CD45" s="1">
        <v>0.187444266</v>
      </c>
      <c r="CE45" s="1">
        <v>0.027510255</v>
      </c>
      <c r="CF45" s="1">
        <v>0.049001248</v>
      </c>
      <c r="CG45" s="1">
        <v>0.114410558</v>
      </c>
      <c r="CH45" s="1">
        <v>1424.603</v>
      </c>
      <c r="CI45" s="2" t="str">
        <f t="shared" si="2"/>
        <v>High</v>
      </c>
      <c r="CJ45" s="1">
        <v>1323.684</v>
      </c>
      <c r="CK45" s="1">
        <v>866.802</v>
      </c>
      <c r="CL45" s="1">
        <v>456.881</v>
      </c>
      <c r="CM45" s="1">
        <v>49.559</v>
      </c>
      <c r="CN45" s="1">
        <v>1259.681</v>
      </c>
      <c r="CO45" s="1">
        <v>11.366</v>
      </c>
      <c r="CP45" s="1">
        <v>0.0</v>
      </c>
      <c r="CQ45" s="1">
        <v>11.366</v>
      </c>
      <c r="CR45" s="1">
        <v>0.0</v>
      </c>
      <c r="CS45" s="1">
        <v>3.078</v>
      </c>
      <c r="CT45" s="1">
        <v>3.078</v>
      </c>
      <c r="CU45" s="1">
        <v>0.0</v>
      </c>
      <c r="CV45" s="1">
        <v>2.762</v>
      </c>
      <c r="CW45" s="1">
        <v>0.0</v>
      </c>
      <c r="CX45" s="1">
        <v>0.0</v>
      </c>
      <c r="CY45" s="1">
        <v>40.926</v>
      </c>
      <c r="CZ45" s="1">
        <v>0.017</v>
      </c>
      <c r="DA45" s="1">
        <v>4.352</v>
      </c>
      <c r="DB45" s="1">
        <v>4.369</v>
      </c>
      <c r="DC45" s="1">
        <v>0.0</v>
      </c>
      <c r="DD45" s="1">
        <v>0.166</v>
      </c>
      <c r="DE45" s="1">
        <v>0.166</v>
      </c>
      <c r="DF45" s="1">
        <v>3.102</v>
      </c>
      <c r="DG45" s="1">
        <v>0.996</v>
      </c>
      <c r="DH45" s="1">
        <v>4.098</v>
      </c>
      <c r="DI45" s="1">
        <v>0.223</v>
      </c>
      <c r="DJ45" s="1">
        <v>1.614</v>
      </c>
      <c r="DK45" s="1">
        <v>1.837</v>
      </c>
      <c r="DL45" s="1">
        <v>811.126</v>
      </c>
      <c r="DM45" s="1">
        <v>446.634</v>
      </c>
      <c r="DN45" s="1">
        <v>1257.76</v>
      </c>
      <c r="DO45" s="1">
        <v>0.0</v>
      </c>
      <c r="DP45" s="1">
        <v>3.078</v>
      </c>
      <c r="DQ45" s="1">
        <v>3.078</v>
      </c>
      <c r="DR45" s="1" t="s">
        <v>149</v>
      </c>
      <c r="DS45" s="1" t="s">
        <v>149</v>
      </c>
      <c r="DT45" s="1" t="s">
        <v>158</v>
      </c>
      <c r="DU45" s="1" t="s">
        <v>149</v>
      </c>
      <c r="DV45" s="1">
        <v>863.799</v>
      </c>
      <c r="DW45" s="1" t="str">
        <f t="shared" si="3"/>
        <v>high</v>
      </c>
      <c r="DX45" s="1">
        <v>802.607</v>
      </c>
      <c r="DY45" s="1">
        <v>30.05</v>
      </c>
      <c r="DZ45" s="1">
        <v>763.799</v>
      </c>
      <c r="EA45" s="1" t="s">
        <v>149</v>
      </c>
      <c r="EB45" s="1" t="s">
        <v>149</v>
      </c>
      <c r="EC45" s="1" t="s">
        <v>158</v>
      </c>
      <c r="ED45" s="1" t="s">
        <v>149</v>
      </c>
      <c r="EE45" s="1" t="s">
        <v>249</v>
      </c>
      <c r="EF45" s="1" t="s">
        <v>151</v>
      </c>
      <c r="EG45" s="1" t="s">
        <v>151</v>
      </c>
    </row>
    <row r="46" ht="14.25" customHeight="1">
      <c r="A46" s="1" t="s">
        <v>250</v>
      </c>
      <c r="B46" s="1" t="s">
        <v>136</v>
      </c>
      <c r="C46" s="1">
        <v>26.0</v>
      </c>
      <c r="D46" s="1" t="s">
        <v>137</v>
      </c>
      <c r="E46" s="1">
        <v>142.0</v>
      </c>
      <c r="F46" s="1">
        <v>36.0</v>
      </c>
      <c r="G46" s="1" t="s">
        <v>138</v>
      </c>
      <c r="H46" s="1">
        <v>32.0</v>
      </c>
      <c r="I46" s="1">
        <v>182.0</v>
      </c>
      <c r="J46" s="1">
        <v>250.0</v>
      </c>
      <c r="K46" s="1">
        <v>6.944444444</v>
      </c>
      <c r="L46" s="1">
        <v>92.5</v>
      </c>
      <c r="M46" s="1">
        <v>4.25</v>
      </c>
      <c r="N46" s="1">
        <v>82.0</v>
      </c>
      <c r="O46" s="1">
        <v>5.43</v>
      </c>
      <c r="P46" s="1">
        <v>6.31</v>
      </c>
      <c r="Q46" s="1">
        <v>6.88</v>
      </c>
      <c r="R46" s="1">
        <v>0.917151163</v>
      </c>
      <c r="S46" s="1">
        <v>159.0</v>
      </c>
      <c r="T46" s="1">
        <v>19.09</v>
      </c>
      <c r="U46" s="1">
        <v>4.551</v>
      </c>
      <c r="V46" s="1">
        <v>211.6</v>
      </c>
      <c r="W46" s="1">
        <v>363.2730733</v>
      </c>
      <c r="X46" s="1">
        <v>42.2</v>
      </c>
      <c r="Y46" s="1">
        <v>25.89821036</v>
      </c>
      <c r="Z46" s="1">
        <v>3.861270667</v>
      </c>
      <c r="AA46" s="1">
        <v>0.312641658</v>
      </c>
      <c r="AB46" s="1">
        <v>98.1</v>
      </c>
      <c r="AC46" s="1">
        <v>29.32524144</v>
      </c>
      <c r="AD46" s="1" t="s">
        <v>139</v>
      </c>
      <c r="AE46" s="1">
        <v>38.39102213</v>
      </c>
      <c r="AF46" s="1">
        <v>100.6</v>
      </c>
      <c r="AG46" s="1" t="s">
        <v>140</v>
      </c>
      <c r="AH46" s="1" t="s">
        <v>141</v>
      </c>
      <c r="AI46" s="1" t="s">
        <v>142</v>
      </c>
      <c r="AJ46" s="1" t="s">
        <v>167</v>
      </c>
      <c r="AK46" s="1" t="s">
        <v>143</v>
      </c>
      <c r="AL46" s="1">
        <v>137.0</v>
      </c>
      <c r="AM46" s="1">
        <v>91.0</v>
      </c>
      <c r="AN46" s="1">
        <v>2419.0</v>
      </c>
      <c r="AO46" s="1">
        <v>24.5111</v>
      </c>
      <c r="AP46" s="1">
        <v>375.792</v>
      </c>
      <c r="AQ46" s="1">
        <v>1299.13</v>
      </c>
      <c r="AR46" s="1">
        <v>15.0942</v>
      </c>
      <c r="AS46" s="1">
        <v>1257.93</v>
      </c>
      <c r="AT46" s="1">
        <v>3343.7</v>
      </c>
      <c r="AU46" s="1">
        <v>297.139</v>
      </c>
      <c r="AV46" s="1">
        <v>11.4512</v>
      </c>
      <c r="AW46" s="1">
        <v>2.26057</v>
      </c>
      <c r="AX46" s="1">
        <v>3.219</v>
      </c>
      <c r="AY46" s="1">
        <v>462.475</v>
      </c>
      <c r="AZ46" s="1">
        <v>1.19432</v>
      </c>
      <c r="BA46" s="1">
        <v>1.68742</v>
      </c>
      <c r="BB46" s="1">
        <v>21.854</v>
      </c>
      <c r="BC46" s="1">
        <v>5.46262</v>
      </c>
      <c r="BD46" s="1">
        <v>1.01881</v>
      </c>
      <c r="BE46" s="1">
        <v>429.479</v>
      </c>
      <c r="BF46" s="1">
        <v>7.61708</v>
      </c>
      <c r="BG46" s="1">
        <v>65.9466</v>
      </c>
      <c r="BH46" s="1">
        <v>1.510991013</v>
      </c>
      <c r="BI46" s="1">
        <v>0.778229488</v>
      </c>
      <c r="BJ46" s="1">
        <v>1.133344244</v>
      </c>
      <c r="BK46" s="1">
        <v>0.12158416</v>
      </c>
      <c r="BL46" s="1" t="s">
        <v>144</v>
      </c>
      <c r="BM46" s="1" t="s">
        <v>145</v>
      </c>
      <c r="BN46" s="1" t="s">
        <v>145</v>
      </c>
      <c r="BO46" s="1" t="s">
        <v>145</v>
      </c>
      <c r="BP46" s="1" t="s">
        <v>146</v>
      </c>
      <c r="BQ46" s="1" t="s">
        <v>145</v>
      </c>
      <c r="BR46" s="1" t="s">
        <v>145</v>
      </c>
      <c r="BS46" s="1">
        <v>9.400651231</v>
      </c>
      <c r="BT46" s="1">
        <v>0.206126477</v>
      </c>
      <c r="BU46" s="1">
        <v>0.284533385</v>
      </c>
      <c r="BV46" s="1">
        <v>0.078984193</v>
      </c>
      <c r="BW46" s="1">
        <v>0.202740936</v>
      </c>
      <c r="BX46" s="1">
        <v>0.921606987</v>
      </c>
      <c r="BY46" s="1">
        <v>0.380986766</v>
      </c>
      <c r="BZ46" s="1" t="str">
        <f t="shared" si="1"/>
        <v>proinflamatoria</v>
      </c>
      <c r="CA46" s="1">
        <v>27.63817097</v>
      </c>
      <c r="CB46" s="1" t="s">
        <v>148</v>
      </c>
      <c r="CC46" s="1">
        <v>0.104965857</v>
      </c>
      <c r="CD46" s="1">
        <v>0.279789782</v>
      </c>
      <c r="CE46" s="1">
        <v>0.024882914</v>
      </c>
      <c r="CF46" s="1">
        <v>0.220800114</v>
      </c>
      <c r="CG46" s="1">
        <v>0.0435451</v>
      </c>
      <c r="CH46" s="1">
        <v>399.725</v>
      </c>
      <c r="CI46" s="2" t="str">
        <f t="shared" si="2"/>
        <v>low</v>
      </c>
      <c r="CJ46" s="1">
        <v>187.403</v>
      </c>
      <c r="CK46" s="1">
        <v>161.331</v>
      </c>
      <c r="CL46" s="1">
        <v>26.071</v>
      </c>
      <c r="CM46" s="1">
        <v>145.33</v>
      </c>
      <c r="CN46" s="1">
        <v>40.397</v>
      </c>
      <c r="CO46" s="1">
        <v>0.0</v>
      </c>
      <c r="CP46" s="1">
        <v>0.0</v>
      </c>
      <c r="CQ46" s="1">
        <v>0.0</v>
      </c>
      <c r="CR46" s="1">
        <v>0.0</v>
      </c>
      <c r="CS46" s="1">
        <v>1.675</v>
      </c>
      <c r="CT46" s="1">
        <v>1.675</v>
      </c>
      <c r="CU46" s="1">
        <v>0.0</v>
      </c>
      <c r="CV46" s="1">
        <v>0.0</v>
      </c>
      <c r="CW46" s="1">
        <v>0.0</v>
      </c>
      <c r="CX46" s="1">
        <v>0.0</v>
      </c>
      <c r="CY46" s="1">
        <v>130.373</v>
      </c>
      <c r="CZ46" s="1">
        <v>0.0</v>
      </c>
      <c r="DA46" s="1">
        <v>0.0</v>
      </c>
      <c r="DB46" s="1">
        <v>0.0</v>
      </c>
      <c r="DC46" s="1">
        <v>0.0</v>
      </c>
      <c r="DD46" s="1">
        <v>0.001</v>
      </c>
      <c r="DE46" s="1">
        <v>0.001</v>
      </c>
      <c r="DF46" s="1">
        <v>14.475</v>
      </c>
      <c r="DG46" s="1">
        <v>0.438</v>
      </c>
      <c r="DH46" s="1">
        <v>14.913</v>
      </c>
      <c r="DI46" s="1">
        <v>0.195</v>
      </c>
      <c r="DJ46" s="1">
        <v>0.561</v>
      </c>
      <c r="DK46" s="1">
        <v>0.756</v>
      </c>
      <c r="DL46" s="1">
        <v>16.236</v>
      </c>
      <c r="DM46" s="1">
        <v>23.388</v>
      </c>
      <c r="DN46" s="1">
        <v>39.624</v>
      </c>
      <c r="DO46" s="1">
        <v>0.0</v>
      </c>
      <c r="DP46" s="1">
        <v>1.675</v>
      </c>
      <c r="DQ46" s="1">
        <v>1.675</v>
      </c>
      <c r="DR46" s="1" t="s">
        <v>158</v>
      </c>
      <c r="DS46" s="1" t="s">
        <v>158</v>
      </c>
      <c r="DT46" s="1" t="s">
        <v>157</v>
      </c>
      <c r="DU46" s="1" t="s">
        <v>158</v>
      </c>
      <c r="DV46" s="1">
        <v>165.244</v>
      </c>
      <c r="DW46" s="1" t="str">
        <f t="shared" si="3"/>
        <v>low</v>
      </c>
      <c r="DX46" s="1">
        <v>77.471</v>
      </c>
      <c r="DY46" s="1">
        <v>60.079</v>
      </c>
      <c r="DZ46" s="1">
        <v>16.7</v>
      </c>
      <c r="EA46" s="1" t="s">
        <v>158</v>
      </c>
      <c r="EB46" s="1" t="s">
        <v>158</v>
      </c>
      <c r="EC46" s="1" t="s">
        <v>157</v>
      </c>
      <c r="ED46" s="1" t="s">
        <v>158</v>
      </c>
      <c r="EE46" s="1" t="s">
        <v>251</v>
      </c>
      <c r="EF46" s="1" t="s">
        <v>175</v>
      </c>
      <c r="EG46" s="1" t="s">
        <v>151</v>
      </c>
    </row>
    <row r="47" ht="14.25" customHeight="1">
      <c r="A47" s="1" t="s">
        <v>252</v>
      </c>
      <c r="B47" s="1" t="s">
        <v>153</v>
      </c>
      <c r="C47" s="1">
        <v>56.0</v>
      </c>
      <c r="D47" s="1" t="s">
        <v>161</v>
      </c>
      <c r="E47" s="1">
        <v>110.0</v>
      </c>
      <c r="F47" s="1">
        <v>52.0</v>
      </c>
      <c r="G47" s="1" t="s">
        <v>154</v>
      </c>
      <c r="H47" s="1">
        <v>22.0</v>
      </c>
      <c r="I47" s="1">
        <v>154.0</v>
      </c>
      <c r="J47" s="1">
        <v>228.0</v>
      </c>
      <c r="K47" s="1">
        <v>4.384615385</v>
      </c>
      <c r="L47" s="1">
        <v>97.8</v>
      </c>
      <c r="M47" s="1">
        <v>1.15</v>
      </c>
      <c r="N47" s="1">
        <v>97.0</v>
      </c>
      <c r="O47" s="1">
        <v>5.81</v>
      </c>
      <c r="P47" s="1">
        <v>17.96</v>
      </c>
      <c r="Q47" s="1">
        <v>7.67</v>
      </c>
      <c r="R47" s="1">
        <v>2.341590613</v>
      </c>
      <c r="S47" s="1">
        <v>109.0</v>
      </c>
      <c r="T47" s="1">
        <v>12.77</v>
      </c>
      <c r="U47" s="1">
        <v>5.3835</v>
      </c>
      <c r="V47" s="1">
        <v>115.9</v>
      </c>
      <c r="W47" s="1">
        <v>135.5986196</v>
      </c>
      <c r="X47" s="1">
        <v>59.7</v>
      </c>
      <c r="Y47" s="1">
        <v>32.72856045</v>
      </c>
      <c r="Z47" s="1">
        <v>3.055435333</v>
      </c>
      <c r="AA47" s="1">
        <v>0.322904286</v>
      </c>
      <c r="AB47" s="1">
        <v>74.9</v>
      </c>
      <c r="AC47" s="1">
        <v>34.14850542</v>
      </c>
      <c r="AD47" s="1" t="s">
        <v>155</v>
      </c>
      <c r="AE47" s="1">
        <v>44.02347966</v>
      </c>
      <c r="AF47" s="1">
        <v>103.1</v>
      </c>
      <c r="AG47" s="1" t="s">
        <v>140</v>
      </c>
      <c r="AH47" s="1" t="s">
        <v>141</v>
      </c>
      <c r="AI47" s="1" t="s">
        <v>142</v>
      </c>
      <c r="AJ47" s="1" t="s">
        <v>167</v>
      </c>
      <c r="AK47" s="1" t="s">
        <v>143</v>
      </c>
      <c r="AL47" s="1">
        <v>138.0</v>
      </c>
      <c r="AM47" s="1">
        <v>82.0</v>
      </c>
      <c r="AN47" s="1">
        <v>2410.47</v>
      </c>
      <c r="AO47" s="1">
        <v>16.4977</v>
      </c>
      <c r="AP47" s="1">
        <v>663.215</v>
      </c>
      <c r="AQ47" s="1">
        <v>1091.1</v>
      </c>
      <c r="AR47" s="1">
        <v>15.0605</v>
      </c>
      <c r="AS47" s="1">
        <v>1492.74</v>
      </c>
      <c r="AT47" s="1">
        <v>2914.09</v>
      </c>
      <c r="AU47" s="1">
        <v>215.757</v>
      </c>
      <c r="AV47" s="1">
        <v>10.2311</v>
      </c>
      <c r="AW47" s="1">
        <v>1.62375</v>
      </c>
      <c r="AX47" s="1">
        <v>3.17962</v>
      </c>
      <c r="AY47" s="1">
        <v>903.618</v>
      </c>
      <c r="AZ47" s="1">
        <v>0.998765</v>
      </c>
      <c r="BA47" s="1">
        <v>1.94199</v>
      </c>
      <c r="BB47" s="1">
        <v>13.8147</v>
      </c>
      <c r="BC47" s="1">
        <v>4.80304</v>
      </c>
      <c r="BD47" s="1">
        <v>1.15092</v>
      </c>
      <c r="BE47" s="1">
        <v>328.299</v>
      </c>
      <c r="BF47" s="1">
        <v>7.59339</v>
      </c>
      <c r="BG47" s="1">
        <v>157.689</v>
      </c>
      <c r="BH47" s="1">
        <v>5.218647759</v>
      </c>
      <c r="BI47" s="1">
        <v>1.411722233</v>
      </c>
      <c r="BJ47" s="1">
        <v>0.513196377</v>
      </c>
      <c r="BK47" s="1">
        <v>0.031781932</v>
      </c>
      <c r="BL47" s="1" t="s">
        <v>144</v>
      </c>
      <c r="BM47" s="1" t="s">
        <v>145</v>
      </c>
      <c r="BN47" s="1" t="s">
        <v>146</v>
      </c>
      <c r="BO47" s="1" t="s">
        <v>145</v>
      </c>
      <c r="BP47" s="1" t="s">
        <v>146</v>
      </c>
      <c r="BQ47" s="1" t="s">
        <v>146</v>
      </c>
      <c r="BR47" s="1" t="s">
        <v>145</v>
      </c>
      <c r="BS47" s="1">
        <v>5.755734281</v>
      </c>
      <c r="BT47" s="1">
        <v>0.179064517</v>
      </c>
      <c r="BU47" s="1">
        <v>0.27143396</v>
      </c>
      <c r="BV47" s="1">
        <v>0.061926409</v>
      </c>
      <c r="BW47" s="1">
        <v>0.090894261</v>
      </c>
      <c r="BX47" s="1">
        <v>0.848528384</v>
      </c>
      <c r="BY47" s="1">
        <v>0.352086467</v>
      </c>
      <c r="BZ47" s="1" t="str">
        <f t="shared" si="1"/>
        <v>proinflamatoria</v>
      </c>
      <c r="CA47" s="1">
        <v>47.27061106</v>
      </c>
      <c r="CB47" s="1" t="s">
        <v>148</v>
      </c>
      <c r="CC47" s="1">
        <v>0.183633452</v>
      </c>
      <c r="CD47" s="1">
        <v>0.512533089</v>
      </c>
      <c r="CE47" s="1">
        <v>0.033007615</v>
      </c>
      <c r="CF47" s="1">
        <v>0.030523873</v>
      </c>
      <c r="CG47" s="1">
        <v>0.092715448</v>
      </c>
      <c r="CH47" s="1">
        <v>1013.727</v>
      </c>
      <c r="CI47" s="2" t="str">
        <f t="shared" si="2"/>
        <v>High</v>
      </c>
      <c r="CJ47" s="1">
        <v>416.584</v>
      </c>
      <c r="CK47" s="1">
        <v>327.113</v>
      </c>
      <c r="CL47" s="1">
        <v>89.471</v>
      </c>
      <c r="CM47" s="1">
        <v>281.842</v>
      </c>
      <c r="CN47" s="1">
        <v>121.908</v>
      </c>
      <c r="CO47" s="1">
        <v>2.051</v>
      </c>
      <c r="CP47" s="1">
        <v>0.0</v>
      </c>
      <c r="CQ47" s="1">
        <v>2.051</v>
      </c>
      <c r="CR47" s="1">
        <v>0.0</v>
      </c>
      <c r="CS47" s="1">
        <v>10.782</v>
      </c>
      <c r="CT47" s="1">
        <v>10.782</v>
      </c>
      <c r="CU47" s="1">
        <v>0.0</v>
      </c>
      <c r="CV47" s="1">
        <v>2.039</v>
      </c>
      <c r="CW47" s="1">
        <v>99.694</v>
      </c>
      <c r="CX47" s="1">
        <v>0.0</v>
      </c>
      <c r="CY47" s="1">
        <v>144.704</v>
      </c>
      <c r="CZ47" s="1">
        <v>0.036</v>
      </c>
      <c r="DA47" s="1">
        <v>0.258</v>
      </c>
      <c r="DB47" s="1">
        <v>0.295</v>
      </c>
      <c r="DC47" s="1">
        <v>19.853</v>
      </c>
      <c r="DD47" s="1">
        <v>0.146</v>
      </c>
      <c r="DE47" s="1">
        <v>19.999</v>
      </c>
      <c r="DF47" s="1">
        <v>11.311</v>
      </c>
      <c r="DG47" s="1">
        <v>5.838</v>
      </c>
      <c r="DH47" s="1">
        <v>17.149</v>
      </c>
      <c r="DI47" s="1">
        <v>29.456</v>
      </c>
      <c r="DJ47" s="1">
        <v>26.22</v>
      </c>
      <c r="DK47" s="1">
        <v>55.676</v>
      </c>
      <c r="DL47" s="1">
        <v>19.988</v>
      </c>
      <c r="DM47" s="1">
        <v>46.208</v>
      </c>
      <c r="DN47" s="1">
        <v>66.197</v>
      </c>
      <c r="DO47" s="1">
        <v>0.0</v>
      </c>
      <c r="DP47" s="1">
        <v>10.782</v>
      </c>
      <c r="DQ47" s="1">
        <v>10.782</v>
      </c>
      <c r="DR47" s="1" t="s">
        <v>157</v>
      </c>
      <c r="DS47" s="1" t="s">
        <v>157</v>
      </c>
      <c r="DT47" s="1" t="s">
        <v>149</v>
      </c>
      <c r="DU47" s="1" t="s">
        <v>157</v>
      </c>
      <c r="DV47" s="1">
        <v>420.552</v>
      </c>
      <c r="DW47" s="1" t="str">
        <f t="shared" si="3"/>
        <v>low</v>
      </c>
      <c r="DX47" s="1">
        <v>172.823</v>
      </c>
      <c r="DY47" s="1">
        <v>116.924</v>
      </c>
      <c r="DZ47" s="1">
        <v>50.574</v>
      </c>
      <c r="EA47" s="1" t="s">
        <v>157</v>
      </c>
      <c r="EB47" s="1" t="s">
        <v>158</v>
      </c>
      <c r="EC47" s="1" t="s">
        <v>157</v>
      </c>
      <c r="ED47" s="1" t="s">
        <v>158</v>
      </c>
      <c r="EE47" s="1" t="s">
        <v>253</v>
      </c>
      <c r="EF47" s="1" t="s">
        <v>175</v>
      </c>
      <c r="EG47" s="1" t="s">
        <v>151</v>
      </c>
    </row>
    <row r="48" ht="14.25" customHeight="1">
      <c r="A48" s="1" t="s">
        <v>254</v>
      </c>
      <c r="B48" s="1" t="s">
        <v>136</v>
      </c>
      <c r="C48" s="1">
        <v>41.0</v>
      </c>
      <c r="D48" s="1" t="s">
        <v>161</v>
      </c>
      <c r="E48" s="1">
        <v>98.0</v>
      </c>
      <c r="F48" s="1">
        <v>54.0</v>
      </c>
      <c r="G48" s="1" t="s">
        <v>154</v>
      </c>
      <c r="H48" s="1">
        <v>23.0</v>
      </c>
      <c r="I48" s="1">
        <v>135.0</v>
      </c>
      <c r="J48" s="1">
        <v>212.0</v>
      </c>
      <c r="K48" s="1">
        <v>3.925925926</v>
      </c>
      <c r="L48" s="1">
        <v>87.9</v>
      </c>
      <c r="M48" s="1">
        <v>0.74</v>
      </c>
      <c r="N48" s="1">
        <v>83.0</v>
      </c>
      <c r="O48" s="1">
        <v>5.28</v>
      </c>
      <c r="P48" s="1">
        <v>0.43</v>
      </c>
      <c r="Q48" s="1">
        <v>2.36</v>
      </c>
      <c r="R48" s="1">
        <v>0.18220339</v>
      </c>
      <c r="S48" s="1">
        <v>117.0</v>
      </c>
      <c r="T48" s="1">
        <v>5.42</v>
      </c>
      <c r="U48" s="1">
        <v>4.6065</v>
      </c>
      <c r="V48" s="1">
        <v>88.6</v>
      </c>
      <c r="W48" s="1">
        <v>97.96656123</v>
      </c>
      <c r="X48" s="1">
        <v>144.5</v>
      </c>
      <c r="Y48" s="1">
        <v>90.11812681</v>
      </c>
      <c r="Z48" s="1">
        <v>1.109654667</v>
      </c>
      <c r="AA48" s="1">
        <v>0.376363234</v>
      </c>
      <c r="AB48" s="1">
        <v>66.0</v>
      </c>
      <c r="AC48" s="1">
        <v>20.99551173</v>
      </c>
      <c r="AD48" s="1" t="s">
        <v>154</v>
      </c>
      <c r="AE48" s="1">
        <v>29.0330011</v>
      </c>
      <c r="AF48" s="1">
        <v>78.5</v>
      </c>
      <c r="AG48" s="1" t="s">
        <v>154</v>
      </c>
      <c r="AH48" s="1" t="s">
        <v>154</v>
      </c>
      <c r="AI48" s="1" t="s">
        <v>142</v>
      </c>
      <c r="AJ48" s="1" t="s">
        <v>167</v>
      </c>
      <c r="AK48" s="1" t="s">
        <v>143</v>
      </c>
      <c r="AL48" s="1">
        <v>130.0</v>
      </c>
      <c r="AM48" s="1">
        <v>78.0</v>
      </c>
      <c r="AN48" s="1">
        <v>2713.49</v>
      </c>
      <c r="AO48" s="1">
        <v>24.5527</v>
      </c>
      <c r="AP48" s="1">
        <v>1245.17</v>
      </c>
      <c r="AQ48" s="1">
        <v>1688.54</v>
      </c>
      <c r="AR48" s="1">
        <v>16.8697</v>
      </c>
      <c r="AS48" s="1">
        <v>1878.98</v>
      </c>
      <c r="AT48" s="1">
        <v>4932.29</v>
      </c>
      <c r="AU48" s="1">
        <v>345.122</v>
      </c>
      <c r="AV48" s="1">
        <v>11.1768</v>
      </c>
      <c r="AW48" s="1">
        <v>3.04944</v>
      </c>
      <c r="AX48" s="1">
        <v>3.41412</v>
      </c>
      <c r="AY48" s="1">
        <v>1090.47</v>
      </c>
      <c r="AZ48" s="1">
        <v>1.76066</v>
      </c>
      <c r="BA48" s="1">
        <v>2.74062</v>
      </c>
      <c r="BB48" s="1">
        <v>23.9921</v>
      </c>
      <c r="BC48" s="1">
        <v>7.15853</v>
      </c>
      <c r="BD48" s="1">
        <v>2.2296</v>
      </c>
      <c r="BE48" s="1">
        <v>422.779</v>
      </c>
      <c r="BF48" s="1">
        <v>7.61206</v>
      </c>
      <c r="BG48" s="1">
        <v>404.158</v>
      </c>
      <c r="BH48" s="1">
        <v>6.5276023</v>
      </c>
      <c r="BI48" s="1">
        <v>1.554027578</v>
      </c>
      <c r="BJ48" s="1">
        <v>0.816170654</v>
      </c>
      <c r="BK48" s="1">
        <v>0.0</v>
      </c>
      <c r="BL48" s="1" t="s">
        <v>156</v>
      </c>
      <c r="BM48" s="1" t="s">
        <v>145</v>
      </c>
      <c r="BN48" s="1" t="s">
        <v>146</v>
      </c>
      <c r="BO48" s="1" t="s">
        <v>146</v>
      </c>
      <c r="BP48" s="1" t="s">
        <v>146</v>
      </c>
      <c r="BQ48" s="1" t="s">
        <v>146</v>
      </c>
      <c r="BR48" s="1" t="s">
        <v>146</v>
      </c>
      <c r="BS48" s="1">
        <v>22.86655431</v>
      </c>
      <c r="BT48" s="1">
        <v>2.469156124</v>
      </c>
      <c r="BU48" s="1">
        <v>0.995155882</v>
      </c>
      <c r="BV48" s="1">
        <v>0.785877913</v>
      </c>
      <c r="BW48" s="1">
        <v>0.368967439</v>
      </c>
      <c r="BX48" s="1">
        <v>-1.677042324</v>
      </c>
      <c r="BY48" s="1">
        <v>-0.618150507</v>
      </c>
      <c r="BZ48" s="1" t="str">
        <f t="shared" si="1"/>
        <v>antiinflamatoria</v>
      </c>
      <c r="CA48" s="1">
        <v>18.82802548</v>
      </c>
      <c r="CB48" s="1" t="s">
        <v>154</v>
      </c>
      <c r="CC48" s="1">
        <v>0.323553764</v>
      </c>
      <c r="CD48" s="1">
        <v>0.280787645</v>
      </c>
      <c r="CE48" s="1">
        <v>0.015371324</v>
      </c>
      <c r="CF48" s="1">
        <v>0.032398574</v>
      </c>
      <c r="CG48" s="1">
        <v>0.048345873</v>
      </c>
      <c r="CH48" s="1">
        <v>3735.513</v>
      </c>
      <c r="CI48" s="2" t="str">
        <f t="shared" si="2"/>
        <v>High</v>
      </c>
      <c r="CJ48" s="1">
        <v>593.419</v>
      </c>
      <c r="CK48" s="1">
        <v>518.288</v>
      </c>
      <c r="CL48" s="1">
        <v>75.132</v>
      </c>
      <c r="CM48" s="1">
        <v>164.442</v>
      </c>
      <c r="CN48" s="1">
        <v>393.223</v>
      </c>
      <c r="CO48" s="1">
        <v>6.453</v>
      </c>
      <c r="CP48" s="1">
        <v>0.0</v>
      </c>
      <c r="CQ48" s="1">
        <v>6.453</v>
      </c>
      <c r="CR48" s="1">
        <v>0.087</v>
      </c>
      <c r="CS48" s="1">
        <v>29.215</v>
      </c>
      <c r="CT48" s="1">
        <v>29.302</v>
      </c>
      <c r="CU48" s="1">
        <v>0.0</v>
      </c>
      <c r="CV48" s="1">
        <v>3.268</v>
      </c>
      <c r="CW48" s="1">
        <v>0.0</v>
      </c>
      <c r="CX48" s="1">
        <v>0.0</v>
      </c>
      <c r="CY48" s="1">
        <v>145.742</v>
      </c>
      <c r="CZ48" s="1">
        <v>2.38</v>
      </c>
      <c r="DA48" s="1">
        <v>4.769</v>
      </c>
      <c r="DB48" s="1">
        <v>7.149</v>
      </c>
      <c r="DC48" s="1">
        <v>0.623</v>
      </c>
      <c r="DD48" s="1">
        <v>0.219</v>
      </c>
      <c r="DE48" s="1">
        <v>0.841</v>
      </c>
      <c r="DF48" s="1">
        <v>9.65</v>
      </c>
      <c r="DG48" s="1">
        <v>1.049</v>
      </c>
      <c r="DH48" s="1">
        <v>10.7</v>
      </c>
      <c r="DI48" s="1">
        <v>6.457</v>
      </c>
      <c r="DJ48" s="1">
        <v>3.008</v>
      </c>
      <c r="DK48" s="1">
        <v>9.465</v>
      </c>
      <c r="DL48" s="1">
        <v>346.591</v>
      </c>
      <c r="DM48" s="1">
        <v>36.632</v>
      </c>
      <c r="DN48" s="1">
        <v>383.223</v>
      </c>
      <c r="DO48" s="1">
        <v>0.087</v>
      </c>
      <c r="DP48" s="1">
        <v>29.215</v>
      </c>
      <c r="DQ48" s="1">
        <v>29.302</v>
      </c>
      <c r="DR48" s="1" t="s">
        <v>149</v>
      </c>
      <c r="DS48" s="1" t="s">
        <v>157</v>
      </c>
      <c r="DT48" s="1" t="s">
        <v>157</v>
      </c>
      <c r="DU48" s="1" t="s">
        <v>157</v>
      </c>
      <c r="DV48" s="1">
        <v>1376.645</v>
      </c>
      <c r="DW48" s="1" t="str">
        <f t="shared" si="3"/>
        <v>high</v>
      </c>
      <c r="DX48" s="1">
        <v>218.692</v>
      </c>
      <c r="DY48" s="1">
        <v>60.602</v>
      </c>
      <c r="DZ48" s="1">
        <v>144.914</v>
      </c>
      <c r="EA48" s="1" t="s">
        <v>149</v>
      </c>
      <c r="EB48" s="1" t="s">
        <v>157</v>
      </c>
      <c r="EC48" s="1" t="s">
        <v>157</v>
      </c>
      <c r="ED48" s="1" t="s">
        <v>157</v>
      </c>
      <c r="EE48" s="1" t="s">
        <v>255</v>
      </c>
      <c r="EF48" s="1" t="s">
        <v>175</v>
      </c>
      <c r="EG48" s="1" t="s">
        <v>175</v>
      </c>
    </row>
    <row r="49" ht="14.25" customHeight="1">
      <c r="A49" s="1" t="s">
        <v>256</v>
      </c>
      <c r="B49" s="1" t="s">
        <v>153</v>
      </c>
      <c r="C49" s="1">
        <v>40.0</v>
      </c>
      <c r="D49" s="1" t="s">
        <v>137</v>
      </c>
      <c r="E49" s="1">
        <v>117.0</v>
      </c>
      <c r="F49" s="1">
        <v>70.0</v>
      </c>
      <c r="G49" s="1" t="s">
        <v>154</v>
      </c>
      <c r="H49" s="1">
        <v>11.0</v>
      </c>
      <c r="I49" s="1">
        <v>83.0</v>
      </c>
      <c r="J49" s="1">
        <v>164.0</v>
      </c>
      <c r="K49" s="1">
        <v>2.342857143</v>
      </c>
      <c r="L49" s="1">
        <v>215.2</v>
      </c>
      <c r="M49" s="1">
        <v>0.3</v>
      </c>
      <c r="N49" s="1">
        <v>91.0</v>
      </c>
      <c r="O49" s="1">
        <v>4.98</v>
      </c>
      <c r="P49" s="1">
        <v>4.99</v>
      </c>
      <c r="Q49" s="1">
        <v>8.51</v>
      </c>
      <c r="R49" s="1">
        <v>0.586368978</v>
      </c>
      <c r="S49" s="1">
        <v>53.0</v>
      </c>
      <c r="T49" s="1">
        <v>6.41</v>
      </c>
      <c r="U49" s="1">
        <v>5.0505</v>
      </c>
      <c r="V49" s="1">
        <v>82.4</v>
      </c>
      <c r="W49" s="1">
        <v>82.68300548</v>
      </c>
      <c r="X49" s="1">
        <v>119.5</v>
      </c>
      <c r="Y49" s="1">
        <v>69.50084955</v>
      </c>
      <c r="Z49" s="1">
        <v>1.438831333</v>
      </c>
      <c r="AA49" s="1">
        <v>0.361033025</v>
      </c>
      <c r="AB49" s="1">
        <v>64.4</v>
      </c>
      <c r="AC49" s="1">
        <v>22.73618715</v>
      </c>
      <c r="AD49" s="1" t="s">
        <v>154</v>
      </c>
      <c r="AE49" s="1">
        <v>35.98676758</v>
      </c>
      <c r="AF49" s="1">
        <v>79.1</v>
      </c>
      <c r="AG49" s="1" t="s">
        <v>154</v>
      </c>
      <c r="AH49" s="1" t="s">
        <v>154</v>
      </c>
      <c r="AI49" s="1" t="s">
        <v>142</v>
      </c>
      <c r="AJ49" s="1" t="s">
        <v>142</v>
      </c>
      <c r="AK49" s="1" t="s">
        <v>143</v>
      </c>
      <c r="AL49" s="1">
        <v>98.0</v>
      </c>
      <c r="AM49" s="1">
        <v>59.0</v>
      </c>
      <c r="AN49" s="1">
        <v>1725.24</v>
      </c>
      <c r="AO49" s="1">
        <v>11.2237</v>
      </c>
      <c r="AP49" s="1">
        <v>767.503</v>
      </c>
      <c r="AQ49" s="1">
        <v>1039.96</v>
      </c>
      <c r="AR49" s="1">
        <v>11.7635</v>
      </c>
      <c r="AS49" s="1">
        <v>1354.3</v>
      </c>
      <c r="AT49" s="1">
        <v>2772.43</v>
      </c>
      <c r="AU49" s="1">
        <v>190.896</v>
      </c>
      <c r="AV49" s="1">
        <v>10.6508</v>
      </c>
      <c r="AW49" s="1">
        <v>1.06844</v>
      </c>
      <c r="AX49" s="1">
        <v>2.38506</v>
      </c>
      <c r="AY49" s="1">
        <v>785.718</v>
      </c>
      <c r="AZ49" s="1">
        <v>0.883688</v>
      </c>
      <c r="BA49" s="1">
        <v>1.88038</v>
      </c>
      <c r="BB49" s="1">
        <v>14.0922</v>
      </c>
      <c r="BC49" s="1">
        <v>3.74696</v>
      </c>
      <c r="BD49" s="1">
        <v>1.29817</v>
      </c>
      <c r="BE49" s="1">
        <v>241.797</v>
      </c>
      <c r="BF49" s="1">
        <v>7.36046</v>
      </c>
      <c r="BG49" s="1">
        <v>122.351</v>
      </c>
      <c r="BH49" s="1">
        <v>0.566643899</v>
      </c>
      <c r="BI49" s="1">
        <v>0.206638304</v>
      </c>
      <c r="BJ49" s="1">
        <v>0.0</v>
      </c>
      <c r="BK49" s="1">
        <v>0.0</v>
      </c>
      <c r="BL49" s="1" t="s">
        <v>156</v>
      </c>
      <c r="BM49" s="1" t="s">
        <v>146</v>
      </c>
      <c r="BN49" s="1" t="s">
        <v>146</v>
      </c>
      <c r="BO49" s="1" t="s">
        <v>146</v>
      </c>
      <c r="BP49" s="1" t="s">
        <v>146</v>
      </c>
      <c r="BQ49" s="1" t="s">
        <v>146</v>
      </c>
      <c r="BR49" s="1" t="s">
        <v>146</v>
      </c>
      <c r="BS49" s="1">
        <v>15.81638206</v>
      </c>
      <c r="BT49" s="1">
        <v>1.271450726</v>
      </c>
      <c r="BU49" s="1">
        <v>0.516391492</v>
      </c>
      <c r="BV49" s="1">
        <v>0.327985585</v>
      </c>
      <c r="BW49" s="1">
        <v>0.1753917</v>
      </c>
      <c r="BX49" s="1">
        <v>1.042052302</v>
      </c>
      <c r="BY49" s="1">
        <v>0.604088291</v>
      </c>
      <c r="BZ49" s="1" t="str">
        <f t="shared" si="1"/>
        <v>proinflamatoria</v>
      </c>
      <c r="CA49" s="1">
        <v>33.44627054</v>
      </c>
      <c r="CB49" s="1" t="s">
        <v>148</v>
      </c>
      <c r="CC49" s="1">
        <v>8.51489E-4</v>
      </c>
      <c r="CD49" s="1">
        <v>0.339832051</v>
      </c>
      <c r="CE49" s="1">
        <v>0.087233543</v>
      </c>
      <c r="CF49" s="1">
        <v>0.481648952</v>
      </c>
      <c r="CG49" s="1">
        <v>0.008162546</v>
      </c>
      <c r="CH49" s="1">
        <v>1162.007</v>
      </c>
      <c r="CI49" s="2" t="str">
        <f t="shared" si="2"/>
        <v>High</v>
      </c>
      <c r="CJ49" s="1">
        <v>1249.973</v>
      </c>
      <c r="CK49" s="1">
        <v>830.955</v>
      </c>
      <c r="CL49" s="1">
        <v>419.018</v>
      </c>
      <c r="CM49" s="1">
        <v>13.314</v>
      </c>
      <c r="CN49" s="1">
        <v>1223.406</v>
      </c>
      <c r="CO49" s="1">
        <v>10.108</v>
      </c>
      <c r="CP49" s="1">
        <v>0.0</v>
      </c>
      <c r="CQ49" s="1">
        <v>10.108</v>
      </c>
      <c r="CR49" s="1">
        <v>0.0</v>
      </c>
      <c r="CS49" s="1">
        <v>3.144</v>
      </c>
      <c r="CT49" s="1">
        <v>3.144</v>
      </c>
      <c r="CU49" s="1">
        <v>0.0</v>
      </c>
      <c r="CV49" s="1">
        <v>1.39</v>
      </c>
      <c r="CW49" s="1">
        <v>0.143</v>
      </c>
      <c r="CX49" s="1">
        <v>0.0</v>
      </c>
      <c r="CY49" s="1">
        <v>7.646</v>
      </c>
      <c r="CZ49" s="1">
        <v>0.084</v>
      </c>
      <c r="DA49" s="1">
        <v>0.597</v>
      </c>
      <c r="DB49" s="1">
        <v>0.681</v>
      </c>
      <c r="DC49" s="1">
        <v>3.916</v>
      </c>
      <c r="DD49" s="1">
        <v>0.058</v>
      </c>
      <c r="DE49" s="1">
        <v>3.974</v>
      </c>
      <c r="DF49" s="1">
        <v>0.095</v>
      </c>
      <c r="DG49" s="1">
        <v>0.777</v>
      </c>
      <c r="DH49" s="1">
        <v>0.872</v>
      </c>
      <c r="DI49" s="1">
        <v>0.071</v>
      </c>
      <c r="DJ49" s="1">
        <v>3.713</v>
      </c>
      <c r="DK49" s="1">
        <v>3.785</v>
      </c>
      <c r="DL49" s="1">
        <v>808.876</v>
      </c>
      <c r="DM49" s="1">
        <v>410.711</v>
      </c>
      <c r="DN49" s="1">
        <v>1219.588</v>
      </c>
      <c r="DO49" s="1">
        <v>0.0</v>
      </c>
      <c r="DP49" s="1">
        <v>3.144</v>
      </c>
      <c r="DQ49" s="1">
        <v>3.144</v>
      </c>
      <c r="DR49" s="1" t="s">
        <v>157</v>
      </c>
      <c r="DS49" s="1" t="s">
        <v>149</v>
      </c>
      <c r="DT49" s="1" t="s">
        <v>158</v>
      </c>
      <c r="DU49" s="1" t="s">
        <v>149</v>
      </c>
      <c r="DV49" s="1">
        <v>673.534</v>
      </c>
      <c r="DW49" s="1" t="str">
        <f t="shared" si="3"/>
        <v>high</v>
      </c>
      <c r="DX49" s="1">
        <v>724.521</v>
      </c>
      <c r="DY49" s="1">
        <v>7.717</v>
      </c>
      <c r="DZ49" s="1">
        <v>709.122</v>
      </c>
      <c r="EA49" s="1" t="s">
        <v>149</v>
      </c>
      <c r="EB49" s="1" t="s">
        <v>149</v>
      </c>
      <c r="EC49" s="1" t="s">
        <v>158</v>
      </c>
      <c r="ED49" s="1" t="s">
        <v>149</v>
      </c>
      <c r="EE49" s="1" t="s">
        <v>257</v>
      </c>
      <c r="EF49" s="1" t="s">
        <v>151</v>
      </c>
      <c r="EG49" s="1" t="s">
        <v>151</v>
      </c>
    </row>
    <row r="50" ht="14.25" customHeight="1">
      <c r="A50" s="1" t="s">
        <v>258</v>
      </c>
      <c r="B50" s="1" t="s">
        <v>153</v>
      </c>
      <c r="C50" s="1">
        <v>20.0</v>
      </c>
      <c r="D50" s="1" t="s">
        <v>137</v>
      </c>
      <c r="E50" s="1">
        <v>107.0</v>
      </c>
      <c r="F50" s="1">
        <v>36.0</v>
      </c>
      <c r="G50" s="1" t="s">
        <v>154</v>
      </c>
      <c r="H50" s="1">
        <v>13.0</v>
      </c>
      <c r="I50" s="1">
        <v>76.0</v>
      </c>
      <c r="J50" s="1">
        <v>125.0</v>
      </c>
      <c r="K50" s="1">
        <v>3.472222222</v>
      </c>
      <c r="L50" s="1">
        <v>307.8</v>
      </c>
      <c r="M50" s="1">
        <v>6.4</v>
      </c>
      <c r="N50" s="1">
        <v>85.0</v>
      </c>
      <c r="O50" s="1">
        <v>4.94</v>
      </c>
      <c r="P50" s="1">
        <v>8.26</v>
      </c>
      <c r="Q50" s="1">
        <v>9.25</v>
      </c>
      <c r="R50" s="1">
        <v>0.892972973</v>
      </c>
      <c r="S50" s="1">
        <v>65.0</v>
      </c>
      <c r="T50" s="1">
        <v>14.49</v>
      </c>
      <c r="U50" s="1">
        <v>4.7175</v>
      </c>
      <c r="V50" s="1">
        <v>163.7</v>
      </c>
      <c r="W50" s="1">
        <v>238.0287474</v>
      </c>
      <c r="X50" s="1">
        <v>54.6</v>
      </c>
      <c r="Y50" s="1">
        <v>32.91563394</v>
      </c>
      <c r="Z50" s="1">
        <v>3.03807</v>
      </c>
      <c r="AA50" s="1">
        <v>0.323162588</v>
      </c>
      <c r="AB50" s="1">
        <v>57.3</v>
      </c>
      <c r="AC50" s="1">
        <v>24.63853803</v>
      </c>
      <c r="AD50" s="1" t="s">
        <v>154</v>
      </c>
      <c r="AE50" s="1">
        <v>35.56225647</v>
      </c>
      <c r="AF50" s="1">
        <v>73.0</v>
      </c>
      <c r="AG50" s="1" t="s">
        <v>154</v>
      </c>
      <c r="AH50" s="1" t="s">
        <v>154</v>
      </c>
      <c r="AI50" s="1" t="s">
        <v>142</v>
      </c>
      <c r="AJ50" s="1" t="s">
        <v>142</v>
      </c>
      <c r="AK50" s="1" t="s">
        <v>143</v>
      </c>
      <c r="AL50" s="1">
        <v>98.0</v>
      </c>
      <c r="AM50" s="1">
        <v>57.0</v>
      </c>
      <c r="AN50" s="1">
        <v>1568.54</v>
      </c>
      <c r="AO50" s="1">
        <v>14.2389</v>
      </c>
      <c r="AP50" s="1">
        <v>653.013</v>
      </c>
      <c r="AQ50" s="1">
        <v>844.999</v>
      </c>
      <c r="AR50" s="1">
        <v>10.487</v>
      </c>
      <c r="AS50" s="1">
        <v>1207.27</v>
      </c>
      <c r="AT50" s="1">
        <v>1916.14</v>
      </c>
      <c r="AU50" s="1">
        <v>180.586</v>
      </c>
      <c r="AV50" s="1">
        <v>9.55911</v>
      </c>
      <c r="AW50" s="1">
        <v>1.2369</v>
      </c>
      <c r="AX50" s="1">
        <v>2.90007</v>
      </c>
      <c r="AY50" s="1">
        <v>755.315</v>
      </c>
      <c r="AZ50" s="1">
        <v>0.820001</v>
      </c>
      <c r="BA50" s="1">
        <v>1.74091</v>
      </c>
      <c r="BB50" s="1">
        <v>10.0415</v>
      </c>
      <c r="BC50" s="1">
        <v>4.24308</v>
      </c>
      <c r="BD50" s="1">
        <v>1.13846</v>
      </c>
      <c r="BE50" s="1">
        <v>301.705</v>
      </c>
      <c r="BF50" s="1">
        <v>6.75528</v>
      </c>
      <c r="BG50" s="1">
        <v>113.709</v>
      </c>
      <c r="BH50" s="1">
        <v>10.61220263</v>
      </c>
      <c r="BI50" s="1">
        <v>2.029623478</v>
      </c>
      <c r="BJ50" s="1">
        <v>1.016292561</v>
      </c>
      <c r="BK50" s="1">
        <v>0.112049134</v>
      </c>
      <c r="BL50" s="1" t="s">
        <v>144</v>
      </c>
      <c r="BM50" s="1" t="s">
        <v>146</v>
      </c>
      <c r="BN50" s="1" t="s">
        <v>146</v>
      </c>
      <c r="BO50" s="1" t="s">
        <v>145</v>
      </c>
      <c r="BP50" s="1" t="s">
        <v>146</v>
      </c>
      <c r="BQ50" s="1" t="s">
        <v>145</v>
      </c>
      <c r="BR50" s="1" t="s">
        <v>145</v>
      </c>
      <c r="BS50" s="1">
        <v>7.477386385</v>
      </c>
      <c r="BT50" s="1">
        <v>0.73346098</v>
      </c>
      <c r="BU50" s="1">
        <v>0.323229064</v>
      </c>
      <c r="BV50" s="1">
        <v>0.134904464</v>
      </c>
      <c r="BW50" s="1">
        <v>0.108598384</v>
      </c>
      <c r="BX50" s="1">
        <v>1.277295189</v>
      </c>
      <c r="BY50" s="1">
        <v>0.814082338</v>
      </c>
      <c r="BZ50" s="1" t="str">
        <f t="shared" si="1"/>
        <v>proinflamatoria</v>
      </c>
      <c r="CA50" s="1">
        <v>34.21917808</v>
      </c>
      <c r="CB50" s="1" t="s">
        <v>148</v>
      </c>
      <c r="CC50" s="1">
        <v>0.149136261</v>
      </c>
      <c r="CD50" s="1">
        <v>0.274782047</v>
      </c>
      <c r="CE50" s="1">
        <v>0.01477236</v>
      </c>
      <c r="CF50" s="1">
        <v>0.297021311</v>
      </c>
      <c r="CG50" s="1">
        <v>0.181546658</v>
      </c>
      <c r="CH50" s="1">
        <v>163.896</v>
      </c>
      <c r="CI50" s="2" t="str">
        <f t="shared" si="2"/>
        <v>low</v>
      </c>
      <c r="CJ50" s="1">
        <v>135.37</v>
      </c>
      <c r="CK50" s="1">
        <v>50.33</v>
      </c>
      <c r="CL50" s="1">
        <v>85.04</v>
      </c>
      <c r="CM50" s="1">
        <v>25.319</v>
      </c>
      <c r="CN50" s="1">
        <v>106.196</v>
      </c>
      <c r="CO50" s="1">
        <v>0.0</v>
      </c>
      <c r="CP50" s="1">
        <v>0.0</v>
      </c>
      <c r="CQ50" s="1">
        <v>0.0</v>
      </c>
      <c r="CR50" s="1">
        <v>0.0</v>
      </c>
      <c r="CS50" s="1">
        <v>3.855</v>
      </c>
      <c r="CT50" s="1">
        <v>3.855</v>
      </c>
      <c r="CU50" s="1">
        <v>0.0</v>
      </c>
      <c r="CV50" s="1">
        <v>0.0</v>
      </c>
      <c r="CW50" s="1">
        <v>0.0</v>
      </c>
      <c r="CX50" s="1">
        <v>0.0</v>
      </c>
      <c r="CY50" s="1">
        <v>3.634</v>
      </c>
      <c r="CZ50" s="1">
        <v>0.498</v>
      </c>
      <c r="DA50" s="1">
        <v>0.0</v>
      </c>
      <c r="DB50" s="1">
        <v>0.498</v>
      </c>
      <c r="DC50" s="1">
        <v>0.0</v>
      </c>
      <c r="DD50" s="1">
        <v>0.053</v>
      </c>
      <c r="DE50" s="1">
        <v>0.053</v>
      </c>
      <c r="DF50" s="1">
        <v>21.003</v>
      </c>
      <c r="DG50" s="1">
        <v>0.131</v>
      </c>
      <c r="DH50" s="1">
        <v>21.134</v>
      </c>
      <c r="DI50" s="1">
        <v>0.297</v>
      </c>
      <c r="DJ50" s="1">
        <v>2.195</v>
      </c>
      <c r="DK50" s="1">
        <v>2.492</v>
      </c>
      <c r="DL50" s="1">
        <v>24.854</v>
      </c>
      <c r="DM50" s="1">
        <v>78.761</v>
      </c>
      <c r="DN50" s="1">
        <v>103.615</v>
      </c>
      <c r="DO50" s="1">
        <v>0.0</v>
      </c>
      <c r="DP50" s="1">
        <v>3.855</v>
      </c>
      <c r="DQ50" s="1">
        <v>3.855</v>
      </c>
      <c r="DR50" s="1" t="s">
        <v>158</v>
      </c>
      <c r="DS50" s="1" t="s">
        <v>158</v>
      </c>
      <c r="DT50" s="1" t="s">
        <v>158</v>
      </c>
      <c r="DU50" s="1" t="s">
        <v>158</v>
      </c>
      <c r="DV50" s="1">
        <v>104.49</v>
      </c>
      <c r="DW50" s="1" t="str">
        <f t="shared" si="3"/>
        <v>low</v>
      </c>
      <c r="DX50" s="1">
        <v>86.303</v>
      </c>
      <c r="DY50" s="1">
        <v>16.142</v>
      </c>
      <c r="DZ50" s="1">
        <v>67.704</v>
      </c>
      <c r="EA50" s="1" t="s">
        <v>158</v>
      </c>
      <c r="EB50" s="1" t="s">
        <v>158</v>
      </c>
      <c r="EC50" s="1" t="s">
        <v>158</v>
      </c>
      <c r="ED50" s="1" t="s">
        <v>157</v>
      </c>
      <c r="EE50" s="1" t="s">
        <v>259</v>
      </c>
      <c r="EF50" s="1" t="s">
        <v>165</v>
      </c>
      <c r="EG50" s="1" t="s">
        <v>165</v>
      </c>
    </row>
    <row r="51" ht="14.25" customHeight="1">
      <c r="A51" s="1" t="s">
        <v>260</v>
      </c>
      <c r="B51" s="1" t="s">
        <v>153</v>
      </c>
      <c r="C51" s="1">
        <v>25.0</v>
      </c>
      <c r="D51" s="1" t="s">
        <v>137</v>
      </c>
      <c r="E51" s="1">
        <v>137.0</v>
      </c>
      <c r="F51" s="1">
        <v>67.0</v>
      </c>
      <c r="G51" s="1" t="s">
        <v>154</v>
      </c>
      <c r="H51" s="1">
        <v>25.0</v>
      </c>
      <c r="I51" s="1">
        <v>67.0</v>
      </c>
      <c r="J51" s="1">
        <v>159.0</v>
      </c>
      <c r="K51" s="1">
        <v>2.373134328</v>
      </c>
      <c r="L51" s="1">
        <v>137.9</v>
      </c>
      <c r="M51" s="1">
        <v>9.64</v>
      </c>
      <c r="N51" s="1">
        <v>80.0</v>
      </c>
      <c r="O51" s="1">
        <v>5.01</v>
      </c>
      <c r="P51" s="1">
        <v>11.91</v>
      </c>
      <c r="Q51" s="1">
        <v>12.34</v>
      </c>
      <c r="R51" s="1">
        <v>0.965153971</v>
      </c>
      <c r="S51" s="1">
        <v>125.0</v>
      </c>
      <c r="T51" s="1">
        <v>19.54</v>
      </c>
      <c r="U51" s="1">
        <v>4.44</v>
      </c>
      <c r="V51" s="1">
        <v>225.6</v>
      </c>
      <c r="W51" s="1">
        <v>415.7446809</v>
      </c>
      <c r="X51" s="1">
        <v>41.6</v>
      </c>
      <c r="Y51" s="1">
        <v>25.93432737</v>
      </c>
      <c r="Z51" s="1">
        <v>3.855893333</v>
      </c>
      <c r="AA51" s="1">
        <v>0.312700828</v>
      </c>
      <c r="AB51" s="1">
        <v>71.0</v>
      </c>
      <c r="AC51" s="1">
        <v>28.73116692</v>
      </c>
      <c r="AD51" s="1" t="s">
        <v>139</v>
      </c>
      <c r="AE51" s="1">
        <v>35.2328753</v>
      </c>
      <c r="AF51" s="1">
        <v>82.1</v>
      </c>
      <c r="AG51" s="1" t="s">
        <v>140</v>
      </c>
      <c r="AH51" s="1" t="s">
        <v>154</v>
      </c>
      <c r="AI51" s="1" t="s">
        <v>142</v>
      </c>
      <c r="AJ51" s="1" t="s">
        <v>142</v>
      </c>
      <c r="AK51" s="1" t="s">
        <v>143</v>
      </c>
      <c r="AL51" s="1">
        <v>117.0</v>
      </c>
      <c r="AM51" s="1">
        <v>76.0</v>
      </c>
      <c r="AN51" s="1">
        <v>1909.68</v>
      </c>
      <c r="AO51" s="1">
        <v>13.103</v>
      </c>
      <c r="AP51" s="1">
        <v>724.672</v>
      </c>
      <c r="AQ51" s="1">
        <v>940.388</v>
      </c>
      <c r="AR51" s="1">
        <v>16.2787</v>
      </c>
      <c r="AS51" s="1">
        <v>1528.64</v>
      </c>
      <c r="AT51" s="1">
        <v>2903.74</v>
      </c>
      <c r="AU51" s="1">
        <v>202.554</v>
      </c>
      <c r="AV51" s="1">
        <v>10.6213</v>
      </c>
      <c r="AW51" s="1">
        <v>1.3502</v>
      </c>
      <c r="AX51" s="1">
        <v>2.23111</v>
      </c>
      <c r="AY51" s="1">
        <v>685.136</v>
      </c>
      <c r="AZ51" s="1">
        <v>0.836007</v>
      </c>
      <c r="BA51" s="1">
        <v>1.59961</v>
      </c>
      <c r="BB51" s="1">
        <v>12.4247</v>
      </c>
      <c r="BC51" s="1">
        <v>4.50137</v>
      </c>
      <c r="BD51" s="1">
        <v>1.43389</v>
      </c>
      <c r="BE51" s="1">
        <v>301.311</v>
      </c>
      <c r="BF51" s="1">
        <v>7.39579</v>
      </c>
      <c r="BG51" s="1">
        <v>153.719</v>
      </c>
      <c r="BH51" s="1">
        <v>1.656177869</v>
      </c>
      <c r="BI51" s="1">
        <v>0.480127192</v>
      </c>
      <c r="BJ51" s="1">
        <v>0.142253581</v>
      </c>
      <c r="BK51" s="1">
        <v>0.069524004</v>
      </c>
      <c r="BL51" s="1" t="s">
        <v>144</v>
      </c>
      <c r="BM51" s="1" t="s">
        <v>146</v>
      </c>
      <c r="BN51" s="1" t="s">
        <v>146</v>
      </c>
      <c r="BO51" s="1" t="s">
        <v>146</v>
      </c>
      <c r="BP51" s="1" t="s">
        <v>146</v>
      </c>
      <c r="BQ51" s="1" t="s">
        <v>145</v>
      </c>
      <c r="BR51" s="1" t="s">
        <v>145</v>
      </c>
      <c r="BS51" s="1">
        <v>6.477290798</v>
      </c>
      <c r="BT51" s="1">
        <v>0.491631686</v>
      </c>
      <c r="BU51" s="1">
        <v>0.349732377</v>
      </c>
      <c r="BV51" s="1">
        <v>0.088081469</v>
      </c>
      <c r="BW51" s="1">
        <v>0.118246108</v>
      </c>
      <c r="BX51" s="1">
        <v>1.420388646</v>
      </c>
      <c r="BY51" s="1">
        <v>0.743658977</v>
      </c>
      <c r="BZ51" s="1" t="str">
        <f t="shared" si="1"/>
        <v>proinflamatoria</v>
      </c>
      <c r="CA51" s="1">
        <v>37.70523752</v>
      </c>
      <c r="CB51" s="1" t="s">
        <v>148</v>
      </c>
      <c r="CC51" s="1">
        <v>0.049422633</v>
      </c>
      <c r="CD51" s="1">
        <v>0.346562444</v>
      </c>
      <c r="CE51" s="1">
        <v>0.022561734</v>
      </c>
      <c r="CF51" s="1">
        <v>0.428104459</v>
      </c>
      <c r="CG51" s="1">
        <v>0.020323326</v>
      </c>
      <c r="CH51" s="1">
        <v>460.429</v>
      </c>
      <c r="CI51" s="2" t="str">
        <f t="shared" si="2"/>
        <v>low</v>
      </c>
      <c r="CJ51" s="1">
        <v>487.68</v>
      </c>
      <c r="CK51" s="1">
        <v>324.673</v>
      </c>
      <c r="CL51" s="1">
        <v>163.007</v>
      </c>
      <c r="CM51" s="1">
        <v>53.942</v>
      </c>
      <c r="CN51" s="1">
        <v>427.393</v>
      </c>
      <c r="CO51" s="1">
        <v>2.928</v>
      </c>
      <c r="CP51" s="1">
        <v>0.0</v>
      </c>
      <c r="CQ51" s="1">
        <v>2.928</v>
      </c>
      <c r="CR51" s="1">
        <v>0.0</v>
      </c>
      <c r="CS51" s="1">
        <v>3.418</v>
      </c>
      <c r="CT51" s="1">
        <v>3.418</v>
      </c>
      <c r="CU51" s="1">
        <v>0.0</v>
      </c>
      <c r="CV51" s="1">
        <v>1.184</v>
      </c>
      <c r="CW51" s="1">
        <v>0.0</v>
      </c>
      <c r="CX51" s="1">
        <v>0.0</v>
      </c>
      <c r="CY51" s="1">
        <v>0.0</v>
      </c>
      <c r="CZ51" s="1">
        <v>0.0</v>
      </c>
      <c r="DA51" s="1">
        <v>42.3</v>
      </c>
      <c r="DB51" s="1">
        <v>42.3</v>
      </c>
      <c r="DC51" s="1">
        <v>9.612</v>
      </c>
      <c r="DD51" s="1">
        <v>1.526</v>
      </c>
      <c r="DE51" s="1">
        <v>11.138</v>
      </c>
      <c r="DF51" s="1">
        <v>0.0</v>
      </c>
      <c r="DG51" s="1">
        <v>0.503</v>
      </c>
      <c r="DH51" s="1">
        <v>0.503</v>
      </c>
      <c r="DI51" s="1">
        <v>0.123</v>
      </c>
      <c r="DJ51" s="1">
        <v>0.9</v>
      </c>
      <c r="DK51" s="1">
        <v>1.023</v>
      </c>
      <c r="DL51" s="1">
        <v>311.989</v>
      </c>
      <c r="DM51" s="1">
        <v>114.339</v>
      </c>
      <c r="DN51" s="1">
        <v>426.328</v>
      </c>
      <c r="DO51" s="1">
        <v>0.0</v>
      </c>
      <c r="DP51" s="1">
        <v>3.418</v>
      </c>
      <c r="DQ51" s="1">
        <v>3.418</v>
      </c>
      <c r="DR51" s="1" t="s">
        <v>158</v>
      </c>
      <c r="DS51" s="1" t="s">
        <v>157</v>
      </c>
      <c r="DT51" s="1" t="s">
        <v>158</v>
      </c>
      <c r="DU51" s="1" t="s">
        <v>157</v>
      </c>
      <c r="DV51" s="1">
        <v>241.103</v>
      </c>
      <c r="DW51" s="1" t="str">
        <f t="shared" si="3"/>
        <v>low</v>
      </c>
      <c r="DX51" s="1">
        <v>255.373</v>
      </c>
      <c r="DY51" s="1">
        <v>28.246</v>
      </c>
      <c r="DZ51" s="1">
        <v>223.803</v>
      </c>
      <c r="EA51" s="1" t="s">
        <v>158</v>
      </c>
      <c r="EB51" s="1" t="s">
        <v>157</v>
      </c>
      <c r="EC51" s="1" t="s">
        <v>158</v>
      </c>
      <c r="ED51" s="1" t="s">
        <v>157</v>
      </c>
      <c r="EE51" s="1" t="s">
        <v>261</v>
      </c>
      <c r="EF51" s="1" t="s">
        <v>151</v>
      </c>
      <c r="EG51" s="1" t="s">
        <v>151</v>
      </c>
    </row>
    <row r="52" ht="14.25" customHeight="1">
      <c r="A52" s="1" t="s">
        <v>262</v>
      </c>
      <c r="B52" s="1" t="s">
        <v>136</v>
      </c>
      <c r="C52" s="1">
        <v>29.0</v>
      </c>
      <c r="D52" s="1" t="s">
        <v>137</v>
      </c>
      <c r="E52" s="1">
        <v>81.0</v>
      </c>
      <c r="F52" s="1">
        <v>38.0</v>
      </c>
      <c r="G52" s="1" t="s">
        <v>138</v>
      </c>
      <c r="H52" s="1">
        <v>16.0</v>
      </c>
      <c r="I52" s="1">
        <v>104.0</v>
      </c>
      <c r="J52" s="1">
        <v>158.0</v>
      </c>
      <c r="K52" s="1">
        <v>4.157894737</v>
      </c>
      <c r="L52" s="1">
        <v>268.7</v>
      </c>
      <c r="M52" s="1">
        <v>3.68</v>
      </c>
      <c r="N52" s="1">
        <v>92.0</v>
      </c>
      <c r="O52" s="1">
        <v>5.34</v>
      </c>
      <c r="P52" s="1">
        <v>2.51</v>
      </c>
      <c r="Q52" s="1">
        <v>2.96</v>
      </c>
      <c r="R52" s="1">
        <v>0.847972973</v>
      </c>
      <c r="S52" s="1">
        <v>81.0</v>
      </c>
      <c r="T52" s="1">
        <v>12.2</v>
      </c>
      <c r="U52" s="1">
        <v>5.106</v>
      </c>
      <c r="V52" s="1">
        <v>124.7</v>
      </c>
      <c r="W52" s="1">
        <v>151.9302615</v>
      </c>
      <c r="X52" s="1">
        <v>63.3</v>
      </c>
      <c r="Y52" s="1">
        <v>36.11951224</v>
      </c>
      <c r="Z52" s="1">
        <v>2.768586667</v>
      </c>
      <c r="AA52" s="1">
        <v>0.327431066</v>
      </c>
      <c r="AB52" s="1">
        <v>84.2</v>
      </c>
      <c r="AC52" s="1">
        <v>27.151472</v>
      </c>
      <c r="AD52" s="1" t="s">
        <v>139</v>
      </c>
      <c r="AE52" s="1">
        <v>36.35687771</v>
      </c>
      <c r="AF52" s="1">
        <v>91.7</v>
      </c>
      <c r="AG52" s="1" t="s">
        <v>140</v>
      </c>
      <c r="AH52" s="1" t="s">
        <v>141</v>
      </c>
      <c r="AI52" s="1" t="s">
        <v>142</v>
      </c>
      <c r="AJ52" s="1" t="s">
        <v>142</v>
      </c>
      <c r="AK52" s="1" t="s">
        <v>143</v>
      </c>
      <c r="AL52" s="1">
        <v>113.0</v>
      </c>
      <c r="AM52" s="1">
        <v>70.0</v>
      </c>
      <c r="AN52" s="1">
        <v>3094.67</v>
      </c>
      <c r="AO52" s="1">
        <v>29.7261</v>
      </c>
      <c r="AP52" s="1">
        <v>661.201</v>
      </c>
      <c r="AQ52" s="1">
        <v>1623.91</v>
      </c>
      <c r="AR52" s="1">
        <v>16.2818</v>
      </c>
      <c r="AS52" s="1">
        <v>1631.09</v>
      </c>
      <c r="AT52" s="1">
        <v>5886.34</v>
      </c>
      <c r="AU52" s="1">
        <v>392.929</v>
      </c>
      <c r="AV52" s="1">
        <v>11.2418</v>
      </c>
      <c r="AW52" s="1">
        <v>3.79263</v>
      </c>
      <c r="AX52" s="1">
        <v>3.35185</v>
      </c>
      <c r="AY52" s="1">
        <v>1120.38</v>
      </c>
      <c r="AZ52" s="1">
        <v>2.41325</v>
      </c>
      <c r="BA52" s="1">
        <v>2.76196</v>
      </c>
      <c r="BB52" s="1">
        <v>26.856</v>
      </c>
      <c r="BC52" s="1">
        <v>8.05961</v>
      </c>
      <c r="BD52" s="1">
        <v>2.52186</v>
      </c>
      <c r="BE52" s="1">
        <v>385.039</v>
      </c>
      <c r="BF52" s="1">
        <v>7.32752</v>
      </c>
      <c r="BG52" s="1">
        <v>578.421</v>
      </c>
      <c r="BH52" s="1">
        <v>3.196175732</v>
      </c>
      <c r="BI52" s="1">
        <v>0.557335444</v>
      </c>
      <c r="BJ52" s="1">
        <v>0.629376203</v>
      </c>
      <c r="BK52" s="1">
        <v>0.041661091</v>
      </c>
      <c r="BL52" s="1" t="s">
        <v>144</v>
      </c>
      <c r="BM52" s="1" t="s">
        <v>146</v>
      </c>
      <c r="BN52" s="1" t="s">
        <v>146</v>
      </c>
      <c r="BO52" s="1" t="s">
        <v>145</v>
      </c>
      <c r="BP52" s="1" t="s">
        <v>146</v>
      </c>
      <c r="BQ52" s="1" t="s">
        <v>145</v>
      </c>
      <c r="BR52" s="1" t="s">
        <v>146</v>
      </c>
      <c r="BS52" s="1">
        <v>4.440407413</v>
      </c>
      <c r="BT52" s="1">
        <v>0.4558865</v>
      </c>
      <c r="BU52" s="1">
        <v>0.222519849</v>
      </c>
      <c r="BV52" s="1">
        <v>0.064873967</v>
      </c>
      <c r="BW52" s="1">
        <v>0.07577304</v>
      </c>
      <c r="BX52" s="1">
        <v>-1.92219214</v>
      </c>
      <c r="BY52" s="1">
        <v>-0.621063696</v>
      </c>
      <c r="BZ52" s="1" t="str">
        <f t="shared" si="1"/>
        <v>antiinflamatoria</v>
      </c>
      <c r="CA52" s="1">
        <v>25.59214831</v>
      </c>
      <c r="CB52" s="1" t="s">
        <v>148</v>
      </c>
      <c r="CC52" s="1">
        <v>0.088211252</v>
      </c>
      <c r="CD52" s="1">
        <v>0.218093613</v>
      </c>
      <c r="CE52" s="1">
        <v>0.323648577</v>
      </c>
      <c r="CF52" s="1">
        <v>0.109499947</v>
      </c>
      <c r="CG52" s="1">
        <v>0.066034048</v>
      </c>
      <c r="CH52" s="1">
        <v>3377.351</v>
      </c>
      <c r="CI52" s="2" t="str">
        <f t="shared" si="2"/>
        <v>High</v>
      </c>
      <c r="CJ52" s="1">
        <v>734.025</v>
      </c>
      <c r="CK52" s="1">
        <v>632.837</v>
      </c>
      <c r="CL52" s="1">
        <v>101.188</v>
      </c>
      <c r="CM52" s="1">
        <v>471.341</v>
      </c>
      <c r="CN52" s="1">
        <v>240.499</v>
      </c>
      <c r="CO52" s="1">
        <v>0.018</v>
      </c>
      <c r="CP52" s="1">
        <v>0.0</v>
      </c>
      <c r="CQ52" s="1">
        <v>0.018</v>
      </c>
      <c r="CR52" s="1">
        <v>0.0</v>
      </c>
      <c r="CS52" s="1">
        <v>22.167</v>
      </c>
      <c r="CT52" s="1">
        <v>22.167</v>
      </c>
      <c r="CU52" s="1">
        <v>0.0</v>
      </c>
      <c r="CV52" s="1">
        <v>0.001</v>
      </c>
      <c r="CW52" s="1">
        <v>111.658</v>
      </c>
      <c r="CX52" s="1">
        <v>0.0</v>
      </c>
      <c r="CY52" s="1">
        <v>339.896</v>
      </c>
      <c r="CZ52" s="1">
        <v>0.614</v>
      </c>
      <c r="DA52" s="1">
        <v>0.813</v>
      </c>
      <c r="DB52" s="1">
        <v>1.426</v>
      </c>
      <c r="DC52" s="1">
        <v>0.203</v>
      </c>
      <c r="DD52" s="1">
        <v>0.099</v>
      </c>
      <c r="DE52" s="1">
        <v>0.302</v>
      </c>
      <c r="DF52" s="1">
        <v>11.503</v>
      </c>
      <c r="DG52" s="1">
        <v>6.556</v>
      </c>
      <c r="DH52" s="1">
        <v>18.059</v>
      </c>
      <c r="DI52" s="1">
        <v>32.623</v>
      </c>
      <c r="DJ52" s="1">
        <v>26.648</v>
      </c>
      <c r="DK52" s="1">
        <v>59.272</v>
      </c>
      <c r="DL52" s="1">
        <v>136.302</v>
      </c>
      <c r="DM52" s="1">
        <v>44.883</v>
      </c>
      <c r="DN52" s="1">
        <v>181.185</v>
      </c>
      <c r="DO52" s="1">
        <v>0.0</v>
      </c>
      <c r="DP52" s="1">
        <v>22.167</v>
      </c>
      <c r="DQ52" s="1">
        <v>22.167</v>
      </c>
      <c r="DR52" s="1" t="s">
        <v>149</v>
      </c>
      <c r="DS52" s="1" t="s">
        <v>157</v>
      </c>
      <c r="DT52" s="1" t="s">
        <v>149</v>
      </c>
      <c r="DU52" s="1" t="s">
        <v>157</v>
      </c>
      <c r="DV52" s="1">
        <v>1091.345</v>
      </c>
      <c r="DW52" s="1" t="str">
        <f t="shared" si="3"/>
        <v>high</v>
      </c>
      <c r="DX52" s="1">
        <v>237.19</v>
      </c>
      <c r="DY52" s="1">
        <v>152.307</v>
      </c>
      <c r="DZ52" s="1">
        <v>77.714</v>
      </c>
      <c r="EA52" s="1" t="s">
        <v>149</v>
      </c>
      <c r="EB52" s="1" t="s">
        <v>157</v>
      </c>
      <c r="EC52" s="1" t="s">
        <v>149</v>
      </c>
      <c r="ED52" s="1" t="s">
        <v>157</v>
      </c>
      <c r="EE52" s="1" t="s">
        <v>263</v>
      </c>
      <c r="EF52" s="1" t="s">
        <v>175</v>
      </c>
      <c r="EG52" s="1" t="s">
        <v>175</v>
      </c>
    </row>
    <row r="53" ht="14.25" customHeight="1">
      <c r="A53" s="1" t="s">
        <v>264</v>
      </c>
      <c r="B53" s="1" t="s">
        <v>136</v>
      </c>
      <c r="C53" s="1">
        <v>33.0</v>
      </c>
      <c r="D53" s="1" t="s">
        <v>137</v>
      </c>
      <c r="E53" s="1">
        <v>109.0</v>
      </c>
      <c r="F53" s="1">
        <v>37.0</v>
      </c>
      <c r="G53" s="1" t="s">
        <v>138</v>
      </c>
      <c r="H53" s="1">
        <v>41.0</v>
      </c>
      <c r="I53" s="1">
        <v>100.0</v>
      </c>
      <c r="J53" s="1">
        <v>178.0</v>
      </c>
      <c r="K53" s="1">
        <v>4.810810811</v>
      </c>
      <c r="L53" s="1">
        <v>146.0</v>
      </c>
      <c r="M53" s="1">
        <v>7.01</v>
      </c>
      <c r="N53" s="1">
        <v>90.0</v>
      </c>
      <c r="O53" s="1">
        <v>5.87</v>
      </c>
      <c r="P53" s="1">
        <v>10.0</v>
      </c>
      <c r="Q53" s="1">
        <v>9.96</v>
      </c>
      <c r="R53" s="1">
        <v>1.004016064</v>
      </c>
      <c r="S53" s="1">
        <v>207.0</v>
      </c>
      <c r="T53" s="1">
        <v>33.49</v>
      </c>
      <c r="U53" s="1">
        <v>4.995</v>
      </c>
      <c r="V53" s="1">
        <v>259.0</v>
      </c>
      <c r="W53" s="1">
        <v>448.0267559</v>
      </c>
      <c r="X53" s="1">
        <v>24.1</v>
      </c>
      <c r="Y53" s="1">
        <v>13.45029712</v>
      </c>
      <c r="Z53" s="1">
        <v>7.43478</v>
      </c>
      <c r="AA53" s="1">
        <v>0.287101565</v>
      </c>
      <c r="AB53" s="1">
        <v>134.6</v>
      </c>
      <c r="AC53" s="1">
        <v>42.86646047</v>
      </c>
      <c r="AD53" s="1" t="s">
        <v>155</v>
      </c>
      <c r="AE53" s="1">
        <v>42.03665031</v>
      </c>
      <c r="AF53" s="1">
        <v>126.0</v>
      </c>
      <c r="AG53" s="1" t="s">
        <v>140</v>
      </c>
      <c r="AH53" s="1" t="s">
        <v>141</v>
      </c>
      <c r="AI53" s="1" t="s">
        <v>142</v>
      </c>
      <c r="AJ53" s="1" t="s">
        <v>167</v>
      </c>
      <c r="AK53" s="1" t="s">
        <v>143</v>
      </c>
      <c r="AL53" s="1">
        <v>147.0</v>
      </c>
      <c r="AM53" s="1">
        <v>106.0</v>
      </c>
      <c r="AN53" s="1">
        <v>2909.66</v>
      </c>
      <c r="AO53" s="1">
        <v>19.5177</v>
      </c>
      <c r="AP53" s="1">
        <v>823.902</v>
      </c>
      <c r="AQ53" s="1">
        <v>1357.97</v>
      </c>
      <c r="AR53" s="1">
        <v>15.2236</v>
      </c>
      <c r="AS53" s="1">
        <v>1880.53</v>
      </c>
      <c r="AT53" s="1">
        <v>4820.65</v>
      </c>
      <c r="AU53" s="1">
        <v>348.158</v>
      </c>
      <c r="AV53" s="1">
        <v>11.2116</v>
      </c>
      <c r="AW53" s="1">
        <v>3.35335</v>
      </c>
      <c r="AX53" s="1">
        <v>3.34197</v>
      </c>
      <c r="AY53" s="1">
        <v>885.678</v>
      </c>
      <c r="AZ53" s="1">
        <v>1.80419</v>
      </c>
      <c r="BA53" s="1">
        <v>2.34775</v>
      </c>
      <c r="BB53" s="1">
        <v>24.6585</v>
      </c>
      <c r="BC53" s="1">
        <v>8.07196</v>
      </c>
      <c r="BD53" s="1">
        <v>1.86948</v>
      </c>
      <c r="BE53" s="1">
        <v>443.301</v>
      </c>
      <c r="BF53" s="1">
        <v>7.23868</v>
      </c>
      <c r="BG53" s="1">
        <v>277.689</v>
      </c>
      <c r="BH53" s="1">
        <v>7.977581754</v>
      </c>
      <c r="BI53" s="1">
        <v>2.511024629</v>
      </c>
      <c r="BJ53" s="1">
        <v>1.186414257</v>
      </c>
      <c r="BK53" s="1">
        <v>0.142068468</v>
      </c>
      <c r="BL53" s="1" t="s">
        <v>144</v>
      </c>
      <c r="BM53" s="1" t="s">
        <v>145</v>
      </c>
      <c r="BN53" s="1" t="s">
        <v>145</v>
      </c>
      <c r="BO53" s="1" t="s">
        <v>145</v>
      </c>
      <c r="BP53" s="1" t="s">
        <v>146</v>
      </c>
      <c r="BQ53" s="1" t="s">
        <v>145</v>
      </c>
      <c r="BR53" s="1" t="s">
        <v>145</v>
      </c>
      <c r="BS53" s="1">
        <v>5.577326484</v>
      </c>
      <c r="BT53" s="1">
        <v>0.4364509</v>
      </c>
      <c r="BU53" s="1">
        <v>0.359222969</v>
      </c>
      <c r="BV53" s="1">
        <v>0.047372281</v>
      </c>
      <c r="BW53" s="1">
        <v>0.096549136</v>
      </c>
      <c r="BX53" s="1">
        <v>-1.12339738</v>
      </c>
      <c r="BY53" s="1">
        <v>-0.38604721</v>
      </c>
      <c r="BZ53" s="1" t="str">
        <f t="shared" si="1"/>
        <v>antiinflamatoria</v>
      </c>
      <c r="CA53" s="1">
        <v>35.87301587</v>
      </c>
      <c r="CB53" s="1" t="s">
        <v>148</v>
      </c>
      <c r="CC53" s="1">
        <v>0.144321704</v>
      </c>
      <c r="CD53" s="1">
        <v>0.430541206</v>
      </c>
      <c r="CE53" s="1">
        <v>0.109751252</v>
      </c>
      <c r="CF53" s="1">
        <v>0.032146547</v>
      </c>
      <c r="CG53" s="1">
        <v>0.088095049</v>
      </c>
      <c r="CH53" s="1">
        <v>1533.068</v>
      </c>
      <c r="CI53" s="2" t="str">
        <f t="shared" si="2"/>
        <v>High</v>
      </c>
      <c r="CJ53" s="1">
        <v>1483.488</v>
      </c>
      <c r="CK53" s="1">
        <v>1056.299</v>
      </c>
      <c r="CL53" s="1">
        <v>427.189</v>
      </c>
      <c r="CM53" s="1">
        <v>397.438</v>
      </c>
      <c r="CN53" s="1">
        <v>1047.282</v>
      </c>
      <c r="CO53" s="1">
        <v>13.928</v>
      </c>
      <c r="CP53" s="1">
        <v>0.0</v>
      </c>
      <c r="CQ53" s="1">
        <v>13.928</v>
      </c>
      <c r="CR53" s="1">
        <v>0.0</v>
      </c>
      <c r="CS53" s="1">
        <v>24.84</v>
      </c>
      <c r="CT53" s="1">
        <v>24.84</v>
      </c>
      <c r="CU53" s="1">
        <v>0.0</v>
      </c>
      <c r="CV53" s="1">
        <v>3.173</v>
      </c>
      <c r="CW53" s="1">
        <v>0.0</v>
      </c>
      <c r="CX53" s="1">
        <v>0.0</v>
      </c>
      <c r="CY53" s="1">
        <v>21.44</v>
      </c>
      <c r="CZ53" s="1">
        <v>83.737</v>
      </c>
      <c r="DA53" s="1">
        <v>21.805</v>
      </c>
      <c r="DB53" s="1">
        <v>105.542</v>
      </c>
      <c r="DC53" s="1">
        <v>37.175</v>
      </c>
      <c r="DD53" s="1">
        <v>0.009</v>
      </c>
      <c r="DE53" s="1">
        <v>37.184</v>
      </c>
      <c r="DF53" s="1">
        <v>232.471</v>
      </c>
      <c r="DG53" s="1">
        <v>0.801</v>
      </c>
      <c r="DH53" s="1">
        <v>233.272</v>
      </c>
      <c r="DI53" s="1">
        <v>0.319</v>
      </c>
      <c r="DJ53" s="1">
        <v>2.464</v>
      </c>
      <c r="DK53" s="1">
        <v>2.783</v>
      </c>
      <c r="DL53" s="1">
        <v>667.168</v>
      </c>
      <c r="DM53" s="1">
        <v>377.209</v>
      </c>
      <c r="DN53" s="1">
        <v>1044.377</v>
      </c>
      <c r="DO53" s="1">
        <v>0.0</v>
      </c>
      <c r="DP53" s="1">
        <v>24.84</v>
      </c>
      <c r="DQ53" s="1">
        <v>24.84</v>
      </c>
      <c r="DR53" s="1" t="s">
        <v>149</v>
      </c>
      <c r="DS53" s="1" t="s">
        <v>149</v>
      </c>
      <c r="DT53" s="1" t="s">
        <v>149</v>
      </c>
      <c r="DU53" s="1" t="s">
        <v>149</v>
      </c>
      <c r="DV53" s="1">
        <v>526.889</v>
      </c>
      <c r="DW53" s="1" t="str">
        <f t="shared" si="3"/>
        <v>high</v>
      </c>
      <c r="DX53" s="1">
        <v>509.849</v>
      </c>
      <c r="DY53" s="1">
        <v>136.593</v>
      </c>
      <c r="DZ53" s="1">
        <v>359.933</v>
      </c>
      <c r="EA53" s="1" t="s">
        <v>157</v>
      </c>
      <c r="EB53" s="1" t="s">
        <v>149</v>
      </c>
      <c r="EC53" s="1" t="s">
        <v>149</v>
      </c>
      <c r="ED53" s="1" t="s">
        <v>149</v>
      </c>
      <c r="EE53" s="1" t="s">
        <v>265</v>
      </c>
      <c r="EF53" s="1" t="s">
        <v>175</v>
      </c>
      <c r="EG53" s="1" t="s">
        <v>175</v>
      </c>
    </row>
    <row r="54" ht="14.25" customHeight="1">
      <c r="A54" s="1" t="s">
        <v>266</v>
      </c>
      <c r="B54" s="1" t="s">
        <v>136</v>
      </c>
      <c r="C54" s="1">
        <v>59.0</v>
      </c>
      <c r="D54" s="1" t="s">
        <v>161</v>
      </c>
      <c r="E54" s="1">
        <v>52.6</v>
      </c>
      <c r="F54" s="1">
        <v>37.0</v>
      </c>
      <c r="G54" s="1" t="s">
        <v>138</v>
      </c>
      <c r="H54" s="1">
        <v>35.0</v>
      </c>
      <c r="I54" s="1">
        <v>87.0</v>
      </c>
      <c r="J54" s="1">
        <v>159.0</v>
      </c>
      <c r="K54" s="1">
        <v>4.297297297</v>
      </c>
      <c r="L54" s="1">
        <v>223.8</v>
      </c>
      <c r="M54" s="1">
        <v>1.37</v>
      </c>
      <c r="N54" s="1">
        <v>95.0</v>
      </c>
      <c r="O54" s="1">
        <v>5.4</v>
      </c>
      <c r="P54" s="1">
        <v>3.03</v>
      </c>
      <c r="Q54" s="1">
        <v>5.46</v>
      </c>
      <c r="R54" s="1">
        <v>0.554945055</v>
      </c>
      <c r="S54" s="1">
        <v>174.0</v>
      </c>
      <c r="T54" s="1">
        <v>13.12</v>
      </c>
      <c r="U54" s="1">
        <v>5.2725</v>
      </c>
      <c r="V54" s="1">
        <v>123.0</v>
      </c>
      <c r="W54" s="1">
        <v>148.0394922</v>
      </c>
      <c r="X54" s="1">
        <v>58.5</v>
      </c>
      <c r="Y54" s="1">
        <v>32.52610763</v>
      </c>
      <c r="Z54" s="1">
        <v>3.074453333</v>
      </c>
      <c r="AA54" s="1">
        <v>0.322623551</v>
      </c>
      <c r="AB54" s="1">
        <v>76.7</v>
      </c>
      <c r="AC54" s="1">
        <v>26.1080075</v>
      </c>
      <c r="AD54" s="1" t="s">
        <v>139</v>
      </c>
      <c r="AE54" s="1">
        <v>42.72299333</v>
      </c>
      <c r="AF54" s="1">
        <v>97.5</v>
      </c>
      <c r="AG54" s="1" t="s">
        <v>140</v>
      </c>
      <c r="AH54" s="1" t="s">
        <v>141</v>
      </c>
      <c r="AI54" s="1" t="s">
        <v>142</v>
      </c>
      <c r="AJ54" s="1" t="s">
        <v>167</v>
      </c>
      <c r="AK54" s="1" t="s">
        <v>143</v>
      </c>
      <c r="AL54" s="1">
        <v>121.0</v>
      </c>
      <c r="AM54" s="1">
        <v>75.0</v>
      </c>
      <c r="AN54" s="1">
        <v>1908.84</v>
      </c>
      <c r="AO54" s="1">
        <v>16.1476</v>
      </c>
      <c r="AP54" s="1">
        <v>636.01</v>
      </c>
      <c r="AQ54" s="1">
        <v>1082.63</v>
      </c>
      <c r="AR54" s="1">
        <v>14.1675</v>
      </c>
      <c r="AS54" s="1">
        <v>1206.55</v>
      </c>
      <c r="AT54" s="1">
        <v>2787.35</v>
      </c>
      <c r="AU54" s="1">
        <v>239.723</v>
      </c>
      <c r="AV54" s="1">
        <v>10.953</v>
      </c>
      <c r="AW54" s="1">
        <v>3.0253</v>
      </c>
      <c r="AX54" s="1">
        <v>3.16521</v>
      </c>
      <c r="AY54" s="1">
        <v>767.406</v>
      </c>
      <c r="AZ54" s="1">
        <v>1.09169</v>
      </c>
      <c r="BA54" s="1">
        <v>2.45279</v>
      </c>
      <c r="BB54" s="1">
        <v>17.8852</v>
      </c>
      <c r="BC54" s="1">
        <v>5.03112</v>
      </c>
      <c r="BD54" s="1">
        <v>1.2812</v>
      </c>
      <c r="BE54" s="1">
        <v>307.437</v>
      </c>
      <c r="BF54" s="1">
        <v>7.64731</v>
      </c>
      <c r="BG54" s="1">
        <v>143.609</v>
      </c>
      <c r="BH54" s="1">
        <v>1.647139121</v>
      </c>
      <c r="BI54" s="1">
        <v>0.374830167</v>
      </c>
      <c r="BJ54" s="1">
        <v>0.145427087</v>
      </c>
      <c r="BK54" s="1">
        <v>0.0</v>
      </c>
      <c r="BL54" s="1" t="s">
        <v>144</v>
      </c>
      <c r="BM54" s="1" t="s">
        <v>146</v>
      </c>
      <c r="BN54" s="1" t="s">
        <v>145</v>
      </c>
      <c r="BO54" s="1" t="s">
        <v>145</v>
      </c>
      <c r="BP54" s="1" t="s">
        <v>146</v>
      </c>
      <c r="BQ54" s="1" t="s">
        <v>146</v>
      </c>
      <c r="BR54" s="1" t="s">
        <v>145</v>
      </c>
      <c r="BS54" s="1">
        <v>11.10303345</v>
      </c>
      <c r="BT54" s="1">
        <v>0.518973984</v>
      </c>
      <c r="BU54" s="1">
        <v>0.548073096</v>
      </c>
      <c r="BV54" s="1">
        <v>0.089825137</v>
      </c>
      <c r="BW54" s="1">
        <v>0.385856443</v>
      </c>
      <c r="BX54" s="1">
        <v>0.40271179</v>
      </c>
      <c r="BY54" s="1">
        <v>0.210954317</v>
      </c>
      <c r="BZ54" s="1" t="str">
        <f t="shared" si="1"/>
        <v>proinflamatoria</v>
      </c>
      <c r="CA54" s="1">
        <v>28.84102564</v>
      </c>
      <c r="CB54" s="1" t="s">
        <v>148</v>
      </c>
      <c r="CC54" s="1">
        <v>0.150073967</v>
      </c>
      <c r="CD54" s="1">
        <v>0.451764187</v>
      </c>
      <c r="CE54" s="1">
        <v>0.002329168</v>
      </c>
      <c r="CF54" s="1">
        <v>0.005539643</v>
      </c>
      <c r="CG54" s="1">
        <v>0.119574455</v>
      </c>
      <c r="CH54" s="1">
        <v>759.138</v>
      </c>
      <c r="CI54" s="2" t="str">
        <f t="shared" si="2"/>
        <v>low</v>
      </c>
      <c r="CJ54" s="1">
        <v>279.899</v>
      </c>
      <c r="CK54" s="1">
        <v>207.173</v>
      </c>
      <c r="CL54" s="1">
        <v>72.726</v>
      </c>
      <c r="CM54" s="1">
        <v>177.778</v>
      </c>
      <c r="CN54" s="1">
        <v>94.818</v>
      </c>
      <c r="CO54" s="1">
        <v>3.866</v>
      </c>
      <c r="CP54" s="1">
        <v>0.0</v>
      </c>
      <c r="CQ54" s="1">
        <v>3.866</v>
      </c>
      <c r="CR54" s="1">
        <v>0.0</v>
      </c>
      <c r="CS54" s="1">
        <v>3.436</v>
      </c>
      <c r="CT54" s="1">
        <v>3.436</v>
      </c>
      <c r="CU54" s="1">
        <v>0.0</v>
      </c>
      <c r="CV54" s="1">
        <v>0.417</v>
      </c>
      <c r="CW54" s="1">
        <v>78.958</v>
      </c>
      <c r="CX54" s="1">
        <v>0.0</v>
      </c>
      <c r="CY54" s="1">
        <v>39.486</v>
      </c>
      <c r="CZ54" s="1">
        <v>20.367</v>
      </c>
      <c r="DA54" s="1">
        <v>5.957</v>
      </c>
      <c r="DB54" s="1">
        <v>26.324</v>
      </c>
      <c r="DC54" s="1">
        <v>3.131</v>
      </c>
      <c r="DD54" s="1">
        <v>0.087</v>
      </c>
      <c r="DE54" s="1">
        <v>3.218</v>
      </c>
      <c r="DF54" s="1">
        <v>21.846</v>
      </c>
      <c r="DG54" s="1">
        <v>7.936</v>
      </c>
      <c r="DH54" s="1">
        <v>29.782</v>
      </c>
      <c r="DI54" s="1">
        <v>29.642</v>
      </c>
      <c r="DJ54" s="1">
        <v>20.347</v>
      </c>
      <c r="DK54" s="1">
        <v>49.989</v>
      </c>
      <c r="DL54" s="1">
        <v>9.579</v>
      </c>
      <c r="DM54" s="1">
        <v>34.73</v>
      </c>
      <c r="DN54" s="1">
        <v>44.309</v>
      </c>
      <c r="DO54" s="1">
        <v>0.0</v>
      </c>
      <c r="DP54" s="1">
        <v>3.436</v>
      </c>
      <c r="DQ54" s="1">
        <v>3.436</v>
      </c>
      <c r="DR54" s="1" t="s">
        <v>157</v>
      </c>
      <c r="DS54" s="1" t="s">
        <v>158</v>
      </c>
      <c r="DT54" s="1" t="s">
        <v>157</v>
      </c>
      <c r="DU54" s="1" t="s">
        <v>158</v>
      </c>
      <c r="DV54" s="1">
        <v>397.696</v>
      </c>
      <c r="DW54" s="1" t="str">
        <f t="shared" si="3"/>
        <v>low</v>
      </c>
      <c r="DX54" s="1">
        <v>146.633</v>
      </c>
      <c r="DY54" s="1">
        <v>93.134</v>
      </c>
      <c r="DZ54" s="1">
        <v>49.673</v>
      </c>
      <c r="EA54" s="1" t="s">
        <v>157</v>
      </c>
      <c r="EB54" s="1" t="s">
        <v>158</v>
      </c>
      <c r="EC54" s="1" t="s">
        <v>157</v>
      </c>
      <c r="ED54" s="1" t="s">
        <v>158</v>
      </c>
      <c r="EE54" s="1" t="s">
        <v>267</v>
      </c>
      <c r="EF54" s="1" t="s">
        <v>151</v>
      </c>
      <c r="EG54" s="1" t="s">
        <v>151</v>
      </c>
    </row>
    <row r="55" ht="14.25" customHeight="1">
      <c r="A55" s="1" t="s">
        <v>268</v>
      </c>
      <c r="B55" s="1" t="s">
        <v>153</v>
      </c>
      <c r="C55" s="1">
        <v>41.0</v>
      </c>
      <c r="D55" s="1" t="s">
        <v>161</v>
      </c>
      <c r="E55" s="1">
        <v>98.0</v>
      </c>
      <c r="F55" s="1">
        <v>48.0</v>
      </c>
      <c r="G55" s="1" t="s">
        <v>154</v>
      </c>
      <c r="H55" s="1">
        <v>37.0</v>
      </c>
      <c r="I55" s="1">
        <v>104.0</v>
      </c>
      <c r="J55" s="1">
        <v>189.0</v>
      </c>
      <c r="K55" s="1">
        <v>3.9375</v>
      </c>
      <c r="L55" s="1">
        <v>189.6</v>
      </c>
      <c r="M55" s="1">
        <v>0.43</v>
      </c>
      <c r="N55" s="1">
        <v>104.0</v>
      </c>
      <c r="O55" s="1">
        <v>5.57</v>
      </c>
      <c r="P55" s="1">
        <v>4.25</v>
      </c>
      <c r="Q55" s="1">
        <v>9.54</v>
      </c>
      <c r="R55" s="1">
        <v>0.445492662</v>
      </c>
      <c r="S55" s="1">
        <v>185.0</v>
      </c>
      <c r="T55" s="1">
        <v>8.78</v>
      </c>
      <c r="U55" s="1">
        <v>5.772</v>
      </c>
      <c r="V55" s="1">
        <v>78.2</v>
      </c>
      <c r="W55" s="1">
        <v>77.28873239</v>
      </c>
      <c r="X55" s="1">
        <v>84.8</v>
      </c>
      <c r="Y55" s="1">
        <v>44.39782343</v>
      </c>
      <c r="Z55" s="1">
        <v>2.252362667</v>
      </c>
      <c r="AA55" s="1">
        <v>0.337329775</v>
      </c>
      <c r="AB55" s="1">
        <v>54.1</v>
      </c>
      <c r="AC55" s="1">
        <v>23.20166709</v>
      </c>
      <c r="AD55" s="1" t="s">
        <v>154</v>
      </c>
      <c r="AE55" s="1">
        <v>37.12101619</v>
      </c>
      <c r="AF55" s="1">
        <v>80.9</v>
      </c>
      <c r="AG55" s="1" t="s">
        <v>140</v>
      </c>
      <c r="AH55" s="1" t="s">
        <v>154</v>
      </c>
      <c r="AI55" s="1" t="s">
        <v>167</v>
      </c>
      <c r="AJ55" s="1" t="s">
        <v>167</v>
      </c>
      <c r="AK55" s="1" t="s">
        <v>143</v>
      </c>
      <c r="AL55" s="1">
        <v>109.0</v>
      </c>
      <c r="AM55" s="1">
        <v>71.0</v>
      </c>
      <c r="AN55" s="1">
        <v>1675.53</v>
      </c>
      <c r="AO55" s="1">
        <v>27.3997</v>
      </c>
      <c r="AP55" s="1">
        <v>374.182</v>
      </c>
      <c r="AQ55" s="1">
        <v>835.428</v>
      </c>
      <c r="AR55" s="1">
        <v>13.5249</v>
      </c>
      <c r="AS55" s="1">
        <v>489.211</v>
      </c>
      <c r="AT55" s="1">
        <v>2690.76</v>
      </c>
      <c r="AU55" s="1">
        <v>246.552</v>
      </c>
      <c r="AV55" s="1">
        <v>9.67027</v>
      </c>
      <c r="AW55" s="1">
        <v>1.53037</v>
      </c>
      <c r="AX55" s="1">
        <v>3.30926</v>
      </c>
      <c r="AY55" s="1">
        <v>817.249</v>
      </c>
      <c r="AZ55" s="1">
        <v>1.07896</v>
      </c>
      <c r="BA55" s="1">
        <v>1.10748</v>
      </c>
      <c r="BB55" s="1">
        <v>9.88773</v>
      </c>
      <c r="BC55" s="1">
        <v>3.36376</v>
      </c>
      <c r="BD55" s="1">
        <v>0.739019</v>
      </c>
      <c r="BE55" s="1">
        <v>435.056</v>
      </c>
      <c r="BF55" s="1">
        <v>6.37444</v>
      </c>
      <c r="BG55" s="1">
        <v>124.353</v>
      </c>
      <c r="BH55" s="1">
        <v>19.76697878</v>
      </c>
      <c r="BI55" s="1">
        <v>7.224773476</v>
      </c>
      <c r="BJ55" s="1">
        <v>2.901453296</v>
      </c>
      <c r="BK55" s="1">
        <v>0.104569889</v>
      </c>
      <c r="BL55" s="1" t="s">
        <v>144</v>
      </c>
      <c r="BM55" s="1" t="s">
        <v>146</v>
      </c>
      <c r="BN55" s="1" t="s">
        <v>145</v>
      </c>
      <c r="BO55" s="1" t="s">
        <v>145</v>
      </c>
      <c r="BP55" s="1" t="s">
        <v>145</v>
      </c>
      <c r="BQ55" s="1" t="s">
        <v>146</v>
      </c>
      <c r="BR55" s="1" t="s">
        <v>146</v>
      </c>
      <c r="BS55" s="1">
        <v>3.422044254</v>
      </c>
      <c r="BT55" s="1">
        <v>0.185845572</v>
      </c>
      <c r="BU55" s="1">
        <v>0.11960011</v>
      </c>
      <c r="BV55" s="1">
        <v>0.021448135</v>
      </c>
      <c r="BW55" s="1">
        <v>0.018219988</v>
      </c>
      <c r="BX55" s="1">
        <v>0.034729258</v>
      </c>
      <c r="BY55" s="1">
        <v>0.020721514</v>
      </c>
      <c r="BZ55" s="1" t="str">
        <f t="shared" si="1"/>
        <v>antiinflamatoria</v>
      </c>
      <c r="CA55" s="1">
        <v>38.24969098</v>
      </c>
      <c r="CB55" s="1" t="s">
        <v>148</v>
      </c>
      <c r="CC55" s="1">
        <v>0.162906488</v>
      </c>
      <c r="CD55" s="1">
        <v>0.326310876</v>
      </c>
      <c r="CE55" s="1">
        <v>0.065971682</v>
      </c>
      <c r="CF55" s="1">
        <v>0.350334526</v>
      </c>
      <c r="CG55" s="1">
        <v>0.014594679</v>
      </c>
      <c r="CH55" s="1">
        <v>855.511</v>
      </c>
      <c r="CI55" s="2" t="str">
        <f t="shared" si="2"/>
        <v>low</v>
      </c>
      <c r="CJ55" s="1">
        <v>502.955</v>
      </c>
      <c r="CK55" s="1">
        <v>386.614</v>
      </c>
      <c r="CL55" s="1">
        <v>116.341</v>
      </c>
      <c r="CM55" s="1">
        <v>340.641</v>
      </c>
      <c r="CN55" s="1">
        <v>109.298</v>
      </c>
      <c r="CO55" s="1">
        <v>0.0</v>
      </c>
      <c r="CP55" s="1">
        <v>0.0</v>
      </c>
      <c r="CQ55" s="1">
        <v>0.0</v>
      </c>
      <c r="CR55" s="1">
        <v>0.0</v>
      </c>
      <c r="CS55" s="1">
        <v>53.015</v>
      </c>
      <c r="CT55" s="1">
        <v>53.015</v>
      </c>
      <c r="CU55" s="1">
        <v>0.0</v>
      </c>
      <c r="CV55" s="1">
        <v>0.0</v>
      </c>
      <c r="CW55" s="1">
        <v>119.633</v>
      </c>
      <c r="CX55" s="1">
        <v>0.0</v>
      </c>
      <c r="CY55" s="1">
        <v>186.206</v>
      </c>
      <c r="CZ55" s="1">
        <v>0.032</v>
      </c>
      <c r="DA55" s="1">
        <v>0.231</v>
      </c>
      <c r="DB55" s="1">
        <v>0.263</v>
      </c>
      <c r="DC55" s="1">
        <v>0.0</v>
      </c>
      <c r="DD55" s="1">
        <v>0.316</v>
      </c>
      <c r="DE55" s="1">
        <v>0.316</v>
      </c>
      <c r="DF55" s="1">
        <v>27.699</v>
      </c>
      <c r="DG55" s="1">
        <v>6.467</v>
      </c>
      <c r="DH55" s="1">
        <v>34.167</v>
      </c>
      <c r="DI55" s="1">
        <v>34.85</v>
      </c>
      <c r="DJ55" s="1">
        <v>31.523</v>
      </c>
      <c r="DK55" s="1">
        <v>66.372</v>
      </c>
      <c r="DL55" s="1">
        <v>18.138</v>
      </c>
      <c r="DM55" s="1">
        <v>24.789</v>
      </c>
      <c r="DN55" s="1">
        <v>42.926</v>
      </c>
      <c r="DO55" s="1">
        <v>0.0</v>
      </c>
      <c r="DP55" s="1">
        <v>53.015</v>
      </c>
      <c r="DQ55" s="1">
        <v>53.015</v>
      </c>
      <c r="DR55" s="1" t="s">
        <v>157</v>
      </c>
      <c r="DS55" s="1" t="s">
        <v>157</v>
      </c>
      <c r="DT55" s="1" t="s">
        <v>149</v>
      </c>
      <c r="DU55" s="1" t="s">
        <v>158</v>
      </c>
      <c r="DV55" s="1">
        <v>510.591</v>
      </c>
      <c r="DW55" s="1" t="str">
        <f t="shared" si="3"/>
        <v>high</v>
      </c>
      <c r="DX55" s="1">
        <v>300.176</v>
      </c>
      <c r="DY55" s="1">
        <v>203.303</v>
      </c>
      <c r="DZ55" s="1">
        <v>65.232</v>
      </c>
      <c r="EA55" s="1" t="s">
        <v>157</v>
      </c>
      <c r="EB55" s="1" t="s">
        <v>157</v>
      </c>
      <c r="EC55" s="1" t="s">
        <v>149</v>
      </c>
      <c r="ED55" s="1" t="s">
        <v>157</v>
      </c>
      <c r="EE55" s="1" t="s">
        <v>269</v>
      </c>
      <c r="EF55" s="1" t="s">
        <v>151</v>
      </c>
      <c r="EG55" s="1" t="s">
        <v>151</v>
      </c>
    </row>
    <row r="56" ht="14.25" customHeight="1">
      <c r="A56" s="1" t="s">
        <v>270</v>
      </c>
      <c r="B56" s="1" t="s">
        <v>136</v>
      </c>
      <c r="C56" s="1">
        <v>40.0</v>
      </c>
      <c r="D56" s="1" t="s">
        <v>137</v>
      </c>
      <c r="E56" s="1">
        <v>96.0</v>
      </c>
      <c r="F56" s="1">
        <v>55.0</v>
      </c>
      <c r="G56" s="1" t="s">
        <v>154</v>
      </c>
      <c r="H56" s="1">
        <v>19.0</v>
      </c>
      <c r="I56" s="1">
        <v>112.0</v>
      </c>
      <c r="J56" s="1">
        <v>186.0</v>
      </c>
      <c r="K56" s="1">
        <v>3.381818182</v>
      </c>
      <c r="L56" s="1">
        <v>126.6</v>
      </c>
      <c r="M56" s="1">
        <v>4.35</v>
      </c>
      <c r="N56" s="1">
        <v>96.0</v>
      </c>
      <c r="O56" s="1">
        <v>5.75</v>
      </c>
      <c r="P56" s="1">
        <v>1.46</v>
      </c>
      <c r="Q56" s="1">
        <v>14.02</v>
      </c>
      <c r="R56" s="1">
        <v>0.104136947</v>
      </c>
      <c r="S56" s="1">
        <v>97.0</v>
      </c>
      <c r="T56" s="1">
        <v>20.77</v>
      </c>
      <c r="U56" s="1">
        <v>5.328</v>
      </c>
      <c r="V56" s="1">
        <v>165.1</v>
      </c>
      <c r="W56" s="1">
        <v>227.2428884</v>
      </c>
      <c r="X56" s="1">
        <v>37.4</v>
      </c>
      <c r="Y56" s="1">
        <v>20.33207979</v>
      </c>
      <c r="Z56" s="1">
        <v>4.918336</v>
      </c>
      <c r="AA56" s="1">
        <v>0.302696601</v>
      </c>
      <c r="AB56" s="1">
        <v>96.7</v>
      </c>
      <c r="AC56" s="1">
        <v>31.82963803</v>
      </c>
      <c r="AD56" s="1" t="s">
        <v>155</v>
      </c>
      <c r="AE56" s="1">
        <v>41.00993849</v>
      </c>
      <c r="AF56" s="1">
        <v>106.3</v>
      </c>
      <c r="AG56" s="1" t="s">
        <v>140</v>
      </c>
      <c r="AH56" s="1" t="s">
        <v>141</v>
      </c>
      <c r="AI56" s="1" t="s">
        <v>142</v>
      </c>
      <c r="AJ56" s="1" t="s">
        <v>167</v>
      </c>
      <c r="AK56" s="1" t="s">
        <v>170</v>
      </c>
      <c r="AL56" s="1">
        <v>126.0</v>
      </c>
      <c r="AM56" s="1">
        <v>83.0</v>
      </c>
      <c r="AN56" s="1">
        <v>2209.26</v>
      </c>
      <c r="AO56" s="1">
        <v>16.8167</v>
      </c>
      <c r="AP56" s="1">
        <v>1028.77</v>
      </c>
      <c r="AQ56" s="1">
        <v>1502.37</v>
      </c>
      <c r="AR56" s="1">
        <v>13.1221</v>
      </c>
      <c r="AS56" s="1">
        <v>1942.31</v>
      </c>
      <c r="AT56" s="1">
        <v>3049.7</v>
      </c>
      <c r="AU56" s="1">
        <v>273.611</v>
      </c>
      <c r="AV56" s="1">
        <v>10.6806</v>
      </c>
      <c r="AW56" s="1">
        <v>1.41228</v>
      </c>
      <c r="AX56" s="1">
        <v>2.86602</v>
      </c>
      <c r="AY56" s="1">
        <v>949.11</v>
      </c>
      <c r="AZ56" s="1">
        <v>1.17529</v>
      </c>
      <c r="BA56" s="1">
        <v>2.03671</v>
      </c>
      <c r="BB56" s="1">
        <v>25.4619</v>
      </c>
      <c r="BC56" s="1">
        <v>5.52909</v>
      </c>
      <c r="BD56" s="1">
        <v>1.26979</v>
      </c>
      <c r="BE56" s="1">
        <v>334.145</v>
      </c>
      <c r="BF56" s="1">
        <v>7.50891</v>
      </c>
      <c r="BG56" s="1">
        <v>221.747</v>
      </c>
      <c r="BH56" s="1">
        <v>11.34594002</v>
      </c>
      <c r="BI56" s="1">
        <v>3.004064992</v>
      </c>
      <c r="BJ56" s="1">
        <v>1.540816886</v>
      </c>
      <c r="BK56" s="1">
        <v>0.077845781</v>
      </c>
      <c r="BL56" s="1" t="s">
        <v>144</v>
      </c>
      <c r="BM56" s="1" t="s">
        <v>146</v>
      </c>
      <c r="BN56" s="1" t="s">
        <v>146</v>
      </c>
      <c r="BO56" s="1" t="s">
        <v>146</v>
      </c>
      <c r="BP56" s="1" t="s">
        <v>146</v>
      </c>
      <c r="BQ56" s="1" t="s">
        <v>145</v>
      </c>
      <c r="BR56" s="1" t="s">
        <v>145</v>
      </c>
      <c r="BS56" s="1">
        <v>5.893558652</v>
      </c>
      <c r="BT56" s="1">
        <v>0.265575985</v>
      </c>
      <c r="BU56" s="1">
        <v>0.28992077</v>
      </c>
      <c r="BV56" s="1">
        <v>0.072527344</v>
      </c>
      <c r="BW56" s="1">
        <v>0.093825579</v>
      </c>
      <c r="BX56" s="1">
        <v>-0.127441347</v>
      </c>
      <c r="BY56" s="1">
        <v>-0.057691873</v>
      </c>
      <c r="BZ56" s="1" t="str">
        <f t="shared" si="1"/>
        <v>antiinflamatoria</v>
      </c>
      <c r="CA56" s="1">
        <v>31.2060207</v>
      </c>
      <c r="CB56" s="1" t="s">
        <v>148</v>
      </c>
      <c r="CC56" s="1">
        <v>0.056407397</v>
      </c>
      <c r="CD56" s="1">
        <v>0.541864139</v>
      </c>
      <c r="CE56" s="1">
        <v>0.022581544</v>
      </c>
      <c r="CF56" s="1">
        <v>0.084316823</v>
      </c>
      <c r="CG56" s="1">
        <v>0.10915962</v>
      </c>
      <c r="CH56" s="1">
        <v>970.865</v>
      </c>
      <c r="CI56" s="2" t="str">
        <f t="shared" si="2"/>
        <v>low</v>
      </c>
      <c r="CJ56" s="1">
        <v>236.359</v>
      </c>
      <c r="CK56" s="1">
        <v>118.343</v>
      </c>
      <c r="CL56" s="1">
        <v>118.016</v>
      </c>
      <c r="CM56" s="1">
        <v>141.782</v>
      </c>
      <c r="CN56" s="1">
        <v>83.778</v>
      </c>
      <c r="CO56" s="1">
        <v>0.554</v>
      </c>
      <c r="CP56" s="1">
        <v>0.0</v>
      </c>
      <c r="CQ56" s="1">
        <v>0.554</v>
      </c>
      <c r="CR56" s="1">
        <v>0.052</v>
      </c>
      <c r="CS56" s="1">
        <v>10.187</v>
      </c>
      <c r="CT56" s="1">
        <v>10.239</v>
      </c>
      <c r="CU56" s="1">
        <v>0.005</v>
      </c>
      <c r="CV56" s="1">
        <v>0.0</v>
      </c>
      <c r="CW56" s="1">
        <v>0.0</v>
      </c>
      <c r="CX56" s="1">
        <v>0.0</v>
      </c>
      <c r="CY56" s="1">
        <v>49.217</v>
      </c>
      <c r="CZ56" s="1">
        <v>0.205</v>
      </c>
      <c r="DA56" s="1">
        <v>51.519</v>
      </c>
      <c r="DB56" s="1">
        <v>51.724</v>
      </c>
      <c r="DC56" s="1">
        <v>0.138</v>
      </c>
      <c r="DD56" s="1">
        <v>2.018</v>
      </c>
      <c r="DE56" s="1">
        <v>2.155</v>
      </c>
      <c r="DF56" s="1">
        <v>30.305</v>
      </c>
      <c r="DG56" s="1">
        <v>8.381</v>
      </c>
      <c r="DH56" s="1">
        <v>38.686</v>
      </c>
      <c r="DI56" s="1">
        <v>0.427</v>
      </c>
      <c r="DJ56" s="1">
        <v>2.069</v>
      </c>
      <c r="DK56" s="1">
        <v>2.496</v>
      </c>
      <c r="DL56" s="1">
        <v>37.418</v>
      </c>
      <c r="DM56" s="1">
        <v>43.822</v>
      </c>
      <c r="DN56" s="1">
        <v>81.24</v>
      </c>
      <c r="DO56" s="1">
        <v>0.052</v>
      </c>
      <c r="DP56" s="1">
        <v>10.187</v>
      </c>
      <c r="DQ56" s="1">
        <v>10.239</v>
      </c>
      <c r="DR56" s="1" t="s">
        <v>157</v>
      </c>
      <c r="DS56" s="1" t="s">
        <v>158</v>
      </c>
      <c r="DT56" s="1" t="s">
        <v>157</v>
      </c>
      <c r="DU56" s="1" t="s">
        <v>158</v>
      </c>
      <c r="DV56" s="1">
        <v>439.452</v>
      </c>
      <c r="DW56" s="1" t="str">
        <f t="shared" si="3"/>
        <v>low</v>
      </c>
      <c r="DX56" s="1">
        <v>106.985</v>
      </c>
      <c r="DY56" s="1">
        <v>64.176</v>
      </c>
      <c r="DZ56" s="1">
        <v>37.921</v>
      </c>
      <c r="EA56" s="1" t="s">
        <v>157</v>
      </c>
      <c r="EB56" s="1" t="s">
        <v>158</v>
      </c>
      <c r="EC56" s="1" t="s">
        <v>157</v>
      </c>
      <c r="ED56" s="1" t="s">
        <v>158</v>
      </c>
      <c r="EE56" s="1" t="s">
        <v>271</v>
      </c>
      <c r="EF56" s="1" t="s">
        <v>151</v>
      </c>
      <c r="EG56" s="1" t="s">
        <v>151</v>
      </c>
    </row>
    <row r="57" ht="14.25" customHeight="1">
      <c r="A57" s="1" t="s">
        <v>272</v>
      </c>
      <c r="B57" s="1" t="s">
        <v>153</v>
      </c>
      <c r="C57" s="1">
        <v>23.0</v>
      </c>
      <c r="D57" s="1" t="s">
        <v>137</v>
      </c>
      <c r="E57" s="1">
        <v>90.0</v>
      </c>
      <c r="F57" s="1">
        <v>34.0</v>
      </c>
      <c r="G57" s="1" t="s">
        <v>154</v>
      </c>
      <c r="H57" s="1">
        <v>27.0</v>
      </c>
      <c r="I57" s="1">
        <v>97.0</v>
      </c>
      <c r="J57" s="1">
        <v>158.0</v>
      </c>
      <c r="K57" s="1">
        <v>4.647058824</v>
      </c>
      <c r="L57" s="1">
        <v>151.8</v>
      </c>
      <c r="M57" s="1">
        <v>2.03</v>
      </c>
      <c r="N57" s="1">
        <v>76.0</v>
      </c>
      <c r="O57" s="1">
        <v>5.33</v>
      </c>
      <c r="P57" s="1">
        <v>10.63</v>
      </c>
      <c r="Q57" s="1">
        <v>5.91</v>
      </c>
      <c r="R57" s="1">
        <v>1.798646362</v>
      </c>
      <c r="S57" s="1">
        <v>136.0</v>
      </c>
      <c r="T57" s="1">
        <v>17.48</v>
      </c>
      <c r="U57" s="1">
        <v>4.218</v>
      </c>
      <c r="V57" s="1">
        <v>231.6</v>
      </c>
      <c r="W57" s="1">
        <v>486.908078</v>
      </c>
      <c r="X57" s="1">
        <v>47.0</v>
      </c>
      <c r="Y57" s="1">
        <v>30.51648542</v>
      </c>
      <c r="Z57" s="1">
        <v>3.276917333</v>
      </c>
      <c r="AA57" s="1">
        <v>0.319766155</v>
      </c>
      <c r="AB57" s="1">
        <v>70.0</v>
      </c>
      <c r="AC57" s="1">
        <v>27.37796176</v>
      </c>
      <c r="AD57" s="1" t="s">
        <v>139</v>
      </c>
      <c r="AE57" s="1">
        <v>37.11355483</v>
      </c>
      <c r="AF57" s="1">
        <v>85.3</v>
      </c>
      <c r="AG57" s="1" t="s">
        <v>140</v>
      </c>
      <c r="AH57" s="1" t="s">
        <v>154</v>
      </c>
      <c r="AI57" s="1" t="s">
        <v>142</v>
      </c>
      <c r="AJ57" s="1" t="s">
        <v>142</v>
      </c>
      <c r="AK57" s="1" t="s">
        <v>170</v>
      </c>
      <c r="AL57" s="1">
        <v>118.0</v>
      </c>
      <c r="AM57" s="1">
        <v>73.0</v>
      </c>
      <c r="AN57" s="1">
        <v>1888.08</v>
      </c>
      <c r="AO57" s="1">
        <v>12.9327</v>
      </c>
      <c r="AP57" s="1">
        <v>680.516</v>
      </c>
      <c r="AQ57" s="1">
        <v>897.042</v>
      </c>
      <c r="AR57" s="1">
        <v>11.9007</v>
      </c>
      <c r="AS57" s="1">
        <v>1339.09</v>
      </c>
      <c r="AT57" s="1">
        <v>3012.55</v>
      </c>
      <c r="AU57" s="1">
        <v>215.085</v>
      </c>
      <c r="AV57" s="1">
        <v>10.1591</v>
      </c>
      <c r="AW57" s="1">
        <v>1.09573</v>
      </c>
      <c r="AX57" s="1">
        <v>2.44028</v>
      </c>
      <c r="AY57" s="1">
        <v>693.406</v>
      </c>
      <c r="AZ57" s="1">
        <v>0.94455</v>
      </c>
      <c r="BA57" s="1">
        <v>1.88672</v>
      </c>
      <c r="BB57" s="1">
        <v>13.7909</v>
      </c>
      <c r="BC57" s="1">
        <v>4.70953</v>
      </c>
      <c r="BD57" s="1">
        <v>1.36437</v>
      </c>
      <c r="BE57" s="1">
        <v>315.409</v>
      </c>
      <c r="BF57" s="1">
        <v>7.1158</v>
      </c>
      <c r="BG57" s="1">
        <v>128.817</v>
      </c>
      <c r="BH57" s="1">
        <v>1.323442673</v>
      </c>
      <c r="BI57" s="1">
        <v>0.818174557</v>
      </c>
      <c r="BJ57" s="1">
        <v>0.831764359</v>
      </c>
      <c r="BK57" s="1">
        <v>0.078393965</v>
      </c>
      <c r="BL57" s="1" t="s">
        <v>144</v>
      </c>
      <c r="BM57" s="1" t="s">
        <v>146</v>
      </c>
      <c r="BN57" s="1" t="s">
        <v>146</v>
      </c>
      <c r="BO57" s="1" t="s">
        <v>145</v>
      </c>
      <c r="BP57" s="1" t="s">
        <v>146</v>
      </c>
      <c r="BQ57" s="1" t="s">
        <v>146</v>
      </c>
      <c r="BR57" s="1" t="s">
        <v>145</v>
      </c>
      <c r="BS57" s="1" t="s">
        <v>147</v>
      </c>
      <c r="BT57" s="1" t="s">
        <v>147</v>
      </c>
      <c r="BU57" s="1" t="s">
        <v>147</v>
      </c>
      <c r="BV57" s="1" t="s">
        <v>147</v>
      </c>
      <c r="BW57" s="1" t="s">
        <v>147</v>
      </c>
      <c r="BX57" s="1">
        <v>1.52561837</v>
      </c>
      <c r="BY57" s="1">
        <v>0.808060578</v>
      </c>
      <c r="BZ57" s="1" t="str">
        <f t="shared" si="1"/>
        <v>proinflamatoria</v>
      </c>
      <c r="CA57" s="1">
        <v>38.5087925</v>
      </c>
      <c r="CB57" s="1" t="s">
        <v>148</v>
      </c>
      <c r="CC57" s="1">
        <v>0.078608674</v>
      </c>
      <c r="CD57" s="1">
        <v>0.187873155</v>
      </c>
      <c r="CE57" s="1">
        <v>0.104065912</v>
      </c>
      <c r="CF57" s="1">
        <v>0.064241718</v>
      </c>
      <c r="CG57" s="1">
        <v>0.280565226</v>
      </c>
      <c r="CH57" s="1">
        <v>243.529</v>
      </c>
      <c r="CI57" s="2" t="str">
        <f t="shared" si="2"/>
        <v>low</v>
      </c>
      <c r="CJ57" s="1">
        <v>278.042</v>
      </c>
      <c r="CK57" s="1">
        <v>234.089</v>
      </c>
      <c r="CL57" s="1">
        <v>43.953</v>
      </c>
      <c r="CM57" s="1">
        <v>19.317</v>
      </c>
      <c r="CN57" s="1">
        <v>253.9</v>
      </c>
      <c r="CO57" s="1">
        <v>1.468</v>
      </c>
      <c r="CP57" s="1">
        <v>0.0</v>
      </c>
      <c r="CQ57" s="1">
        <v>1.468</v>
      </c>
      <c r="CR57" s="1">
        <v>0.0</v>
      </c>
      <c r="CS57" s="1">
        <v>3.357</v>
      </c>
      <c r="CT57" s="1">
        <v>3.357</v>
      </c>
      <c r="CU57" s="1">
        <v>0.0</v>
      </c>
      <c r="CV57" s="1">
        <v>1.468</v>
      </c>
      <c r="CW57" s="1">
        <v>0.0</v>
      </c>
      <c r="CX57" s="1">
        <v>0.0</v>
      </c>
      <c r="CY57" s="1">
        <v>3.778</v>
      </c>
      <c r="CZ57" s="1">
        <v>0.374</v>
      </c>
      <c r="DA57" s="1">
        <v>0.0</v>
      </c>
      <c r="DB57" s="1">
        <v>0.374</v>
      </c>
      <c r="DC57" s="1">
        <v>14.303</v>
      </c>
      <c r="DD57" s="1">
        <v>0.002</v>
      </c>
      <c r="DE57" s="1">
        <v>14.306</v>
      </c>
      <c r="DF57" s="1">
        <v>0.798</v>
      </c>
      <c r="DG57" s="1">
        <v>0.062</v>
      </c>
      <c r="DH57" s="1">
        <v>0.86</v>
      </c>
      <c r="DI57" s="1">
        <v>0.23</v>
      </c>
      <c r="DJ57" s="1">
        <v>0.968</v>
      </c>
      <c r="DK57" s="1">
        <v>1.198</v>
      </c>
      <c r="DL57" s="1">
        <v>213.117</v>
      </c>
      <c r="DM57" s="1">
        <v>39.543</v>
      </c>
      <c r="DN57" s="1">
        <v>252.66</v>
      </c>
      <c r="DO57" s="1">
        <v>0.0</v>
      </c>
      <c r="DP57" s="1">
        <v>3.357</v>
      </c>
      <c r="DQ57" s="1">
        <v>3.357</v>
      </c>
      <c r="DR57" s="1" t="s">
        <v>158</v>
      </c>
      <c r="DS57" s="1" t="s">
        <v>158</v>
      </c>
      <c r="DT57" s="1" t="s">
        <v>158</v>
      </c>
      <c r="DU57" s="1" t="s">
        <v>157</v>
      </c>
      <c r="DV57" s="1">
        <v>128.982</v>
      </c>
      <c r="DW57" s="1" t="str">
        <f t="shared" si="3"/>
        <v>low</v>
      </c>
      <c r="DX57" s="1">
        <v>147.262</v>
      </c>
      <c r="DY57" s="1">
        <v>10.231</v>
      </c>
      <c r="DZ57" s="1">
        <v>134.475</v>
      </c>
      <c r="EA57" s="1" t="s">
        <v>158</v>
      </c>
      <c r="EB57" s="1" t="s">
        <v>158</v>
      </c>
      <c r="EC57" s="1" t="s">
        <v>158</v>
      </c>
      <c r="ED57" s="1" t="s">
        <v>157</v>
      </c>
      <c r="EE57" s="1" t="s">
        <v>273</v>
      </c>
      <c r="EF57" s="1" t="s">
        <v>151</v>
      </c>
      <c r="EG57" s="1" t="s">
        <v>151</v>
      </c>
    </row>
    <row r="58" ht="14.25" customHeight="1">
      <c r="A58" s="1" t="s">
        <v>274</v>
      </c>
      <c r="B58" s="1" t="s">
        <v>136</v>
      </c>
      <c r="C58" s="1">
        <v>45.0</v>
      </c>
      <c r="D58" s="1" t="s">
        <v>161</v>
      </c>
      <c r="E58" s="1">
        <v>137.0</v>
      </c>
      <c r="F58" s="1">
        <v>41.0</v>
      </c>
      <c r="G58" s="1" t="s">
        <v>154</v>
      </c>
      <c r="H58" s="1">
        <v>28.0</v>
      </c>
      <c r="I58" s="1">
        <v>158.0</v>
      </c>
      <c r="J58" s="1">
        <v>227.0</v>
      </c>
      <c r="K58" s="1">
        <v>5.536585366</v>
      </c>
      <c r="L58" s="1">
        <v>230.6</v>
      </c>
      <c r="M58" s="1">
        <v>5.66</v>
      </c>
      <c r="N58" s="1">
        <v>84.0</v>
      </c>
      <c r="O58" s="1">
        <v>5.5</v>
      </c>
      <c r="P58" s="1">
        <v>0.74</v>
      </c>
      <c r="Q58" s="1">
        <v>18.35</v>
      </c>
      <c r="R58" s="1">
        <v>0.040326975</v>
      </c>
      <c r="S58" s="1">
        <v>140.0</v>
      </c>
      <c r="T58" s="1">
        <v>15.89</v>
      </c>
      <c r="U58" s="1">
        <v>4.662</v>
      </c>
      <c r="V58" s="1">
        <v>178.3</v>
      </c>
      <c r="W58" s="1">
        <v>273.4939759</v>
      </c>
      <c r="X58" s="1">
        <v>50.1</v>
      </c>
      <c r="Y58" s="1">
        <v>30.3729064</v>
      </c>
      <c r="Z58" s="1">
        <v>3.292408</v>
      </c>
      <c r="AA58" s="1">
        <v>0.319556866</v>
      </c>
      <c r="AB58" s="1">
        <v>79.1</v>
      </c>
      <c r="AC58" s="1">
        <v>26.7063627</v>
      </c>
      <c r="AD58" s="1" t="s">
        <v>139</v>
      </c>
      <c r="AE58" s="1">
        <v>37.72860312</v>
      </c>
      <c r="AF58" s="1">
        <v>92.4</v>
      </c>
      <c r="AG58" s="1" t="s">
        <v>140</v>
      </c>
      <c r="AH58" s="1" t="s">
        <v>141</v>
      </c>
      <c r="AI58" s="1" t="s">
        <v>142</v>
      </c>
      <c r="AJ58" s="1" t="s">
        <v>167</v>
      </c>
      <c r="AK58" s="1" t="s">
        <v>143</v>
      </c>
      <c r="AL58" s="1">
        <v>115.0</v>
      </c>
      <c r="AM58" s="1">
        <v>71.0</v>
      </c>
      <c r="AN58" s="1">
        <v>2628.75</v>
      </c>
      <c r="AO58" s="1">
        <v>21.069</v>
      </c>
      <c r="AP58" s="1">
        <v>485.875</v>
      </c>
      <c r="AQ58" s="1">
        <v>1104.99</v>
      </c>
      <c r="AR58" s="1">
        <v>14.8381</v>
      </c>
      <c r="AS58" s="1">
        <v>861.842</v>
      </c>
      <c r="AT58" s="1">
        <v>3727.28</v>
      </c>
      <c r="AU58" s="1">
        <v>319.43</v>
      </c>
      <c r="AV58" s="1">
        <v>10.9455</v>
      </c>
      <c r="AW58" s="1">
        <v>2.11632</v>
      </c>
      <c r="AX58" s="1">
        <v>3.50398</v>
      </c>
      <c r="AY58" s="1">
        <v>1025.03</v>
      </c>
      <c r="AZ58" s="1">
        <v>1.4172</v>
      </c>
      <c r="BA58" s="1">
        <v>1.70066</v>
      </c>
      <c r="BB58" s="1">
        <v>19.4411</v>
      </c>
      <c r="BC58" s="1">
        <v>5.63024</v>
      </c>
      <c r="BD58" s="1">
        <v>1.6659</v>
      </c>
      <c r="BE58" s="1">
        <v>398.478</v>
      </c>
      <c r="BF58" s="1">
        <v>7.17381</v>
      </c>
      <c r="BG58" s="1">
        <v>219.902</v>
      </c>
      <c r="BH58" s="1">
        <v>3.602323353</v>
      </c>
      <c r="BI58" s="1">
        <v>0.601333427</v>
      </c>
      <c r="BJ58" s="1">
        <v>0.730041462</v>
      </c>
      <c r="BK58" s="1">
        <v>0.074813103</v>
      </c>
      <c r="BL58" s="1" t="s">
        <v>144</v>
      </c>
      <c r="BM58" s="1" t="s">
        <v>146</v>
      </c>
      <c r="BN58" s="1" t="s">
        <v>146</v>
      </c>
      <c r="BO58" s="1" t="s">
        <v>146</v>
      </c>
      <c r="BP58" s="1" t="s">
        <v>146</v>
      </c>
      <c r="BQ58" s="1" t="s">
        <v>145</v>
      </c>
      <c r="BR58" s="1" t="s">
        <v>145</v>
      </c>
      <c r="BS58" s="1">
        <v>27.38094808</v>
      </c>
      <c r="BT58" s="1">
        <v>3.010611031</v>
      </c>
      <c r="BU58" s="1">
        <v>1.144654628</v>
      </c>
      <c r="BV58" s="1">
        <v>0.940604501</v>
      </c>
      <c r="BW58" s="1">
        <v>0.420255271</v>
      </c>
      <c r="BX58" s="1">
        <v>-0.943886463</v>
      </c>
      <c r="BY58" s="1">
        <v>-0.359028704</v>
      </c>
      <c r="BZ58" s="1" t="str">
        <f t="shared" si="1"/>
        <v>antiinflamatoria</v>
      </c>
      <c r="CA58" s="1">
        <v>26.74891775</v>
      </c>
      <c r="CB58" s="1" t="s">
        <v>148</v>
      </c>
      <c r="CC58" s="1">
        <v>0.163157055</v>
      </c>
      <c r="CD58" s="1">
        <v>0.426577331</v>
      </c>
      <c r="CE58" s="1">
        <v>0.007258515</v>
      </c>
      <c r="CF58" s="1">
        <v>0.081598469</v>
      </c>
      <c r="CG58" s="1">
        <v>0.166068437</v>
      </c>
      <c r="CH58" s="1">
        <v>1694.034</v>
      </c>
      <c r="CI58" s="2" t="str">
        <f t="shared" si="2"/>
        <v>High</v>
      </c>
      <c r="CJ58" s="1">
        <v>1655.26</v>
      </c>
      <c r="CK58" s="1">
        <v>1464.997</v>
      </c>
      <c r="CL58" s="1">
        <v>190.263</v>
      </c>
      <c r="CM58" s="1">
        <v>542.908</v>
      </c>
      <c r="CN58" s="1">
        <v>1096.426</v>
      </c>
      <c r="CO58" s="1">
        <v>12.464</v>
      </c>
      <c r="CP58" s="1">
        <v>0.0</v>
      </c>
      <c r="CQ58" s="1">
        <v>12.464</v>
      </c>
      <c r="CR58" s="1">
        <v>0.0</v>
      </c>
      <c r="CS58" s="1">
        <v>3.462</v>
      </c>
      <c r="CT58" s="1">
        <v>3.462</v>
      </c>
      <c r="CU58" s="1">
        <v>0.0</v>
      </c>
      <c r="CV58" s="1">
        <v>8.512</v>
      </c>
      <c r="CW58" s="1">
        <v>420.139</v>
      </c>
      <c r="CX58" s="1">
        <v>0.0</v>
      </c>
      <c r="CY58" s="1">
        <v>10.902</v>
      </c>
      <c r="CZ58" s="1">
        <v>0.125</v>
      </c>
      <c r="DA58" s="1">
        <v>0.0</v>
      </c>
      <c r="DB58" s="1">
        <v>0.125</v>
      </c>
      <c r="DC58" s="1">
        <v>10.804</v>
      </c>
      <c r="DD58" s="1">
        <v>0.002</v>
      </c>
      <c r="DE58" s="1">
        <v>10.806</v>
      </c>
      <c r="DF58" s="1">
        <v>98.153</v>
      </c>
      <c r="DG58" s="1">
        <v>2.737</v>
      </c>
      <c r="DH58" s="1">
        <v>100.89</v>
      </c>
      <c r="DI58" s="1">
        <v>2.993</v>
      </c>
      <c r="DJ58" s="1">
        <v>1.021</v>
      </c>
      <c r="DK58" s="1">
        <v>4.014</v>
      </c>
      <c r="DL58" s="1">
        <v>909.369</v>
      </c>
      <c r="DM58" s="1">
        <v>183.038</v>
      </c>
      <c r="DN58" s="1">
        <v>1092.407</v>
      </c>
      <c r="DO58" s="1">
        <v>0.0</v>
      </c>
      <c r="DP58" s="1">
        <v>3.462</v>
      </c>
      <c r="DQ58" s="1">
        <v>3.462</v>
      </c>
      <c r="DR58" s="1" t="s">
        <v>149</v>
      </c>
      <c r="DS58" s="1" t="s">
        <v>149</v>
      </c>
      <c r="DT58" s="1" t="s">
        <v>149</v>
      </c>
      <c r="DU58" s="1" t="s">
        <v>149</v>
      </c>
      <c r="DV58" s="1">
        <v>644.426</v>
      </c>
      <c r="DW58" s="1" t="str">
        <f t="shared" si="3"/>
        <v>high</v>
      </c>
      <c r="DX58" s="1">
        <v>629.676</v>
      </c>
      <c r="DY58" s="1">
        <v>206.527</v>
      </c>
      <c r="DZ58" s="1">
        <v>417.09</v>
      </c>
      <c r="EA58" s="1" t="s">
        <v>157</v>
      </c>
      <c r="EB58" s="1" t="s">
        <v>149</v>
      </c>
      <c r="EC58" s="1" t="s">
        <v>149</v>
      </c>
      <c r="ED58" s="1" t="s">
        <v>149</v>
      </c>
      <c r="EE58" s="1" t="s">
        <v>275</v>
      </c>
      <c r="EF58" s="1" t="s">
        <v>175</v>
      </c>
      <c r="EG58" s="1" t="s">
        <v>175</v>
      </c>
    </row>
    <row r="59" ht="14.25" customHeight="1">
      <c r="A59" s="1" t="s">
        <v>276</v>
      </c>
      <c r="B59" s="1" t="s">
        <v>153</v>
      </c>
      <c r="C59" s="1">
        <v>49.0</v>
      </c>
      <c r="D59" s="1" t="s">
        <v>161</v>
      </c>
      <c r="E59" s="1">
        <v>103.0</v>
      </c>
      <c r="F59" s="1">
        <v>74.0</v>
      </c>
      <c r="G59" s="1" t="s">
        <v>154</v>
      </c>
      <c r="H59" s="1">
        <v>26.0</v>
      </c>
      <c r="I59" s="1">
        <v>108.0</v>
      </c>
      <c r="J59" s="1">
        <v>208.0</v>
      </c>
      <c r="K59" s="1">
        <v>2.810810811</v>
      </c>
      <c r="L59" s="1">
        <v>195.6</v>
      </c>
      <c r="M59" s="1">
        <v>1.51</v>
      </c>
      <c r="N59" s="1">
        <v>104.0</v>
      </c>
      <c r="O59" s="1">
        <v>5.25</v>
      </c>
      <c r="P59" s="1">
        <v>3.91</v>
      </c>
      <c r="Q59" s="1">
        <v>7.43</v>
      </c>
      <c r="R59" s="1">
        <v>0.526244953</v>
      </c>
      <c r="S59" s="1">
        <v>132.0</v>
      </c>
      <c r="T59" s="1">
        <v>8.84</v>
      </c>
      <c r="U59" s="1">
        <v>5.772</v>
      </c>
      <c r="V59" s="1">
        <v>78.6</v>
      </c>
      <c r="W59" s="1">
        <v>77.81690141</v>
      </c>
      <c r="X59" s="1">
        <v>84.2</v>
      </c>
      <c r="Y59" s="1">
        <v>44.09648074</v>
      </c>
      <c r="Z59" s="1">
        <v>2.267754667</v>
      </c>
      <c r="AA59" s="1">
        <v>0.336993544</v>
      </c>
      <c r="AB59" s="1">
        <v>57.8</v>
      </c>
      <c r="AC59" s="1">
        <v>24.65911336</v>
      </c>
      <c r="AD59" s="1" t="s">
        <v>154</v>
      </c>
      <c r="AE59" s="1">
        <v>37.2755037</v>
      </c>
      <c r="AF59" s="1">
        <v>84.7</v>
      </c>
      <c r="AG59" s="1" t="s">
        <v>140</v>
      </c>
      <c r="AH59" s="1" t="s">
        <v>154</v>
      </c>
      <c r="AI59" s="1" t="s">
        <v>142</v>
      </c>
      <c r="AJ59" s="1" t="s">
        <v>167</v>
      </c>
      <c r="AK59" s="1" t="s">
        <v>143</v>
      </c>
      <c r="AL59" s="1">
        <v>124.0</v>
      </c>
      <c r="AM59" s="1">
        <v>69.0</v>
      </c>
      <c r="AN59" s="1">
        <v>1379.32</v>
      </c>
      <c r="AO59" s="1">
        <v>10.5475</v>
      </c>
      <c r="AP59" s="1">
        <v>726.366</v>
      </c>
      <c r="AQ59" s="1">
        <v>845.618</v>
      </c>
      <c r="AR59" s="1">
        <v>13.5178</v>
      </c>
      <c r="AS59" s="1">
        <v>997.12</v>
      </c>
      <c r="AT59" s="1">
        <v>3165.68</v>
      </c>
      <c r="AU59" s="1">
        <v>184.187</v>
      </c>
      <c r="AV59" s="1">
        <v>10.2208</v>
      </c>
      <c r="AW59" s="1">
        <v>0.979434</v>
      </c>
      <c r="AX59" s="1">
        <v>2.3594</v>
      </c>
      <c r="AY59" s="1">
        <v>1057.47</v>
      </c>
      <c r="AZ59" s="1">
        <v>1.75566</v>
      </c>
      <c r="BA59" s="1">
        <v>2.38387</v>
      </c>
      <c r="BB59" s="1">
        <v>22.8821</v>
      </c>
      <c r="BC59" s="1">
        <v>6.00965</v>
      </c>
      <c r="BD59" s="1">
        <v>1.50398</v>
      </c>
      <c r="BE59" s="1">
        <v>438.287</v>
      </c>
      <c r="BF59" s="1">
        <v>7.38107</v>
      </c>
      <c r="BG59" s="1">
        <v>168.999</v>
      </c>
      <c r="BH59" s="1">
        <v>1.222852407</v>
      </c>
      <c r="BI59" s="1">
        <v>1.790990068</v>
      </c>
      <c r="BJ59" s="1">
        <v>0.418556726</v>
      </c>
      <c r="BK59" s="1">
        <v>0.037134971</v>
      </c>
      <c r="BL59" s="1" t="s">
        <v>156</v>
      </c>
      <c r="BM59" s="1" t="s">
        <v>146</v>
      </c>
      <c r="BN59" s="1" t="s">
        <v>146</v>
      </c>
      <c r="BO59" s="1" t="s">
        <v>146</v>
      </c>
      <c r="BP59" s="1" t="s">
        <v>145</v>
      </c>
      <c r="BQ59" s="1" t="s">
        <v>146</v>
      </c>
      <c r="BR59" s="1" t="s">
        <v>146</v>
      </c>
      <c r="BS59" s="1">
        <v>17.20924247</v>
      </c>
      <c r="BT59" s="1">
        <v>1.243401448</v>
      </c>
      <c r="BU59" s="1">
        <v>0.702513861</v>
      </c>
      <c r="BV59" s="1">
        <v>0.14508529</v>
      </c>
      <c r="BW59" s="1">
        <v>0.095405018</v>
      </c>
      <c r="BX59" s="1">
        <v>-0.422415136</v>
      </c>
      <c r="BY59" s="1">
        <v>-0.306319896</v>
      </c>
      <c r="BZ59" s="1" t="str">
        <f t="shared" si="1"/>
        <v>antiinflamatoria</v>
      </c>
      <c r="CA59" s="1">
        <v>39.84887839</v>
      </c>
      <c r="CB59" s="1" t="s">
        <v>148</v>
      </c>
      <c r="CC59" s="1">
        <v>0.216634981</v>
      </c>
      <c r="CD59" s="1">
        <v>0.112991128</v>
      </c>
      <c r="CE59" s="1">
        <v>0.032541191</v>
      </c>
      <c r="CF59" s="1">
        <v>0.017427123</v>
      </c>
      <c r="CG59" s="1">
        <v>0.5002218</v>
      </c>
      <c r="CH59" s="1">
        <v>675.097</v>
      </c>
      <c r="CI59" s="2" t="str">
        <f t="shared" si="2"/>
        <v>low</v>
      </c>
      <c r="CJ59" s="1">
        <v>520.228</v>
      </c>
      <c r="CK59" s="1">
        <v>359.965</v>
      </c>
      <c r="CL59" s="1">
        <v>160.263</v>
      </c>
      <c r="CM59" s="1">
        <v>92.33</v>
      </c>
      <c r="CN59" s="1">
        <v>420.08</v>
      </c>
      <c r="CO59" s="1">
        <v>7.681</v>
      </c>
      <c r="CP59" s="1">
        <v>0.0</v>
      </c>
      <c r="CQ59" s="1">
        <v>7.681</v>
      </c>
      <c r="CR59" s="1">
        <v>0.0</v>
      </c>
      <c r="CS59" s="1">
        <v>0.138</v>
      </c>
      <c r="CT59" s="1">
        <v>0.138</v>
      </c>
      <c r="CU59" s="1">
        <v>0.0</v>
      </c>
      <c r="CV59" s="1">
        <v>1.355</v>
      </c>
      <c r="CW59" s="1">
        <v>0.0</v>
      </c>
      <c r="CX59" s="1">
        <v>0.0</v>
      </c>
      <c r="CY59" s="1">
        <v>0.0</v>
      </c>
      <c r="CZ59" s="1">
        <v>56.941</v>
      </c>
      <c r="DA59" s="1">
        <v>14.827</v>
      </c>
      <c r="DB59" s="1">
        <v>71.769</v>
      </c>
      <c r="DC59" s="1">
        <v>18.553</v>
      </c>
      <c r="DD59" s="1">
        <v>0.0</v>
      </c>
      <c r="DE59" s="1">
        <v>18.553</v>
      </c>
      <c r="DF59" s="1">
        <v>1.632</v>
      </c>
      <c r="DG59" s="1">
        <v>0.376</v>
      </c>
      <c r="DH59" s="1">
        <v>2.008</v>
      </c>
      <c r="DI59" s="1">
        <v>0.054</v>
      </c>
      <c r="DJ59" s="1">
        <v>0.547</v>
      </c>
      <c r="DK59" s="1">
        <v>0.601</v>
      </c>
      <c r="DL59" s="1">
        <v>275.102</v>
      </c>
      <c r="DM59" s="1">
        <v>144.374</v>
      </c>
      <c r="DN59" s="1">
        <v>419.476</v>
      </c>
      <c r="DO59" s="1">
        <v>0.0</v>
      </c>
      <c r="DP59" s="1">
        <v>0.138</v>
      </c>
      <c r="DQ59" s="1">
        <v>0.138</v>
      </c>
      <c r="DR59" s="1" t="s">
        <v>158</v>
      </c>
      <c r="DS59" s="1" t="s">
        <v>157</v>
      </c>
      <c r="DT59" s="1" t="s">
        <v>157</v>
      </c>
      <c r="DU59" s="1" t="s">
        <v>157</v>
      </c>
      <c r="DV59" s="1">
        <v>489.442</v>
      </c>
      <c r="DW59" s="1" t="str">
        <f t="shared" si="3"/>
        <v>low</v>
      </c>
      <c r="DX59" s="1">
        <v>377.163</v>
      </c>
      <c r="DY59" s="1">
        <v>66.939</v>
      </c>
      <c r="DZ59" s="1">
        <v>304.556</v>
      </c>
      <c r="EA59" s="1" t="s">
        <v>157</v>
      </c>
      <c r="EB59" s="1" t="s">
        <v>157</v>
      </c>
      <c r="EC59" s="1" t="s">
        <v>157</v>
      </c>
      <c r="ED59" s="1" t="s">
        <v>149</v>
      </c>
      <c r="EE59" s="1" t="s">
        <v>277</v>
      </c>
      <c r="EF59" s="1" t="s">
        <v>165</v>
      </c>
      <c r="EG59" s="1" t="s">
        <v>165</v>
      </c>
    </row>
    <row r="60" ht="14.25" customHeight="1">
      <c r="A60" s="1" t="s">
        <v>278</v>
      </c>
      <c r="B60" s="1" t="s">
        <v>136</v>
      </c>
      <c r="C60" s="1">
        <v>27.0</v>
      </c>
      <c r="D60" s="1" t="s">
        <v>137</v>
      </c>
      <c r="E60" s="1">
        <v>124.0</v>
      </c>
      <c r="F60" s="1">
        <v>72.0</v>
      </c>
      <c r="G60" s="1" t="s">
        <v>154</v>
      </c>
      <c r="H60" s="1">
        <v>21.0</v>
      </c>
      <c r="I60" s="1">
        <v>70.0</v>
      </c>
      <c r="J60" s="1">
        <v>163.0</v>
      </c>
      <c r="K60" s="1">
        <v>2.263888889</v>
      </c>
      <c r="L60" s="1">
        <v>260.5</v>
      </c>
      <c r="M60" s="1">
        <v>0.33</v>
      </c>
      <c r="N60" s="1">
        <v>80.0</v>
      </c>
      <c r="O60" s="1">
        <v>5.21</v>
      </c>
      <c r="P60" s="1">
        <v>0.44</v>
      </c>
      <c r="Q60" s="1">
        <v>3.36</v>
      </c>
      <c r="R60" s="1">
        <v>0.130952381</v>
      </c>
      <c r="S60" s="1">
        <v>106.0</v>
      </c>
      <c r="T60" s="1">
        <v>6.02</v>
      </c>
      <c r="U60" s="1">
        <v>4.44</v>
      </c>
      <c r="V60" s="1">
        <v>102.4</v>
      </c>
      <c r="W60" s="1">
        <v>128.0851064</v>
      </c>
      <c r="X60" s="1">
        <v>131.6</v>
      </c>
      <c r="Y60" s="1">
        <v>84.17886323</v>
      </c>
      <c r="Z60" s="1">
        <v>1.187946667</v>
      </c>
      <c r="AA60" s="1">
        <v>0.372215349</v>
      </c>
      <c r="AB60" s="1">
        <v>58.2</v>
      </c>
      <c r="AC60" s="1">
        <v>19.04759411</v>
      </c>
      <c r="AD60" s="1" t="s">
        <v>154</v>
      </c>
      <c r="AE60" s="1">
        <v>21.38683724</v>
      </c>
      <c r="AF60" s="1">
        <v>72.0</v>
      </c>
      <c r="AG60" s="1" t="s">
        <v>154</v>
      </c>
      <c r="AH60" s="1" t="s">
        <v>154</v>
      </c>
      <c r="AI60" s="1" t="s">
        <v>142</v>
      </c>
      <c r="AJ60" s="1" t="s">
        <v>167</v>
      </c>
      <c r="AK60" s="1" t="s">
        <v>170</v>
      </c>
      <c r="AL60" s="1">
        <v>138.0</v>
      </c>
      <c r="AM60" s="1">
        <v>94.0</v>
      </c>
      <c r="AN60" s="1">
        <v>2597.63</v>
      </c>
      <c r="AO60" s="1">
        <v>18.0852</v>
      </c>
      <c r="AP60" s="1">
        <v>423.683</v>
      </c>
      <c r="AQ60" s="1">
        <v>1035.35</v>
      </c>
      <c r="AR60" s="1">
        <v>13.2921</v>
      </c>
      <c r="AS60" s="1">
        <v>1564.65</v>
      </c>
      <c r="AT60" s="1">
        <v>3533.15</v>
      </c>
      <c r="AU60" s="1">
        <v>279.122</v>
      </c>
      <c r="AV60" s="1">
        <v>10.4832</v>
      </c>
      <c r="AW60" s="1">
        <v>2.31695</v>
      </c>
      <c r="AX60" s="1">
        <v>3.43723</v>
      </c>
      <c r="AY60" s="1">
        <v>699.557</v>
      </c>
      <c r="AZ60" s="1">
        <v>1.78274</v>
      </c>
      <c r="BA60" s="1">
        <v>1.70066</v>
      </c>
      <c r="BB60" s="1">
        <v>18.5054</v>
      </c>
      <c r="BC60" s="1">
        <v>6.51706</v>
      </c>
      <c r="BD60" s="1">
        <v>2.76465</v>
      </c>
      <c r="BE60" s="1">
        <v>330.303</v>
      </c>
      <c r="BF60" s="1">
        <v>6.91377</v>
      </c>
      <c r="BG60" s="1">
        <v>183.934</v>
      </c>
      <c r="BH60" s="1">
        <v>6.576977543</v>
      </c>
      <c r="BI60" s="1">
        <v>1.417174448</v>
      </c>
      <c r="BJ60" s="1">
        <v>0.542696123</v>
      </c>
      <c r="BK60" s="1">
        <v>0.0</v>
      </c>
      <c r="BL60" s="1" t="s">
        <v>156</v>
      </c>
      <c r="BM60" s="1" t="s">
        <v>145</v>
      </c>
      <c r="BN60" s="1" t="s">
        <v>146</v>
      </c>
      <c r="BO60" s="1" t="s">
        <v>146</v>
      </c>
      <c r="BP60" s="1" t="s">
        <v>146</v>
      </c>
      <c r="BQ60" s="1" t="s">
        <v>146</v>
      </c>
      <c r="BR60" s="1" t="s">
        <v>146</v>
      </c>
      <c r="BS60" s="1">
        <v>12.18279597</v>
      </c>
      <c r="BT60" s="1">
        <v>0.802990995</v>
      </c>
      <c r="BU60" s="1">
        <v>0.516241133</v>
      </c>
      <c r="BV60" s="1">
        <v>0.091498112</v>
      </c>
      <c r="BW60" s="1">
        <v>0.03791954</v>
      </c>
      <c r="BX60" s="1">
        <v>-0.180362445</v>
      </c>
      <c r="BY60" s="1">
        <v>-0.069423574</v>
      </c>
      <c r="BZ60" s="1" t="str">
        <f t="shared" si="1"/>
        <v>antiinflamatoria</v>
      </c>
      <c r="CA60" s="1">
        <v>15.44444444</v>
      </c>
      <c r="CB60" s="1" t="s">
        <v>154</v>
      </c>
      <c r="CC60" s="1">
        <v>0.206269654</v>
      </c>
      <c r="CD60" s="1">
        <v>0.435665618</v>
      </c>
      <c r="CE60" s="1">
        <v>0.083726415</v>
      </c>
      <c r="CF60" s="1">
        <v>0.070558176</v>
      </c>
      <c r="CG60" s="1">
        <v>0.008418501</v>
      </c>
      <c r="CH60" s="1">
        <v>939.923</v>
      </c>
      <c r="CI60" s="2" t="str">
        <f t="shared" si="2"/>
        <v>low</v>
      </c>
      <c r="CJ60" s="1">
        <v>347.005</v>
      </c>
      <c r="CK60" s="1">
        <v>296.391</v>
      </c>
      <c r="CL60" s="1">
        <v>50.614</v>
      </c>
      <c r="CM60" s="1">
        <v>207.191</v>
      </c>
      <c r="CN60" s="1">
        <v>130.841</v>
      </c>
      <c r="CO60" s="1">
        <v>0.21</v>
      </c>
      <c r="CP60" s="1">
        <v>0.0</v>
      </c>
      <c r="CQ60" s="1">
        <v>0.21</v>
      </c>
      <c r="CR60" s="1">
        <v>0.0</v>
      </c>
      <c r="CS60" s="1">
        <v>8.763</v>
      </c>
      <c r="CT60" s="1">
        <v>8.763</v>
      </c>
      <c r="CU60" s="1">
        <v>0.0</v>
      </c>
      <c r="CV60" s="1">
        <v>0.187</v>
      </c>
      <c r="CW60" s="1">
        <v>0.0</v>
      </c>
      <c r="CX60" s="1">
        <v>0.0</v>
      </c>
      <c r="CY60" s="1">
        <v>197.696</v>
      </c>
      <c r="CZ60" s="1">
        <v>0.857</v>
      </c>
      <c r="DA60" s="1">
        <v>0.0</v>
      </c>
      <c r="DB60" s="1">
        <v>0.857</v>
      </c>
      <c r="DC60" s="1">
        <v>1.812</v>
      </c>
      <c r="DD60" s="1">
        <v>0.006</v>
      </c>
      <c r="DE60" s="1">
        <v>1.818</v>
      </c>
      <c r="DF60" s="1">
        <v>5.629</v>
      </c>
      <c r="DG60" s="1">
        <v>1.065</v>
      </c>
      <c r="DH60" s="1">
        <v>6.694</v>
      </c>
      <c r="DI60" s="1">
        <v>0.434</v>
      </c>
      <c r="DJ60" s="1">
        <v>3.62</v>
      </c>
      <c r="DK60" s="1">
        <v>4.054</v>
      </c>
      <c r="DL60" s="1">
        <v>89.676</v>
      </c>
      <c r="DM60" s="1">
        <v>37.076</v>
      </c>
      <c r="DN60" s="1">
        <v>126.751</v>
      </c>
      <c r="DO60" s="1">
        <v>0.0</v>
      </c>
      <c r="DP60" s="1">
        <v>8.763</v>
      </c>
      <c r="DQ60" s="1">
        <v>8.763</v>
      </c>
      <c r="DR60" s="1" t="s">
        <v>157</v>
      </c>
      <c r="DS60" s="1" t="s">
        <v>158</v>
      </c>
      <c r="DT60" s="1" t="s">
        <v>157</v>
      </c>
      <c r="DU60" s="1" t="s">
        <v>157</v>
      </c>
      <c r="DV60" s="1">
        <v>361.839</v>
      </c>
      <c r="DW60" s="1" t="str">
        <f t="shared" si="3"/>
        <v>low</v>
      </c>
      <c r="DX60" s="1">
        <v>133.585</v>
      </c>
      <c r="DY60" s="1">
        <v>79.762</v>
      </c>
      <c r="DZ60" s="1">
        <v>50.369</v>
      </c>
      <c r="EA60" s="1" t="s">
        <v>158</v>
      </c>
      <c r="EB60" s="1" t="s">
        <v>158</v>
      </c>
      <c r="EC60" s="1" t="s">
        <v>157</v>
      </c>
      <c r="ED60" s="1" t="s">
        <v>158</v>
      </c>
      <c r="EE60" s="1" t="s">
        <v>279</v>
      </c>
      <c r="EF60" s="1" t="s">
        <v>175</v>
      </c>
      <c r="EG60" s="1" t="s">
        <v>175</v>
      </c>
    </row>
    <row r="61" ht="14.25" customHeight="1">
      <c r="A61" s="1" t="s">
        <v>280</v>
      </c>
      <c r="B61" s="1" t="s">
        <v>153</v>
      </c>
      <c r="C61" s="1">
        <v>40.0</v>
      </c>
      <c r="D61" s="1" t="s">
        <v>137</v>
      </c>
      <c r="E61" s="1">
        <v>124.0</v>
      </c>
      <c r="F61" s="1">
        <v>39.0</v>
      </c>
      <c r="G61" s="1" t="s">
        <v>154</v>
      </c>
      <c r="H61" s="1">
        <v>22.0</v>
      </c>
      <c r="I61" s="1">
        <v>79.0</v>
      </c>
      <c r="J61" s="1">
        <v>140.0</v>
      </c>
      <c r="K61" s="1">
        <v>3.58974359</v>
      </c>
      <c r="L61" s="1">
        <v>52.6</v>
      </c>
      <c r="M61" s="1">
        <v>0.39</v>
      </c>
      <c r="N61" s="1">
        <v>90.0</v>
      </c>
      <c r="O61" s="1">
        <v>4.93</v>
      </c>
      <c r="P61" s="1">
        <v>7.13</v>
      </c>
      <c r="Q61" s="1">
        <v>8.81</v>
      </c>
      <c r="R61" s="1">
        <v>0.809307605</v>
      </c>
      <c r="S61" s="1">
        <v>111.0</v>
      </c>
      <c r="T61" s="1">
        <v>6.37</v>
      </c>
      <c r="U61" s="1">
        <v>4.995</v>
      </c>
      <c r="V61" s="1">
        <v>83.9</v>
      </c>
      <c r="W61" s="1">
        <v>85.2173913</v>
      </c>
      <c r="X61" s="1">
        <v>120.6</v>
      </c>
      <c r="Y61" s="1">
        <v>70.71435643</v>
      </c>
      <c r="Z61" s="1">
        <v>1.41414</v>
      </c>
      <c r="AA61" s="1">
        <v>0.362015556</v>
      </c>
      <c r="AB61" s="1">
        <v>72.6</v>
      </c>
      <c r="AC61" s="1">
        <v>28.46602251</v>
      </c>
      <c r="AD61" s="1" t="s">
        <v>139</v>
      </c>
      <c r="AE61" s="1">
        <v>44.12648798</v>
      </c>
      <c r="AF61" s="1">
        <v>96.5</v>
      </c>
      <c r="AG61" s="1" t="s">
        <v>140</v>
      </c>
      <c r="AH61" s="1" t="s">
        <v>141</v>
      </c>
      <c r="AI61" s="1" t="s">
        <v>142</v>
      </c>
      <c r="AJ61" s="1" t="s">
        <v>142</v>
      </c>
      <c r="AK61" s="1" t="s">
        <v>143</v>
      </c>
      <c r="AL61" s="1">
        <v>149.0</v>
      </c>
      <c r="AM61" s="1">
        <v>102.0</v>
      </c>
      <c r="AN61" s="1">
        <v>1421.81</v>
      </c>
      <c r="AO61" s="1">
        <v>14.0794</v>
      </c>
      <c r="AP61" s="1">
        <v>655.171</v>
      </c>
      <c r="AQ61" s="1">
        <v>956.536</v>
      </c>
      <c r="AR61" s="1">
        <v>11.0066</v>
      </c>
      <c r="AS61" s="1">
        <v>1235.09</v>
      </c>
      <c r="AT61" s="1">
        <v>2229.35</v>
      </c>
      <c r="AU61" s="1">
        <v>186.995</v>
      </c>
      <c r="AV61" s="1">
        <v>9.77493</v>
      </c>
      <c r="AW61" s="1">
        <v>1.02358</v>
      </c>
      <c r="AX61" s="1">
        <v>2.66208</v>
      </c>
      <c r="AY61" s="1">
        <v>834.599</v>
      </c>
      <c r="AZ61" s="1">
        <v>0.865001</v>
      </c>
      <c r="BA61" s="1">
        <v>1.30931</v>
      </c>
      <c r="BB61" s="1">
        <v>19.5923</v>
      </c>
      <c r="BC61" s="1">
        <v>3.79775</v>
      </c>
      <c r="BD61" s="1">
        <v>1.31496</v>
      </c>
      <c r="BE61" s="1">
        <v>265.069</v>
      </c>
      <c r="BF61" s="1">
        <v>7.04924</v>
      </c>
      <c r="BG61" s="1">
        <v>200.841</v>
      </c>
      <c r="BH61" s="1">
        <v>1.003212182</v>
      </c>
      <c r="BI61" s="1">
        <v>1.258910059</v>
      </c>
      <c r="BJ61" s="1">
        <v>0.999080122</v>
      </c>
      <c r="BK61" s="1">
        <v>0.021985459</v>
      </c>
      <c r="BL61" s="1" t="s">
        <v>144</v>
      </c>
      <c r="BM61" s="1" t="s">
        <v>145</v>
      </c>
      <c r="BN61" s="1" t="s">
        <v>146</v>
      </c>
      <c r="BO61" s="1" t="s">
        <v>145</v>
      </c>
      <c r="BP61" s="1" t="s">
        <v>146</v>
      </c>
      <c r="BQ61" s="1" t="s">
        <v>146</v>
      </c>
      <c r="BR61" s="1" t="s">
        <v>146</v>
      </c>
      <c r="BS61" s="1">
        <v>9.670086555</v>
      </c>
      <c r="BT61" s="1">
        <v>0.666014418</v>
      </c>
      <c r="BU61" s="1">
        <v>0.452328081</v>
      </c>
      <c r="BV61" s="1">
        <v>0.069376775</v>
      </c>
      <c r="BW61" s="1">
        <v>0.043918587</v>
      </c>
      <c r="BX61" s="1">
        <v>0.640866573</v>
      </c>
      <c r="BY61" s="1">
        <v>0.450679728</v>
      </c>
      <c r="BZ61" s="1" t="str">
        <f t="shared" si="1"/>
        <v>proinflamatoria</v>
      </c>
      <c r="CA61" s="1">
        <v>42.9015544</v>
      </c>
      <c r="CB61" s="1" t="s">
        <v>148</v>
      </c>
      <c r="CC61" s="1">
        <v>0.026080299</v>
      </c>
      <c r="CD61" s="1">
        <v>0.759487008</v>
      </c>
      <c r="CE61" s="1">
        <v>0.045078241</v>
      </c>
      <c r="CF61" s="1">
        <v>0.056467436</v>
      </c>
      <c r="CG61" s="1">
        <v>0.008805092</v>
      </c>
      <c r="CH61" s="1">
        <v>661.726</v>
      </c>
      <c r="CI61" s="2" t="str">
        <f t="shared" si="2"/>
        <v>low</v>
      </c>
      <c r="CJ61" s="1">
        <v>118.384</v>
      </c>
      <c r="CK61" s="1">
        <v>63.59</v>
      </c>
      <c r="CL61" s="1">
        <v>54.794</v>
      </c>
      <c r="CM61" s="1">
        <v>24.047</v>
      </c>
      <c r="CN61" s="1">
        <v>77.722</v>
      </c>
      <c r="CO61" s="1">
        <v>5.08</v>
      </c>
      <c r="CP61" s="1">
        <v>0.0</v>
      </c>
      <c r="CQ61" s="1">
        <v>5.08</v>
      </c>
      <c r="CR61" s="1">
        <v>0.0</v>
      </c>
      <c r="CS61" s="1">
        <v>11.535</v>
      </c>
      <c r="CT61" s="1">
        <v>11.535</v>
      </c>
      <c r="CU61" s="1">
        <v>0.0</v>
      </c>
      <c r="CV61" s="1">
        <v>4.637</v>
      </c>
      <c r="CW61" s="1">
        <v>0.0</v>
      </c>
      <c r="CX61" s="1">
        <v>0.0</v>
      </c>
      <c r="CY61" s="1">
        <v>12.334</v>
      </c>
      <c r="CZ61" s="1">
        <v>0.089</v>
      </c>
      <c r="DA61" s="1">
        <v>0.635</v>
      </c>
      <c r="DB61" s="1">
        <v>0.725</v>
      </c>
      <c r="DC61" s="1">
        <v>0.135</v>
      </c>
      <c r="DD61" s="1">
        <v>0.222</v>
      </c>
      <c r="DE61" s="1">
        <v>0.357</v>
      </c>
      <c r="DF61" s="1">
        <v>8.902</v>
      </c>
      <c r="DG61" s="1">
        <v>1.729</v>
      </c>
      <c r="DH61" s="1">
        <v>10.631</v>
      </c>
      <c r="DI61" s="1">
        <v>0.119</v>
      </c>
      <c r="DJ61" s="1">
        <v>4.015</v>
      </c>
      <c r="DK61" s="1">
        <v>4.135</v>
      </c>
      <c r="DL61" s="1">
        <v>36.918</v>
      </c>
      <c r="DM61" s="1">
        <v>36.645</v>
      </c>
      <c r="DN61" s="1">
        <v>73.563</v>
      </c>
      <c r="DO61" s="1">
        <v>0.0</v>
      </c>
      <c r="DP61" s="1">
        <v>11.535</v>
      </c>
      <c r="DQ61" s="1">
        <v>11.535</v>
      </c>
      <c r="DR61" s="1" t="s">
        <v>158</v>
      </c>
      <c r="DS61" s="1" t="s">
        <v>158</v>
      </c>
      <c r="DT61" s="1" t="s">
        <v>158</v>
      </c>
      <c r="DU61" s="1" t="s">
        <v>158</v>
      </c>
      <c r="DV61" s="1">
        <v>465.411</v>
      </c>
      <c r="DW61" s="1" t="str">
        <f t="shared" si="3"/>
        <v>low</v>
      </c>
      <c r="DX61" s="1">
        <v>83.263</v>
      </c>
      <c r="DY61" s="1">
        <v>16.913</v>
      </c>
      <c r="DZ61" s="1">
        <v>54.664</v>
      </c>
      <c r="EA61" s="1" t="s">
        <v>157</v>
      </c>
      <c r="EB61" s="1" t="s">
        <v>158</v>
      </c>
      <c r="EC61" s="1" t="s">
        <v>158</v>
      </c>
      <c r="ED61" s="1" t="s">
        <v>158</v>
      </c>
      <c r="EE61" s="1" t="s">
        <v>281</v>
      </c>
      <c r="EF61" s="1" t="s">
        <v>165</v>
      </c>
      <c r="EG61" s="1" t="s">
        <v>165</v>
      </c>
    </row>
    <row r="62" ht="14.25" customHeight="1">
      <c r="A62" s="1" t="s">
        <v>282</v>
      </c>
      <c r="B62" s="1" t="s">
        <v>136</v>
      </c>
      <c r="C62" s="1">
        <v>22.0</v>
      </c>
      <c r="D62" s="1" t="s">
        <v>137</v>
      </c>
      <c r="E62" s="1">
        <v>83.0</v>
      </c>
      <c r="F62" s="1">
        <v>43.0</v>
      </c>
      <c r="G62" s="1" t="s">
        <v>154</v>
      </c>
      <c r="H62" s="1">
        <v>43.0</v>
      </c>
      <c r="I62" s="1">
        <v>77.0</v>
      </c>
      <c r="J62" s="1">
        <v>163.0</v>
      </c>
      <c r="K62" s="1">
        <v>3.790697674</v>
      </c>
      <c r="L62" s="1">
        <v>168.8</v>
      </c>
      <c r="M62" s="1">
        <v>0.44</v>
      </c>
      <c r="N62" s="1">
        <v>82.0</v>
      </c>
      <c r="O62" s="1">
        <v>5.14</v>
      </c>
      <c r="P62" s="1">
        <v>2.63</v>
      </c>
      <c r="Q62" s="1">
        <v>20.74</v>
      </c>
      <c r="R62" s="1">
        <v>0.1268081</v>
      </c>
      <c r="S62" s="1">
        <v>215.0</v>
      </c>
      <c r="T62" s="1">
        <v>14.09</v>
      </c>
      <c r="U62" s="1">
        <v>4.551</v>
      </c>
      <c r="V62" s="1">
        <v>172.4</v>
      </c>
      <c r="W62" s="1">
        <v>268.1255947</v>
      </c>
      <c r="X62" s="1">
        <v>56.7</v>
      </c>
      <c r="Y62" s="1">
        <v>35.08849084</v>
      </c>
      <c r="Z62" s="1">
        <v>2.849937333</v>
      </c>
      <c r="AA62" s="1">
        <v>0.326088182</v>
      </c>
      <c r="AB62" s="1">
        <v>70.6</v>
      </c>
      <c r="AC62" s="1">
        <v>24.11596706</v>
      </c>
      <c r="AD62" s="1" t="s">
        <v>154</v>
      </c>
      <c r="AE62" s="1">
        <v>34.3779902</v>
      </c>
      <c r="AF62" s="1">
        <v>86.7</v>
      </c>
      <c r="AG62" s="1" t="s">
        <v>140</v>
      </c>
      <c r="AH62" s="1" t="s">
        <v>154</v>
      </c>
      <c r="AI62" s="1" t="s">
        <v>167</v>
      </c>
      <c r="AJ62" s="1" t="s">
        <v>167</v>
      </c>
      <c r="AK62" s="1" t="s">
        <v>143</v>
      </c>
      <c r="AL62" s="1">
        <v>121.0</v>
      </c>
      <c r="AM62" s="1">
        <v>78.0</v>
      </c>
      <c r="AN62" s="1">
        <v>2566.59</v>
      </c>
      <c r="AO62" s="1">
        <v>15.4191</v>
      </c>
      <c r="AP62" s="1">
        <v>481.271</v>
      </c>
      <c r="AQ62" s="1">
        <v>969.765</v>
      </c>
      <c r="AR62" s="1">
        <v>12.5663</v>
      </c>
      <c r="AS62" s="1">
        <v>1720.42</v>
      </c>
      <c r="AT62" s="1">
        <v>3001.98</v>
      </c>
      <c r="AU62" s="1">
        <v>231.289</v>
      </c>
      <c r="AV62" s="1">
        <v>10.4582</v>
      </c>
      <c r="AW62" s="1">
        <v>2.42021</v>
      </c>
      <c r="AX62" s="1">
        <v>2.88885</v>
      </c>
      <c r="AY62" s="1">
        <v>563.204</v>
      </c>
      <c r="AZ62" s="1">
        <v>1.46093</v>
      </c>
      <c r="BA62" s="1">
        <v>1.43203</v>
      </c>
      <c r="BB62" s="1">
        <v>20.7395</v>
      </c>
      <c r="BC62" s="1">
        <v>5.09712</v>
      </c>
      <c r="BD62" s="1">
        <v>0.958248</v>
      </c>
      <c r="BE62" s="1">
        <v>315.144</v>
      </c>
      <c r="BF62" s="1">
        <v>7.0649</v>
      </c>
      <c r="BG62" s="1">
        <v>110.774</v>
      </c>
      <c r="BH62" s="1">
        <v>11.71636436</v>
      </c>
      <c r="BI62" s="1">
        <v>4.993929659</v>
      </c>
      <c r="BJ62" s="1">
        <v>0.777894648</v>
      </c>
      <c r="BK62" s="1">
        <v>0.054257423</v>
      </c>
      <c r="BL62" s="1" t="s">
        <v>156</v>
      </c>
      <c r="BM62" s="1" t="s">
        <v>146</v>
      </c>
      <c r="BN62" s="1" t="s">
        <v>145</v>
      </c>
      <c r="BO62" s="1" t="s">
        <v>146</v>
      </c>
      <c r="BP62" s="1" t="s">
        <v>146</v>
      </c>
      <c r="BQ62" s="1" t="s">
        <v>146</v>
      </c>
      <c r="BR62" s="1" t="s">
        <v>146</v>
      </c>
      <c r="BS62" s="1">
        <v>8.189206521</v>
      </c>
      <c r="BT62" s="1">
        <v>0.616060721</v>
      </c>
      <c r="BU62" s="1">
        <v>0.372042438</v>
      </c>
      <c r="BV62" s="1">
        <v>0.100552105</v>
      </c>
      <c r="BW62" s="1">
        <v>0.032187886</v>
      </c>
      <c r="BX62" s="1">
        <v>1.452279476</v>
      </c>
      <c r="BY62" s="1">
        <v>0.565749698</v>
      </c>
      <c r="BZ62" s="1" t="str">
        <f t="shared" si="1"/>
        <v>proinflamatoria</v>
      </c>
      <c r="CA62" s="1">
        <v>24.53056517</v>
      </c>
      <c r="CB62" s="1" t="s">
        <v>148</v>
      </c>
      <c r="CC62" s="1">
        <v>0.340289407</v>
      </c>
      <c r="CD62" s="1">
        <v>0.312035725</v>
      </c>
      <c r="CE62" s="1">
        <v>0.008845378</v>
      </c>
      <c r="CF62" s="1">
        <v>0.034952123</v>
      </c>
      <c r="CG62" s="1">
        <v>0.061273563</v>
      </c>
      <c r="CH62" s="1">
        <v>409.52</v>
      </c>
      <c r="CI62" s="2" t="str">
        <f t="shared" si="2"/>
        <v>low</v>
      </c>
      <c r="CJ62" s="1">
        <v>150.835</v>
      </c>
      <c r="CK62" s="1">
        <v>135.61</v>
      </c>
      <c r="CL62" s="1">
        <v>15.225</v>
      </c>
      <c r="CM62" s="1">
        <v>9.089</v>
      </c>
      <c r="CN62" s="1">
        <v>128.434</v>
      </c>
      <c r="CO62" s="1">
        <v>0.764</v>
      </c>
      <c r="CP62" s="1">
        <v>0.0</v>
      </c>
      <c r="CQ62" s="1">
        <v>0.764</v>
      </c>
      <c r="CR62" s="1">
        <v>0.0</v>
      </c>
      <c r="CS62" s="1">
        <v>12.547</v>
      </c>
      <c r="CT62" s="1">
        <v>12.547</v>
      </c>
      <c r="CU62" s="1">
        <v>0.0</v>
      </c>
      <c r="CV62" s="1">
        <v>0.764</v>
      </c>
      <c r="CW62" s="1">
        <v>0.0</v>
      </c>
      <c r="CX62" s="1">
        <v>0.0</v>
      </c>
      <c r="CY62" s="1">
        <v>0.0</v>
      </c>
      <c r="CZ62" s="1">
        <v>0.428</v>
      </c>
      <c r="DA62" s="1">
        <v>0.0</v>
      </c>
      <c r="DB62" s="1">
        <v>0.428</v>
      </c>
      <c r="DC62" s="1">
        <v>7.446</v>
      </c>
      <c r="DD62" s="1">
        <v>0.009</v>
      </c>
      <c r="DE62" s="1">
        <v>7.455</v>
      </c>
      <c r="DF62" s="1">
        <v>0.965</v>
      </c>
      <c r="DG62" s="1">
        <v>0.241</v>
      </c>
      <c r="DH62" s="1">
        <v>1.206</v>
      </c>
      <c r="DI62" s="1">
        <v>0.051</v>
      </c>
      <c r="DJ62" s="1">
        <v>0.279</v>
      </c>
      <c r="DK62" s="1">
        <v>0.33</v>
      </c>
      <c r="DL62" s="1">
        <v>125.955</v>
      </c>
      <c r="DM62" s="1">
        <v>2.149</v>
      </c>
      <c r="DN62" s="1">
        <v>128.104</v>
      </c>
      <c r="DO62" s="1">
        <v>0.0</v>
      </c>
      <c r="DP62" s="1">
        <v>12.547</v>
      </c>
      <c r="DQ62" s="1">
        <v>12.547</v>
      </c>
      <c r="DR62" s="1" t="s">
        <v>158</v>
      </c>
      <c r="DS62" s="1" t="s">
        <v>158</v>
      </c>
      <c r="DT62" s="1" t="s">
        <v>158</v>
      </c>
      <c r="DU62" s="1" t="s">
        <v>157</v>
      </c>
      <c r="DV62" s="1">
        <v>159.558</v>
      </c>
      <c r="DW62" s="1" t="str">
        <f t="shared" si="3"/>
        <v>low</v>
      </c>
      <c r="DX62" s="1">
        <v>58.769</v>
      </c>
      <c r="DY62" s="1">
        <v>3.541</v>
      </c>
      <c r="DZ62" s="1">
        <v>50.041</v>
      </c>
      <c r="EA62" s="1" t="s">
        <v>158</v>
      </c>
      <c r="EB62" s="1" t="s">
        <v>158</v>
      </c>
      <c r="EC62" s="1" t="s">
        <v>158</v>
      </c>
      <c r="ED62" s="1" t="s">
        <v>158</v>
      </c>
      <c r="EE62" s="1" t="s">
        <v>283</v>
      </c>
      <c r="EF62" s="1" t="s">
        <v>175</v>
      </c>
      <c r="EG62" s="1" t="s">
        <v>175</v>
      </c>
    </row>
    <row r="63" ht="14.25" customHeight="1">
      <c r="A63" s="1" t="s">
        <v>284</v>
      </c>
      <c r="B63" s="1" t="s">
        <v>153</v>
      </c>
      <c r="C63" s="1">
        <v>46.0</v>
      </c>
      <c r="D63" s="1" t="s">
        <v>161</v>
      </c>
      <c r="E63" s="1">
        <v>92.0</v>
      </c>
      <c r="F63" s="1">
        <v>54.0</v>
      </c>
      <c r="G63" s="1" t="s">
        <v>154</v>
      </c>
      <c r="H63" s="1">
        <v>28.0</v>
      </c>
      <c r="I63" s="1">
        <v>112.0</v>
      </c>
      <c r="J63" s="1">
        <v>194.0</v>
      </c>
      <c r="K63" s="1">
        <v>3.592592593</v>
      </c>
      <c r="L63" s="1">
        <v>39.6</v>
      </c>
      <c r="M63" s="1">
        <v>1.35</v>
      </c>
      <c r="N63" s="1">
        <v>67.0</v>
      </c>
      <c r="O63" s="1">
        <v>5.03</v>
      </c>
      <c r="P63" s="1">
        <v>8.65</v>
      </c>
      <c r="Q63" s="1">
        <v>7.81</v>
      </c>
      <c r="R63" s="1">
        <v>1.107554417</v>
      </c>
      <c r="S63" s="1">
        <v>142.0</v>
      </c>
      <c r="T63" s="1">
        <v>6.83</v>
      </c>
      <c r="U63" s="1">
        <v>3.7185</v>
      </c>
      <c r="V63" s="1">
        <v>159.4</v>
      </c>
      <c r="W63" s="1">
        <v>625.1716247</v>
      </c>
      <c r="X63" s="1">
        <v>122.4</v>
      </c>
      <c r="Y63" s="1">
        <v>88.59190261</v>
      </c>
      <c r="Z63" s="1">
        <v>1.128771333</v>
      </c>
      <c r="AA63" s="1">
        <v>0.375315387</v>
      </c>
      <c r="AB63" s="1">
        <v>61.3</v>
      </c>
      <c r="AC63" s="1">
        <v>22.79149316</v>
      </c>
      <c r="AD63" s="1" t="s">
        <v>154</v>
      </c>
      <c r="AE63" s="1">
        <v>38.30997828</v>
      </c>
      <c r="AF63" s="1">
        <v>75.9</v>
      </c>
      <c r="AG63" s="1" t="s">
        <v>154</v>
      </c>
      <c r="AH63" s="1" t="s">
        <v>154</v>
      </c>
      <c r="AI63" s="1" t="s">
        <v>142</v>
      </c>
      <c r="AJ63" s="1" t="s">
        <v>142</v>
      </c>
      <c r="AK63" s="1" t="s">
        <v>143</v>
      </c>
      <c r="AL63" s="1">
        <v>107.0</v>
      </c>
      <c r="AM63" s="1">
        <v>68.0</v>
      </c>
      <c r="AN63" s="1">
        <v>2291.94</v>
      </c>
      <c r="AO63" s="1">
        <v>25.5971</v>
      </c>
      <c r="AP63" s="1">
        <v>742.819</v>
      </c>
      <c r="AQ63" s="1">
        <v>1032.35</v>
      </c>
      <c r="AR63" s="1">
        <v>15.4551</v>
      </c>
      <c r="AS63" s="1">
        <v>1140.46</v>
      </c>
      <c r="AT63" s="1">
        <v>3427.26</v>
      </c>
      <c r="AU63" s="1">
        <v>265.762</v>
      </c>
      <c r="AV63" s="1">
        <v>10.4872</v>
      </c>
      <c r="AW63" s="1">
        <v>3.65502</v>
      </c>
      <c r="AX63" s="1">
        <v>3.7345</v>
      </c>
      <c r="AY63" s="1">
        <v>816.027</v>
      </c>
      <c r="AZ63" s="1">
        <v>1.82925</v>
      </c>
      <c r="BA63" s="1">
        <v>1.79838</v>
      </c>
      <c r="BB63" s="1">
        <v>14.2858</v>
      </c>
      <c r="BC63" s="1">
        <v>4.87519</v>
      </c>
      <c r="BD63" s="1">
        <v>1.40171</v>
      </c>
      <c r="BE63" s="1">
        <v>369.817</v>
      </c>
      <c r="BF63" s="1">
        <v>6.40661</v>
      </c>
      <c r="BG63" s="1">
        <v>320.175</v>
      </c>
      <c r="BH63" s="1">
        <v>0.0</v>
      </c>
      <c r="BI63" s="1">
        <v>0.0</v>
      </c>
      <c r="BJ63" s="1">
        <v>0.0</v>
      </c>
      <c r="BK63" s="1">
        <v>0.0</v>
      </c>
      <c r="BL63" s="1" t="s">
        <v>156</v>
      </c>
      <c r="BM63" s="1" t="s">
        <v>146</v>
      </c>
      <c r="BN63" s="1" t="s">
        <v>146</v>
      </c>
      <c r="BO63" s="1" t="s">
        <v>146</v>
      </c>
      <c r="BP63" s="1" t="s">
        <v>146</v>
      </c>
      <c r="BQ63" s="1" t="s">
        <v>146</v>
      </c>
      <c r="BR63" s="1" t="s">
        <v>146</v>
      </c>
      <c r="BS63" s="1">
        <v>7.070976825</v>
      </c>
      <c r="BT63" s="1">
        <v>0.472001307</v>
      </c>
      <c r="BU63" s="1">
        <v>0.403785269</v>
      </c>
      <c r="BV63" s="1">
        <v>0.075995969</v>
      </c>
      <c r="BW63" s="1">
        <v>0.070996757</v>
      </c>
      <c r="BX63" s="1">
        <v>-1.213554585</v>
      </c>
      <c r="BY63" s="1">
        <v>-0.529474077</v>
      </c>
      <c r="BZ63" s="1" t="str">
        <f t="shared" si="1"/>
        <v>antiinflamatoria</v>
      </c>
      <c r="CA63" s="1">
        <v>32.78524374</v>
      </c>
      <c r="CB63" s="1" t="s">
        <v>148</v>
      </c>
      <c r="CC63" s="1">
        <v>0.042460551</v>
      </c>
      <c r="CD63" s="1">
        <v>0.270804688</v>
      </c>
      <c r="CE63" s="1">
        <v>0.011392654</v>
      </c>
      <c r="CF63" s="1">
        <v>0.165848229</v>
      </c>
      <c r="CG63" s="1">
        <v>0.182184247</v>
      </c>
      <c r="CH63" s="1">
        <v>2470.354</v>
      </c>
      <c r="CI63" s="2" t="str">
        <f t="shared" si="2"/>
        <v>High</v>
      </c>
      <c r="CJ63" s="1">
        <v>646.071</v>
      </c>
      <c r="CK63" s="1">
        <v>558.991</v>
      </c>
      <c r="CL63" s="1">
        <v>87.081</v>
      </c>
      <c r="CM63" s="1">
        <v>527.765</v>
      </c>
      <c r="CN63" s="1">
        <v>85.558</v>
      </c>
      <c r="CO63" s="1">
        <v>0.439</v>
      </c>
      <c r="CP63" s="1">
        <v>0.0</v>
      </c>
      <c r="CQ63" s="1">
        <v>0.439</v>
      </c>
      <c r="CR63" s="1">
        <v>0.0</v>
      </c>
      <c r="CS63" s="1">
        <v>32.03</v>
      </c>
      <c r="CT63" s="1">
        <v>32.03</v>
      </c>
      <c r="CU63" s="1">
        <v>0.279</v>
      </c>
      <c r="CV63" s="1">
        <v>0.409</v>
      </c>
      <c r="CW63" s="1">
        <v>108.144</v>
      </c>
      <c r="CX63" s="1">
        <v>0.0</v>
      </c>
      <c r="CY63" s="1">
        <v>398.524</v>
      </c>
      <c r="CZ63" s="1">
        <v>0.0</v>
      </c>
      <c r="DA63" s="1">
        <v>3.419</v>
      </c>
      <c r="DB63" s="1">
        <v>3.419</v>
      </c>
      <c r="DC63" s="1">
        <v>4.122</v>
      </c>
      <c r="DD63" s="1">
        <v>0.214</v>
      </c>
      <c r="DE63" s="1">
        <v>4.336</v>
      </c>
      <c r="DF63" s="1">
        <v>8.603</v>
      </c>
      <c r="DG63" s="1">
        <v>4.739</v>
      </c>
      <c r="DH63" s="1">
        <v>13.342</v>
      </c>
      <c r="DI63" s="1">
        <v>0.507</v>
      </c>
      <c r="DJ63" s="1">
        <v>5.022</v>
      </c>
      <c r="DK63" s="1">
        <v>5.529</v>
      </c>
      <c r="DL63" s="1">
        <v>38.35</v>
      </c>
      <c r="DM63" s="1">
        <v>41.633</v>
      </c>
      <c r="DN63" s="1">
        <v>79.984</v>
      </c>
      <c r="DO63" s="1">
        <v>0.0</v>
      </c>
      <c r="DP63" s="1">
        <v>32.03</v>
      </c>
      <c r="DQ63" s="1">
        <v>32.03</v>
      </c>
      <c r="DR63" s="1" t="s">
        <v>149</v>
      </c>
      <c r="DS63" s="1" t="s">
        <v>157</v>
      </c>
      <c r="DT63" s="1" t="s">
        <v>149</v>
      </c>
      <c r="DU63" s="1" t="s">
        <v>158</v>
      </c>
      <c r="DV63" s="1">
        <v>1077.844</v>
      </c>
      <c r="DW63" s="1" t="str">
        <f t="shared" si="3"/>
        <v>high</v>
      </c>
      <c r="DX63" s="1">
        <v>281.888</v>
      </c>
      <c r="DY63" s="1">
        <v>230.27</v>
      </c>
      <c r="DZ63" s="1">
        <v>37.33</v>
      </c>
      <c r="EA63" s="1" t="s">
        <v>149</v>
      </c>
      <c r="EB63" s="1" t="s">
        <v>157</v>
      </c>
      <c r="EC63" s="1" t="s">
        <v>149</v>
      </c>
      <c r="ED63" s="1" t="s">
        <v>158</v>
      </c>
      <c r="EE63" s="1" t="s">
        <v>285</v>
      </c>
      <c r="EF63" s="1" t="s">
        <v>151</v>
      </c>
      <c r="EG63" s="1" t="s">
        <v>151</v>
      </c>
    </row>
    <row r="64" ht="14.25" customHeight="1">
      <c r="A64" s="1" t="s">
        <v>286</v>
      </c>
      <c r="B64" s="1" t="s">
        <v>136</v>
      </c>
      <c r="C64" s="1">
        <v>39.0</v>
      </c>
      <c r="D64" s="1" t="s">
        <v>137</v>
      </c>
      <c r="E64" s="1">
        <v>102.0</v>
      </c>
      <c r="F64" s="1">
        <v>46.0</v>
      </c>
      <c r="G64" s="1" t="s">
        <v>154</v>
      </c>
      <c r="H64" s="1">
        <v>17.0</v>
      </c>
      <c r="I64" s="1">
        <v>121.0</v>
      </c>
      <c r="J64" s="1">
        <v>184.0</v>
      </c>
      <c r="K64" s="1">
        <v>4.0</v>
      </c>
      <c r="L64" s="1">
        <v>321.7</v>
      </c>
      <c r="M64" s="1">
        <v>4.95</v>
      </c>
      <c r="N64" s="1">
        <v>82.0</v>
      </c>
      <c r="O64" s="1">
        <v>4.9</v>
      </c>
      <c r="P64" s="1">
        <v>0.81</v>
      </c>
      <c r="Q64" s="1">
        <v>5.18</v>
      </c>
      <c r="R64" s="1">
        <v>0.156370656</v>
      </c>
      <c r="S64" s="1">
        <v>84.0</v>
      </c>
      <c r="T64" s="1">
        <v>7.95</v>
      </c>
      <c r="U64" s="1">
        <v>4.551</v>
      </c>
      <c r="V64" s="1">
        <v>117.4</v>
      </c>
      <c r="W64" s="1">
        <v>151.284491</v>
      </c>
      <c r="X64" s="1">
        <v>99.3</v>
      </c>
      <c r="Y64" s="1">
        <v>62.18828124</v>
      </c>
      <c r="Z64" s="1">
        <v>1.60802</v>
      </c>
      <c r="AA64" s="1">
        <v>0.354847592</v>
      </c>
      <c r="AB64" s="1">
        <v>86.5</v>
      </c>
      <c r="AC64" s="1">
        <v>27.05708952</v>
      </c>
      <c r="AD64" s="1" t="s">
        <v>139</v>
      </c>
      <c r="AE64" s="1">
        <v>34.20129395</v>
      </c>
      <c r="AF64" s="1">
        <v>96.5</v>
      </c>
      <c r="AG64" s="1" t="s">
        <v>140</v>
      </c>
      <c r="AH64" s="1" t="s">
        <v>141</v>
      </c>
      <c r="AI64" s="1" t="s">
        <v>142</v>
      </c>
      <c r="AJ64" s="1" t="s">
        <v>167</v>
      </c>
      <c r="AK64" s="1" t="s">
        <v>173</v>
      </c>
      <c r="AL64" s="1">
        <v>124.0</v>
      </c>
      <c r="AM64" s="1">
        <v>78.0</v>
      </c>
      <c r="AN64" s="1">
        <v>2257.83</v>
      </c>
      <c r="AO64" s="1">
        <v>13.7526</v>
      </c>
      <c r="AP64" s="1">
        <v>1045.75</v>
      </c>
      <c r="AQ64" s="1">
        <v>1359.54</v>
      </c>
      <c r="AR64" s="1">
        <v>13.0216</v>
      </c>
      <c r="AS64" s="1">
        <v>1755.24</v>
      </c>
      <c r="AT64" s="1">
        <v>4003.36</v>
      </c>
      <c r="AU64" s="1">
        <v>254.391</v>
      </c>
      <c r="AV64" s="1">
        <v>11.097</v>
      </c>
      <c r="AW64" s="1">
        <v>1.17945</v>
      </c>
      <c r="AX64" s="1">
        <v>2.62361</v>
      </c>
      <c r="AY64" s="1">
        <v>830.801</v>
      </c>
      <c r="AZ64" s="1">
        <v>1.20685</v>
      </c>
      <c r="BA64" s="1">
        <v>2.36609</v>
      </c>
      <c r="BB64" s="1">
        <v>15.3659</v>
      </c>
      <c r="BC64" s="1">
        <v>5.74365</v>
      </c>
      <c r="BD64" s="1">
        <v>1.5187</v>
      </c>
      <c r="BE64" s="1">
        <v>311.666</v>
      </c>
      <c r="BF64" s="1">
        <v>7.48482</v>
      </c>
      <c r="BG64" s="1">
        <v>112.371</v>
      </c>
      <c r="BH64" s="1">
        <v>0.950489306</v>
      </c>
      <c r="BI64" s="1">
        <v>1.991556685</v>
      </c>
      <c r="BJ64" s="1">
        <v>0.935975317</v>
      </c>
      <c r="BK64" s="1">
        <v>0.047836955</v>
      </c>
      <c r="BL64" s="1" t="s">
        <v>144</v>
      </c>
      <c r="BM64" s="1" t="s">
        <v>145</v>
      </c>
      <c r="BN64" s="1" t="s">
        <v>146</v>
      </c>
      <c r="BO64" s="1" t="s">
        <v>146</v>
      </c>
      <c r="BP64" s="1" t="s">
        <v>146</v>
      </c>
      <c r="BQ64" s="1" t="s">
        <v>145</v>
      </c>
      <c r="BR64" s="1" t="s">
        <v>146</v>
      </c>
      <c r="BS64" s="1">
        <v>7.871860553</v>
      </c>
      <c r="BT64" s="1">
        <v>0.492365368</v>
      </c>
      <c r="BU64" s="1">
        <v>0.397534978</v>
      </c>
      <c r="BV64" s="1">
        <v>0.053159259</v>
      </c>
      <c r="BW64" s="1">
        <v>0.081616865</v>
      </c>
      <c r="BX64" s="1">
        <v>0.979375546</v>
      </c>
      <c r="BY64" s="1">
        <v>0.433735848</v>
      </c>
      <c r="BZ64" s="1" t="str">
        <f t="shared" si="1"/>
        <v>proinflamatoria</v>
      </c>
      <c r="CA64" s="1">
        <v>26.94300518</v>
      </c>
      <c r="CB64" s="1" t="s">
        <v>148</v>
      </c>
      <c r="CC64" s="1">
        <v>0.075047819</v>
      </c>
      <c r="CD64" s="1">
        <v>0.513933166</v>
      </c>
      <c r="CE64" s="1">
        <v>0.317218618</v>
      </c>
      <c r="CF64" s="1">
        <v>0.011701609</v>
      </c>
      <c r="CG64" s="1">
        <v>1.12515E-4</v>
      </c>
      <c r="CH64" s="1">
        <v>883.389</v>
      </c>
      <c r="CI64" s="2" t="str">
        <f t="shared" si="2"/>
        <v>low</v>
      </c>
      <c r="CJ64" s="1">
        <v>735.265</v>
      </c>
      <c r="CK64" s="1">
        <v>434.313</v>
      </c>
      <c r="CL64" s="1">
        <v>300.952</v>
      </c>
      <c r="CM64" s="1">
        <v>29.184</v>
      </c>
      <c r="CN64" s="1">
        <v>678.687</v>
      </c>
      <c r="CO64" s="1">
        <v>4.4</v>
      </c>
      <c r="CP64" s="1">
        <v>0.0</v>
      </c>
      <c r="CQ64" s="1">
        <v>4.4</v>
      </c>
      <c r="CR64" s="1">
        <v>0.0</v>
      </c>
      <c r="CS64" s="1">
        <v>22.994</v>
      </c>
      <c r="CT64" s="1">
        <v>22.994</v>
      </c>
      <c r="CU64" s="1">
        <v>0.0</v>
      </c>
      <c r="CV64" s="1">
        <v>0.448</v>
      </c>
      <c r="CW64" s="1">
        <v>0.0</v>
      </c>
      <c r="CX64" s="1">
        <v>0.0</v>
      </c>
      <c r="CY64" s="1">
        <v>28.332</v>
      </c>
      <c r="CZ64" s="1">
        <v>0.0</v>
      </c>
      <c r="DA64" s="1">
        <v>0.0</v>
      </c>
      <c r="DB64" s="1">
        <v>0.0</v>
      </c>
      <c r="DC64" s="1">
        <v>0.0</v>
      </c>
      <c r="DD64" s="1">
        <v>0.236</v>
      </c>
      <c r="DE64" s="1">
        <v>0.236</v>
      </c>
      <c r="DF64" s="1">
        <v>0.0</v>
      </c>
      <c r="DG64" s="1">
        <v>0.616</v>
      </c>
      <c r="DH64" s="1">
        <v>0.616</v>
      </c>
      <c r="DI64" s="1">
        <v>0.194</v>
      </c>
      <c r="DJ64" s="1">
        <v>2.455</v>
      </c>
      <c r="DK64" s="1">
        <v>2.649</v>
      </c>
      <c r="DL64" s="1">
        <v>401.327</v>
      </c>
      <c r="DM64" s="1">
        <v>274.592</v>
      </c>
      <c r="DN64" s="1">
        <v>675.919</v>
      </c>
      <c r="DO64" s="1">
        <v>0.0</v>
      </c>
      <c r="DP64" s="1">
        <v>22.994</v>
      </c>
      <c r="DQ64" s="1">
        <v>22.994</v>
      </c>
      <c r="DR64" s="1" t="s">
        <v>157</v>
      </c>
      <c r="DS64" s="1" t="s">
        <v>157</v>
      </c>
      <c r="DT64" s="1" t="s">
        <v>158</v>
      </c>
      <c r="DU64" s="1" t="s">
        <v>149</v>
      </c>
      <c r="DV64" s="1">
        <v>391.256</v>
      </c>
      <c r="DW64" s="1" t="str">
        <f t="shared" si="3"/>
        <v>low</v>
      </c>
      <c r="DX64" s="1">
        <v>325.651</v>
      </c>
      <c r="DY64" s="1">
        <v>12.926</v>
      </c>
      <c r="DZ64" s="1">
        <v>300.593</v>
      </c>
      <c r="EA64" s="1" t="s">
        <v>158</v>
      </c>
      <c r="EB64" s="1" t="s">
        <v>157</v>
      </c>
      <c r="EC64" s="1" t="s">
        <v>158</v>
      </c>
      <c r="ED64" s="1" t="s">
        <v>149</v>
      </c>
      <c r="EE64" s="1" t="s">
        <v>287</v>
      </c>
      <c r="EF64" s="1" t="s">
        <v>151</v>
      </c>
      <c r="EG64" s="1" t="s">
        <v>151</v>
      </c>
    </row>
    <row r="65" ht="14.25" customHeight="1">
      <c r="A65" s="1" t="s">
        <v>288</v>
      </c>
      <c r="B65" s="1" t="s">
        <v>136</v>
      </c>
      <c r="C65" s="1">
        <v>45.0</v>
      </c>
      <c r="D65" s="1" t="s">
        <v>161</v>
      </c>
      <c r="E65" s="1">
        <v>136.0</v>
      </c>
      <c r="F65" s="1">
        <v>46.0</v>
      </c>
      <c r="G65" s="1" t="s">
        <v>154</v>
      </c>
      <c r="H65" s="1">
        <v>37.0</v>
      </c>
      <c r="I65" s="1">
        <v>150.0</v>
      </c>
      <c r="J65" s="1">
        <v>233.0</v>
      </c>
      <c r="K65" s="1">
        <v>5.065217391</v>
      </c>
      <c r="L65" s="1">
        <v>238.0</v>
      </c>
      <c r="M65" s="1">
        <v>1.9</v>
      </c>
      <c r="N65" s="1">
        <v>90.0</v>
      </c>
      <c r="O65" s="1">
        <v>5.4</v>
      </c>
      <c r="P65" s="1">
        <v>2.72</v>
      </c>
      <c r="Q65" s="1">
        <v>3.89</v>
      </c>
      <c r="R65" s="1">
        <v>0.699228792</v>
      </c>
      <c r="S65" s="1">
        <v>184.0</v>
      </c>
      <c r="T65" s="1">
        <v>21.1</v>
      </c>
      <c r="U65" s="1">
        <v>4.995</v>
      </c>
      <c r="V65" s="1">
        <v>189.0</v>
      </c>
      <c r="W65" s="1">
        <v>282.2742475</v>
      </c>
      <c r="X65" s="1">
        <v>37.4</v>
      </c>
      <c r="Y65" s="1">
        <v>21.34836258</v>
      </c>
      <c r="Z65" s="1">
        <v>4.6842</v>
      </c>
      <c r="AA65" s="1">
        <v>0.304650002</v>
      </c>
      <c r="AB65" s="1">
        <v>90.3</v>
      </c>
      <c r="AC65" s="1">
        <v>30.03236711</v>
      </c>
      <c r="AD65" s="1" t="s">
        <v>155</v>
      </c>
      <c r="AE65" s="1">
        <v>41.24121905</v>
      </c>
      <c r="AF65" s="1">
        <v>108.1</v>
      </c>
      <c r="AG65" s="1" t="s">
        <v>140</v>
      </c>
      <c r="AH65" s="1" t="s">
        <v>141</v>
      </c>
      <c r="AI65" s="1" t="s">
        <v>142</v>
      </c>
      <c r="AJ65" s="1" t="s">
        <v>167</v>
      </c>
      <c r="AK65" s="1" t="s">
        <v>143</v>
      </c>
      <c r="AL65" s="1">
        <v>145.0</v>
      </c>
      <c r="AM65" s="1">
        <v>107.0</v>
      </c>
      <c r="AN65" s="1">
        <v>2747.16</v>
      </c>
      <c r="AO65" s="1">
        <v>23.5601</v>
      </c>
      <c r="AP65" s="1">
        <v>898.793</v>
      </c>
      <c r="AQ65" s="1">
        <v>1249.99</v>
      </c>
      <c r="AR65" s="1">
        <v>14.1474</v>
      </c>
      <c r="AS65" s="1">
        <v>1751.3</v>
      </c>
      <c r="AT65" s="1">
        <v>5299.34</v>
      </c>
      <c r="AU65" s="1">
        <v>371.674</v>
      </c>
      <c r="AV65" s="1">
        <v>10.2117</v>
      </c>
      <c r="AW65" s="1">
        <v>8.862</v>
      </c>
      <c r="AX65" s="1">
        <v>4.37804</v>
      </c>
      <c r="AY65" s="1">
        <v>926.91</v>
      </c>
      <c r="AZ65" s="1">
        <v>1.85951</v>
      </c>
      <c r="BA65" s="1">
        <v>2.01503</v>
      </c>
      <c r="BB65" s="1">
        <v>20.6485</v>
      </c>
      <c r="BC65" s="1">
        <v>6.31907</v>
      </c>
      <c r="BD65" s="1">
        <v>2.0068</v>
      </c>
      <c r="BE65" s="1">
        <v>441.938</v>
      </c>
      <c r="BF65" s="1">
        <v>7.16695</v>
      </c>
      <c r="BG65" s="1">
        <v>348.633</v>
      </c>
      <c r="BH65" s="1">
        <v>0.728777676</v>
      </c>
      <c r="BI65" s="1">
        <v>0.258987603</v>
      </c>
      <c r="BJ65" s="1">
        <v>0.089801797</v>
      </c>
      <c r="BK65" s="1">
        <v>0.013638977</v>
      </c>
      <c r="BL65" s="1" t="s">
        <v>144</v>
      </c>
      <c r="BM65" s="1" t="s">
        <v>145</v>
      </c>
      <c r="BN65" s="1" t="s">
        <v>145</v>
      </c>
      <c r="BO65" s="1" t="s">
        <v>146</v>
      </c>
      <c r="BP65" s="1" t="s">
        <v>146</v>
      </c>
      <c r="BQ65" s="1" t="s">
        <v>146</v>
      </c>
      <c r="BR65" s="1" t="s">
        <v>145</v>
      </c>
      <c r="BS65" s="1">
        <v>8.152625444</v>
      </c>
      <c r="BT65" s="1">
        <v>0.385671087</v>
      </c>
      <c r="BU65" s="1">
        <v>0.241440296</v>
      </c>
      <c r="BV65" s="1">
        <v>0.038943526</v>
      </c>
      <c r="BW65" s="1">
        <v>0.034171492</v>
      </c>
      <c r="BX65" s="1">
        <v>-1.096423581</v>
      </c>
      <c r="BY65" s="1">
        <v>-0.399134904</v>
      </c>
      <c r="BZ65" s="1" t="str">
        <f t="shared" si="1"/>
        <v>antiinflamatoria</v>
      </c>
      <c r="CA65" s="1">
        <v>31.91859389</v>
      </c>
      <c r="CB65" s="1" t="s">
        <v>148</v>
      </c>
      <c r="CC65" s="1">
        <v>0.080728555</v>
      </c>
      <c r="CD65" s="1">
        <v>0.418488053</v>
      </c>
      <c r="CE65" s="1">
        <v>0.035095966</v>
      </c>
      <c r="CF65" s="1">
        <v>0.119153937</v>
      </c>
      <c r="CG65" s="1">
        <v>0.088366627</v>
      </c>
      <c r="CH65" s="1">
        <v>3419.541</v>
      </c>
      <c r="CI65" s="2" t="str">
        <f t="shared" si="2"/>
        <v>High</v>
      </c>
      <c r="CJ65" s="1">
        <v>3762.849</v>
      </c>
      <c r="CK65" s="1">
        <v>2794.373</v>
      </c>
      <c r="CL65" s="1">
        <v>968.477</v>
      </c>
      <c r="CM65" s="1">
        <v>1162.016</v>
      </c>
      <c r="CN65" s="1">
        <v>2561.34</v>
      </c>
      <c r="CO65" s="1">
        <v>37.504</v>
      </c>
      <c r="CP65" s="1">
        <v>0.0</v>
      </c>
      <c r="CQ65" s="1">
        <v>37.504</v>
      </c>
      <c r="CR65" s="1">
        <v>0.0</v>
      </c>
      <c r="CS65" s="1">
        <v>1.982</v>
      </c>
      <c r="CT65" s="1">
        <v>1.982</v>
      </c>
      <c r="CU65" s="1">
        <v>0.007</v>
      </c>
      <c r="CV65" s="1">
        <v>9.198</v>
      </c>
      <c r="CW65" s="1">
        <v>127.609</v>
      </c>
      <c r="CX65" s="1">
        <v>0.0</v>
      </c>
      <c r="CY65" s="1">
        <v>351.653</v>
      </c>
      <c r="CZ65" s="1">
        <v>183.552</v>
      </c>
      <c r="DA65" s="1">
        <v>47.797</v>
      </c>
      <c r="DB65" s="1">
        <v>231.348</v>
      </c>
      <c r="DC65" s="1">
        <v>39.327</v>
      </c>
      <c r="DD65" s="1">
        <v>0.001</v>
      </c>
      <c r="DE65" s="1">
        <v>39.328</v>
      </c>
      <c r="DF65" s="1">
        <v>404.322</v>
      </c>
      <c r="DG65" s="1">
        <v>7.756</v>
      </c>
      <c r="DH65" s="1">
        <v>412.078</v>
      </c>
      <c r="DI65" s="1">
        <v>37.398</v>
      </c>
      <c r="DJ65" s="1">
        <v>33.531</v>
      </c>
      <c r="DK65" s="1">
        <v>70.929</v>
      </c>
      <c r="DL65" s="1">
        <v>1612.955</v>
      </c>
      <c r="DM65" s="1">
        <v>877.363</v>
      </c>
      <c r="DN65" s="1">
        <v>2490.318</v>
      </c>
      <c r="DO65" s="1">
        <v>0.0</v>
      </c>
      <c r="DP65" s="1">
        <v>1.982</v>
      </c>
      <c r="DQ65" s="1">
        <v>1.982</v>
      </c>
      <c r="DR65" s="1" t="s">
        <v>149</v>
      </c>
      <c r="DS65" s="1" t="s">
        <v>149</v>
      </c>
      <c r="DT65" s="1" t="s">
        <v>149</v>
      </c>
      <c r="DU65" s="1" t="s">
        <v>149</v>
      </c>
      <c r="DV65" s="1">
        <v>1244.755</v>
      </c>
      <c r="DW65" s="1" t="str">
        <f t="shared" si="3"/>
        <v>high</v>
      </c>
      <c r="DX65" s="1">
        <v>1369.723</v>
      </c>
      <c r="DY65" s="1">
        <v>422.988</v>
      </c>
      <c r="DZ65" s="1">
        <v>932.359</v>
      </c>
      <c r="EA65" s="1" t="s">
        <v>149</v>
      </c>
      <c r="EB65" s="1" t="s">
        <v>149</v>
      </c>
      <c r="EC65" s="1" t="s">
        <v>149</v>
      </c>
      <c r="ED65" s="1" t="s">
        <v>149</v>
      </c>
      <c r="EE65" s="1" t="s">
        <v>289</v>
      </c>
      <c r="EF65" s="1" t="s">
        <v>175</v>
      </c>
      <c r="EG65" s="1" t="s">
        <v>175</v>
      </c>
    </row>
    <row r="66" ht="14.25" customHeight="1">
      <c r="A66" s="1" t="s">
        <v>290</v>
      </c>
      <c r="B66" s="1" t="s">
        <v>136</v>
      </c>
      <c r="C66" s="1">
        <v>56.0</v>
      </c>
      <c r="D66" s="1" t="s">
        <v>161</v>
      </c>
      <c r="E66" s="1">
        <v>97.5</v>
      </c>
      <c r="F66" s="1">
        <v>36.0</v>
      </c>
      <c r="G66" s="1" t="s">
        <v>138</v>
      </c>
      <c r="H66" s="1">
        <v>42.0</v>
      </c>
      <c r="I66" s="1">
        <v>87.0</v>
      </c>
      <c r="J66" s="1">
        <v>165.0</v>
      </c>
      <c r="K66" s="1">
        <v>4.583333333</v>
      </c>
      <c r="L66" s="1">
        <v>265.1</v>
      </c>
      <c r="M66" s="1">
        <v>3.28</v>
      </c>
      <c r="N66" s="1">
        <v>99.0</v>
      </c>
      <c r="O66" s="1">
        <v>5.47</v>
      </c>
      <c r="P66" s="1">
        <v>1.81</v>
      </c>
      <c r="Q66" s="1">
        <v>8.03</v>
      </c>
      <c r="R66" s="1">
        <v>0.225404732</v>
      </c>
      <c r="S66" s="1">
        <v>209.0</v>
      </c>
      <c r="T66" s="1">
        <v>15.46</v>
      </c>
      <c r="U66" s="1">
        <v>5.4945</v>
      </c>
      <c r="V66" s="1">
        <v>127.0</v>
      </c>
      <c r="W66" s="1">
        <v>155.0263224</v>
      </c>
      <c r="X66" s="1">
        <v>49.3</v>
      </c>
      <c r="Y66" s="1">
        <v>26.48773671</v>
      </c>
      <c r="Z66" s="1">
        <v>3.775332</v>
      </c>
      <c r="AA66" s="1">
        <v>0.313600052</v>
      </c>
      <c r="AB66" s="1">
        <v>87.5</v>
      </c>
      <c r="AC66" s="1">
        <v>32.45351544</v>
      </c>
      <c r="AD66" s="1" t="s">
        <v>155</v>
      </c>
      <c r="AE66" s="1">
        <v>41.14385371</v>
      </c>
      <c r="AF66" s="1">
        <v>108.6</v>
      </c>
      <c r="AG66" s="1" t="s">
        <v>140</v>
      </c>
      <c r="AH66" s="1" t="s">
        <v>141</v>
      </c>
      <c r="AI66" s="1" t="s">
        <v>142</v>
      </c>
      <c r="AJ66" s="1" t="s">
        <v>142</v>
      </c>
      <c r="AK66" s="1" t="s">
        <v>143</v>
      </c>
      <c r="AL66" s="1">
        <v>119.0</v>
      </c>
      <c r="AM66" s="1">
        <v>68.0</v>
      </c>
      <c r="AN66" s="1">
        <v>1820.86</v>
      </c>
      <c r="AO66" s="1">
        <v>14.0068</v>
      </c>
      <c r="AP66" s="1">
        <v>681.396</v>
      </c>
      <c r="AQ66" s="1">
        <v>1094.11</v>
      </c>
      <c r="AR66" s="1">
        <v>11.7442</v>
      </c>
      <c r="AS66" s="1">
        <v>1100.43</v>
      </c>
      <c r="AT66" s="1">
        <v>3139.12</v>
      </c>
      <c r="AU66" s="1">
        <v>241.237</v>
      </c>
      <c r="AV66" s="1">
        <v>9.73954</v>
      </c>
      <c r="AW66" s="1">
        <v>1.36597</v>
      </c>
      <c r="AX66" s="1">
        <v>2.3679</v>
      </c>
      <c r="AY66" s="1">
        <v>673.268</v>
      </c>
      <c r="AZ66" s="1">
        <v>0.926039</v>
      </c>
      <c r="BA66" s="1">
        <v>2.04182</v>
      </c>
      <c r="BB66" s="1">
        <v>13.27</v>
      </c>
      <c r="BC66" s="1">
        <v>5.74466</v>
      </c>
      <c r="BD66" s="1">
        <v>0.864537</v>
      </c>
      <c r="BE66" s="1">
        <v>277.531</v>
      </c>
      <c r="BF66" s="1">
        <v>7.75543</v>
      </c>
      <c r="BG66" s="1">
        <v>177.437</v>
      </c>
      <c r="BH66" s="1">
        <v>5.016526654</v>
      </c>
      <c r="BI66" s="1">
        <v>0.824285695</v>
      </c>
      <c r="BJ66" s="1">
        <v>0.19980689</v>
      </c>
      <c r="BK66" s="1">
        <v>0.032745089</v>
      </c>
      <c r="BL66" s="1" t="s">
        <v>144</v>
      </c>
      <c r="BM66" s="1" t="s">
        <v>145</v>
      </c>
      <c r="BN66" s="1" t="s">
        <v>145</v>
      </c>
      <c r="BO66" s="1" t="s">
        <v>145</v>
      </c>
      <c r="BP66" s="1" t="s">
        <v>146</v>
      </c>
      <c r="BQ66" s="1" t="s">
        <v>145</v>
      </c>
      <c r="BR66" s="1" t="s">
        <v>145</v>
      </c>
      <c r="BS66" s="1">
        <v>7.502576017</v>
      </c>
      <c r="BT66" s="1">
        <v>0.18609632</v>
      </c>
      <c r="BU66" s="1">
        <v>0.168480715</v>
      </c>
      <c r="BV66" s="1">
        <v>0.04875387</v>
      </c>
      <c r="BW66" s="1">
        <v>0.016085282</v>
      </c>
      <c r="BX66" s="1">
        <v>1.336475983</v>
      </c>
      <c r="BY66" s="1">
        <v>0.733924208</v>
      </c>
      <c r="BZ66" s="1" t="str">
        <f t="shared" si="1"/>
        <v>proinflamatoria</v>
      </c>
      <c r="CA66" s="1">
        <v>33.76058932</v>
      </c>
      <c r="CB66" s="1" t="s">
        <v>148</v>
      </c>
      <c r="CC66" s="1">
        <v>0.146463444</v>
      </c>
      <c r="CD66" s="1">
        <v>0.209772168</v>
      </c>
      <c r="CE66" s="1">
        <v>0.010994681</v>
      </c>
      <c r="CF66" s="1">
        <v>0.351591649</v>
      </c>
      <c r="CG66" s="1">
        <v>0.127014369</v>
      </c>
      <c r="CH66" s="1">
        <v>2203.227</v>
      </c>
      <c r="CI66" s="2" t="str">
        <f t="shared" si="2"/>
        <v>High</v>
      </c>
      <c r="CJ66" s="1">
        <v>2401.975</v>
      </c>
      <c r="CK66" s="1">
        <v>1695.953</v>
      </c>
      <c r="CL66" s="1">
        <v>706.022</v>
      </c>
      <c r="CM66" s="1">
        <v>191.911</v>
      </c>
      <c r="CN66" s="1">
        <v>2188.609</v>
      </c>
      <c r="CO66" s="1">
        <v>15.918</v>
      </c>
      <c r="CP66" s="1">
        <v>0.0</v>
      </c>
      <c r="CQ66" s="1">
        <v>15.918</v>
      </c>
      <c r="CR66" s="1">
        <v>0.0</v>
      </c>
      <c r="CS66" s="1">
        <v>5.537</v>
      </c>
      <c r="CT66" s="1">
        <v>5.537</v>
      </c>
      <c r="CU66" s="1">
        <v>0.0</v>
      </c>
      <c r="CV66" s="1">
        <v>1.62</v>
      </c>
      <c r="CW66" s="1">
        <v>0.0</v>
      </c>
      <c r="CX66" s="1">
        <v>0.0</v>
      </c>
      <c r="CY66" s="1">
        <v>182.227</v>
      </c>
      <c r="CZ66" s="1">
        <v>0.049</v>
      </c>
      <c r="DA66" s="1">
        <v>4.581</v>
      </c>
      <c r="DB66" s="1">
        <v>4.631</v>
      </c>
      <c r="DC66" s="1">
        <v>0.032</v>
      </c>
      <c r="DD66" s="1">
        <v>0.191</v>
      </c>
      <c r="DE66" s="1">
        <v>0.223</v>
      </c>
      <c r="DF66" s="1">
        <v>1.122</v>
      </c>
      <c r="DG66" s="1">
        <v>0.708</v>
      </c>
      <c r="DH66" s="1">
        <v>1.83</v>
      </c>
      <c r="DI66" s="1">
        <v>0.159</v>
      </c>
      <c r="DJ66" s="1">
        <v>1.697</v>
      </c>
      <c r="DK66" s="1">
        <v>1.856</v>
      </c>
      <c r="DL66" s="1">
        <v>1493.421</v>
      </c>
      <c r="DM66" s="1">
        <v>693.284</v>
      </c>
      <c r="DN66" s="1">
        <v>2186.705</v>
      </c>
      <c r="DO66" s="1">
        <v>0.0</v>
      </c>
      <c r="DP66" s="1">
        <v>5.537</v>
      </c>
      <c r="DQ66" s="1">
        <v>5.537</v>
      </c>
      <c r="DR66" s="1" t="s">
        <v>149</v>
      </c>
      <c r="DS66" s="1" t="s">
        <v>149</v>
      </c>
      <c r="DT66" s="1" t="s">
        <v>157</v>
      </c>
      <c r="DU66" s="1" t="s">
        <v>149</v>
      </c>
      <c r="DV66" s="1">
        <v>1209.992</v>
      </c>
      <c r="DW66" s="1" t="str">
        <f t="shared" si="3"/>
        <v>high</v>
      </c>
      <c r="DX66" s="1">
        <v>1319.143</v>
      </c>
      <c r="DY66" s="1">
        <v>105.396</v>
      </c>
      <c r="DZ66" s="1">
        <v>1201.964</v>
      </c>
      <c r="EA66" s="1" t="s">
        <v>149</v>
      </c>
      <c r="EB66" s="1" t="s">
        <v>149</v>
      </c>
      <c r="EC66" s="1" t="s">
        <v>157</v>
      </c>
      <c r="ED66" s="1" t="s">
        <v>149</v>
      </c>
      <c r="EE66" s="1" t="s">
        <v>291</v>
      </c>
      <c r="EF66" s="1" t="s">
        <v>151</v>
      </c>
      <c r="EG66" s="1" t="s">
        <v>151</v>
      </c>
    </row>
    <row r="67" ht="14.25" customHeight="1">
      <c r="A67" s="1" t="s">
        <v>292</v>
      </c>
      <c r="B67" s="1" t="s">
        <v>136</v>
      </c>
      <c r="C67" s="1">
        <v>29.0</v>
      </c>
      <c r="D67" s="1" t="s">
        <v>137</v>
      </c>
      <c r="E67" s="1">
        <v>91.7</v>
      </c>
      <c r="F67" s="1">
        <v>50.0</v>
      </c>
      <c r="G67" s="1" t="s">
        <v>154</v>
      </c>
      <c r="H67" s="1">
        <v>27.0</v>
      </c>
      <c r="I67" s="1">
        <v>105.0</v>
      </c>
      <c r="J67" s="1">
        <v>182.0</v>
      </c>
      <c r="K67" s="1">
        <v>3.64</v>
      </c>
      <c r="L67" s="1">
        <v>145.5</v>
      </c>
      <c r="M67" s="1">
        <v>1.32</v>
      </c>
      <c r="N67" s="1">
        <v>84.0</v>
      </c>
      <c r="O67" s="1">
        <v>4.97</v>
      </c>
      <c r="P67" s="1">
        <v>0.53</v>
      </c>
      <c r="Q67" s="1">
        <v>1.71</v>
      </c>
      <c r="R67" s="1">
        <v>0.30994152</v>
      </c>
      <c r="S67" s="1">
        <v>136.0</v>
      </c>
      <c r="T67" s="1">
        <v>8.29</v>
      </c>
      <c r="U67" s="1">
        <v>4.662</v>
      </c>
      <c r="V67" s="1">
        <v>115.0</v>
      </c>
      <c r="W67" s="1">
        <v>142.6850258</v>
      </c>
      <c r="X67" s="1">
        <v>94.7</v>
      </c>
      <c r="Y67" s="1">
        <v>58.21779043</v>
      </c>
      <c r="Z67" s="1">
        <v>1.717688</v>
      </c>
      <c r="AA67" s="1">
        <v>0.351276032</v>
      </c>
      <c r="AB67" s="1">
        <v>81.9</v>
      </c>
      <c r="AC67" s="1">
        <v>25.93636123</v>
      </c>
      <c r="AD67" s="1" t="s">
        <v>139</v>
      </c>
      <c r="AE67" s="1">
        <v>33.09715518</v>
      </c>
      <c r="AF67" s="1">
        <v>86.7</v>
      </c>
      <c r="AG67" s="1" t="s">
        <v>140</v>
      </c>
      <c r="AH67" s="1" t="s">
        <v>154</v>
      </c>
      <c r="AI67" s="1" t="s">
        <v>142</v>
      </c>
      <c r="AJ67" s="1" t="s">
        <v>167</v>
      </c>
      <c r="AK67" s="1" t="s">
        <v>143</v>
      </c>
      <c r="AL67" s="1">
        <v>154.0</v>
      </c>
      <c r="AM67" s="1">
        <v>95.0</v>
      </c>
      <c r="AN67" s="1">
        <v>2019.21</v>
      </c>
      <c r="AO67" s="1">
        <v>15.9631</v>
      </c>
      <c r="AP67" s="1">
        <v>984.331</v>
      </c>
      <c r="AQ67" s="1">
        <v>1136.23</v>
      </c>
      <c r="AR67" s="1">
        <v>17.8766</v>
      </c>
      <c r="AS67" s="1">
        <v>1214.03</v>
      </c>
      <c r="AT67" s="1">
        <v>3658.74</v>
      </c>
      <c r="AU67" s="1">
        <v>257.994</v>
      </c>
      <c r="AV67" s="1">
        <v>10.7391</v>
      </c>
      <c r="AW67" s="1">
        <v>1.44619</v>
      </c>
      <c r="AX67" s="1">
        <v>3.11171</v>
      </c>
      <c r="AY67" s="1">
        <v>1258.27</v>
      </c>
      <c r="AZ67" s="1">
        <v>2.4582</v>
      </c>
      <c r="BA67" s="1">
        <v>3.27605</v>
      </c>
      <c r="BB67" s="1">
        <v>30.206</v>
      </c>
      <c r="BC67" s="1">
        <v>9.12823</v>
      </c>
      <c r="BD67" s="1">
        <v>2.48592</v>
      </c>
      <c r="BE67" s="1">
        <v>581.549</v>
      </c>
      <c r="BF67" s="1">
        <v>7.66204</v>
      </c>
      <c r="BG67" s="1">
        <v>230.223</v>
      </c>
      <c r="BH67" s="1">
        <v>7.095259385</v>
      </c>
      <c r="BI67" s="1">
        <v>1.928934667</v>
      </c>
      <c r="BJ67" s="1">
        <v>1.015903687</v>
      </c>
      <c r="BK67" s="1">
        <v>0.028997142</v>
      </c>
      <c r="BL67" s="1" t="s">
        <v>156</v>
      </c>
      <c r="BM67" s="1" t="s">
        <v>145</v>
      </c>
      <c r="BN67" s="1" t="s">
        <v>146</v>
      </c>
      <c r="BO67" s="1" t="s">
        <v>146</v>
      </c>
      <c r="BP67" s="1" t="s">
        <v>146</v>
      </c>
      <c r="BQ67" s="1" t="s">
        <v>146</v>
      </c>
      <c r="BR67" s="1" t="s">
        <v>146</v>
      </c>
      <c r="BS67" s="1">
        <v>38.94584947</v>
      </c>
      <c r="BT67" s="1">
        <v>31.81913377</v>
      </c>
      <c r="BU67" s="1">
        <v>19.43083486</v>
      </c>
      <c r="BV67" s="1">
        <v>9.072129725</v>
      </c>
      <c r="BW67" s="1">
        <v>9.810267822</v>
      </c>
      <c r="BX67" s="1">
        <v>-1.31936364</v>
      </c>
      <c r="BY67" s="1">
        <v>-0.653473819</v>
      </c>
      <c r="BZ67" s="1" t="str">
        <f t="shared" si="1"/>
        <v>antiinflamatoria</v>
      </c>
      <c r="CA67" s="1">
        <v>23.00807382</v>
      </c>
      <c r="CB67" s="1" t="s">
        <v>148</v>
      </c>
      <c r="CC67" s="1">
        <v>0.27723078</v>
      </c>
      <c r="CD67" s="1">
        <v>0.351881711</v>
      </c>
      <c r="CE67" s="1">
        <v>0.102610724</v>
      </c>
      <c r="CF67" s="1">
        <v>0.042814505</v>
      </c>
      <c r="CG67" s="1">
        <v>0.027719647</v>
      </c>
      <c r="CH67" s="1">
        <v>937.179</v>
      </c>
      <c r="CI67" s="2" t="str">
        <f t="shared" si="2"/>
        <v>low</v>
      </c>
      <c r="CJ67" s="1">
        <v>428.788</v>
      </c>
      <c r="CK67" s="1">
        <v>274.832</v>
      </c>
      <c r="CL67" s="1">
        <v>153.955</v>
      </c>
      <c r="CM67" s="1">
        <v>132.485</v>
      </c>
      <c r="CN67" s="1">
        <v>288.436</v>
      </c>
      <c r="CO67" s="1">
        <v>2.071</v>
      </c>
      <c r="CP67" s="1">
        <v>0.0</v>
      </c>
      <c r="CQ67" s="1">
        <v>2.071</v>
      </c>
      <c r="CR67" s="1">
        <v>0.0</v>
      </c>
      <c r="CS67" s="1">
        <v>5.795</v>
      </c>
      <c r="CT67" s="1">
        <v>5.795</v>
      </c>
      <c r="CU67" s="1">
        <v>0.0</v>
      </c>
      <c r="CV67" s="1">
        <v>0.211</v>
      </c>
      <c r="CW67" s="1">
        <v>0.0</v>
      </c>
      <c r="CX67" s="1">
        <v>0.0</v>
      </c>
      <c r="CY67" s="1">
        <v>34.409</v>
      </c>
      <c r="CZ67" s="1">
        <v>0.0</v>
      </c>
      <c r="DA67" s="1">
        <v>19.035</v>
      </c>
      <c r="DB67" s="1">
        <v>19.035</v>
      </c>
      <c r="DC67" s="1">
        <v>0.0</v>
      </c>
      <c r="DD67" s="1">
        <v>0.688</v>
      </c>
      <c r="DE67" s="1">
        <v>0.688</v>
      </c>
      <c r="DF67" s="1">
        <v>64.749</v>
      </c>
      <c r="DG67" s="1">
        <v>13.605</v>
      </c>
      <c r="DH67" s="1">
        <v>78.354</v>
      </c>
      <c r="DI67" s="1">
        <v>3.731</v>
      </c>
      <c r="DJ67" s="1">
        <v>0.774</v>
      </c>
      <c r="DK67" s="1">
        <v>4.504</v>
      </c>
      <c r="DL67" s="1">
        <v>169.856</v>
      </c>
      <c r="DM67" s="1">
        <v>114.041</v>
      </c>
      <c r="DN67" s="1">
        <v>283.897</v>
      </c>
      <c r="DO67" s="1">
        <v>0.0</v>
      </c>
      <c r="DP67" s="1">
        <v>5.795</v>
      </c>
      <c r="DQ67" s="1">
        <v>5.795</v>
      </c>
      <c r="DR67" s="1" t="s">
        <v>157</v>
      </c>
      <c r="DS67" s="1" t="s">
        <v>157</v>
      </c>
      <c r="DT67" s="1" t="s">
        <v>157</v>
      </c>
      <c r="DU67" s="1" t="s">
        <v>157</v>
      </c>
      <c r="DV67" s="1">
        <v>464.132</v>
      </c>
      <c r="DW67" s="1" t="str">
        <f t="shared" si="3"/>
        <v>low</v>
      </c>
      <c r="DX67" s="1">
        <v>212.354</v>
      </c>
      <c r="DY67" s="1">
        <v>65.612</v>
      </c>
      <c r="DZ67" s="1">
        <v>142.846</v>
      </c>
      <c r="EA67" s="1" t="s">
        <v>157</v>
      </c>
      <c r="EB67" s="1" t="s">
        <v>157</v>
      </c>
      <c r="EC67" s="1" t="s">
        <v>157</v>
      </c>
      <c r="ED67" s="1" t="s">
        <v>157</v>
      </c>
      <c r="EE67" s="1" t="s">
        <v>293</v>
      </c>
      <c r="EF67" s="1" t="s">
        <v>151</v>
      </c>
      <c r="EG67" s="1" t="s">
        <v>151</v>
      </c>
    </row>
    <row r="68" ht="14.25" customHeight="1">
      <c r="A68" s="1" t="s">
        <v>294</v>
      </c>
      <c r="B68" s="1" t="s">
        <v>136</v>
      </c>
      <c r="C68" s="1">
        <v>51.0</v>
      </c>
      <c r="D68" s="1" t="s">
        <v>161</v>
      </c>
      <c r="E68" s="1">
        <v>93.8</v>
      </c>
      <c r="F68" s="1">
        <v>32.0</v>
      </c>
      <c r="G68" s="1" t="s">
        <v>138</v>
      </c>
      <c r="H68" s="1">
        <v>32.0</v>
      </c>
      <c r="I68" s="1">
        <v>93.0</v>
      </c>
      <c r="J68" s="1">
        <v>157.0</v>
      </c>
      <c r="K68" s="1">
        <v>4.90625</v>
      </c>
      <c r="L68" s="1">
        <v>84.5</v>
      </c>
      <c r="M68" s="1">
        <v>2.18</v>
      </c>
      <c r="N68" s="1">
        <v>88.0</v>
      </c>
      <c r="O68" s="1">
        <v>5.64</v>
      </c>
      <c r="P68" s="1">
        <v>0.5</v>
      </c>
      <c r="Q68" s="1">
        <v>2.7</v>
      </c>
      <c r="R68" s="1">
        <v>0.185185185</v>
      </c>
      <c r="S68" s="1">
        <v>160.0</v>
      </c>
      <c r="T68" s="1">
        <v>4.56</v>
      </c>
      <c r="U68" s="1">
        <v>4.884</v>
      </c>
      <c r="V68" s="1">
        <v>70.1</v>
      </c>
      <c r="W68" s="1">
        <v>65.89595376</v>
      </c>
      <c r="X68" s="1">
        <v>168.8</v>
      </c>
      <c r="Y68" s="1">
        <v>101.0280616</v>
      </c>
      <c r="Z68" s="1">
        <v>0.989824</v>
      </c>
      <c r="AA68" s="1">
        <v>0.383527081</v>
      </c>
      <c r="AB68" s="1">
        <v>61.8</v>
      </c>
      <c r="AC68" s="1">
        <v>23.14644886</v>
      </c>
      <c r="AD68" s="1" t="s">
        <v>154</v>
      </c>
      <c r="AE68" s="1">
        <v>36.53363761</v>
      </c>
      <c r="AF68" s="1">
        <v>83.6</v>
      </c>
      <c r="AG68" s="1" t="s">
        <v>140</v>
      </c>
      <c r="AH68" s="1" t="s">
        <v>154</v>
      </c>
      <c r="AI68" s="1" t="s">
        <v>142</v>
      </c>
      <c r="AJ68" s="1" t="s">
        <v>167</v>
      </c>
      <c r="AK68" s="1" t="s">
        <v>170</v>
      </c>
      <c r="AL68" s="1">
        <v>114.0</v>
      </c>
      <c r="AM68" s="1">
        <v>71.0</v>
      </c>
      <c r="AN68" s="1">
        <v>1925.25</v>
      </c>
      <c r="AO68" s="1">
        <v>18.3421</v>
      </c>
      <c r="AP68" s="1">
        <v>700.668</v>
      </c>
      <c r="AQ68" s="1">
        <v>939.92</v>
      </c>
      <c r="AR68" s="1">
        <v>15.3393</v>
      </c>
      <c r="AS68" s="1">
        <v>1290.24</v>
      </c>
      <c r="AT68" s="1">
        <v>2840.44</v>
      </c>
      <c r="AU68" s="1">
        <v>238.072</v>
      </c>
      <c r="AV68" s="1">
        <v>10.2979</v>
      </c>
      <c r="AW68" s="1">
        <v>1.53037</v>
      </c>
      <c r="AX68" s="1">
        <v>3.08394</v>
      </c>
      <c r="AY68" s="1">
        <v>889.978</v>
      </c>
      <c r="AZ68" s="1">
        <v>1.04146</v>
      </c>
      <c r="BA68" s="1">
        <v>1.58078</v>
      </c>
      <c r="BB68" s="1">
        <v>13.5646</v>
      </c>
      <c r="BC68" s="1">
        <v>4.60991</v>
      </c>
      <c r="BD68" s="1">
        <v>1.30938</v>
      </c>
      <c r="BE68" s="1">
        <v>363.448</v>
      </c>
      <c r="BF68" s="1">
        <v>6.81574</v>
      </c>
      <c r="BG68" s="1">
        <v>165.894</v>
      </c>
      <c r="BH68" s="1">
        <v>1.421889196</v>
      </c>
      <c r="BI68" s="1">
        <v>0.239397923</v>
      </c>
      <c r="BJ68" s="1">
        <v>0.130109416</v>
      </c>
      <c r="BK68" s="1">
        <v>0.021020084</v>
      </c>
      <c r="BL68" s="1" t="s">
        <v>144</v>
      </c>
      <c r="BM68" s="1" t="s">
        <v>145</v>
      </c>
      <c r="BN68" s="1" t="s">
        <v>145</v>
      </c>
      <c r="BO68" s="1" t="s">
        <v>145</v>
      </c>
      <c r="BP68" s="1" t="s">
        <v>146</v>
      </c>
      <c r="BQ68" s="1" t="s">
        <v>146</v>
      </c>
      <c r="BR68" s="1" t="s">
        <v>146</v>
      </c>
      <c r="BS68" s="1">
        <v>12.85492678</v>
      </c>
      <c r="BT68" s="1">
        <v>18.95805042</v>
      </c>
      <c r="BU68" s="1">
        <v>8.210458248</v>
      </c>
      <c r="BV68" s="1">
        <v>5.268378967</v>
      </c>
      <c r="BW68" s="1">
        <v>11.51386327</v>
      </c>
      <c r="BX68" s="1">
        <v>-0.420480349</v>
      </c>
      <c r="BY68" s="1">
        <v>-0.21843135</v>
      </c>
      <c r="BZ68" s="1" t="str">
        <f t="shared" si="1"/>
        <v>antiinflamatoria</v>
      </c>
      <c r="CA68" s="1">
        <v>24.90909091</v>
      </c>
      <c r="CB68" s="1" t="s">
        <v>148</v>
      </c>
      <c r="CC68" s="1">
        <v>0.228981695</v>
      </c>
      <c r="CD68" s="1">
        <v>0.193284373</v>
      </c>
      <c r="CE68" s="1">
        <v>0.008988271</v>
      </c>
      <c r="CF68" s="1">
        <v>0.072198473</v>
      </c>
      <c r="CG68" s="1">
        <v>0.296941795</v>
      </c>
      <c r="CH68" s="1">
        <v>1060.719</v>
      </c>
      <c r="CI68" s="2" t="str">
        <f t="shared" si="2"/>
        <v>High</v>
      </c>
      <c r="CJ68" s="1">
        <v>181.53</v>
      </c>
      <c r="CK68" s="1">
        <v>60.248</v>
      </c>
      <c r="CL68" s="1">
        <v>121.282</v>
      </c>
      <c r="CM68" s="1">
        <v>68.647</v>
      </c>
      <c r="CN68" s="1">
        <v>53.214</v>
      </c>
      <c r="CO68" s="1">
        <v>0.007</v>
      </c>
      <c r="CP68" s="1">
        <v>0.0</v>
      </c>
      <c r="CQ68" s="1">
        <v>0.007</v>
      </c>
      <c r="CR68" s="1">
        <v>0.0</v>
      </c>
      <c r="CS68" s="1">
        <v>59.661</v>
      </c>
      <c r="CT68" s="1">
        <v>59.661</v>
      </c>
      <c r="CU68" s="1">
        <v>0.0</v>
      </c>
      <c r="CV68" s="1">
        <v>0.0</v>
      </c>
      <c r="CW68" s="1">
        <v>0.0</v>
      </c>
      <c r="CX68" s="1">
        <v>0.0</v>
      </c>
      <c r="CY68" s="1">
        <v>54.852</v>
      </c>
      <c r="CZ68" s="1">
        <v>0.0</v>
      </c>
      <c r="DA68" s="1">
        <v>12.514</v>
      </c>
      <c r="DB68" s="1">
        <v>12.514</v>
      </c>
      <c r="DC68" s="1">
        <v>0.0</v>
      </c>
      <c r="DD68" s="1">
        <v>0.585</v>
      </c>
      <c r="DE68" s="1">
        <v>0.585</v>
      </c>
      <c r="DF68" s="1">
        <v>0.0</v>
      </c>
      <c r="DG68" s="1">
        <v>0.697</v>
      </c>
      <c r="DH68" s="1">
        <v>0.697</v>
      </c>
      <c r="DI68" s="1">
        <v>0.197</v>
      </c>
      <c r="DJ68" s="1">
        <v>3.513</v>
      </c>
      <c r="DK68" s="1">
        <v>3.71</v>
      </c>
      <c r="DL68" s="1">
        <v>5.17</v>
      </c>
      <c r="DM68" s="1">
        <v>44.29</v>
      </c>
      <c r="DN68" s="1">
        <v>49.46</v>
      </c>
      <c r="DO68" s="1">
        <v>0.0</v>
      </c>
      <c r="DP68" s="1">
        <v>59.661</v>
      </c>
      <c r="DQ68" s="1">
        <v>59.661</v>
      </c>
      <c r="DR68" s="1" t="s">
        <v>157</v>
      </c>
      <c r="DS68" s="1" t="s">
        <v>158</v>
      </c>
      <c r="DT68" s="1" t="s">
        <v>157</v>
      </c>
      <c r="DU68" s="1" t="s">
        <v>158</v>
      </c>
      <c r="DV68" s="1">
        <v>550.952</v>
      </c>
      <c r="DW68" s="1" t="str">
        <f t="shared" si="3"/>
        <v>high</v>
      </c>
      <c r="DX68" s="1">
        <v>94.289</v>
      </c>
      <c r="DY68" s="1">
        <v>35.656</v>
      </c>
      <c r="DZ68" s="1">
        <v>27.64</v>
      </c>
      <c r="EA68" s="1" t="s">
        <v>157</v>
      </c>
      <c r="EB68" s="1" t="s">
        <v>158</v>
      </c>
      <c r="EC68" s="1" t="s">
        <v>157</v>
      </c>
      <c r="ED68" s="1" t="s">
        <v>158</v>
      </c>
      <c r="EE68" s="1" t="s">
        <v>295</v>
      </c>
      <c r="EF68" s="1" t="s">
        <v>151</v>
      </c>
      <c r="EG68" s="1" t="s">
        <v>151</v>
      </c>
    </row>
    <row r="69" ht="14.25" customHeight="1">
      <c r="A69" s="1" t="s">
        <v>296</v>
      </c>
      <c r="B69" s="1" t="s">
        <v>136</v>
      </c>
      <c r="C69" s="1">
        <v>32.0</v>
      </c>
      <c r="D69" s="1" t="s">
        <v>137</v>
      </c>
      <c r="E69" s="1">
        <v>97.5</v>
      </c>
      <c r="F69" s="1">
        <v>51.0</v>
      </c>
      <c r="G69" s="1" t="s">
        <v>154</v>
      </c>
      <c r="H69" s="1">
        <v>26.0</v>
      </c>
      <c r="I69" s="1">
        <v>104.0</v>
      </c>
      <c r="J69" s="1">
        <v>181.0</v>
      </c>
      <c r="K69" s="1">
        <v>3.549019608</v>
      </c>
      <c r="L69" s="1">
        <v>222.7</v>
      </c>
      <c r="M69" s="1">
        <v>0.62</v>
      </c>
      <c r="N69" s="1">
        <v>85.0</v>
      </c>
      <c r="O69" s="1">
        <v>5.44</v>
      </c>
      <c r="P69" s="1">
        <v>3.53</v>
      </c>
      <c r="Q69" s="1">
        <v>3.5</v>
      </c>
      <c r="R69" s="1">
        <v>1.008571429</v>
      </c>
      <c r="S69" s="1">
        <v>128.0</v>
      </c>
      <c r="T69" s="1">
        <v>13.66</v>
      </c>
      <c r="U69" s="1">
        <v>4.7175</v>
      </c>
      <c r="V69" s="1">
        <v>157.3</v>
      </c>
      <c r="W69" s="1">
        <v>224.3942505</v>
      </c>
      <c r="X69" s="1">
        <v>57.9</v>
      </c>
      <c r="Y69" s="1">
        <v>34.91563219</v>
      </c>
      <c r="Z69" s="1">
        <v>2.864046667</v>
      </c>
      <c r="AA69" s="1">
        <v>0.32586028</v>
      </c>
      <c r="AB69" s="1">
        <v>77.5</v>
      </c>
      <c r="AC69" s="1">
        <v>26.78508786</v>
      </c>
      <c r="AD69" s="1" t="s">
        <v>139</v>
      </c>
      <c r="AE69" s="1">
        <v>35.88490959</v>
      </c>
      <c r="AF69" s="1">
        <v>92.0</v>
      </c>
      <c r="AG69" s="1" t="s">
        <v>140</v>
      </c>
      <c r="AH69" s="1" t="s">
        <v>141</v>
      </c>
      <c r="AI69" s="1" t="s">
        <v>142</v>
      </c>
      <c r="AJ69" s="1" t="s">
        <v>142</v>
      </c>
      <c r="AK69" s="1" t="s">
        <v>143</v>
      </c>
      <c r="AL69" s="1">
        <v>127.0</v>
      </c>
      <c r="AM69" s="1">
        <v>82.0</v>
      </c>
      <c r="AN69" s="1">
        <v>2214.48</v>
      </c>
      <c r="AO69" s="1">
        <v>21.4934</v>
      </c>
      <c r="AP69" s="1">
        <v>926.536</v>
      </c>
      <c r="AQ69" s="1">
        <v>1161.62</v>
      </c>
      <c r="AR69" s="1">
        <v>15.7132</v>
      </c>
      <c r="AS69" s="1">
        <v>2010.39</v>
      </c>
      <c r="AT69" s="1">
        <v>3578.2</v>
      </c>
      <c r="AU69" s="1">
        <v>291.612</v>
      </c>
      <c r="AV69" s="1">
        <v>11.0987</v>
      </c>
      <c r="AW69" s="1">
        <v>2.72381</v>
      </c>
      <c r="AX69" s="1">
        <v>4.45695</v>
      </c>
      <c r="AY69" s="1">
        <v>727.074</v>
      </c>
      <c r="AZ69" s="1">
        <v>1.08054</v>
      </c>
      <c r="BA69" s="1">
        <v>1.67235</v>
      </c>
      <c r="BB69" s="1">
        <v>14.4295</v>
      </c>
      <c r="BC69" s="1">
        <v>4.72768</v>
      </c>
      <c r="BD69" s="1">
        <v>3.12409</v>
      </c>
      <c r="BE69" s="1">
        <v>381.795</v>
      </c>
      <c r="BF69" s="1">
        <v>7.25596</v>
      </c>
      <c r="BG69" s="1">
        <v>216.093</v>
      </c>
      <c r="BH69" s="1">
        <v>1.63042734</v>
      </c>
      <c r="BI69" s="1">
        <v>0.662243102</v>
      </c>
      <c r="BJ69" s="1">
        <v>0.367500914</v>
      </c>
      <c r="BK69" s="1">
        <v>0.0</v>
      </c>
      <c r="BL69" s="1" t="s">
        <v>156</v>
      </c>
      <c r="BM69" s="1" t="s">
        <v>146</v>
      </c>
      <c r="BN69" s="1" t="s">
        <v>146</v>
      </c>
      <c r="BO69" s="1" t="s">
        <v>146</v>
      </c>
      <c r="BP69" s="1" t="s">
        <v>146</v>
      </c>
      <c r="BQ69" s="1" t="s">
        <v>146</v>
      </c>
      <c r="BR69" s="1" t="s">
        <v>146</v>
      </c>
      <c r="BS69" s="1">
        <v>24.82308368</v>
      </c>
      <c r="BT69" s="1">
        <v>13.52735348</v>
      </c>
      <c r="BU69" s="1">
        <v>4.957086602</v>
      </c>
      <c r="BV69" s="1">
        <v>4.61384652</v>
      </c>
      <c r="BW69" s="1">
        <v>4.988278742</v>
      </c>
      <c r="BX69" s="1">
        <v>-0.877058261</v>
      </c>
      <c r="BY69" s="1">
        <v>-0.396141943</v>
      </c>
      <c r="BZ69" s="1" t="str">
        <f t="shared" si="1"/>
        <v>antiinflamatoria</v>
      </c>
      <c r="CA69" s="1">
        <v>27.02173913</v>
      </c>
      <c r="CB69" s="1" t="s">
        <v>148</v>
      </c>
      <c r="CC69" s="1">
        <v>0.121182829</v>
      </c>
      <c r="CD69" s="1">
        <v>0.62278659</v>
      </c>
      <c r="CE69" s="1">
        <v>0.064062569</v>
      </c>
      <c r="CF69" s="1">
        <v>0.037523617</v>
      </c>
      <c r="CG69" s="1">
        <v>0.021442067</v>
      </c>
      <c r="CH69" s="1">
        <v>2533.004</v>
      </c>
      <c r="CI69" s="2" t="str">
        <f t="shared" si="2"/>
        <v>High</v>
      </c>
      <c r="CJ69" s="1">
        <v>1657.296</v>
      </c>
      <c r="CK69" s="1">
        <v>1271.328</v>
      </c>
      <c r="CL69" s="1">
        <v>385.968</v>
      </c>
      <c r="CM69" s="1">
        <v>554.741</v>
      </c>
      <c r="CN69" s="1">
        <v>1048.937</v>
      </c>
      <c r="CO69" s="1">
        <v>30.327</v>
      </c>
      <c r="CP69" s="1">
        <v>0.0</v>
      </c>
      <c r="CQ69" s="1">
        <v>30.327</v>
      </c>
      <c r="CR69" s="1">
        <v>0.0</v>
      </c>
      <c r="CS69" s="1">
        <v>23.186</v>
      </c>
      <c r="CT69" s="1">
        <v>23.186</v>
      </c>
      <c r="CU69" s="1">
        <v>0.105</v>
      </c>
      <c r="CV69" s="1">
        <v>23.344</v>
      </c>
      <c r="CW69" s="1">
        <v>24.31</v>
      </c>
      <c r="CX69" s="1">
        <v>0.0</v>
      </c>
      <c r="CY69" s="1">
        <v>471.698</v>
      </c>
      <c r="CZ69" s="1">
        <v>0.0</v>
      </c>
      <c r="DA69" s="1">
        <v>8.46</v>
      </c>
      <c r="DB69" s="1">
        <v>8.46</v>
      </c>
      <c r="DC69" s="1">
        <v>8.04</v>
      </c>
      <c r="DD69" s="1">
        <v>0.839</v>
      </c>
      <c r="DE69" s="1">
        <v>8.879</v>
      </c>
      <c r="DF69" s="1">
        <v>19.14</v>
      </c>
      <c r="DG69" s="1">
        <v>8.297</v>
      </c>
      <c r="DH69" s="1">
        <v>27.438</v>
      </c>
      <c r="DI69" s="1">
        <v>4.676</v>
      </c>
      <c r="DJ69" s="1">
        <v>18.498</v>
      </c>
      <c r="DK69" s="1">
        <v>23.174</v>
      </c>
      <c r="DL69" s="1">
        <v>699.069</v>
      </c>
      <c r="DM69" s="1">
        <v>326.681</v>
      </c>
      <c r="DN69" s="1">
        <v>1025.75</v>
      </c>
      <c r="DO69" s="1">
        <v>0.0</v>
      </c>
      <c r="DP69" s="1">
        <v>23.186</v>
      </c>
      <c r="DQ69" s="1">
        <v>23.186</v>
      </c>
      <c r="DR69" s="1" t="s">
        <v>149</v>
      </c>
      <c r="DS69" s="1" t="s">
        <v>149</v>
      </c>
      <c r="DT69" s="1" t="s">
        <v>149</v>
      </c>
      <c r="DU69" s="1" t="s">
        <v>149</v>
      </c>
      <c r="DV69" s="1">
        <v>1143.837</v>
      </c>
      <c r="DW69" s="1" t="str">
        <f t="shared" si="3"/>
        <v>high</v>
      </c>
      <c r="DX69" s="1">
        <v>748.391</v>
      </c>
      <c r="DY69" s="1">
        <v>250.506</v>
      </c>
      <c r="DZ69" s="1">
        <v>473.672</v>
      </c>
      <c r="EA69" s="1" t="s">
        <v>149</v>
      </c>
      <c r="EB69" s="1" t="s">
        <v>149</v>
      </c>
      <c r="EC69" s="1" t="s">
        <v>149</v>
      </c>
      <c r="ED69" s="1" t="s">
        <v>149</v>
      </c>
      <c r="EE69" s="1" t="s">
        <v>297</v>
      </c>
      <c r="EF69" s="1" t="s">
        <v>151</v>
      </c>
      <c r="EG69" s="1" t="s">
        <v>151</v>
      </c>
    </row>
    <row r="70" ht="14.25" customHeight="1">
      <c r="A70" s="1" t="s">
        <v>298</v>
      </c>
      <c r="B70" s="1" t="s">
        <v>136</v>
      </c>
      <c r="C70" s="1">
        <v>42.0</v>
      </c>
      <c r="D70" s="1" t="s">
        <v>161</v>
      </c>
      <c r="E70" s="1">
        <v>106.0</v>
      </c>
      <c r="F70" s="1">
        <v>50.0</v>
      </c>
      <c r="G70" s="1" t="s">
        <v>154</v>
      </c>
      <c r="H70" s="1">
        <v>22.0</v>
      </c>
      <c r="I70" s="1">
        <v>126.0</v>
      </c>
      <c r="J70" s="1">
        <v>198.0</v>
      </c>
      <c r="K70" s="1">
        <v>3.96</v>
      </c>
      <c r="L70" s="1">
        <v>218.3</v>
      </c>
      <c r="M70" s="1">
        <v>0.93</v>
      </c>
      <c r="N70" s="1">
        <v>84.0</v>
      </c>
      <c r="O70" s="1">
        <v>5.3</v>
      </c>
      <c r="P70" s="1">
        <v>0.59</v>
      </c>
      <c r="Q70" s="1">
        <v>6.14</v>
      </c>
      <c r="R70" s="1">
        <v>0.096091205</v>
      </c>
      <c r="S70" s="1">
        <v>112.0</v>
      </c>
      <c r="T70" s="1">
        <v>7.03</v>
      </c>
      <c r="U70" s="1">
        <v>4.662</v>
      </c>
      <c r="V70" s="1">
        <v>103.0</v>
      </c>
      <c r="W70" s="1">
        <v>120.9982788</v>
      </c>
      <c r="X70" s="1">
        <v>111.4</v>
      </c>
      <c r="Y70" s="1">
        <v>68.65227349</v>
      </c>
      <c r="Z70" s="1">
        <v>1.456616</v>
      </c>
      <c r="AA70" s="1">
        <v>0.360338947</v>
      </c>
      <c r="AB70" s="1">
        <v>82.4</v>
      </c>
      <c r="AC70" s="1">
        <v>28.37840816</v>
      </c>
      <c r="AD70" s="1" t="s">
        <v>139</v>
      </c>
      <c r="AE70" s="1">
        <v>37.2755037</v>
      </c>
      <c r="AF70" s="1">
        <v>92.3</v>
      </c>
      <c r="AG70" s="1" t="s">
        <v>140</v>
      </c>
      <c r="AH70" s="1" t="s">
        <v>141</v>
      </c>
      <c r="AI70" s="1" t="s">
        <v>142</v>
      </c>
      <c r="AJ70" s="1" t="s">
        <v>167</v>
      </c>
      <c r="AK70" s="1" t="s">
        <v>143</v>
      </c>
      <c r="AL70" s="1">
        <v>159.0</v>
      </c>
      <c r="AM70" s="1">
        <v>104.0</v>
      </c>
      <c r="AN70" s="1">
        <v>2198.37</v>
      </c>
      <c r="AO70" s="1">
        <v>15.0594</v>
      </c>
      <c r="AP70" s="1">
        <v>804.607</v>
      </c>
      <c r="AQ70" s="1">
        <v>1016.18</v>
      </c>
      <c r="AR70" s="1">
        <v>13.4316</v>
      </c>
      <c r="AS70" s="1">
        <v>1106.87</v>
      </c>
      <c r="AT70" s="1">
        <v>3240.93</v>
      </c>
      <c r="AU70" s="1">
        <v>224.388</v>
      </c>
      <c r="AV70" s="1">
        <v>10.293</v>
      </c>
      <c r="AW70" s="1">
        <v>1.5824</v>
      </c>
      <c r="AX70" s="1">
        <v>2.98234</v>
      </c>
      <c r="AY70" s="1">
        <v>978.125</v>
      </c>
      <c r="AZ70" s="1">
        <v>1.13674</v>
      </c>
      <c r="BA70" s="1">
        <v>1.89303</v>
      </c>
      <c r="BB70" s="1">
        <v>16.7256</v>
      </c>
      <c r="BC70" s="1">
        <v>4.73607</v>
      </c>
      <c r="BD70" s="1">
        <v>1.12587</v>
      </c>
      <c r="BE70" s="1">
        <v>306.153</v>
      </c>
      <c r="BF70" s="1">
        <v>7.09128</v>
      </c>
      <c r="BG70" s="1">
        <v>135.515</v>
      </c>
      <c r="BH70" s="1">
        <v>9.582266316</v>
      </c>
      <c r="BI70" s="1">
        <v>2.798927429</v>
      </c>
      <c r="BJ70" s="1">
        <v>1.247268534</v>
      </c>
      <c r="BK70" s="1">
        <v>0.0</v>
      </c>
      <c r="BL70" s="1" t="s">
        <v>156</v>
      </c>
      <c r="BM70" s="1" t="s">
        <v>145</v>
      </c>
      <c r="BN70" s="1" t="s">
        <v>146</v>
      </c>
      <c r="BO70" s="1" t="s">
        <v>146</v>
      </c>
      <c r="BP70" s="1" t="s">
        <v>146</v>
      </c>
      <c r="BQ70" s="1" t="s">
        <v>146</v>
      </c>
      <c r="BR70" s="1" t="s">
        <v>146</v>
      </c>
      <c r="BS70" s="1">
        <v>21.32261013</v>
      </c>
      <c r="BT70" s="1">
        <v>10.14405662</v>
      </c>
      <c r="BU70" s="1">
        <v>10.75282037</v>
      </c>
      <c r="BV70" s="1">
        <v>3.906341049</v>
      </c>
      <c r="BW70" s="1">
        <v>7.680567969</v>
      </c>
      <c r="BX70" s="1">
        <v>0.668724891</v>
      </c>
      <c r="BY70" s="1">
        <v>0.304242444</v>
      </c>
      <c r="BZ70" s="1" t="str">
        <f t="shared" si="1"/>
        <v>proinflamatoria</v>
      </c>
      <c r="CA70" s="1">
        <v>27.07692308</v>
      </c>
      <c r="CB70" s="1" t="s">
        <v>148</v>
      </c>
      <c r="CC70" s="1">
        <v>0.067033976</v>
      </c>
      <c r="CD70" s="1">
        <v>0.187620002</v>
      </c>
      <c r="CE70" s="1">
        <v>0.546748477</v>
      </c>
      <c r="CF70" s="1">
        <v>0.084982052</v>
      </c>
      <c r="CG70" s="1">
        <v>0.025043827</v>
      </c>
      <c r="CH70" s="1">
        <v>947.467</v>
      </c>
      <c r="CI70" s="2" t="str">
        <f t="shared" si="2"/>
        <v>low</v>
      </c>
      <c r="CJ70" s="1">
        <v>596.067</v>
      </c>
      <c r="CK70" s="1">
        <v>407.46</v>
      </c>
      <c r="CL70" s="1">
        <v>188.607</v>
      </c>
      <c r="CM70" s="1">
        <v>156.961</v>
      </c>
      <c r="CN70" s="1">
        <v>425.928</v>
      </c>
      <c r="CO70" s="1">
        <v>2.588</v>
      </c>
      <c r="CP70" s="1">
        <v>0.0</v>
      </c>
      <c r="CQ70" s="1">
        <v>2.588</v>
      </c>
      <c r="CR70" s="1">
        <v>0.0</v>
      </c>
      <c r="CS70" s="1">
        <v>10.59</v>
      </c>
      <c r="CT70" s="1">
        <v>10.59</v>
      </c>
      <c r="CU70" s="1">
        <v>0.0</v>
      </c>
      <c r="CV70" s="1">
        <v>0.263</v>
      </c>
      <c r="CW70" s="1">
        <v>119.633</v>
      </c>
      <c r="CX70" s="1">
        <v>0.0</v>
      </c>
      <c r="CY70" s="1">
        <v>21.093</v>
      </c>
      <c r="CZ70" s="1">
        <v>0.0</v>
      </c>
      <c r="DA70" s="1">
        <v>0.0</v>
      </c>
      <c r="DB70" s="1">
        <v>0.0</v>
      </c>
      <c r="DC70" s="1">
        <v>0.012</v>
      </c>
      <c r="DD70" s="1">
        <v>0.188</v>
      </c>
      <c r="DE70" s="1">
        <v>0.2</v>
      </c>
      <c r="DF70" s="1">
        <v>10.329</v>
      </c>
      <c r="DG70" s="1">
        <v>5.705</v>
      </c>
      <c r="DH70" s="1">
        <v>16.034</v>
      </c>
      <c r="DI70" s="1">
        <v>34.928</v>
      </c>
      <c r="DJ70" s="1">
        <v>27.153</v>
      </c>
      <c r="DK70" s="1">
        <v>62.081</v>
      </c>
      <c r="DL70" s="1">
        <v>218.854</v>
      </c>
      <c r="DM70" s="1">
        <v>144.95</v>
      </c>
      <c r="DN70" s="1">
        <v>363.805</v>
      </c>
      <c r="DO70" s="1">
        <v>0.0</v>
      </c>
      <c r="DP70" s="1">
        <v>10.59</v>
      </c>
      <c r="DQ70" s="1">
        <v>10.59</v>
      </c>
      <c r="DR70" s="1" t="s">
        <v>157</v>
      </c>
      <c r="DS70" s="1" t="s">
        <v>157</v>
      </c>
      <c r="DT70" s="1" t="s">
        <v>157</v>
      </c>
      <c r="DU70" s="1" t="s">
        <v>157</v>
      </c>
      <c r="DV70" s="1">
        <v>430.986</v>
      </c>
      <c r="DW70" s="1" t="str">
        <f t="shared" si="3"/>
        <v>low</v>
      </c>
      <c r="DX70" s="1">
        <v>271.14</v>
      </c>
      <c r="DY70" s="1">
        <v>71.399</v>
      </c>
      <c r="DZ70" s="1">
        <v>193.747</v>
      </c>
      <c r="EA70" s="1" t="s">
        <v>157</v>
      </c>
      <c r="EB70" s="1" t="s">
        <v>157</v>
      </c>
      <c r="EC70" s="1" t="s">
        <v>157</v>
      </c>
      <c r="ED70" s="1" t="s">
        <v>157</v>
      </c>
      <c r="EE70" s="1" t="s">
        <v>299</v>
      </c>
      <c r="EF70" s="1" t="s">
        <v>151</v>
      </c>
      <c r="EG70" s="1" t="s">
        <v>151</v>
      </c>
    </row>
    <row r="71" ht="14.25" customHeight="1">
      <c r="A71" s="1" t="s">
        <v>300</v>
      </c>
      <c r="B71" s="1" t="s">
        <v>153</v>
      </c>
      <c r="C71" s="1">
        <v>62.0</v>
      </c>
      <c r="D71" s="1" t="s">
        <v>161</v>
      </c>
      <c r="E71" s="1">
        <v>87.5</v>
      </c>
      <c r="F71" s="1">
        <v>44.0</v>
      </c>
      <c r="G71" s="1" t="s">
        <v>154</v>
      </c>
      <c r="H71" s="1">
        <v>30.0</v>
      </c>
      <c r="I71" s="1">
        <v>82.0</v>
      </c>
      <c r="J71" s="1">
        <v>156.0</v>
      </c>
      <c r="K71" s="1">
        <v>3.545454545</v>
      </c>
      <c r="L71" s="1">
        <v>137.3</v>
      </c>
      <c r="M71" s="1">
        <v>1.63</v>
      </c>
      <c r="N71" s="1">
        <v>105.0</v>
      </c>
      <c r="O71" s="1">
        <v>5.91</v>
      </c>
      <c r="P71" s="1">
        <v>10.7</v>
      </c>
      <c r="Q71" s="1">
        <v>3.97</v>
      </c>
      <c r="R71" s="1">
        <v>2.695214106</v>
      </c>
      <c r="S71" s="1">
        <v>152.0</v>
      </c>
      <c r="T71" s="1">
        <v>15.68</v>
      </c>
      <c r="U71" s="1">
        <v>5.8275</v>
      </c>
      <c r="V71" s="1">
        <v>114.5</v>
      </c>
      <c r="W71" s="1">
        <v>134.7368421</v>
      </c>
      <c r="X71" s="1">
        <v>48.0</v>
      </c>
      <c r="Y71" s="1">
        <v>24.62374911</v>
      </c>
      <c r="Z71" s="1">
        <v>4.06112</v>
      </c>
      <c r="AA71" s="1">
        <v>0.310514102</v>
      </c>
      <c r="AB71" s="1">
        <v>76.1</v>
      </c>
      <c r="AC71" s="1">
        <v>29.91322805</v>
      </c>
      <c r="AD71" s="1" t="s">
        <v>139</v>
      </c>
      <c r="AE71" s="1">
        <v>42.85838791</v>
      </c>
      <c r="AF71" s="1">
        <v>95.9</v>
      </c>
      <c r="AG71" s="1" t="s">
        <v>140</v>
      </c>
      <c r="AH71" s="1" t="s">
        <v>141</v>
      </c>
      <c r="AI71" s="1" t="s">
        <v>142</v>
      </c>
      <c r="AJ71" s="1" t="s">
        <v>142</v>
      </c>
      <c r="AK71" s="1" t="s">
        <v>143</v>
      </c>
      <c r="AL71" s="1">
        <v>126.0</v>
      </c>
      <c r="AM71" s="1">
        <v>83.0</v>
      </c>
      <c r="AN71" s="1">
        <v>2024.14</v>
      </c>
      <c r="AO71" s="1">
        <v>16.5743</v>
      </c>
      <c r="AP71" s="1">
        <v>873.672</v>
      </c>
      <c r="AQ71" s="1">
        <v>1231.97</v>
      </c>
      <c r="AR71" s="1">
        <v>14.4951</v>
      </c>
      <c r="AS71" s="1">
        <v>1353.14</v>
      </c>
      <c r="AT71" s="1">
        <v>4169.29</v>
      </c>
      <c r="AU71" s="1">
        <v>264.53</v>
      </c>
      <c r="AV71" s="1">
        <v>11.5093</v>
      </c>
      <c r="AW71" s="1">
        <v>1.25643</v>
      </c>
      <c r="AX71" s="1">
        <v>3.26503</v>
      </c>
      <c r="AY71" s="1">
        <v>739.511</v>
      </c>
      <c r="AZ71" s="1">
        <v>0.883688</v>
      </c>
      <c r="BA71" s="1">
        <v>2.30929</v>
      </c>
      <c r="BB71" s="1">
        <v>19.348</v>
      </c>
      <c r="BC71" s="1">
        <v>5.13946</v>
      </c>
      <c r="BD71" s="1">
        <v>1.55245</v>
      </c>
      <c r="BE71" s="1">
        <v>304.541</v>
      </c>
      <c r="BF71" s="1">
        <v>7.51046</v>
      </c>
      <c r="BG71" s="1">
        <v>188.002</v>
      </c>
      <c r="BH71" s="1">
        <v>4.266117528</v>
      </c>
      <c r="BI71" s="1">
        <v>1.219588042</v>
      </c>
      <c r="BJ71" s="1">
        <v>0.67360994</v>
      </c>
      <c r="BK71" s="1">
        <v>0.020418598</v>
      </c>
      <c r="BL71" s="1" t="s">
        <v>144</v>
      </c>
      <c r="BM71" s="1" t="s">
        <v>145</v>
      </c>
      <c r="BN71" s="1" t="s">
        <v>145</v>
      </c>
      <c r="BO71" s="1" t="s">
        <v>145</v>
      </c>
      <c r="BP71" s="1" t="s">
        <v>145</v>
      </c>
      <c r="BQ71" s="1" t="s">
        <v>146</v>
      </c>
      <c r="BR71" s="1" t="s">
        <v>145</v>
      </c>
      <c r="BS71" s="1">
        <v>17.01210167</v>
      </c>
      <c r="BT71" s="1">
        <v>5.506618327</v>
      </c>
      <c r="BU71" s="1">
        <v>5.676883915</v>
      </c>
      <c r="BV71" s="1">
        <v>2.140493684</v>
      </c>
      <c r="BW71" s="1">
        <v>4.368546568</v>
      </c>
      <c r="BX71" s="1">
        <v>-0.03522797</v>
      </c>
      <c r="BY71" s="1">
        <v>-0.017405124</v>
      </c>
      <c r="BZ71" s="1" t="str">
        <f t="shared" si="1"/>
        <v>antiinflamatoria</v>
      </c>
      <c r="CA71" s="1">
        <v>42.73618352</v>
      </c>
      <c r="CB71" s="1" t="s">
        <v>148</v>
      </c>
      <c r="CC71" s="1">
        <v>0.126325303</v>
      </c>
      <c r="CD71" s="1">
        <v>0.370042062</v>
      </c>
      <c r="CE71" s="1">
        <v>0.395348837</v>
      </c>
      <c r="CF71" s="1">
        <v>0.017137692</v>
      </c>
      <c r="CG71" s="1">
        <v>0.008308131</v>
      </c>
      <c r="CH71" s="1">
        <v>1757.517</v>
      </c>
      <c r="CI71" s="2" t="str">
        <f t="shared" si="2"/>
        <v>High</v>
      </c>
      <c r="CJ71" s="1">
        <v>1352.379</v>
      </c>
      <c r="CK71" s="1">
        <v>935.637</v>
      </c>
      <c r="CL71" s="1">
        <v>416.741</v>
      </c>
      <c r="CM71" s="1">
        <v>299.871</v>
      </c>
      <c r="CN71" s="1">
        <v>1039.169</v>
      </c>
      <c r="CO71" s="1">
        <v>6.816</v>
      </c>
      <c r="CP71" s="1">
        <v>0.0</v>
      </c>
      <c r="CQ71" s="1">
        <v>6.816</v>
      </c>
      <c r="CR71" s="1">
        <v>0.0</v>
      </c>
      <c r="CS71" s="1">
        <v>6.522</v>
      </c>
      <c r="CT71" s="1">
        <v>6.522</v>
      </c>
      <c r="CU71" s="1">
        <v>0.0</v>
      </c>
      <c r="CV71" s="1">
        <v>0.693</v>
      </c>
      <c r="CW71" s="1">
        <v>226.506</v>
      </c>
      <c r="CX71" s="1">
        <v>0.0</v>
      </c>
      <c r="CY71" s="1">
        <v>43.017</v>
      </c>
      <c r="CZ71" s="1">
        <v>0.205</v>
      </c>
      <c r="DA71" s="1">
        <v>1.464</v>
      </c>
      <c r="DB71" s="1">
        <v>1.669</v>
      </c>
      <c r="DC71" s="1">
        <v>0.048</v>
      </c>
      <c r="DD71" s="1">
        <v>0.143</v>
      </c>
      <c r="DE71" s="1">
        <v>0.191</v>
      </c>
      <c r="DF71" s="1">
        <v>17.461</v>
      </c>
      <c r="DG71" s="1">
        <v>11.029</v>
      </c>
      <c r="DH71" s="1">
        <v>28.49</v>
      </c>
      <c r="DI71" s="1">
        <v>66.817</v>
      </c>
      <c r="DJ71" s="1">
        <v>50.228</v>
      </c>
      <c r="DK71" s="1">
        <v>117.045</v>
      </c>
      <c r="DL71" s="1">
        <v>574.73</v>
      </c>
      <c r="DM71" s="1">
        <v>347.317</v>
      </c>
      <c r="DN71" s="1">
        <v>922.047</v>
      </c>
      <c r="DO71" s="1">
        <v>0.0</v>
      </c>
      <c r="DP71" s="1">
        <v>6.522</v>
      </c>
      <c r="DQ71" s="1">
        <v>6.522</v>
      </c>
      <c r="DR71" s="1" t="s">
        <v>149</v>
      </c>
      <c r="DS71" s="1" t="s">
        <v>149</v>
      </c>
      <c r="DT71" s="1" t="s">
        <v>149</v>
      </c>
      <c r="DU71" s="1" t="s">
        <v>149</v>
      </c>
      <c r="DV71" s="1">
        <v>868.278</v>
      </c>
      <c r="DW71" s="1" t="str">
        <f t="shared" si="3"/>
        <v>high</v>
      </c>
      <c r="DX71" s="1">
        <v>668.125</v>
      </c>
      <c r="DY71" s="1">
        <v>148.147</v>
      </c>
      <c r="DZ71" s="1">
        <v>513.388</v>
      </c>
      <c r="EA71" s="1" t="s">
        <v>149</v>
      </c>
      <c r="EB71" s="1" t="s">
        <v>149</v>
      </c>
      <c r="EC71" s="1" t="s">
        <v>149</v>
      </c>
      <c r="ED71" s="1" t="s">
        <v>149</v>
      </c>
      <c r="EE71" s="1" t="s">
        <v>301</v>
      </c>
      <c r="EF71" s="1" t="s">
        <v>151</v>
      </c>
      <c r="EG71" s="1" t="s">
        <v>151</v>
      </c>
    </row>
    <row r="72" ht="14.25" customHeight="1">
      <c r="A72" s="1" t="s">
        <v>302</v>
      </c>
      <c r="B72" s="1" t="s">
        <v>153</v>
      </c>
      <c r="C72" s="1">
        <v>29.0</v>
      </c>
      <c r="D72" s="1" t="s">
        <v>137</v>
      </c>
      <c r="E72" s="1">
        <v>87.3</v>
      </c>
      <c r="F72" s="1">
        <v>47.0</v>
      </c>
      <c r="G72" s="1" t="s">
        <v>154</v>
      </c>
      <c r="H72" s="1">
        <v>24.0</v>
      </c>
      <c r="I72" s="1">
        <v>120.0</v>
      </c>
      <c r="J72" s="1">
        <v>191.0</v>
      </c>
      <c r="K72" s="1">
        <v>4.063829787</v>
      </c>
      <c r="L72" s="1">
        <v>132.4</v>
      </c>
      <c r="M72" s="1">
        <v>0.77</v>
      </c>
      <c r="N72" s="1">
        <v>78.0</v>
      </c>
      <c r="O72" s="1">
        <v>4.83</v>
      </c>
      <c r="P72" s="1">
        <v>9.54</v>
      </c>
      <c r="Q72" s="1">
        <v>8.87</v>
      </c>
      <c r="R72" s="1">
        <v>1.075535513</v>
      </c>
      <c r="S72" s="1">
        <v>118.0</v>
      </c>
      <c r="T72" s="1">
        <v>7.94</v>
      </c>
      <c r="U72" s="1">
        <v>4.329</v>
      </c>
      <c r="V72" s="1">
        <v>129.6</v>
      </c>
      <c r="W72" s="1">
        <v>191.5560917</v>
      </c>
      <c r="X72" s="1">
        <v>100.9</v>
      </c>
      <c r="Y72" s="1">
        <v>65.45976319</v>
      </c>
      <c r="Z72" s="1">
        <v>1.527656</v>
      </c>
      <c r="AA72" s="1">
        <v>0.357673568</v>
      </c>
      <c r="AB72" s="1">
        <v>86.4</v>
      </c>
      <c r="AC72" s="1">
        <v>32.36008384</v>
      </c>
      <c r="AD72" s="1" t="s">
        <v>155</v>
      </c>
      <c r="AE72" s="1">
        <v>38.79510028</v>
      </c>
      <c r="AF72" s="1">
        <v>101.8</v>
      </c>
      <c r="AG72" s="1" t="s">
        <v>140</v>
      </c>
      <c r="AH72" s="1" t="s">
        <v>141</v>
      </c>
      <c r="AI72" s="1" t="s">
        <v>142</v>
      </c>
      <c r="AJ72" s="1" t="s">
        <v>167</v>
      </c>
      <c r="AK72" s="1" t="s">
        <v>143</v>
      </c>
      <c r="AL72" s="1">
        <v>114.0</v>
      </c>
      <c r="AM72" s="1">
        <v>73.0</v>
      </c>
      <c r="AN72" s="1">
        <v>1704.31</v>
      </c>
      <c r="AO72" s="1">
        <v>13.9451</v>
      </c>
      <c r="AP72" s="1">
        <v>412.292</v>
      </c>
      <c r="AQ72" s="1">
        <v>791.609</v>
      </c>
      <c r="AR72" s="1">
        <v>11.2963</v>
      </c>
      <c r="AS72" s="1">
        <v>927.249</v>
      </c>
      <c r="AT72" s="1">
        <v>2666.36</v>
      </c>
      <c r="AU72" s="1">
        <v>214.723</v>
      </c>
      <c r="AV72" s="1">
        <v>9.36969</v>
      </c>
      <c r="AW72" s="1">
        <v>0.944573</v>
      </c>
      <c r="AX72" s="1">
        <v>3.30926</v>
      </c>
      <c r="AY72" s="1">
        <v>735.141</v>
      </c>
      <c r="AZ72" s="1">
        <v>0.694333</v>
      </c>
      <c r="BA72" s="1">
        <v>1.25184</v>
      </c>
      <c r="BB72" s="1">
        <v>10.6462</v>
      </c>
      <c r="BC72" s="1">
        <v>3.89988</v>
      </c>
      <c r="BD72" s="1">
        <v>0.864905</v>
      </c>
      <c r="BE72" s="1">
        <v>315.665</v>
      </c>
      <c r="BF72" s="1">
        <v>6.99627</v>
      </c>
      <c r="BG72" s="1">
        <v>131.196</v>
      </c>
      <c r="BH72" s="1">
        <v>16.9379564</v>
      </c>
      <c r="BI72" s="1">
        <v>1.249134759</v>
      </c>
      <c r="BJ72" s="1">
        <v>0.688353768</v>
      </c>
      <c r="BK72" s="1">
        <v>0.06553405</v>
      </c>
      <c r="BL72" s="1" t="s">
        <v>156</v>
      </c>
      <c r="BM72" s="1" t="s">
        <v>146</v>
      </c>
      <c r="BN72" s="1" t="s">
        <v>146</v>
      </c>
      <c r="BO72" s="1" t="s">
        <v>145</v>
      </c>
      <c r="BP72" s="1" t="s">
        <v>146</v>
      </c>
      <c r="BQ72" s="1" t="s">
        <v>146</v>
      </c>
      <c r="BR72" s="1" t="s">
        <v>146</v>
      </c>
      <c r="BS72" s="1" t="s">
        <v>147</v>
      </c>
      <c r="BT72" s="1" t="s">
        <v>147</v>
      </c>
      <c r="BU72" s="1" t="s">
        <v>147</v>
      </c>
      <c r="BV72" s="1" t="s">
        <v>147</v>
      </c>
      <c r="BW72" s="1" t="s">
        <v>147</v>
      </c>
      <c r="BX72" s="1">
        <v>1.345383832</v>
      </c>
      <c r="BY72" s="1">
        <v>0.789544502</v>
      </c>
      <c r="BZ72" s="1" t="str">
        <f t="shared" si="1"/>
        <v>proinflamatoria</v>
      </c>
      <c r="CA72" s="1">
        <v>43.8978389</v>
      </c>
      <c r="CB72" s="1" t="s">
        <v>148</v>
      </c>
      <c r="CC72" s="1">
        <v>0.025964527</v>
      </c>
      <c r="CD72" s="1">
        <v>0.344258548</v>
      </c>
      <c r="CE72" s="1">
        <v>0.004982629</v>
      </c>
      <c r="CF72" s="1">
        <v>0.139513622</v>
      </c>
      <c r="CG72" s="1">
        <v>0.239714756</v>
      </c>
      <c r="CH72" s="1">
        <v>747.787</v>
      </c>
      <c r="CI72" s="2" t="str">
        <f t="shared" si="2"/>
        <v>low</v>
      </c>
      <c r="CJ72" s="1">
        <v>610.717</v>
      </c>
      <c r="CK72" s="1">
        <v>601.523</v>
      </c>
      <c r="CL72" s="1">
        <v>9.193</v>
      </c>
      <c r="CM72" s="1">
        <v>597.977</v>
      </c>
      <c r="CN72" s="1">
        <v>12.574</v>
      </c>
      <c r="CO72" s="1">
        <v>0.139</v>
      </c>
      <c r="CP72" s="1">
        <v>0.0</v>
      </c>
      <c r="CQ72" s="1">
        <v>0.139</v>
      </c>
      <c r="CR72" s="1">
        <v>0.0</v>
      </c>
      <c r="CS72" s="1">
        <v>0.026</v>
      </c>
      <c r="CT72" s="1">
        <v>0.026</v>
      </c>
      <c r="CU72" s="1">
        <v>0.0</v>
      </c>
      <c r="CV72" s="1">
        <v>0.105</v>
      </c>
      <c r="CW72" s="1">
        <v>0.0</v>
      </c>
      <c r="CX72" s="1">
        <v>0.0</v>
      </c>
      <c r="CY72" s="1">
        <v>318.277</v>
      </c>
      <c r="CZ72" s="1">
        <v>0.036</v>
      </c>
      <c r="DA72" s="1">
        <v>0.0</v>
      </c>
      <c r="DB72" s="1">
        <v>0.036</v>
      </c>
      <c r="DC72" s="1">
        <v>1.007</v>
      </c>
      <c r="DD72" s="1">
        <v>0.0</v>
      </c>
      <c r="DE72" s="1">
        <v>1.007</v>
      </c>
      <c r="DF72" s="1">
        <v>278.439</v>
      </c>
      <c r="DG72" s="1">
        <v>0.196</v>
      </c>
      <c r="DH72" s="1">
        <v>278.635</v>
      </c>
      <c r="DI72" s="1">
        <v>0.107</v>
      </c>
      <c r="DJ72" s="1">
        <v>4.08</v>
      </c>
      <c r="DK72" s="1">
        <v>4.188</v>
      </c>
      <c r="DL72" s="1">
        <v>3.496</v>
      </c>
      <c r="DM72" s="1">
        <v>4.891</v>
      </c>
      <c r="DN72" s="1">
        <v>8.386</v>
      </c>
      <c r="DO72" s="1">
        <v>0.0</v>
      </c>
      <c r="DP72" s="1">
        <v>0.026</v>
      </c>
      <c r="DQ72" s="1">
        <v>0.026</v>
      </c>
      <c r="DR72" s="1" t="s">
        <v>157</v>
      </c>
      <c r="DS72" s="1" t="s">
        <v>157</v>
      </c>
      <c r="DT72" s="1" t="s">
        <v>149</v>
      </c>
      <c r="DU72" s="1" t="s">
        <v>158</v>
      </c>
      <c r="DV72" s="1">
        <v>438.762</v>
      </c>
      <c r="DW72" s="1" t="str">
        <f t="shared" si="3"/>
        <v>low</v>
      </c>
      <c r="DX72" s="1">
        <v>358.337</v>
      </c>
      <c r="DY72" s="1">
        <v>350.862</v>
      </c>
      <c r="DZ72" s="1">
        <v>7.378</v>
      </c>
      <c r="EA72" s="1" t="s">
        <v>157</v>
      </c>
      <c r="EB72" s="1" t="s">
        <v>157</v>
      </c>
      <c r="EC72" s="1" t="s">
        <v>149</v>
      </c>
      <c r="ED72" s="1" t="s">
        <v>158</v>
      </c>
      <c r="EE72" s="1" t="s">
        <v>303</v>
      </c>
      <c r="EF72" s="1" t="s">
        <v>151</v>
      </c>
      <c r="EG72" s="1" t="s">
        <v>151</v>
      </c>
    </row>
    <row r="73" ht="14.25" customHeight="1">
      <c r="A73" s="1" t="s">
        <v>304</v>
      </c>
      <c r="B73" s="1" t="s">
        <v>153</v>
      </c>
      <c r="C73" s="1">
        <v>54.0</v>
      </c>
      <c r="D73" s="1" t="s">
        <v>161</v>
      </c>
      <c r="E73" s="1">
        <v>69.1</v>
      </c>
      <c r="F73" s="1">
        <v>44.0</v>
      </c>
      <c r="G73" s="1" t="s">
        <v>154</v>
      </c>
      <c r="H73" s="1">
        <v>29.0</v>
      </c>
      <c r="I73" s="1">
        <v>63.0</v>
      </c>
      <c r="J73" s="1">
        <v>136.0</v>
      </c>
      <c r="K73" s="1">
        <v>3.090909091</v>
      </c>
      <c r="L73" s="1">
        <v>142.9</v>
      </c>
      <c r="M73" s="1">
        <v>4.76</v>
      </c>
      <c r="N73" s="1">
        <v>139.0</v>
      </c>
      <c r="O73" s="1">
        <v>7.41</v>
      </c>
      <c r="P73" s="1">
        <v>10.6</v>
      </c>
      <c r="Q73" s="1">
        <v>3.01</v>
      </c>
      <c r="R73" s="1">
        <v>3.521594684</v>
      </c>
      <c r="S73" s="1">
        <v>143.0</v>
      </c>
      <c r="T73" s="1">
        <v>31.32</v>
      </c>
      <c r="U73" s="1">
        <v>7.7145</v>
      </c>
      <c r="V73" s="1">
        <v>111.9</v>
      </c>
      <c r="W73" s="1">
        <v>148.6297307</v>
      </c>
      <c r="X73" s="1">
        <v>23.2</v>
      </c>
      <c r="Y73" s="1">
        <v>9.31221472</v>
      </c>
      <c r="Z73" s="1">
        <v>10.738584</v>
      </c>
      <c r="AA73" s="1">
        <v>0.274516608</v>
      </c>
      <c r="AB73" s="1">
        <v>70.5</v>
      </c>
      <c r="AC73" s="1">
        <v>32.66972851</v>
      </c>
      <c r="AD73" s="1" t="s">
        <v>155</v>
      </c>
      <c r="AE73" s="1">
        <v>45.33197599</v>
      </c>
      <c r="AF73" s="1">
        <v>99.9</v>
      </c>
      <c r="AG73" s="1" t="s">
        <v>140</v>
      </c>
      <c r="AH73" s="1" t="s">
        <v>141</v>
      </c>
      <c r="AI73" s="1" t="s">
        <v>142</v>
      </c>
      <c r="AJ73" s="1" t="s">
        <v>167</v>
      </c>
      <c r="AK73" s="1" t="s">
        <v>170</v>
      </c>
      <c r="AL73" s="1">
        <v>138.0</v>
      </c>
      <c r="AM73" s="1">
        <v>88.0</v>
      </c>
      <c r="AN73" s="1">
        <v>1359.92</v>
      </c>
      <c r="AO73" s="1">
        <v>14.6896</v>
      </c>
      <c r="AP73" s="1">
        <v>751.322</v>
      </c>
      <c r="AQ73" s="1">
        <v>1014.05</v>
      </c>
      <c r="AR73" s="1">
        <v>11.1684</v>
      </c>
      <c r="AS73" s="1">
        <v>1113.82</v>
      </c>
      <c r="AT73" s="1">
        <v>3179.29</v>
      </c>
      <c r="AU73" s="1">
        <v>191.656</v>
      </c>
      <c r="AV73" s="1">
        <v>9.84375</v>
      </c>
      <c r="AW73" s="1">
        <v>1.44619</v>
      </c>
      <c r="AX73" s="1">
        <v>2.63337</v>
      </c>
      <c r="AY73" s="1">
        <v>770.245</v>
      </c>
      <c r="AZ73" s="1">
        <v>1.07896</v>
      </c>
      <c r="BA73" s="1">
        <v>1.60493</v>
      </c>
      <c r="BB73" s="1">
        <v>16.3551</v>
      </c>
      <c r="BC73" s="1">
        <v>4.1997</v>
      </c>
      <c r="BD73" s="1">
        <v>2.14786</v>
      </c>
      <c r="BE73" s="1">
        <v>270.499</v>
      </c>
      <c r="BF73" s="1">
        <v>7.01511</v>
      </c>
      <c r="BG73" s="1">
        <v>140.707</v>
      </c>
      <c r="BH73" s="1">
        <v>5.051173284</v>
      </c>
      <c r="BI73" s="1">
        <v>0.839889234</v>
      </c>
      <c r="BJ73" s="1">
        <v>0.279006838</v>
      </c>
      <c r="BK73" s="1">
        <v>0.026250047</v>
      </c>
      <c r="BL73" s="1" t="s">
        <v>144</v>
      </c>
      <c r="BM73" s="1" t="s">
        <v>145</v>
      </c>
      <c r="BN73" s="1" t="s">
        <v>146</v>
      </c>
      <c r="BO73" s="1" t="s">
        <v>145</v>
      </c>
      <c r="BP73" s="1" t="s">
        <v>145</v>
      </c>
      <c r="BQ73" s="1" t="s">
        <v>145</v>
      </c>
      <c r="BR73" s="1" t="s">
        <v>145</v>
      </c>
      <c r="BS73" s="1">
        <v>22.0917668</v>
      </c>
      <c r="BT73" s="1">
        <v>11.06150667</v>
      </c>
      <c r="BU73" s="1">
        <v>7.613346503</v>
      </c>
      <c r="BV73" s="1">
        <v>2.452019808</v>
      </c>
      <c r="BW73" s="1">
        <v>5.923940718</v>
      </c>
      <c r="BX73" s="1">
        <v>0.142030568</v>
      </c>
      <c r="BY73" s="1">
        <v>0.104434241</v>
      </c>
      <c r="BZ73" s="1" t="str">
        <f t="shared" si="1"/>
        <v>proinflamatoria</v>
      </c>
      <c r="CA73" s="1">
        <v>46.59059059</v>
      </c>
      <c r="CB73" s="1" t="s">
        <v>148</v>
      </c>
      <c r="CC73" s="1">
        <v>0.131210492</v>
      </c>
      <c r="CD73" s="1">
        <v>0.229928517</v>
      </c>
      <c r="CE73" s="1">
        <v>0.064187393</v>
      </c>
      <c r="CF73" s="1">
        <v>0.010663437</v>
      </c>
      <c r="CG73" s="1">
        <v>0.212559816</v>
      </c>
      <c r="CH73" s="1">
        <v>549.752</v>
      </c>
      <c r="CI73" s="2" t="str">
        <f t="shared" si="2"/>
        <v>low</v>
      </c>
      <c r="CJ73" s="1">
        <v>340.402</v>
      </c>
      <c r="CK73" s="1">
        <v>300.542</v>
      </c>
      <c r="CL73" s="1">
        <v>39.861</v>
      </c>
      <c r="CM73" s="1">
        <v>250.407</v>
      </c>
      <c r="CN73" s="1">
        <v>80.938</v>
      </c>
      <c r="CO73" s="1">
        <v>0.575</v>
      </c>
      <c r="CP73" s="1">
        <v>0.0</v>
      </c>
      <c r="CQ73" s="1">
        <v>0.575</v>
      </c>
      <c r="CR73" s="1">
        <v>0.026</v>
      </c>
      <c r="CS73" s="1">
        <v>8.457</v>
      </c>
      <c r="CT73" s="1">
        <v>8.483</v>
      </c>
      <c r="CU73" s="1">
        <v>0.0</v>
      </c>
      <c r="CV73" s="1">
        <v>0.298</v>
      </c>
      <c r="CW73" s="1">
        <v>1.606</v>
      </c>
      <c r="CX73" s="1">
        <v>0.0</v>
      </c>
      <c r="CY73" s="1">
        <v>216.833</v>
      </c>
      <c r="CZ73" s="1">
        <v>0.103</v>
      </c>
      <c r="DA73" s="1">
        <v>0.732</v>
      </c>
      <c r="DB73" s="1">
        <v>0.834</v>
      </c>
      <c r="DC73" s="1">
        <v>2.968</v>
      </c>
      <c r="DD73" s="1">
        <v>0.499</v>
      </c>
      <c r="DE73" s="1">
        <v>3.467</v>
      </c>
      <c r="DF73" s="1">
        <v>12.633</v>
      </c>
      <c r="DG73" s="1">
        <v>5.73</v>
      </c>
      <c r="DH73" s="1">
        <v>18.363</v>
      </c>
      <c r="DI73" s="1">
        <v>1.988</v>
      </c>
      <c r="DJ73" s="1">
        <v>4.179</v>
      </c>
      <c r="DK73" s="1">
        <v>6.167</v>
      </c>
      <c r="DL73" s="1">
        <v>54.502</v>
      </c>
      <c r="DM73" s="1">
        <v>20.261</v>
      </c>
      <c r="DN73" s="1">
        <v>74.763</v>
      </c>
      <c r="DO73" s="1">
        <v>0.026</v>
      </c>
      <c r="DP73" s="1">
        <v>8.457</v>
      </c>
      <c r="DQ73" s="1">
        <v>8.483</v>
      </c>
      <c r="DR73" s="1" t="s">
        <v>158</v>
      </c>
      <c r="DS73" s="1" t="s">
        <v>158</v>
      </c>
      <c r="DT73" s="1" t="s">
        <v>149</v>
      </c>
      <c r="DU73" s="1" t="s">
        <v>158</v>
      </c>
      <c r="DV73" s="1">
        <v>404.253</v>
      </c>
      <c r="DW73" s="1" t="str">
        <f t="shared" si="3"/>
        <v>low</v>
      </c>
      <c r="DX73" s="1">
        <v>250.311</v>
      </c>
      <c r="DY73" s="1">
        <v>184.134</v>
      </c>
      <c r="DZ73" s="1">
        <v>59.517</v>
      </c>
      <c r="EA73" s="1" t="s">
        <v>157</v>
      </c>
      <c r="EB73" s="1" t="s">
        <v>157</v>
      </c>
      <c r="EC73" s="1" t="s">
        <v>149</v>
      </c>
      <c r="ED73" s="1" t="s">
        <v>157</v>
      </c>
      <c r="EE73" s="1" t="s">
        <v>305</v>
      </c>
      <c r="EF73" s="1" t="s">
        <v>165</v>
      </c>
      <c r="EG73" s="1" t="s">
        <v>165</v>
      </c>
    </row>
    <row r="74" ht="14.25" customHeight="1">
      <c r="A74" s="1" t="s">
        <v>306</v>
      </c>
      <c r="B74" s="1" t="s">
        <v>136</v>
      </c>
      <c r="C74" s="1">
        <v>24.0</v>
      </c>
      <c r="D74" s="1" t="s">
        <v>137</v>
      </c>
      <c r="E74" s="1">
        <v>98.2</v>
      </c>
      <c r="F74" s="1">
        <v>50.0</v>
      </c>
      <c r="G74" s="1" t="s">
        <v>154</v>
      </c>
      <c r="H74" s="1">
        <v>24.0</v>
      </c>
      <c r="I74" s="1">
        <v>108.0</v>
      </c>
      <c r="J74" s="1">
        <v>182.0</v>
      </c>
      <c r="K74" s="1">
        <v>3.64</v>
      </c>
      <c r="L74" s="1">
        <v>146.0</v>
      </c>
      <c r="M74" s="1">
        <v>0.5</v>
      </c>
      <c r="N74" s="1">
        <v>84.0</v>
      </c>
      <c r="O74" s="1">
        <v>5.29</v>
      </c>
      <c r="P74" s="1">
        <v>0.47</v>
      </c>
      <c r="Q74" s="1">
        <v>9.24</v>
      </c>
      <c r="R74" s="1">
        <v>0.050865801</v>
      </c>
      <c r="S74" s="1">
        <v>119.0</v>
      </c>
      <c r="T74" s="1">
        <v>7.37</v>
      </c>
      <c r="U74" s="1">
        <v>4.662</v>
      </c>
      <c r="V74" s="1">
        <v>106.3</v>
      </c>
      <c r="W74" s="1">
        <v>126.8502582</v>
      </c>
      <c r="X74" s="1">
        <v>106.3</v>
      </c>
      <c r="Y74" s="1">
        <v>65.48514011</v>
      </c>
      <c r="Z74" s="1">
        <v>1.527064</v>
      </c>
      <c r="AA74" s="1">
        <v>0.357695104</v>
      </c>
      <c r="AB74" s="1">
        <v>56.1</v>
      </c>
      <c r="AC74" s="1">
        <v>20.78201885</v>
      </c>
      <c r="AD74" s="1" t="s">
        <v>154</v>
      </c>
      <c r="AE74" s="1">
        <v>26.25690783</v>
      </c>
      <c r="AF74" s="1">
        <v>71.7</v>
      </c>
      <c r="AG74" s="1" t="s">
        <v>154</v>
      </c>
      <c r="AH74" s="1" t="s">
        <v>154</v>
      </c>
      <c r="AI74" s="1" t="s">
        <v>142</v>
      </c>
      <c r="AJ74" s="1" t="s">
        <v>167</v>
      </c>
      <c r="AK74" s="1" t="s">
        <v>143</v>
      </c>
      <c r="AL74" s="1">
        <v>118.0</v>
      </c>
      <c r="AM74" s="1">
        <v>85.0</v>
      </c>
      <c r="AN74" s="1">
        <v>2302.53</v>
      </c>
      <c r="AO74" s="1">
        <v>18.5189</v>
      </c>
      <c r="AP74" s="1">
        <v>639.148</v>
      </c>
      <c r="AQ74" s="1">
        <v>1139.98</v>
      </c>
      <c r="AR74" s="1">
        <v>15.0532</v>
      </c>
      <c r="AS74" s="1">
        <v>1639.53</v>
      </c>
      <c r="AT74" s="1">
        <v>3682.73</v>
      </c>
      <c r="AU74" s="1">
        <v>290.21</v>
      </c>
      <c r="AV74" s="1">
        <v>11.0452</v>
      </c>
      <c r="AW74" s="1">
        <v>2.31695</v>
      </c>
      <c r="AX74" s="1">
        <v>3.35185</v>
      </c>
      <c r="AY74" s="1">
        <v>953.83</v>
      </c>
      <c r="AZ74" s="1">
        <v>1.5672</v>
      </c>
      <c r="BA74" s="1">
        <v>2.39257</v>
      </c>
      <c r="BB74" s="1">
        <v>21.5602</v>
      </c>
      <c r="BC74" s="1">
        <v>6.35584</v>
      </c>
      <c r="BD74" s="1">
        <v>2.42277</v>
      </c>
      <c r="BE74" s="1">
        <v>434.379</v>
      </c>
      <c r="BF74" s="1">
        <v>7.27232</v>
      </c>
      <c r="BG74" s="1">
        <v>226.718</v>
      </c>
      <c r="BH74" s="1">
        <v>6.997996697</v>
      </c>
      <c r="BI74" s="1">
        <v>1.363227489</v>
      </c>
      <c r="BJ74" s="1">
        <v>0.382748362</v>
      </c>
      <c r="BK74" s="1">
        <v>0.014579487</v>
      </c>
      <c r="BL74" s="1" t="s">
        <v>156</v>
      </c>
      <c r="BM74" s="1" t="s">
        <v>145</v>
      </c>
      <c r="BN74" s="1" t="s">
        <v>146</v>
      </c>
      <c r="BO74" s="1" t="s">
        <v>146</v>
      </c>
      <c r="BP74" s="1" t="s">
        <v>146</v>
      </c>
      <c r="BQ74" s="1" t="s">
        <v>146</v>
      </c>
      <c r="BR74" s="1" t="s">
        <v>146</v>
      </c>
      <c r="BS74" s="1">
        <v>25.42961384</v>
      </c>
      <c r="BT74" s="1">
        <v>8.073880128</v>
      </c>
      <c r="BU74" s="1">
        <v>9.469631238</v>
      </c>
      <c r="BV74" s="1">
        <v>2.760829367</v>
      </c>
      <c r="BW74" s="1">
        <v>4.488793109</v>
      </c>
      <c r="BX74" s="1">
        <v>-1.259851491</v>
      </c>
      <c r="BY74" s="1">
        <v>-0.547047977</v>
      </c>
      <c r="BZ74" s="1" t="str">
        <f t="shared" si="1"/>
        <v>antiinflamatoria</v>
      </c>
      <c r="CA74" s="1">
        <v>18.17015342</v>
      </c>
      <c r="CB74" s="1" t="s">
        <v>154</v>
      </c>
      <c r="CC74" s="1">
        <v>4.94428E-4</v>
      </c>
      <c r="CD74" s="1">
        <v>0.910584566</v>
      </c>
      <c r="CE74" s="1">
        <v>0.025862397</v>
      </c>
      <c r="CF74" s="1">
        <v>0.012360704</v>
      </c>
      <c r="CG74" s="1">
        <v>0.001863614</v>
      </c>
      <c r="CH74" s="1">
        <v>1242.365</v>
      </c>
      <c r="CI74" s="2" t="str">
        <f t="shared" si="2"/>
        <v>High</v>
      </c>
      <c r="CJ74" s="1">
        <v>276.428</v>
      </c>
      <c r="CK74" s="1">
        <v>196.244</v>
      </c>
      <c r="CL74" s="1">
        <v>80.184</v>
      </c>
      <c r="CM74" s="1">
        <v>147.759</v>
      </c>
      <c r="CN74" s="1">
        <v>96.373</v>
      </c>
      <c r="CO74" s="1">
        <v>0.009</v>
      </c>
      <c r="CP74" s="1">
        <v>0.0</v>
      </c>
      <c r="CQ74" s="1">
        <v>0.009</v>
      </c>
      <c r="CR74" s="1">
        <v>0.0</v>
      </c>
      <c r="CS74" s="1">
        <v>32.287</v>
      </c>
      <c r="CT74" s="1">
        <v>32.287</v>
      </c>
      <c r="CU74" s="1">
        <v>0.0</v>
      </c>
      <c r="CV74" s="1">
        <v>0.0</v>
      </c>
      <c r="CW74" s="1">
        <v>0.0</v>
      </c>
      <c r="CX74" s="1">
        <v>0.0</v>
      </c>
      <c r="CY74" s="1">
        <v>147.156</v>
      </c>
      <c r="CZ74" s="1">
        <v>0.0</v>
      </c>
      <c r="DA74" s="1">
        <v>0.0</v>
      </c>
      <c r="DB74" s="1">
        <v>0.0</v>
      </c>
      <c r="DC74" s="1">
        <v>0.0</v>
      </c>
      <c r="DD74" s="1">
        <v>0.102</v>
      </c>
      <c r="DE74" s="1">
        <v>0.102</v>
      </c>
      <c r="DF74" s="1">
        <v>0.0</v>
      </c>
      <c r="DG74" s="1">
        <v>0.5</v>
      </c>
      <c r="DH74" s="1">
        <v>0.5</v>
      </c>
      <c r="DI74" s="1">
        <v>3.259</v>
      </c>
      <c r="DJ74" s="1">
        <v>3.414</v>
      </c>
      <c r="DK74" s="1">
        <v>6.673</v>
      </c>
      <c r="DL74" s="1">
        <v>45.799</v>
      </c>
      <c r="DM74" s="1">
        <v>43.859</v>
      </c>
      <c r="DN74" s="1">
        <v>89.658</v>
      </c>
      <c r="DO74" s="1">
        <v>0.0</v>
      </c>
      <c r="DP74" s="1">
        <v>32.287</v>
      </c>
      <c r="DQ74" s="1">
        <v>32.287</v>
      </c>
      <c r="DR74" s="1" t="s">
        <v>157</v>
      </c>
      <c r="DS74" s="1" t="s">
        <v>158</v>
      </c>
      <c r="DT74" s="1" t="s">
        <v>157</v>
      </c>
      <c r="DU74" s="1" t="s">
        <v>158</v>
      </c>
      <c r="DV74" s="1">
        <v>539.565</v>
      </c>
      <c r="DW74" s="1" t="str">
        <f t="shared" si="3"/>
        <v>high</v>
      </c>
      <c r="DX74" s="1">
        <v>120.054</v>
      </c>
      <c r="DY74" s="1">
        <v>64.172</v>
      </c>
      <c r="DZ74" s="1">
        <v>41.855</v>
      </c>
      <c r="EA74" s="1" t="s">
        <v>157</v>
      </c>
      <c r="EB74" s="1" t="s">
        <v>158</v>
      </c>
      <c r="EC74" s="1" t="s">
        <v>157</v>
      </c>
      <c r="ED74" s="1" t="s">
        <v>158</v>
      </c>
      <c r="EE74" s="1" t="s">
        <v>307</v>
      </c>
      <c r="EF74" s="1" t="s">
        <v>151</v>
      </c>
      <c r="EG74" s="1" t="s">
        <v>151</v>
      </c>
    </row>
    <row r="75" ht="14.25" customHeight="1">
      <c r="A75" s="1" t="s">
        <v>308</v>
      </c>
      <c r="B75" s="1" t="s">
        <v>136</v>
      </c>
      <c r="C75" s="1">
        <v>38.0</v>
      </c>
      <c r="D75" s="1" t="s">
        <v>137</v>
      </c>
      <c r="E75" s="1">
        <v>91.1</v>
      </c>
      <c r="F75" s="1">
        <v>36.0</v>
      </c>
      <c r="G75" s="1" t="s">
        <v>138</v>
      </c>
      <c r="H75" s="1">
        <v>54.0</v>
      </c>
      <c r="I75" s="1">
        <v>71.0</v>
      </c>
      <c r="J75" s="1">
        <v>161.0</v>
      </c>
      <c r="K75" s="1">
        <v>4.472222222</v>
      </c>
      <c r="L75" s="1">
        <v>154.7</v>
      </c>
      <c r="M75" s="1">
        <v>3.13</v>
      </c>
      <c r="N75" s="1">
        <v>97.0</v>
      </c>
      <c r="O75" s="1">
        <v>5.65</v>
      </c>
      <c r="P75" s="1">
        <v>5.6</v>
      </c>
      <c r="Q75" s="1">
        <v>1.27</v>
      </c>
      <c r="R75" s="1">
        <v>4.409448819</v>
      </c>
      <c r="S75" s="1">
        <v>268.0</v>
      </c>
      <c r="T75" s="1">
        <v>27.66</v>
      </c>
      <c r="U75" s="1">
        <v>5.3835</v>
      </c>
      <c r="V75" s="1">
        <v>197.2</v>
      </c>
      <c r="W75" s="1">
        <v>293.7085214</v>
      </c>
      <c r="X75" s="1">
        <v>28.3</v>
      </c>
      <c r="Y75" s="1">
        <v>15.11004038</v>
      </c>
      <c r="Z75" s="1">
        <v>6.618116</v>
      </c>
      <c r="AA75" s="1">
        <v>0.291328247</v>
      </c>
      <c r="AB75" s="1">
        <v>84.2</v>
      </c>
      <c r="AC75" s="1">
        <v>33.85701803</v>
      </c>
      <c r="AD75" s="1" t="s">
        <v>155</v>
      </c>
      <c r="AE75" s="1">
        <v>39.82534354</v>
      </c>
      <c r="AF75" s="1">
        <v>109.0</v>
      </c>
      <c r="AG75" s="1" t="s">
        <v>140</v>
      </c>
      <c r="AH75" s="1" t="s">
        <v>141</v>
      </c>
      <c r="AI75" s="1" t="s">
        <v>142</v>
      </c>
      <c r="AJ75" s="1" t="s">
        <v>167</v>
      </c>
      <c r="AK75" s="1" t="s">
        <v>143</v>
      </c>
      <c r="AL75" s="1">
        <v>145.0</v>
      </c>
      <c r="AM75" s="1">
        <v>80.0</v>
      </c>
      <c r="AN75" s="1">
        <v>3004.07</v>
      </c>
      <c r="AO75" s="1">
        <v>27.3151</v>
      </c>
      <c r="AP75" s="1">
        <v>679.287</v>
      </c>
      <c r="AQ75" s="1">
        <v>1407.63</v>
      </c>
      <c r="AR75" s="1">
        <v>16.2992</v>
      </c>
      <c r="AS75" s="1">
        <v>1902.38</v>
      </c>
      <c r="AT75" s="1">
        <v>5080.34</v>
      </c>
      <c r="AU75" s="1">
        <v>379.548</v>
      </c>
      <c r="AV75" s="1">
        <v>11.0688</v>
      </c>
      <c r="AW75" s="1">
        <v>3.4737</v>
      </c>
      <c r="AX75" s="1">
        <v>3.90353</v>
      </c>
      <c r="AY75" s="1">
        <v>1022.16</v>
      </c>
      <c r="AZ75" s="1">
        <v>1.86087</v>
      </c>
      <c r="BA75" s="1">
        <v>2.77246</v>
      </c>
      <c r="BB75" s="1">
        <v>27.0194</v>
      </c>
      <c r="BC75" s="1">
        <v>7.31949</v>
      </c>
      <c r="BD75" s="1">
        <v>2.29687</v>
      </c>
      <c r="BE75" s="1">
        <v>442.339</v>
      </c>
      <c r="BF75" s="1">
        <v>7.17846</v>
      </c>
      <c r="BG75" s="1">
        <v>227.984</v>
      </c>
      <c r="BH75" s="1">
        <v>8.543267019</v>
      </c>
      <c r="BI75" s="1">
        <v>3.145128486</v>
      </c>
      <c r="BJ75" s="1">
        <v>1.238943214</v>
      </c>
      <c r="BK75" s="1">
        <v>0.064617584</v>
      </c>
      <c r="BL75" s="1" t="s">
        <v>144</v>
      </c>
      <c r="BM75" s="1" t="s">
        <v>145</v>
      </c>
      <c r="BN75" s="1" t="s">
        <v>145</v>
      </c>
      <c r="BO75" s="1" t="s">
        <v>145</v>
      </c>
      <c r="BP75" s="1" t="s">
        <v>146</v>
      </c>
      <c r="BQ75" s="1" t="s">
        <v>145</v>
      </c>
      <c r="BR75" s="1" t="s">
        <v>145</v>
      </c>
      <c r="BS75" s="1">
        <v>26.08508294</v>
      </c>
      <c r="BT75" s="1">
        <v>22.17016453</v>
      </c>
      <c r="BU75" s="1">
        <v>11.19375562</v>
      </c>
      <c r="BV75" s="1">
        <v>8.36494385</v>
      </c>
      <c r="BW75" s="1">
        <v>4.398145716</v>
      </c>
      <c r="BX75" s="1">
        <v>-1.506733624</v>
      </c>
      <c r="BY75" s="1">
        <v>-0.501575774</v>
      </c>
      <c r="BZ75" s="1" t="str">
        <f t="shared" si="1"/>
        <v>antiinflamatoria</v>
      </c>
      <c r="CA75" s="1">
        <v>35.06422018</v>
      </c>
      <c r="CB75" s="1" t="s">
        <v>148</v>
      </c>
      <c r="CC75" s="1">
        <v>0.251299827</v>
      </c>
      <c r="CD75" s="1">
        <v>0.281378779</v>
      </c>
      <c r="CE75" s="1">
        <v>0.184902754</v>
      </c>
      <c r="CF75" s="1">
        <v>0.014885423</v>
      </c>
      <c r="CG75" s="1">
        <v>0.12037358</v>
      </c>
      <c r="CH75" s="1">
        <v>1030.896</v>
      </c>
      <c r="CI75" s="2" t="str">
        <f t="shared" si="2"/>
        <v>High</v>
      </c>
      <c r="CJ75" s="1">
        <v>426.921</v>
      </c>
      <c r="CK75" s="1">
        <v>319.629</v>
      </c>
      <c r="CL75" s="1">
        <v>107.293</v>
      </c>
      <c r="CM75" s="1">
        <v>16.703</v>
      </c>
      <c r="CN75" s="1">
        <v>385.961</v>
      </c>
      <c r="CO75" s="1">
        <v>0.0</v>
      </c>
      <c r="CP75" s="1">
        <v>0.0</v>
      </c>
      <c r="CQ75" s="1">
        <v>0.0</v>
      </c>
      <c r="CR75" s="1">
        <v>0.0</v>
      </c>
      <c r="CS75" s="1">
        <v>24.257</v>
      </c>
      <c r="CT75" s="1">
        <v>24.257</v>
      </c>
      <c r="CU75" s="1">
        <v>0.0</v>
      </c>
      <c r="CV75" s="1">
        <v>0.0</v>
      </c>
      <c r="CW75" s="1">
        <v>0.0</v>
      </c>
      <c r="CX75" s="1">
        <v>0.0</v>
      </c>
      <c r="CY75" s="1">
        <v>8.945</v>
      </c>
      <c r="CZ75" s="1">
        <v>0.575</v>
      </c>
      <c r="DA75" s="1">
        <v>0.544</v>
      </c>
      <c r="DB75" s="1">
        <v>1.119</v>
      </c>
      <c r="DC75" s="1">
        <v>0.001</v>
      </c>
      <c r="DD75" s="1">
        <v>1.78</v>
      </c>
      <c r="DE75" s="1">
        <v>1.781</v>
      </c>
      <c r="DF75" s="1">
        <v>2.775</v>
      </c>
      <c r="DG75" s="1">
        <v>2.083</v>
      </c>
      <c r="DH75" s="1">
        <v>4.858</v>
      </c>
      <c r="DI75" s="1">
        <v>0.617</v>
      </c>
      <c r="DJ75" s="1">
        <v>13.081</v>
      </c>
      <c r="DK75" s="1">
        <v>13.697</v>
      </c>
      <c r="DL75" s="1">
        <v>306.695</v>
      </c>
      <c r="DM75" s="1">
        <v>65.526</v>
      </c>
      <c r="DN75" s="1">
        <v>372.221</v>
      </c>
      <c r="DO75" s="1">
        <v>0.0</v>
      </c>
      <c r="DP75" s="1">
        <v>24.257</v>
      </c>
      <c r="DQ75" s="1">
        <v>24.257</v>
      </c>
      <c r="DR75" s="1" t="s">
        <v>157</v>
      </c>
      <c r="DS75" s="1" t="s">
        <v>157</v>
      </c>
      <c r="DT75" s="1" t="s">
        <v>158</v>
      </c>
      <c r="DU75" s="1" t="s">
        <v>157</v>
      </c>
      <c r="DV75" s="1">
        <v>343.166</v>
      </c>
      <c r="DW75" s="1" t="str">
        <f t="shared" si="3"/>
        <v>low</v>
      </c>
      <c r="DX75" s="1">
        <v>142.114</v>
      </c>
      <c r="DY75" s="1">
        <v>5.56</v>
      </c>
      <c r="DZ75" s="1">
        <v>128.479</v>
      </c>
      <c r="EA75" s="1" t="s">
        <v>158</v>
      </c>
      <c r="EB75" s="1" t="s">
        <v>158</v>
      </c>
      <c r="EC75" s="1" t="s">
        <v>158</v>
      </c>
      <c r="ED75" s="1" t="s">
        <v>157</v>
      </c>
      <c r="EE75" s="1" t="s">
        <v>309</v>
      </c>
      <c r="EF75" s="1" t="s">
        <v>175</v>
      </c>
      <c r="EG75" s="1" t="s">
        <v>175</v>
      </c>
    </row>
    <row r="76" ht="14.25" customHeight="1">
      <c r="A76" s="1" t="s">
        <v>310</v>
      </c>
      <c r="B76" s="1" t="s">
        <v>153</v>
      </c>
      <c r="C76" s="1">
        <v>53.0</v>
      </c>
      <c r="D76" s="1" t="s">
        <v>161</v>
      </c>
      <c r="E76" s="1">
        <v>95.6</v>
      </c>
      <c r="F76" s="1">
        <v>54.0</v>
      </c>
      <c r="G76" s="1" t="s">
        <v>154</v>
      </c>
      <c r="H76" s="1">
        <v>32.0</v>
      </c>
      <c r="I76" s="1">
        <v>110.0</v>
      </c>
      <c r="J76" s="1">
        <v>196.0</v>
      </c>
      <c r="K76" s="1">
        <v>3.62962963</v>
      </c>
      <c r="L76" s="1">
        <v>51.7</v>
      </c>
      <c r="M76" s="1">
        <v>4.09</v>
      </c>
      <c r="N76" s="1">
        <v>91.0</v>
      </c>
      <c r="O76" s="1">
        <v>5.82</v>
      </c>
      <c r="P76" s="1">
        <v>7.88</v>
      </c>
      <c r="Q76" s="1">
        <v>7.5</v>
      </c>
      <c r="R76" s="1">
        <v>1.050666667</v>
      </c>
      <c r="S76" s="1">
        <v>161.0</v>
      </c>
      <c r="T76" s="1">
        <v>13.61</v>
      </c>
      <c r="U76" s="1">
        <v>5.0505</v>
      </c>
      <c r="V76" s="1">
        <v>137.2</v>
      </c>
      <c r="W76" s="1">
        <v>175.5562722</v>
      </c>
      <c r="X76" s="1">
        <v>57.0</v>
      </c>
      <c r="Y76" s="1">
        <v>32.73331709</v>
      </c>
      <c r="Z76" s="1">
        <v>3.054991333</v>
      </c>
      <c r="AA76" s="1">
        <v>0.322910867</v>
      </c>
      <c r="AB76" s="1">
        <v>78.5</v>
      </c>
      <c r="AC76" s="1">
        <v>28.90381987</v>
      </c>
      <c r="AD76" s="1" t="s">
        <v>139</v>
      </c>
      <c r="AE76" s="1">
        <v>42.586327</v>
      </c>
      <c r="AF76" s="1">
        <v>99.0</v>
      </c>
      <c r="AG76" s="1" t="s">
        <v>140</v>
      </c>
      <c r="AH76" s="1" t="s">
        <v>141</v>
      </c>
      <c r="AI76" s="1" t="s">
        <v>142</v>
      </c>
      <c r="AJ76" s="1" t="s">
        <v>142</v>
      </c>
      <c r="AK76" s="1" t="s">
        <v>143</v>
      </c>
      <c r="AL76" s="1">
        <v>124.0</v>
      </c>
      <c r="AM76" s="1">
        <v>88.0</v>
      </c>
      <c r="AN76" s="1">
        <v>2191.45</v>
      </c>
      <c r="AO76" s="1">
        <v>25.9715</v>
      </c>
      <c r="AP76" s="1">
        <v>675.894</v>
      </c>
      <c r="AQ76" s="1">
        <v>960.118</v>
      </c>
      <c r="AR76" s="1">
        <v>13.3916</v>
      </c>
      <c r="AS76" s="1">
        <v>1813.54</v>
      </c>
      <c r="AT76" s="1">
        <v>3749.03</v>
      </c>
      <c r="AU76" s="1">
        <v>272.105</v>
      </c>
      <c r="AV76" s="1">
        <v>10.3011</v>
      </c>
      <c r="AW76" s="1">
        <v>2.02794</v>
      </c>
      <c r="AX76" s="1">
        <v>2.92943</v>
      </c>
      <c r="AY76" s="1">
        <v>947.799</v>
      </c>
      <c r="AZ76" s="1">
        <v>1.44818</v>
      </c>
      <c r="BA76" s="1">
        <v>1.80836</v>
      </c>
      <c r="BB76" s="1">
        <v>14.7877</v>
      </c>
      <c r="BC76" s="1">
        <v>5.21493</v>
      </c>
      <c r="BD76" s="1">
        <v>2.16815</v>
      </c>
      <c r="BE76" s="1">
        <v>403.996</v>
      </c>
      <c r="BF76" s="1">
        <v>7.03943</v>
      </c>
      <c r="BG76" s="1">
        <v>249.051</v>
      </c>
      <c r="BH76" s="1">
        <v>4.837244981</v>
      </c>
      <c r="BI76" s="1">
        <v>1.28604192</v>
      </c>
      <c r="BJ76" s="1">
        <v>0.734636379</v>
      </c>
      <c r="BK76" s="1">
        <v>0.046372549</v>
      </c>
      <c r="BL76" s="1" t="s">
        <v>144</v>
      </c>
      <c r="BM76" s="1" t="s">
        <v>145</v>
      </c>
      <c r="BN76" s="1" t="s">
        <v>145</v>
      </c>
      <c r="BO76" s="1" t="s">
        <v>145</v>
      </c>
      <c r="BP76" s="1" t="s">
        <v>146</v>
      </c>
      <c r="BQ76" s="1" t="s">
        <v>145</v>
      </c>
      <c r="BR76" s="1" t="s">
        <v>145</v>
      </c>
      <c r="BS76" s="1">
        <v>23.82572388</v>
      </c>
      <c r="BT76" s="1">
        <v>9.264167679</v>
      </c>
      <c r="BU76" s="1">
        <v>2.570958223</v>
      </c>
      <c r="BV76" s="1">
        <v>5.644942862</v>
      </c>
      <c r="BW76" s="1">
        <v>6.975738242</v>
      </c>
      <c r="BX76" s="1">
        <v>-1.415227074</v>
      </c>
      <c r="BY76" s="1">
        <v>-0.645927464</v>
      </c>
      <c r="BZ76" s="1" t="str">
        <f t="shared" si="1"/>
        <v>antiinflamatoria</v>
      </c>
      <c r="CA76" s="1">
        <v>42.70707071</v>
      </c>
      <c r="CB76" s="1" t="s">
        <v>148</v>
      </c>
      <c r="CC76" s="1">
        <v>0.142629058</v>
      </c>
      <c r="CD76" s="1">
        <v>0.26853823</v>
      </c>
      <c r="CE76" s="1">
        <v>0.248403406</v>
      </c>
      <c r="CF76" s="1">
        <v>0.0262551</v>
      </c>
      <c r="CG76" s="1">
        <v>0.056723434</v>
      </c>
      <c r="CH76" s="1">
        <v>1020.057</v>
      </c>
      <c r="CI76" s="2" t="str">
        <f t="shared" si="2"/>
        <v>High</v>
      </c>
      <c r="CJ76" s="1">
        <v>504.072</v>
      </c>
      <c r="CK76" s="1">
        <v>307.846</v>
      </c>
      <c r="CL76" s="1">
        <v>196.226</v>
      </c>
      <c r="CM76" s="1">
        <v>281.214</v>
      </c>
      <c r="CN76" s="1">
        <v>167.208</v>
      </c>
      <c r="CO76" s="1">
        <v>9.511</v>
      </c>
      <c r="CP76" s="1">
        <v>0.0</v>
      </c>
      <c r="CQ76" s="1">
        <v>9.511</v>
      </c>
      <c r="CR76" s="1">
        <v>0.0</v>
      </c>
      <c r="CS76" s="1">
        <v>46.139</v>
      </c>
      <c r="CT76" s="1">
        <v>46.139</v>
      </c>
      <c r="CU76" s="1">
        <v>0.0</v>
      </c>
      <c r="CV76" s="1">
        <v>0.469</v>
      </c>
      <c r="CW76" s="1">
        <v>0.0</v>
      </c>
      <c r="CX76" s="1">
        <v>0.0</v>
      </c>
      <c r="CY76" s="1">
        <v>29.169</v>
      </c>
      <c r="CZ76" s="1">
        <v>151.922</v>
      </c>
      <c r="DA76" s="1">
        <v>56.87</v>
      </c>
      <c r="DB76" s="1">
        <v>208.792</v>
      </c>
      <c r="DC76" s="1">
        <v>27.833</v>
      </c>
      <c r="DD76" s="1">
        <v>0.949</v>
      </c>
      <c r="DE76" s="1">
        <v>28.782</v>
      </c>
      <c r="DF76" s="1">
        <v>10.149</v>
      </c>
      <c r="DG76" s="1">
        <v>4.303</v>
      </c>
      <c r="DH76" s="1">
        <v>14.452</v>
      </c>
      <c r="DI76" s="1">
        <v>1.822</v>
      </c>
      <c r="DJ76" s="1">
        <v>7.582</v>
      </c>
      <c r="DK76" s="1">
        <v>9.405</v>
      </c>
      <c r="DL76" s="1">
        <v>77.4</v>
      </c>
      <c r="DM76" s="1">
        <v>80.362</v>
      </c>
      <c r="DN76" s="1">
        <v>157.761</v>
      </c>
      <c r="DO76" s="1">
        <v>0.0</v>
      </c>
      <c r="DP76" s="1">
        <v>46.139</v>
      </c>
      <c r="DQ76" s="1">
        <v>46.139</v>
      </c>
      <c r="DR76" s="1" t="s">
        <v>157</v>
      </c>
      <c r="DS76" s="1" t="s">
        <v>157</v>
      </c>
      <c r="DT76" s="1" t="s">
        <v>149</v>
      </c>
      <c r="DU76" s="1" t="s">
        <v>157</v>
      </c>
      <c r="DV76" s="1">
        <v>465.471</v>
      </c>
      <c r="DW76" s="1" t="str">
        <f t="shared" si="3"/>
        <v>low</v>
      </c>
      <c r="DX76" s="1">
        <v>230.018</v>
      </c>
      <c r="DY76" s="1">
        <v>128.323</v>
      </c>
      <c r="DZ76" s="1">
        <v>76.3</v>
      </c>
      <c r="EA76" s="1" t="s">
        <v>157</v>
      </c>
      <c r="EB76" s="1" t="s">
        <v>157</v>
      </c>
      <c r="EC76" s="1" t="s">
        <v>157</v>
      </c>
      <c r="ED76" s="1" t="s">
        <v>157</v>
      </c>
      <c r="EE76" s="1" t="s">
        <v>311</v>
      </c>
      <c r="EF76" s="1" t="s">
        <v>151</v>
      </c>
      <c r="EG76" s="1" t="s">
        <v>151</v>
      </c>
    </row>
    <row r="77" ht="14.25" customHeight="1">
      <c r="A77" s="1" t="s">
        <v>312</v>
      </c>
      <c r="B77" s="1" t="s">
        <v>136</v>
      </c>
      <c r="C77" s="1">
        <v>40.0</v>
      </c>
      <c r="D77" s="1" t="s">
        <v>137</v>
      </c>
      <c r="E77" s="1">
        <v>98.5</v>
      </c>
      <c r="F77" s="1">
        <v>52.0</v>
      </c>
      <c r="G77" s="1" t="s">
        <v>154</v>
      </c>
      <c r="H77" s="1">
        <v>22.0</v>
      </c>
      <c r="I77" s="1">
        <v>105.0</v>
      </c>
      <c r="J77" s="1">
        <v>179.0</v>
      </c>
      <c r="K77" s="1">
        <v>3.442307692</v>
      </c>
      <c r="L77" s="1">
        <v>96.1</v>
      </c>
      <c r="M77" s="1">
        <v>1.52</v>
      </c>
      <c r="N77" s="1">
        <v>71.0</v>
      </c>
      <c r="O77" s="1">
        <v>5.91</v>
      </c>
      <c r="P77" s="1">
        <v>9.47</v>
      </c>
      <c r="Q77" s="1">
        <v>5.33</v>
      </c>
      <c r="R77" s="1">
        <v>1.77673546</v>
      </c>
      <c r="S77" s="1">
        <v>108.0</v>
      </c>
      <c r="T77" s="1">
        <v>10.9</v>
      </c>
      <c r="U77" s="1">
        <v>3.9405</v>
      </c>
      <c r="V77" s="1">
        <v>193.4</v>
      </c>
      <c r="W77" s="1">
        <v>494.892168</v>
      </c>
      <c r="X77" s="1">
        <v>76.0</v>
      </c>
      <c r="Y77" s="1">
        <v>52.38472742</v>
      </c>
      <c r="Z77" s="1">
        <v>1.908953333</v>
      </c>
      <c r="AA77" s="1">
        <v>0.345707933</v>
      </c>
      <c r="AB77" s="1">
        <v>113.1</v>
      </c>
      <c r="AC77" s="1">
        <v>39.88213788</v>
      </c>
      <c r="AD77" s="1" t="s">
        <v>155</v>
      </c>
      <c r="AE77" s="1">
        <v>45.37068585</v>
      </c>
      <c r="AF77" s="1">
        <v>125.6</v>
      </c>
      <c r="AG77" s="1" t="s">
        <v>140</v>
      </c>
      <c r="AH77" s="1" t="s">
        <v>141</v>
      </c>
      <c r="AI77" s="1" t="s">
        <v>142</v>
      </c>
      <c r="AJ77" s="1" t="s">
        <v>167</v>
      </c>
      <c r="AK77" s="1" t="s">
        <v>143</v>
      </c>
      <c r="AL77" s="1">
        <v>129.0</v>
      </c>
      <c r="AM77" s="1">
        <v>89.0</v>
      </c>
      <c r="AN77" s="1">
        <v>2149.79</v>
      </c>
      <c r="AO77" s="1">
        <v>13.1254</v>
      </c>
      <c r="AP77" s="1">
        <v>309.589</v>
      </c>
      <c r="AQ77" s="1">
        <v>1100.05</v>
      </c>
      <c r="AR77" s="1">
        <v>13.5955</v>
      </c>
      <c r="AS77" s="1">
        <v>995.633</v>
      </c>
      <c r="AT77" s="1">
        <v>2425.14</v>
      </c>
      <c r="AU77" s="1">
        <v>230.374</v>
      </c>
      <c r="AV77" s="1">
        <v>11.2373</v>
      </c>
      <c r="AW77" s="1">
        <v>1.01469</v>
      </c>
      <c r="AX77" s="1">
        <v>2.95446</v>
      </c>
      <c r="AY77" s="1">
        <v>628.769</v>
      </c>
      <c r="AZ77" s="1">
        <v>0.813361</v>
      </c>
      <c r="BA77" s="1">
        <v>1.59885</v>
      </c>
      <c r="BB77" s="1">
        <v>26.642</v>
      </c>
      <c r="BC77" s="1">
        <v>4.71488</v>
      </c>
      <c r="BD77" s="1">
        <v>1.6397</v>
      </c>
      <c r="BE77" s="1">
        <v>295.127</v>
      </c>
      <c r="BF77" s="1">
        <v>7.3836</v>
      </c>
      <c r="BG77" s="1">
        <v>92.9817</v>
      </c>
      <c r="BH77" s="1">
        <v>14.41753868</v>
      </c>
      <c r="BI77" s="1">
        <v>4.60685849</v>
      </c>
      <c r="BJ77" s="1">
        <v>1.577928861</v>
      </c>
      <c r="BK77" s="1">
        <v>0.076606061</v>
      </c>
      <c r="BL77" s="1" t="s">
        <v>156</v>
      </c>
      <c r="BM77" s="1" t="s">
        <v>145</v>
      </c>
      <c r="BN77" s="1" t="s">
        <v>146</v>
      </c>
      <c r="BO77" s="1" t="s">
        <v>146</v>
      </c>
      <c r="BP77" s="1" t="s">
        <v>146</v>
      </c>
      <c r="BQ77" s="1" t="s">
        <v>146</v>
      </c>
      <c r="BR77" s="1" t="s">
        <v>146</v>
      </c>
      <c r="BS77" s="1">
        <v>29.2098498</v>
      </c>
      <c r="BT77" s="1">
        <v>19.64006425</v>
      </c>
      <c r="BU77" s="1">
        <v>10.47224083</v>
      </c>
      <c r="BV77" s="1">
        <v>4.942071531</v>
      </c>
      <c r="BW77" s="1">
        <v>3.50873241</v>
      </c>
      <c r="BX77" s="1">
        <v>1.205864629</v>
      </c>
      <c r="BY77" s="1">
        <v>0.560867269</v>
      </c>
      <c r="BZ77" s="1" t="str">
        <f t="shared" si="1"/>
        <v>proinflamatoria</v>
      </c>
      <c r="CA77" s="1">
        <v>37.18471338</v>
      </c>
      <c r="CB77" s="1" t="s">
        <v>148</v>
      </c>
      <c r="CC77" s="1">
        <v>0.177188344</v>
      </c>
      <c r="CD77" s="1">
        <v>0.385835678</v>
      </c>
      <c r="CE77" s="1">
        <v>0.026397274</v>
      </c>
      <c r="CF77" s="1">
        <v>0.041681395</v>
      </c>
      <c r="CG77" s="1">
        <v>0.120449051</v>
      </c>
      <c r="CH77" s="1">
        <v>450.386</v>
      </c>
      <c r="CI77" s="2" t="str">
        <f t="shared" si="2"/>
        <v>low</v>
      </c>
      <c r="CJ77" s="1">
        <v>223.831</v>
      </c>
      <c r="CK77" s="1">
        <v>142.25</v>
      </c>
      <c r="CL77" s="1">
        <v>81.581</v>
      </c>
      <c r="CM77" s="1">
        <v>115.914</v>
      </c>
      <c r="CN77" s="1">
        <v>86.501</v>
      </c>
      <c r="CO77" s="1">
        <v>2.754</v>
      </c>
      <c r="CP77" s="1">
        <v>0.0</v>
      </c>
      <c r="CQ77" s="1">
        <v>2.754</v>
      </c>
      <c r="CR77" s="1">
        <v>0.0</v>
      </c>
      <c r="CS77" s="1">
        <v>18.661</v>
      </c>
      <c r="CT77" s="1">
        <v>18.661</v>
      </c>
      <c r="CU77" s="1">
        <v>0.0</v>
      </c>
      <c r="CV77" s="1">
        <v>2.753</v>
      </c>
      <c r="CW77" s="1">
        <v>79.756</v>
      </c>
      <c r="CX77" s="1">
        <v>0.0</v>
      </c>
      <c r="CY77" s="1">
        <v>22.787</v>
      </c>
      <c r="CZ77" s="1">
        <v>0.082</v>
      </c>
      <c r="DA77" s="1">
        <v>1.135</v>
      </c>
      <c r="DB77" s="1">
        <v>1.217</v>
      </c>
      <c r="DC77" s="1">
        <v>0.0</v>
      </c>
      <c r="DD77" s="1">
        <v>0.09</v>
      </c>
      <c r="DE77" s="1">
        <v>0.09</v>
      </c>
      <c r="DF77" s="1">
        <v>8.349</v>
      </c>
      <c r="DG77" s="1">
        <v>3.693</v>
      </c>
      <c r="DH77" s="1">
        <v>12.042</v>
      </c>
      <c r="DI77" s="1">
        <v>23.37</v>
      </c>
      <c r="DJ77" s="1">
        <v>18.476</v>
      </c>
      <c r="DK77" s="1">
        <v>41.846</v>
      </c>
      <c r="DL77" s="1">
        <v>5.111</v>
      </c>
      <c r="DM77" s="1">
        <v>39.509</v>
      </c>
      <c r="DN77" s="1">
        <v>44.62</v>
      </c>
      <c r="DO77" s="1">
        <v>0.0</v>
      </c>
      <c r="DP77" s="1">
        <v>18.661</v>
      </c>
      <c r="DQ77" s="1">
        <v>18.661</v>
      </c>
      <c r="DR77" s="1" t="s">
        <v>158</v>
      </c>
      <c r="DS77" s="1" t="s">
        <v>158</v>
      </c>
      <c r="DT77" s="1" t="s">
        <v>157</v>
      </c>
      <c r="DU77" s="1" t="s">
        <v>158</v>
      </c>
      <c r="DV77" s="1">
        <v>209.502</v>
      </c>
      <c r="DW77" s="1" t="str">
        <f t="shared" si="3"/>
        <v>low</v>
      </c>
      <c r="DX77" s="1">
        <v>104.118</v>
      </c>
      <c r="DY77" s="1">
        <v>53.919</v>
      </c>
      <c r="DZ77" s="1">
        <v>40.237</v>
      </c>
      <c r="EA77" s="1" t="s">
        <v>158</v>
      </c>
      <c r="EB77" s="1" t="s">
        <v>158</v>
      </c>
      <c r="EC77" s="1" t="s">
        <v>157</v>
      </c>
      <c r="ED77" s="1" t="s">
        <v>158</v>
      </c>
      <c r="EE77" s="1" t="s">
        <v>313</v>
      </c>
      <c r="EF77" s="1" t="s">
        <v>151</v>
      </c>
      <c r="EG77" s="1" t="s">
        <v>151</v>
      </c>
    </row>
    <row r="78" ht="14.25" customHeight="1">
      <c r="A78" s="1" t="s">
        <v>314</v>
      </c>
      <c r="B78" s="1" t="s">
        <v>136</v>
      </c>
      <c r="C78" s="1">
        <v>60.0</v>
      </c>
      <c r="D78" s="1" t="s">
        <v>161</v>
      </c>
      <c r="E78" s="1">
        <v>99.7</v>
      </c>
      <c r="F78" s="1">
        <v>33.0</v>
      </c>
      <c r="G78" s="1" t="s">
        <v>138</v>
      </c>
      <c r="H78" s="1">
        <v>44.0</v>
      </c>
      <c r="I78" s="1">
        <v>86.0</v>
      </c>
      <c r="J78" s="1">
        <v>163.0</v>
      </c>
      <c r="K78" s="1">
        <v>4.939393939</v>
      </c>
      <c r="L78" s="1">
        <v>150.0</v>
      </c>
      <c r="M78" s="1">
        <v>1.76</v>
      </c>
      <c r="N78" s="1">
        <v>84.0</v>
      </c>
      <c r="O78" s="1">
        <v>5.05</v>
      </c>
      <c r="P78" s="1">
        <v>5.06</v>
      </c>
      <c r="Q78" s="1">
        <v>1.52</v>
      </c>
      <c r="R78" s="1">
        <v>3.328947368</v>
      </c>
      <c r="S78" s="1">
        <v>222.0</v>
      </c>
      <c r="T78" s="1">
        <v>16.88</v>
      </c>
      <c r="U78" s="1">
        <v>4.662</v>
      </c>
      <c r="V78" s="1">
        <v>185.8</v>
      </c>
      <c r="W78" s="1">
        <v>290.5335628</v>
      </c>
      <c r="X78" s="1">
        <v>47.3</v>
      </c>
      <c r="Y78" s="1">
        <v>28.59155703</v>
      </c>
      <c r="Z78" s="1">
        <v>3.497536</v>
      </c>
      <c r="AA78" s="1">
        <v>0.316898751</v>
      </c>
      <c r="AB78" s="1">
        <v>90.7</v>
      </c>
      <c r="AC78" s="1">
        <v>27.65479137</v>
      </c>
      <c r="AD78" s="1" t="s">
        <v>139</v>
      </c>
      <c r="AE78" s="1">
        <v>38.66757749</v>
      </c>
      <c r="AF78" s="1">
        <v>103.8</v>
      </c>
      <c r="AG78" s="1" t="s">
        <v>140</v>
      </c>
      <c r="AH78" s="1" t="s">
        <v>141</v>
      </c>
      <c r="AI78" s="1" t="s">
        <v>142</v>
      </c>
      <c r="AJ78" s="1" t="s">
        <v>167</v>
      </c>
      <c r="AK78" s="1" t="s">
        <v>143</v>
      </c>
      <c r="AL78" s="1">
        <v>129.0</v>
      </c>
      <c r="AM78" s="1">
        <v>84.0</v>
      </c>
      <c r="AN78" s="1">
        <v>1914.69</v>
      </c>
      <c r="AO78" s="1">
        <v>15.8014</v>
      </c>
      <c r="AP78" s="1">
        <v>734.188</v>
      </c>
      <c r="AQ78" s="1">
        <v>1158.91</v>
      </c>
      <c r="AR78" s="1">
        <v>16.3267</v>
      </c>
      <c r="AS78" s="1">
        <v>1632.91</v>
      </c>
      <c r="AT78" s="1">
        <v>3253.88</v>
      </c>
      <c r="AU78" s="1">
        <v>235.619</v>
      </c>
      <c r="AV78" s="1">
        <v>11.329</v>
      </c>
      <c r="AW78" s="1">
        <v>1.30625</v>
      </c>
      <c r="AX78" s="1">
        <v>4.727</v>
      </c>
      <c r="AY78" s="1">
        <v>989.591</v>
      </c>
      <c r="AZ78" s="1">
        <v>1.4501</v>
      </c>
      <c r="BA78" s="1">
        <v>2.60395</v>
      </c>
      <c r="BB78" s="1">
        <v>37.3881</v>
      </c>
      <c r="BC78" s="1">
        <v>4.88677</v>
      </c>
      <c r="BD78" s="1">
        <v>3.21895</v>
      </c>
      <c r="BE78" s="1">
        <v>401.372</v>
      </c>
      <c r="BF78" s="1">
        <v>7.28185</v>
      </c>
      <c r="BG78" s="1">
        <v>166.172</v>
      </c>
      <c r="BH78" s="1">
        <v>11.20251435</v>
      </c>
      <c r="BI78" s="1">
        <v>2.837503279</v>
      </c>
      <c r="BJ78" s="1">
        <v>1.471922201</v>
      </c>
      <c r="BK78" s="1">
        <v>0.096047196</v>
      </c>
      <c r="BL78" s="1" t="s">
        <v>144</v>
      </c>
      <c r="BM78" s="1" t="s">
        <v>146</v>
      </c>
      <c r="BN78" s="1" t="s">
        <v>145</v>
      </c>
      <c r="BO78" s="1" t="s">
        <v>145</v>
      </c>
      <c r="BP78" s="1" t="s">
        <v>146</v>
      </c>
      <c r="BQ78" s="1" t="s">
        <v>146</v>
      </c>
      <c r="BR78" s="1" t="s">
        <v>145</v>
      </c>
      <c r="BS78" s="1">
        <v>37.02423143</v>
      </c>
      <c r="BT78" s="1">
        <v>19.05538963</v>
      </c>
      <c r="BU78" s="1">
        <v>13.60953922</v>
      </c>
      <c r="BV78" s="1">
        <v>5.825993951</v>
      </c>
      <c r="BW78" s="1">
        <v>5.15066296</v>
      </c>
      <c r="BX78" s="1">
        <v>-1.383665575</v>
      </c>
      <c r="BY78" s="1">
        <v>-0.72254077</v>
      </c>
      <c r="BZ78" s="1" t="str">
        <f t="shared" si="1"/>
        <v>antiinflamatoria</v>
      </c>
      <c r="CA78" s="1">
        <v>29.10597303</v>
      </c>
      <c r="CB78" s="1" t="s">
        <v>148</v>
      </c>
      <c r="CC78" s="1">
        <v>0.184826013</v>
      </c>
      <c r="CD78" s="1">
        <v>0.149539565</v>
      </c>
      <c r="CE78" s="1">
        <v>0.201980279</v>
      </c>
      <c r="CF78" s="1">
        <v>0.030274631</v>
      </c>
      <c r="CG78" s="1">
        <v>0.158177818</v>
      </c>
      <c r="CH78" s="1">
        <v>1523.736</v>
      </c>
      <c r="CI78" s="2" t="str">
        <f t="shared" si="2"/>
        <v>High</v>
      </c>
      <c r="CJ78" s="1">
        <v>484.034</v>
      </c>
      <c r="CK78" s="1">
        <v>402.334</v>
      </c>
      <c r="CL78" s="1">
        <v>81.7</v>
      </c>
      <c r="CM78" s="1">
        <v>252.037</v>
      </c>
      <c r="CN78" s="1">
        <v>207.505</v>
      </c>
      <c r="CO78" s="1">
        <v>9.902</v>
      </c>
      <c r="CP78" s="1">
        <v>0.0</v>
      </c>
      <c r="CQ78" s="1">
        <v>9.902</v>
      </c>
      <c r="CR78" s="1">
        <v>0.07</v>
      </c>
      <c r="CS78" s="1">
        <v>14.52</v>
      </c>
      <c r="CT78" s="1">
        <v>14.59</v>
      </c>
      <c r="CU78" s="1">
        <v>0.0</v>
      </c>
      <c r="CV78" s="1">
        <v>4.207</v>
      </c>
      <c r="CW78" s="1">
        <v>31.902</v>
      </c>
      <c r="CX78" s="1">
        <v>0.0</v>
      </c>
      <c r="CY78" s="1">
        <v>187.681</v>
      </c>
      <c r="CZ78" s="1">
        <v>0.0</v>
      </c>
      <c r="DA78" s="1">
        <v>8.344</v>
      </c>
      <c r="DB78" s="1">
        <v>8.344</v>
      </c>
      <c r="DC78" s="1">
        <v>7.224</v>
      </c>
      <c r="DD78" s="1">
        <v>0.585</v>
      </c>
      <c r="DE78" s="1">
        <v>7.809</v>
      </c>
      <c r="DF78" s="1">
        <v>9.493</v>
      </c>
      <c r="DG78" s="1">
        <v>3.801</v>
      </c>
      <c r="DH78" s="1">
        <v>13.294</v>
      </c>
      <c r="DI78" s="1">
        <v>9.515</v>
      </c>
      <c r="DJ78" s="1">
        <v>13.8</v>
      </c>
      <c r="DK78" s="1">
        <v>23.316</v>
      </c>
      <c r="DL78" s="1">
        <v>143.542</v>
      </c>
      <c r="DM78" s="1">
        <v>40.647</v>
      </c>
      <c r="DN78" s="1">
        <v>184.189</v>
      </c>
      <c r="DO78" s="1">
        <v>0.07</v>
      </c>
      <c r="DP78" s="1">
        <v>14.52</v>
      </c>
      <c r="DQ78" s="1">
        <v>14.59</v>
      </c>
      <c r="DR78" s="1" t="s">
        <v>149</v>
      </c>
      <c r="DS78" s="1" t="s">
        <v>157</v>
      </c>
      <c r="DT78" s="1" t="s">
        <v>149</v>
      </c>
      <c r="DU78" s="1" t="s">
        <v>157</v>
      </c>
      <c r="DV78" s="1">
        <v>795.814</v>
      </c>
      <c r="DW78" s="1" t="str">
        <f t="shared" si="3"/>
        <v>high</v>
      </c>
      <c r="DX78" s="1">
        <v>252.8</v>
      </c>
      <c r="DY78" s="1">
        <v>131.633</v>
      </c>
      <c r="DZ78" s="1">
        <v>108.375</v>
      </c>
      <c r="EA78" s="1" t="s">
        <v>149</v>
      </c>
      <c r="EB78" s="1" t="s">
        <v>157</v>
      </c>
      <c r="EC78" s="1" t="s">
        <v>157</v>
      </c>
      <c r="ED78" s="1" t="s">
        <v>157</v>
      </c>
      <c r="EE78" s="1" t="s">
        <v>315</v>
      </c>
      <c r="EF78" s="1" t="s">
        <v>151</v>
      </c>
      <c r="EG78" s="1" t="s">
        <v>151</v>
      </c>
    </row>
    <row r="79" ht="14.25" customHeight="1">
      <c r="A79" s="1" t="s">
        <v>316</v>
      </c>
      <c r="B79" s="1" t="s">
        <v>136</v>
      </c>
      <c r="C79" s="1">
        <v>28.0</v>
      </c>
      <c r="D79" s="1" t="s">
        <v>137</v>
      </c>
      <c r="E79" s="1">
        <v>139.0</v>
      </c>
      <c r="F79" s="1">
        <v>34.0</v>
      </c>
      <c r="G79" s="1" t="s">
        <v>138</v>
      </c>
      <c r="H79" s="1">
        <v>88.0</v>
      </c>
      <c r="I79" s="1" t="s">
        <v>147</v>
      </c>
      <c r="J79" s="1">
        <v>262.0</v>
      </c>
      <c r="K79" s="1">
        <v>7.705882353</v>
      </c>
      <c r="L79" s="1">
        <v>369.8</v>
      </c>
      <c r="M79" s="1">
        <v>2.15</v>
      </c>
      <c r="N79" s="1">
        <v>98.0</v>
      </c>
      <c r="O79" s="1">
        <v>5.41</v>
      </c>
      <c r="P79" s="1">
        <v>5.85</v>
      </c>
      <c r="Q79" s="1">
        <v>2.26</v>
      </c>
      <c r="R79" s="1">
        <v>2.588495575</v>
      </c>
      <c r="S79" s="1">
        <v>440.0</v>
      </c>
      <c r="T79" s="1">
        <v>55.94</v>
      </c>
      <c r="U79" s="1">
        <v>5.439</v>
      </c>
      <c r="V79" s="1">
        <v>314.7</v>
      </c>
      <c r="W79" s="1">
        <v>576.9984528</v>
      </c>
      <c r="X79" s="1">
        <v>14.7</v>
      </c>
      <c r="Y79" s="1">
        <v>7.395047998</v>
      </c>
      <c r="Z79" s="1">
        <v>13.52256267</v>
      </c>
      <c r="AA79" s="1">
        <v>0.267174024</v>
      </c>
      <c r="AB79" s="1">
        <v>96.2</v>
      </c>
      <c r="AC79" s="1">
        <v>31.5202216</v>
      </c>
      <c r="AD79" s="1" t="s">
        <v>155</v>
      </c>
      <c r="AE79" s="1">
        <v>41.92750012</v>
      </c>
      <c r="AF79" s="1">
        <v>105.1</v>
      </c>
      <c r="AG79" s="1" t="s">
        <v>140</v>
      </c>
      <c r="AH79" s="1" t="s">
        <v>141</v>
      </c>
      <c r="AI79" s="1" t="s">
        <v>167</v>
      </c>
      <c r="AJ79" s="1" t="s">
        <v>142</v>
      </c>
      <c r="AK79" s="1" t="s">
        <v>173</v>
      </c>
      <c r="AL79" s="1">
        <v>131.0</v>
      </c>
      <c r="AM79" s="1">
        <v>79.0</v>
      </c>
      <c r="AN79" s="1">
        <v>2192.06</v>
      </c>
      <c r="AO79" s="1">
        <v>13.4364</v>
      </c>
      <c r="AP79" s="1">
        <v>507.849</v>
      </c>
      <c r="AQ79" s="1">
        <v>956.733</v>
      </c>
      <c r="AR79" s="1">
        <v>13.7371</v>
      </c>
      <c r="AS79" s="1">
        <v>1186.0</v>
      </c>
      <c r="AT79" s="1">
        <v>2811.48</v>
      </c>
      <c r="AU79" s="1">
        <v>216.112</v>
      </c>
      <c r="AV79" s="1">
        <v>9.75807</v>
      </c>
      <c r="AW79" s="1">
        <v>1.30631</v>
      </c>
      <c r="AX79" s="1">
        <v>2.79842</v>
      </c>
      <c r="AY79" s="1">
        <v>810.354</v>
      </c>
      <c r="AZ79" s="1">
        <v>1.04146</v>
      </c>
      <c r="BA79" s="1">
        <v>1.73416</v>
      </c>
      <c r="BB79" s="1">
        <v>16.6256</v>
      </c>
      <c r="BC79" s="1">
        <v>5.41761</v>
      </c>
      <c r="BD79" s="1">
        <v>1.11314</v>
      </c>
      <c r="BE79" s="1">
        <v>312.694</v>
      </c>
      <c r="BF79" s="1">
        <v>7.05874</v>
      </c>
      <c r="BG79" s="1">
        <v>170.111</v>
      </c>
      <c r="BH79" s="1">
        <v>2.334783137</v>
      </c>
      <c r="BI79" s="1">
        <v>1.069768443</v>
      </c>
      <c r="BJ79" s="1">
        <v>0.328605316</v>
      </c>
      <c r="BK79" s="1">
        <v>0.024107628</v>
      </c>
      <c r="BL79" s="1" t="s">
        <v>144</v>
      </c>
      <c r="BM79" s="1" t="s">
        <v>145</v>
      </c>
      <c r="BN79" s="1" t="s">
        <v>145</v>
      </c>
      <c r="BO79" s="1" t="s">
        <v>145</v>
      </c>
      <c r="BP79" s="1" t="s">
        <v>146</v>
      </c>
      <c r="BQ79" s="1" t="s">
        <v>146</v>
      </c>
      <c r="BR79" s="1" t="s">
        <v>145</v>
      </c>
      <c r="BS79" s="1">
        <v>16.8833983</v>
      </c>
      <c r="BT79" s="1">
        <v>19.16056074</v>
      </c>
      <c r="BU79" s="1">
        <v>11.68112018</v>
      </c>
      <c r="BV79" s="1">
        <v>5.006949503</v>
      </c>
      <c r="BW79" s="1">
        <v>10.72085274</v>
      </c>
      <c r="BX79" s="1">
        <v>0.912425148</v>
      </c>
      <c r="BY79" s="1">
        <v>0.416252349</v>
      </c>
      <c r="BZ79" s="1" t="str">
        <f t="shared" si="1"/>
        <v>proinflamatoria</v>
      </c>
      <c r="CA79" s="1">
        <v>30.75547098</v>
      </c>
      <c r="CB79" s="1" t="s">
        <v>148</v>
      </c>
      <c r="CC79" s="1">
        <v>6.14817E-4</v>
      </c>
      <c r="CD79" s="1">
        <v>0.423557742</v>
      </c>
      <c r="CE79" s="1">
        <v>0.235679885</v>
      </c>
      <c r="CF79" s="1">
        <v>0.120709089</v>
      </c>
      <c r="CG79" s="1">
        <v>0.001895686</v>
      </c>
      <c r="CH79" s="1">
        <v>539.02</v>
      </c>
      <c r="CI79" s="2" t="str">
        <f t="shared" si="2"/>
        <v>low</v>
      </c>
      <c r="CJ79" s="1">
        <v>248.585</v>
      </c>
      <c r="CK79" s="1">
        <v>215.121</v>
      </c>
      <c r="CL79" s="1">
        <v>33.464</v>
      </c>
      <c r="CM79" s="1">
        <v>51.145</v>
      </c>
      <c r="CN79" s="1">
        <v>192.141</v>
      </c>
      <c r="CO79" s="1">
        <v>0.115</v>
      </c>
      <c r="CP79" s="1">
        <v>0.0</v>
      </c>
      <c r="CQ79" s="1">
        <v>0.115</v>
      </c>
      <c r="CR79" s="1">
        <v>0.0</v>
      </c>
      <c r="CS79" s="1">
        <v>5.184</v>
      </c>
      <c r="CT79" s="1">
        <v>5.184</v>
      </c>
      <c r="CU79" s="1">
        <v>0.0</v>
      </c>
      <c r="CV79" s="1">
        <v>0.0</v>
      </c>
      <c r="CW79" s="1">
        <v>0.0</v>
      </c>
      <c r="CX79" s="1">
        <v>0.0</v>
      </c>
      <c r="CY79" s="1">
        <v>8.484</v>
      </c>
      <c r="CZ79" s="1">
        <v>0.0</v>
      </c>
      <c r="DA79" s="1">
        <v>0.0</v>
      </c>
      <c r="DB79" s="1">
        <v>0.0</v>
      </c>
      <c r="DC79" s="1">
        <v>0.0</v>
      </c>
      <c r="DD79" s="1">
        <v>0.004</v>
      </c>
      <c r="DE79" s="1">
        <v>0.004</v>
      </c>
      <c r="DF79" s="1">
        <v>42.556</v>
      </c>
      <c r="DG79" s="1">
        <v>0.101</v>
      </c>
      <c r="DH79" s="1">
        <v>42.657</v>
      </c>
      <c r="DI79" s="1">
        <v>0.118</v>
      </c>
      <c r="DJ79" s="1">
        <v>0.501</v>
      </c>
      <c r="DK79" s="1">
        <v>0.619</v>
      </c>
      <c r="DL79" s="1">
        <v>163.839</v>
      </c>
      <c r="DM79" s="1">
        <v>27.665</v>
      </c>
      <c r="DN79" s="1">
        <v>191.504</v>
      </c>
      <c r="DO79" s="1">
        <v>0.0</v>
      </c>
      <c r="DP79" s="1">
        <v>5.184</v>
      </c>
      <c r="DQ79" s="1">
        <v>5.184</v>
      </c>
      <c r="DR79" s="1" t="s">
        <v>158</v>
      </c>
      <c r="DS79" s="1" t="s">
        <v>158</v>
      </c>
      <c r="DT79" s="1" t="s">
        <v>158</v>
      </c>
      <c r="DU79" s="1" t="s">
        <v>157</v>
      </c>
      <c r="DV79" s="1">
        <v>245.896</v>
      </c>
      <c r="DW79" s="1" t="str">
        <f t="shared" si="3"/>
        <v>low</v>
      </c>
      <c r="DX79" s="1">
        <v>113.402</v>
      </c>
      <c r="DY79" s="1">
        <v>23.332</v>
      </c>
      <c r="DZ79" s="1">
        <v>87.653</v>
      </c>
      <c r="EA79" s="1" t="s">
        <v>158</v>
      </c>
      <c r="EB79" s="1" t="s">
        <v>158</v>
      </c>
      <c r="EC79" s="1" t="s">
        <v>158</v>
      </c>
      <c r="ED79" s="1" t="s">
        <v>157</v>
      </c>
      <c r="EE79" s="1" t="s">
        <v>317</v>
      </c>
      <c r="EF79" s="1" t="s">
        <v>151</v>
      </c>
      <c r="EG79" s="1" t="s">
        <v>151</v>
      </c>
    </row>
    <row r="80" ht="14.25" customHeight="1">
      <c r="A80" s="1" t="s">
        <v>318</v>
      </c>
      <c r="B80" s="1" t="s">
        <v>153</v>
      </c>
      <c r="C80" s="1">
        <v>52.0</v>
      </c>
      <c r="D80" s="1" t="s">
        <v>161</v>
      </c>
      <c r="E80" s="1">
        <v>90.0</v>
      </c>
      <c r="F80" s="1">
        <v>65.0</v>
      </c>
      <c r="G80" s="1" t="s">
        <v>154</v>
      </c>
      <c r="H80" s="1">
        <v>22.0</v>
      </c>
      <c r="I80" s="1">
        <v>74.0</v>
      </c>
      <c r="J80" s="1">
        <v>161.0</v>
      </c>
      <c r="K80" s="1">
        <v>2.476923077</v>
      </c>
      <c r="L80" s="1">
        <v>144.9</v>
      </c>
      <c r="M80" s="1">
        <v>1.62</v>
      </c>
      <c r="N80" s="1">
        <v>86.0</v>
      </c>
      <c r="O80" s="1">
        <v>5.55</v>
      </c>
      <c r="P80" s="1">
        <v>20.2</v>
      </c>
      <c r="Q80" s="1">
        <v>14.35</v>
      </c>
      <c r="R80" s="1">
        <v>1.407665505</v>
      </c>
      <c r="S80" s="1">
        <v>109.0</v>
      </c>
      <c r="T80" s="1">
        <v>10.42</v>
      </c>
      <c r="U80" s="1">
        <v>4.773</v>
      </c>
      <c r="V80" s="1">
        <v>128.0</v>
      </c>
      <c r="W80" s="1">
        <v>163.7077769</v>
      </c>
      <c r="X80" s="1">
        <v>75.2</v>
      </c>
      <c r="Y80" s="1">
        <v>45.24008006</v>
      </c>
      <c r="Z80" s="1">
        <v>2.210429333</v>
      </c>
      <c r="AA80" s="1">
        <v>0.338261068</v>
      </c>
      <c r="AB80" s="1">
        <v>77.6</v>
      </c>
      <c r="AC80" s="1">
        <v>33.76473291</v>
      </c>
      <c r="AD80" s="1" t="s">
        <v>155</v>
      </c>
      <c r="AE80" s="1">
        <v>44.75162879</v>
      </c>
      <c r="AF80" s="1">
        <v>104.4</v>
      </c>
      <c r="AG80" s="1" t="s">
        <v>140</v>
      </c>
      <c r="AH80" s="1" t="s">
        <v>141</v>
      </c>
      <c r="AI80" s="1" t="s">
        <v>142</v>
      </c>
      <c r="AJ80" s="1" t="s">
        <v>142</v>
      </c>
      <c r="AK80" s="1" t="s">
        <v>143</v>
      </c>
      <c r="AL80" s="1">
        <v>176.0</v>
      </c>
      <c r="AM80" s="1">
        <v>104.0</v>
      </c>
      <c r="AN80" s="1">
        <v>2121.64</v>
      </c>
      <c r="AO80" s="1">
        <v>20.5792</v>
      </c>
      <c r="AP80" s="1">
        <v>740.635</v>
      </c>
      <c r="AQ80" s="1">
        <v>1094.27</v>
      </c>
      <c r="AR80" s="1">
        <v>13.2734</v>
      </c>
      <c r="AS80" s="1">
        <v>1363.02</v>
      </c>
      <c r="AT80" s="1">
        <v>4134.93</v>
      </c>
      <c r="AU80" s="1">
        <v>233.763</v>
      </c>
      <c r="AV80" s="1">
        <v>10.119</v>
      </c>
      <c r="AW80" s="1">
        <v>2.6833</v>
      </c>
      <c r="AX80" s="1">
        <v>3.11779</v>
      </c>
      <c r="AY80" s="1">
        <v>876.889</v>
      </c>
      <c r="AZ80" s="1">
        <v>0.896004</v>
      </c>
      <c r="BA80" s="1">
        <v>1.45434</v>
      </c>
      <c r="BB80" s="1">
        <v>14.4802</v>
      </c>
      <c r="BC80" s="1">
        <v>4.90201</v>
      </c>
      <c r="BD80" s="1">
        <v>1.06729</v>
      </c>
      <c r="BE80" s="1">
        <v>326.113</v>
      </c>
      <c r="BF80" s="1">
        <v>6.70459</v>
      </c>
      <c r="BG80" s="1">
        <v>216.435</v>
      </c>
      <c r="BH80" s="1">
        <v>6.192727879</v>
      </c>
      <c r="BI80" s="1">
        <v>1.915937614</v>
      </c>
      <c r="BJ80" s="1">
        <v>1.06251319</v>
      </c>
      <c r="BK80" s="1">
        <v>0.134223144</v>
      </c>
      <c r="BL80" s="1" t="s">
        <v>156</v>
      </c>
      <c r="BM80" s="1" t="s">
        <v>145</v>
      </c>
      <c r="BN80" s="1" t="s">
        <v>146</v>
      </c>
      <c r="BO80" s="1" t="s">
        <v>146</v>
      </c>
      <c r="BP80" s="1" t="s">
        <v>146</v>
      </c>
      <c r="BQ80" s="1" t="s">
        <v>146</v>
      </c>
      <c r="BR80" s="1" t="s">
        <v>146</v>
      </c>
      <c r="BS80" s="1">
        <v>10.62907199</v>
      </c>
      <c r="BT80" s="1">
        <v>6.88527084</v>
      </c>
      <c r="BU80" s="1">
        <v>6.813342713</v>
      </c>
      <c r="BV80" s="1">
        <v>3.188129114</v>
      </c>
      <c r="BW80" s="1">
        <v>7.102973471</v>
      </c>
      <c r="BX80" s="1">
        <v>-0.206060613</v>
      </c>
      <c r="BY80" s="1">
        <v>-0.097106792</v>
      </c>
      <c r="BZ80" s="1" t="str">
        <f t="shared" si="1"/>
        <v>antiinflamatoria</v>
      </c>
      <c r="CA80" s="1">
        <v>46.95785441</v>
      </c>
      <c r="CB80" s="1" t="s">
        <v>148</v>
      </c>
      <c r="CC80" s="1">
        <v>0.019420445</v>
      </c>
      <c r="CD80" s="1">
        <v>0.564378011</v>
      </c>
      <c r="CE80" s="1">
        <v>0.129941127</v>
      </c>
      <c r="CF80" s="1">
        <v>0.046448505</v>
      </c>
      <c r="CG80" s="1">
        <v>0.115911002</v>
      </c>
      <c r="CH80" s="1">
        <v>1379.986</v>
      </c>
      <c r="CI80" s="2" t="str">
        <f t="shared" si="2"/>
        <v>High</v>
      </c>
      <c r="CJ80" s="1">
        <v>164.948</v>
      </c>
      <c r="CK80" s="1">
        <v>130.421</v>
      </c>
      <c r="CL80" s="1">
        <v>34.527</v>
      </c>
      <c r="CM80" s="1">
        <v>49.855</v>
      </c>
      <c r="CN80" s="1">
        <v>101.091</v>
      </c>
      <c r="CO80" s="1">
        <v>3.192</v>
      </c>
      <c r="CP80" s="1">
        <v>0.0</v>
      </c>
      <c r="CQ80" s="1">
        <v>3.192</v>
      </c>
      <c r="CR80" s="1">
        <v>0.0</v>
      </c>
      <c r="CS80" s="1">
        <v>10.811</v>
      </c>
      <c r="CT80" s="1">
        <v>10.811</v>
      </c>
      <c r="CU80" s="1">
        <v>0.0</v>
      </c>
      <c r="CV80" s="1">
        <v>3.19</v>
      </c>
      <c r="CW80" s="1">
        <v>0.0</v>
      </c>
      <c r="CX80" s="1">
        <v>0.0</v>
      </c>
      <c r="CY80" s="1">
        <v>18.284</v>
      </c>
      <c r="CZ80" s="1">
        <v>0.0</v>
      </c>
      <c r="DA80" s="1">
        <v>0.0</v>
      </c>
      <c r="DB80" s="1">
        <v>0.0</v>
      </c>
      <c r="DC80" s="1">
        <v>31.073</v>
      </c>
      <c r="DD80" s="1">
        <v>0.143</v>
      </c>
      <c r="DE80" s="1">
        <v>31.217</v>
      </c>
      <c r="DF80" s="1">
        <v>0.0</v>
      </c>
      <c r="DG80" s="1">
        <v>0.354</v>
      </c>
      <c r="DH80" s="1">
        <v>0.354</v>
      </c>
      <c r="DI80" s="1">
        <v>0.262</v>
      </c>
      <c r="DJ80" s="1">
        <v>4.927</v>
      </c>
      <c r="DK80" s="1">
        <v>5.189</v>
      </c>
      <c r="DL80" s="1">
        <v>77.61</v>
      </c>
      <c r="DM80" s="1">
        <v>18.292</v>
      </c>
      <c r="DN80" s="1">
        <v>95.902</v>
      </c>
      <c r="DO80" s="1">
        <v>0.0</v>
      </c>
      <c r="DP80" s="1">
        <v>10.811</v>
      </c>
      <c r="DQ80" s="1">
        <v>10.811</v>
      </c>
      <c r="DR80" s="1" t="s">
        <v>149</v>
      </c>
      <c r="DS80" s="1" t="s">
        <v>158</v>
      </c>
      <c r="DT80" s="1" t="s">
        <v>158</v>
      </c>
      <c r="DU80" s="1" t="s">
        <v>158</v>
      </c>
      <c r="DV80" s="1">
        <v>650.433</v>
      </c>
      <c r="DW80" s="1" t="str">
        <f t="shared" si="3"/>
        <v>high</v>
      </c>
      <c r="DX80" s="1">
        <v>77.746</v>
      </c>
      <c r="DY80" s="1">
        <v>23.498</v>
      </c>
      <c r="DZ80" s="1">
        <v>47.647</v>
      </c>
      <c r="EA80" s="1" t="s">
        <v>157</v>
      </c>
      <c r="EB80" s="1" t="s">
        <v>158</v>
      </c>
      <c r="EC80" s="1" t="s">
        <v>158</v>
      </c>
      <c r="ED80" s="1" t="s">
        <v>158</v>
      </c>
      <c r="EE80" s="1" t="s">
        <v>319</v>
      </c>
      <c r="EF80" s="1" t="s">
        <v>151</v>
      </c>
      <c r="EG80" s="1" t="s">
        <v>151</v>
      </c>
    </row>
    <row r="81" ht="14.25" customHeight="1">
      <c r="A81" s="1" t="s">
        <v>320</v>
      </c>
      <c r="B81" s="1" t="s">
        <v>153</v>
      </c>
      <c r="C81" s="1">
        <v>43.0</v>
      </c>
      <c r="D81" s="1" t="s">
        <v>161</v>
      </c>
      <c r="E81" s="1">
        <v>127.0</v>
      </c>
      <c r="F81" s="1">
        <v>40.0</v>
      </c>
      <c r="G81" s="1" t="s">
        <v>154</v>
      </c>
      <c r="H81" s="1">
        <v>38.0</v>
      </c>
      <c r="I81" s="1">
        <v>168.0</v>
      </c>
      <c r="J81" s="1">
        <v>246.0</v>
      </c>
      <c r="K81" s="1">
        <v>6.15</v>
      </c>
      <c r="L81" s="1">
        <v>190.3</v>
      </c>
      <c r="M81" s="1">
        <v>3.13</v>
      </c>
      <c r="N81" s="1">
        <v>77.0</v>
      </c>
      <c r="O81" s="1">
        <v>5.63</v>
      </c>
      <c r="P81" s="1">
        <v>10.1</v>
      </c>
      <c r="Q81" s="1">
        <v>6.01</v>
      </c>
      <c r="R81" s="1">
        <v>1.680532446</v>
      </c>
      <c r="S81" s="1">
        <v>192.0</v>
      </c>
      <c r="T81" s="1">
        <v>12.11</v>
      </c>
      <c r="U81" s="1">
        <v>4.2735</v>
      </c>
      <c r="V81" s="1">
        <v>176.5</v>
      </c>
      <c r="W81" s="1">
        <v>313.1221719</v>
      </c>
      <c r="X81" s="1">
        <v>66.9</v>
      </c>
      <c r="Y81" s="1">
        <v>43.4765092</v>
      </c>
      <c r="Z81" s="1">
        <v>2.300092667</v>
      </c>
      <c r="AA81" s="1">
        <v>0.336296649</v>
      </c>
      <c r="AB81" s="1">
        <v>61.0</v>
      </c>
      <c r="AC81" s="1">
        <v>26.96709484</v>
      </c>
      <c r="AD81" s="1" t="s">
        <v>139</v>
      </c>
      <c r="AE81" s="1">
        <v>41.35540904</v>
      </c>
      <c r="AF81" s="1">
        <v>86.8</v>
      </c>
      <c r="AG81" s="1" t="s">
        <v>140</v>
      </c>
      <c r="AH81" s="1" t="s">
        <v>141</v>
      </c>
      <c r="AI81" s="1" t="s">
        <v>142</v>
      </c>
      <c r="AJ81" s="1" t="s">
        <v>167</v>
      </c>
      <c r="AK81" s="1" t="s">
        <v>143</v>
      </c>
      <c r="AL81" s="1">
        <v>126.0</v>
      </c>
      <c r="AM81" s="1">
        <v>84.0</v>
      </c>
      <c r="AN81" s="1">
        <v>1983.77</v>
      </c>
      <c r="AO81" s="1">
        <v>17.8208</v>
      </c>
      <c r="AP81" s="1">
        <v>556.687</v>
      </c>
      <c r="AQ81" s="1">
        <v>921.115</v>
      </c>
      <c r="AR81" s="1">
        <v>13.9138</v>
      </c>
      <c r="AS81" s="1">
        <v>1164.41</v>
      </c>
      <c r="AT81" s="1">
        <v>3342.14</v>
      </c>
      <c r="AU81" s="1">
        <v>247.853</v>
      </c>
      <c r="AV81" s="1">
        <v>10.4427</v>
      </c>
      <c r="AW81" s="1">
        <v>1.40122</v>
      </c>
      <c r="AX81" s="1">
        <v>3.04899</v>
      </c>
      <c r="AY81" s="1">
        <v>913.108</v>
      </c>
      <c r="AZ81" s="1">
        <v>0.920387</v>
      </c>
      <c r="BA81" s="1">
        <v>1.41535</v>
      </c>
      <c r="BB81" s="1">
        <v>12.1311</v>
      </c>
      <c r="BC81" s="1">
        <v>4.24308</v>
      </c>
      <c r="BD81" s="1">
        <v>1.6998</v>
      </c>
      <c r="BE81" s="1">
        <v>326.233</v>
      </c>
      <c r="BF81" s="1">
        <v>7.06945</v>
      </c>
      <c r="BG81" s="1">
        <v>137.561</v>
      </c>
      <c r="BH81" s="1">
        <v>1.62371313</v>
      </c>
      <c r="BI81" s="1">
        <v>0.303673454</v>
      </c>
      <c r="BJ81" s="1">
        <v>0.089292865</v>
      </c>
      <c r="BK81" s="1">
        <v>0.03686521</v>
      </c>
      <c r="BL81" s="1" t="s">
        <v>144</v>
      </c>
      <c r="BM81" s="1" t="s">
        <v>146</v>
      </c>
      <c r="BN81" s="1" t="s">
        <v>145</v>
      </c>
      <c r="BO81" s="1" t="s">
        <v>145</v>
      </c>
      <c r="BP81" s="1" t="s">
        <v>146</v>
      </c>
      <c r="BQ81" s="1" t="s">
        <v>145</v>
      </c>
      <c r="BR81" s="1" t="s">
        <v>146</v>
      </c>
      <c r="BS81" s="1">
        <v>14.07473763</v>
      </c>
      <c r="BT81" s="1">
        <v>5.553769506</v>
      </c>
      <c r="BU81" s="1">
        <v>5.982395596</v>
      </c>
      <c r="BV81" s="1">
        <v>3.35615667</v>
      </c>
      <c r="BW81" s="1">
        <v>3.861455598</v>
      </c>
      <c r="BX81" s="1">
        <v>0.224835853</v>
      </c>
      <c r="BY81" s="1">
        <v>0.113324523</v>
      </c>
      <c r="BZ81" s="1" t="str">
        <f t="shared" si="1"/>
        <v>proinflamatoria</v>
      </c>
      <c r="CA81" s="1">
        <v>41.34562212</v>
      </c>
      <c r="CB81" s="1" t="s">
        <v>148</v>
      </c>
      <c r="CC81" s="1">
        <v>0.094730313</v>
      </c>
      <c r="CD81" s="1">
        <v>0.107904531</v>
      </c>
      <c r="CE81" s="1">
        <v>0.084303184</v>
      </c>
      <c r="CF81" s="1">
        <v>0.356796833</v>
      </c>
      <c r="CG81" s="1">
        <v>0.193920955</v>
      </c>
      <c r="CH81" s="1">
        <v>1197.333</v>
      </c>
      <c r="CI81" s="2" t="str">
        <f t="shared" si="2"/>
        <v>High</v>
      </c>
      <c r="CJ81" s="1">
        <v>548.077</v>
      </c>
      <c r="CK81" s="1">
        <v>483.239</v>
      </c>
      <c r="CL81" s="1">
        <v>64.837</v>
      </c>
      <c r="CM81" s="1">
        <v>482.244</v>
      </c>
      <c r="CN81" s="1">
        <v>44.971</v>
      </c>
      <c r="CO81" s="1">
        <v>1.768</v>
      </c>
      <c r="CP81" s="1">
        <v>0.0</v>
      </c>
      <c r="CQ81" s="1">
        <v>1.768</v>
      </c>
      <c r="CR81" s="1">
        <v>0.093</v>
      </c>
      <c r="CS81" s="1">
        <v>18.999</v>
      </c>
      <c r="CT81" s="1">
        <v>19.092</v>
      </c>
      <c r="CU81" s="1">
        <v>0.0</v>
      </c>
      <c r="CV81" s="1">
        <v>0.727</v>
      </c>
      <c r="CW81" s="1">
        <v>0.0</v>
      </c>
      <c r="CX81" s="1">
        <v>0.0</v>
      </c>
      <c r="CY81" s="1">
        <v>438.833</v>
      </c>
      <c r="CZ81" s="1">
        <v>0.066</v>
      </c>
      <c r="DA81" s="1">
        <v>4.639</v>
      </c>
      <c r="DB81" s="1">
        <v>4.704</v>
      </c>
      <c r="DC81" s="1">
        <v>7.061</v>
      </c>
      <c r="DD81" s="1">
        <v>0.218</v>
      </c>
      <c r="DE81" s="1">
        <v>7.278</v>
      </c>
      <c r="DF81" s="1">
        <v>25.472</v>
      </c>
      <c r="DG81" s="1">
        <v>5.886</v>
      </c>
      <c r="DH81" s="1">
        <v>31.357</v>
      </c>
      <c r="DI81" s="1">
        <v>0.391</v>
      </c>
      <c r="DJ81" s="1">
        <v>6.3</v>
      </c>
      <c r="DK81" s="1">
        <v>6.691</v>
      </c>
      <c r="DL81" s="1">
        <v>9.474</v>
      </c>
      <c r="DM81" s="1">
        <v>28.785</v>
      </c>
      <c r="DN81" s="1">
        <v>38.259</v>
      </c>
      <c r="DO81" s="1">
        <v>0.093</v>
      </c>
      <c r="DP81" s="1">
        <v>18.999</v>
      </c>
      <c r="DQ81" s="1">
        <v>19.092</v>
      </c>
      <c r="DR81" s="1" t="s">
        <v>157</v>
      </c>
      <c r="DS81" s="1" t="s">
        <v>157</v>
      </c>
      <c r="DT81" s="1" t="s">
        <v>149</v>
      </c>
      <c r="DU81" s="1" t="s">
        <v>158</v>
      </c>
      <c r="DV81" s="1">
        <v>603.564</v>
      </c>
      <c r="DW81" s="1" t="str">
        <f t="shared" si="3"/>
        <v>high</v>
      </c>
      <c r="DX81" s="1">
        <v>276.28</v>
      </c>
      <c r="DY81" s="1">
        <v>243.095</v>
      </c>
      <c r="DZ81" s="1">
        <v>22.67</v>
      </c>
      <c r="EA81" s="1" t="s">
        <v>157</v>
      </c>
      <c r="EB81" s="1" t="s">
        <v>157</v>
      </c>
      <c r="EC81" s="1" t="s">
        <v>149</v>
      </c>
      <c r="ED81" s="1" t="s">
        <v>158</v>
      </c>
      <c r="EE81" s="1" t="s">
        <v>321</v>
      </c>
      <c r="EF81" s="1" t="s">
        <v>151</v>
      </c>
      <c r="EG81" s="1" t="s">
        <v>151</v>
      </c>
    </row>
    <row r="82" ht="14.25" customHeight="1">
      <c r="A82" s="1" t="s">
        <v>322</v>
      </c>
      <c r="B82" s="1" t="s">
        <v>153</v>
      </c>
      <c r="C82" s="1">
        <v>57.0</v>
      </c>
      <c r="D82" s="1" t="s">
        <v>161</v>
      </c>
      <c r="E82" s="1">
        <v>76.1</v>
      </c>
      <c r="F82" s="1">
        <v>69.0</v>
      </c>
      <c r="G82" s="1" t="s">
        <v>154</v>
      </c>
      <c r="H82" s="1">
        <v>14.0</v>
      </c>
      <c r="I82" s="1">
        <v>100.0</v>
      </c>
      <c r="J82" s="1">
        <v>183.0</v>
      </c>
      <c r="K82" s="1">
        <v>2.652173913</v>
      </c>
      <c r="L82" s="1">
        <v>101.4</v>
      </c>
      <c r="M82" s="1">
        <v>0.12</v>
      </c>
      <c r="N82" s="1">
        <v>79.0</v>
      </c>
      <c r="O82" s="1">
        <v>5.23</v>
      </c>
      <c r="P82" s="1">
        <v>0.61</v>
      </c>
      <c r="Q82" s="1">
        <v>5.21</v>
      </c>
      <c r="R82" s="1">
        <v>0.117082534</v>
      </c>
      <c r="S82" s="1">
        <v>68.0</v>
      </c>
      <c r="T82" s="1">
        <v>9.19</v>
      </c>
      <c r="U82" s="1">
        <v>4.3845</v>
      </c>
      <c r="V82" s="1">
        <v>139.4</v>
      </c>
      <c r="W82" s="1">
        <v>207.8010175</v>
      </c>
      <c r="X82" s="1">
        <v>87.0</v>
      </c>
      <c r="Y82" s="1">
        <v>55.84019577</v>
      </c>
      <c r="Z82" s="1">
        <v>1.790824667</v>
      </c>
      <c r="AA82" s="1">
        <v>0.349055625</v>
      </c>
      <c r="AB82" s="1">
        <v>49.9</v>
      </c>
      <c r="AC82" s="1">
        <v>18.96700881</v>
      </c>
      <c r="AD82" s="1" t="s">
        <v>154</v>
      </c>
      <c r="AE82" s="1">
        <v>29.6493232</v>
      </c>
      <c r="AF82" s="1">
        <v>65.2</v>
      </c>
      <c r="AG82" s="1" t="s">
        <v>154</v>
      </c>
      <c r="AH82" s="1" t="s">
        <v>154</v>
      </c>
      <c r="AI82" s="1" t="s">
        <v>142</v>
      </c>
      <c r="AJ82" s="1" t="s">
        <v>167</v>
      </c>
      <c r="AK82" s="1" t="s">
        <v>143</v>
      </c>
      <c r="AL82" s="1">
        <v>90.0</v>
      </c>
      <c r="AM82" s="1">
        <v>63.0</v>
      </c>
      <c r="AN82" s="1">
        <v>2234.5</v>
      </c>
      <c r="AO82" s="1">
        <v>12.8133</v>
      </c>
      <c r="AP82" s="1">
        <v>1351.14</v>
      </c>
      <c r="AQ82" s="1">
        <v>1365.86</v>
      </c>
      <c r="AR82" s="1">
        <v>12.5719</v>
      </c>
      <c r="AS82" s="1">
        <v>2026.41</v>
      </c>
      <c r="AT82" s="1">
        <v>5119.24</v>
      </c>
      <c r="AU82" s="1">
        <v>300.25</v>
      </c>
      <c r="AV82" s="1">
        <v>9.93784</v>
      </c>
      <c r="AW82" s="1">
        <v>1.76083</v>
      </c>
      <c r="AX82" s="1">
        <v>3.02413</v>
      </c>
      <c r="AY82" s="1">
        <v>1024.35</v>
      </c>
      <c r="AZ82" s="1">
        <v>1.37919</v>
      </c>
      <c r="BA82" s="1">
        <v>2.47813</v>
      </c>
      <c r="BB82" s="1">
        <v>12.3378</v>
      </c>
      <c r="BC82" s="1">
        <v>5.86636</v>
      </c>
      <c r="BD82" s="1">
        <v>2.5829</v>
      </c>
      <c r="BE82" s="1">
        <v>344.752</v>
      </c>
      <c r="BF82" s="1">
        <v>7.48587</v>
      </c>
      <c r="BG82" s="1">
        <v>163.752</v>
      </c>
      <c r="BH82" s="1">
        <v>0.0</v>
      </c>
      <c r="BI82" s="1">
        <v>0.0</v>
      </c>
      <c r="BJ82" s="1">
        <v>0.0</v>
      </c>
      <c r="BK82" s="1">
        <v>0.0</v>
      </c>
      <c r="BL82" s="1" t="s">
        <v>144</v>
      </c>
      <c r="BM82" s="1" t="s">
        <v>145</v>
      </c>
      <c r="BN82" s="1" t="s">
        <v>146</v>
      </c>
      <c r="BO82" s="1" t="s">
        <v>145</v>
      </c>
      <c r="BP82" s="1" t="s">
        <v>146</v>
      </c>
      <c r="BQ82" s="1" t="s">
        <v>146</v>
      </c>
      <c r="BR82" s="1" t="s">
        <v>146</v>
      </c>
      <c r="BS82" s="1">
        <v>13.78914035</v>
      </c>
      <c r="BT82" s="1">
        <v>4.279648758</v>
      </c>
      <c r="BU82" s="1">
        <v>6.328325387</v>
      </c>
      <c r="BV82" s="1">
        <v>2.549736261</v>
      </c>
      <c r="BW82" s="1">
        <v>4.539358321</v>
      </c>
      <c r="BX82" s="1">
        <v>0.810119061</v>
      </c>
      <c r="BY82" s="1">
        <v>0.362469379</v>
      </c>
      <c r="BZ82" s="1" t="str">
        <f t="shared" si="1"/>
        <v>proinflamatoria</v>
      </c>
      <c r="CA82" s="1">
        <v>26.24539877</v>
      </c>
      <c r="CB82" s="1" t="s">
        <v>154</v>
      </c>
      <c r="CC82" s="1">
        <v>0.174774828</v>
      </c>
      <c r="CD82" s="1">
        <v>0.091164968</v>
      </c>
      <c r="CE82" s="1">
        <v>0.030338943</v>
      </c>
      <c r="CF82" s="1">
        <v>0.198388244</v>
      </c>
      <c r="CG82" s="1">
        <v>0.158538753</v>
      </c>
      <c r="CH82" s="1">
        <v>1663.052</v>
      </c>
      <c r="CI82" s="2" t="str">
        <f t="shared" si="2"/>
        <v>High</v>
      </c>
      <c r="CJ82" s="1">
        <v>437.343</v>
      </c>
      <c r="CK82" s="1">
        <v>434.903</v>
      </c>
      <c r="CL82" s="1">
        <v>2.44</v>
      </c>
      <c r="CM82" s="1">
        <v>426.348</v>
      </c>
      <c r="CN82" s="1">
        <v>5.519</v>
      </c>
      <c r="CO82" s="1">
        <v>5.372</v>
      </c>
      <c r="CP82" s="1">
        <v>0.0</v>
      </c>
      <c r="CQ82" s="1">
        <v>5.372</v>
      </c>
      <c r="CR82" s="1">
        <v>0.0</v>
      </c>
      <c r="CS82" s="1">
        <v>0.104</v>
      </c>
      <c r="CT82" s="1">
        <v>0.104</v>
      </c>
      <c r="CU82" s="1">
        <v>0.0</v>
      </c>
      <c r="CV82" s="1">
        <v>5.372</v>
      </c>
      <c r="CW82" s="1">
        <v>0.0</v>
      </c>
      <c r="CX82" s="1">
        <v>0.0</v>
      </c>
      <c r="CY82" s="1">
        <v>35.733</v>
      </c>
      <c r="CZ82" s="1">
        <v>0.0</v>
      </c>
      <c r="DA82" s="1">
        <v>0.0</v>
      </c>
      <c r="DB82" s="1">
        <v>0.0</v>
      </c>
      <c r="DC82" s="1">
        <v>7.164</v>
      </c>
      <c r="DD82" s="1">
        <v>0.0</v>
      </c>
      <c r="DE82" s="1">
        <v>7.164</v>
      </c>
      <c r="DF82" s="1">
        <v>383.45</v>
      </c>
      <c r="DG82" s="1">
        <v>0.0</v>
      </c>
      <c r="DH82" s="1">
        <v>383.45</v>
      </c>
      <c r="DI82" s="1">
        <v>0.035</v>
      </c>
      <c r="DJ82" s="1">
        <v>0.269</v>
      </c>
      <c r="DK82" s="1">
        <v>0.304</v>
      </c>
      <c r="DL82" s="1">
        <v>3.147</v>
      </c>
      <c r="DM82" s="1">
        <v>2.068</v>
      </c>
      <c r="DN82" s="1">
        <v>5.215</v>
      </c>
      <c r="DO82" s="1">
        <v>0.0</v>
      </c>
      <c r="DP82" s="1">
        <v>0.104</v>
      </c>
      <c r="DQ82" s="1">
        <v>0.104</v>
      </c>
      <c r="DR82" s="1" t="s">
        <v>149</v>
      </c>
      <c r="DS82" s="1" t="s">
        <v>157</v>
      </c>
      <c r="DT82" s="1" t="s">
        <v>149</v>
      </c>
      <c r="DU82" s="1" t="s">
        <v>158</v>
      </c>
      <c r="DV82" s="1">
        <v>744.261</v>
      </c>
      <c r="DW82" s="1" t="str">
        <f t="shared" si="3"/>
        <v>high</v>
      </c>
      <c r="DX82" s="1">
        <v>195.723</v>
      </c>
      <c r="DY82" s="1">
        <v>190.802</v>
      </c>
      <c r="DZ82" s="1">
        <v>2.47</v>
      </c>
      <c r="EA82" s="1" t="s">
        <v>149</v>
      </c>
      <c r="EB82" s="1" t="s">
        <v>157</v>
      </c>
      <c r="EC82" s="1" t="s">
        <v>149</v>
      </c>
      <c r="ED82" s="1" t="s">
        <v>158</v>
      </c>
      <c r="EE82" s="1" t="s">
        <v>323</v>
      </c>
      <c r="EF82" s="1" t="s">
        <v>151</v>
      </c>
      <c r="EG82" s="1" t="s">
        <v>151</v>
      </c>
    </row>
    <row r="83" ht="14.25" customHeight="1">
      <c r="A83" s="1" t="s">
        <v>324</v>
      </c>
      <c r="B83" s="1" t="s">
        <v>153</v>
      </c>
      <c r="C83" s="1">
        <v>55.0</v>
      </c>
      <c r="D83" s="1" t="s">
        <v>161</v>
      </c>
      <c r="E83" s="1">
        <v>96.1</v>
      </c>
      <c r="F83" s="1">
        <v>45.0</v>
      </c>
      <c r="G83" s="1" t="s">
        <v>154</v>
      </c>
      <c r="H83" s="1">
        <v>40.0</v>
      </c>
      <c r="I83" s="1">
        <v>123.0</v>
      </c>
      <c r="J83" s="1">
        <v>208.0</v>
      </c>
      <c r="K83" s="1">
        <v>4.622222222</v>
      </c>
      <c r="L83" s="1">
        <v>107.3</v>
      </c>
      <c r="M83" s="1">
        <v>2.56</v>
      </c>
      <c r="N83" s="1">
        <v>101.0</v>
      </c>
      <c r="O83" s="1">
        <v>5.67</v>
      </c>
      <c r="P83" s="1">
        <v>9.88</v>
      </c>
      <c r="Q83" s="1">
        <v>3.04</v>
      </c>
      <c r="R83" s="1">
        <v>3.25</v>
      </c>
      <c r="S83" s="1">
        <v>202.0</v>
      </c>
      <c r="T83" s="1">
        <v>19.56</v>
      </c>
      <c r="U83" s="1">
        <v>5.6055</v>
      </c>
      <c r="V83" s="1">
        <v>143.8</v>
      </c>
      <c r="W83" s="1">
        <v>185.7990976</v>
      </c>
      <c r="X83" s="1">
        <v>39.1</v>
      </c>
      <c r="Y83" s="1">
        <v>20.52103735</v>
      </c>
      <c r="Z83" s="1">
        <v>4.873048</v>
      </c>
      <c r="AA83" s="1">
        <v>0.303065154</v>
      </c>
      <c r="AB83" s="1">
        <v>60.9</v>
      </c>
      <c r="AC83" s="1">
        <v>25.34859521</v>
      </c>
      <c r="AD83" s="1" t="s">
        <v>139</v>
      </c>
      <c r="AE83" s="1">
        <v>43.38772157</v>
      </c>
      <c r="AF83" s="1">
        <v>84.1</v>
      </c>
      <c r="AG83" s="1" t="s">
        <v>140</v>
      </c>
      <c r="AH83" s="1" t="s">
        <v>154</v>
      </c>
      <c r="AI83" s="1" t="s">
        <v>142</v>
      </c>
      <c r="AJ83" s="1" t="s">
        <v>142</v>
      </c>
      <c r="AK83" s="1" t="s">
        <v>143</v>
      </c>
      <c r="AL83" s="1">
        <v>112.0</v>
      </c>
      <c r="AM83" s="1">
        <v>73.0</v>
      </c>
      <c r="AN83" s="1">
        <v>1627.37</v>
      </c>
      <c r="AO83" s="1">
        <v>14.2949</v>
      </c>
      <c r="AP83" s="1">
        <v>522.573</v>
      </c>
      <c r="AQ83" s="1">
        <v>707.17</v>
      </c>
      <c r="AR83" s="1">
        <v>11.2553</v>
      </c>
      <c r="AS83" s="1">
        <v>1359.48</v>
      </c>
      <c r="AT83" s="1">
        <v>2213.17</v>
      </c>
      <c r="AU83" s="1">
        <v>173.019</v>
      </c>
      <c r="AV83" s="1">
        <v>9.47054</v>
      </c>
      <c r="AW83" s="1">
        <v>1.1049</v>
      </c>
      <c r="AX83" s="1">
        <v>2.70814</v>
      </c>
      <c r="AY83" s="1">
        <v>928.357</v>
      </c>
      <c r="AZ83" s="1">
        <v>0.833102</v>
      </c>
      <c r="BA83" s="1">
        <v>1.33184</v>
      </c>
      <c r="BB83" s="1">
        <v>10.1411</v>
      </c>
      <c r="BC83" s="1">
        <v>3.85878</v>
      </c>
      <c r="BD83" s="1">
        <v>1.70396</v>
      </c>
      <c r="BE83" s="1">
        <v>308.868</v>
      </c>
      <c r="BF83" s="1">
        <v>6.77161</v>
      </c>
      <c r="BG83" s="1">
        <v>142.413</v>
      </c>
      <c r="BH83" s="1">
        <v>2.087149395</v>
      </c>
      <c r="BI83" s="1">
        <v>0.725320248</v>
      </c>
      <c r="BJ83" s="1">
        <v>0.620302107</v>
      </c>
      <c r="BK83" s="1">
        <v>0.064478064</v>
      </c>
      <c r="BL83" s="1" t="s">
        <v>144</v>
      </c>
      <c r="BM83" s="1" t="s">
        <v>145</v>
      </c>
      <c r="BN83" s="1" t="s">
        <v>145</v>
      </c>
      <c r="BO83" s="1" t="s">
        <v>145</v>
      </c>
      <c r="BP83" s="1" t="s">
        <v>145</v>
      </c>
      <c r="BQ83" s="1" t="s">
        <v>146</v>
      </c>
      <c r="BR83" s="1" t="s">
        <v>145</v>
      </c>
      <c r="BS83" s="1">
        <v>8.815816525</v>
      </c>
      <c r="BT83" s="1">
        <v>57.8363528</v>
      </c>
      <c r="BU83" s="1">
        <v>9.838717223</v>
      </c>
      <c r="BV83" s="1">
        <v>1.96348456</v>
      </c>
      <c r="BW83" s="1">
        <v>7.160074925</v>
      </c>
      <c r="BX83" s="1">
        <v>0.57592513</v>
      </c>
      <c r="BY83" s="1">
        <v>0.353979797</v>
      </c>
      <c r="BZ83" s="1" t="str">
        <f t="shared" si="1"/>
        <v>proinflamatoria</v>
      </c>
      <c r="CA83" s="1">
        <v>39.1391201</v>
      </c>
      <c r="CB83" s="1" t="s">
        <v>148</v>
      </c>
      <c r="CC83" s="1">
        <v>0.03301015</v>
      </c>
      <c r="CD83" s="1">
        <v>0.694179864</v>
      </c>
      <c r="CE83" s="1">
        <v>0.02814819</v>
      </c>
      <c r="CF83" s="1">
        <v>0.077165847</v>
      </c>
      <c r="CG83" s="1">
        <v>0.019817463</v>
      </c>
      <c r="CH83" s="1">
        <v>695.009</v>
      </c>
      <c r="CI83" s="2" t="str">
        <f t="shared" si="2"/>
        <v>low</v>
      </c>
      <c r="CJ83" s="1">
        <v>1078.827</v>
      </c>
      <c r="CK83" s="1">
        <v>836.843</v>
      </c>
      <c r="CL83" s="1">
        <v>241.984</v>
      </c>
      <c r="CM83" s="1">
        <v>240.5</v>
      </c>
      <c r="CN83" s="1">
        <v>829.004</v>
      </c>
      <c r="CO83" s="1">
        <v>6.683</v>
      </c>
      <c r="CP83" s="1">
        <v>0.0</v>
      </c>
      <c r="CQ83" s="1">
        <v>6.683</v>
      </c>
      <c r="CR83" s="1">
        <v>0.05</v>
      </c>
      <c r="CS83" s="1">
        <v>2.591</v>
      </c>
      <c r="CT83" s="1">
        <v>2.64</v>
      </c>
      <c r="CU83" s="1">
        <v>0.0</v>
      </c>
      <c r="CV83" s="1">
        <v>1.48</v>
      </c>
      <c r="CW83" s="1">
        <v>184.999</v>
      </c>
      <c r="CX83" s="1">
        <v>0.0</v>
      </c>
      <c r="CY83" s="1">
        <v>2.52</v>
      </c>
      <c r="CZ83" s="1">
        <v>0.097</v>
      </c>
      <c r="DA83" s="1">
        <v>0.689</v>
      </c>
      <c r="DB83" s="1">
        <v>0.786</v>
      </c>
      <c r="DC83" s="1">
        <v>9.462</v>
      </c>
      <c r="DD83" s="1">
        <v>0.066</v>
      </c>
      <c r="DE83" s="1">
        <v>9.528</v>
      </c>
      <c r="DF83" s="1">
        <v>40.803</v>
      </c>
      <c r="DG83" s="1">
        <v>1.819</v>
      </c>
      <c r="DH83" s="1">
        <v>42.622</v>
      </c>
      <c r="DI83" s="1">
        <v>0.957</v>
      </c>
      <c r="DJ83" s="1">
        <v>1.077</v>
      </c>
      <c r="DK83" s="1">
        <v>2.034</v>
      </c>
      <c r="DL83" s="1">
        <v>591.211</v>
      </c>
      <c r="DM83" s="1">
        <v>235.724</v>
      </c>
      <c r="DN83" s="1">
        <v>826.935</v>
      </c>
      <c r="DO83" s="1">
        <v>0.05</v>
      </c>
      <c r="DP83" s="1">
        <v>2.591</v>
      </c>
      <c r="DQ83" s="1">
        <v>2.64</v>
      </c>
      <c r="DR83" s="1" t="s">
        <v>158</v>
      </c>
      <c r="DS83" s="1" t="s">
        <v>149</v>
      </c>
      <c r="DT83" s="1" t="s">
        <v>157</v>
      </c>
      <c r="DU83" s="1" t="s">
        <v>149</v>
      </c>
      <c r="DV83" s="1">
        <v>427.075</v>
      </c>
      <c r="DW83" s="1" t="str">
        <f t="shared" si="3"/>
        <v>low</v>
      </c>
      <c r="DX83" s="1">
        <v>662.927</v>
      </c>
      <c r="DY83" s="1">
        <v>147.784</v>
      </c>
      <c r="DZ83" s="1">
        <v>509.413</v>
      </c>
      <c r="EA83" s="1" t="s">
        <v>157</v>
      </c>
      <c r="EB83" s="1" t="s">
        <v>149</v>
      </c>
      <c r="EC83" s="1" t="s">
        <v>149</v>
      </c>
      <c r="ED83" s="1" t="s">
        <v>149</v>
      </c>
      <c r="EE83" s="1" t="s">
        <v>325</v>
      </c>
      <c r="EF83" s="1" t="s">
        <v>165</v>
      </c>
      <c r="EG83" s="1" t="s">
        <v>151</v>
      </c>
    </row>
    <row r="84" ht="14.25" customHeight="1">
      <c r="A84" s="1" t="s">
        <v>326</v>
      </c>
      <c r="B84" s="1" t="s">
        <v>153</v>
      </c>
      <c r="C84" s="1">
        <v>33.0</v>
      </c>
      <c r="D84" s="1" t="s">
        <v>137</v>
      </c>
      <c r="E84" s="1">
        <v>87.6</v>
      </c>
      <c r="F84" s="1">
        <v>56.0</v>
      </c>
      <c r="G84" s="1" t="s">
        <v>154</v>
      </c>
      <c r="H84" s="1">
        <v>25.0</v>
      </c>
      <c r="I84" s="1">
        <v>101.0</v>
      </c>
      <c r="J84" s="1">
        <v>182.0</v>
      </c>
      <c r="K84" s="1">
        <v>3.25</v>
      </c>
      <c r="L84" s="1">
        <v>156.9</v>
      </c>
      <c r="M84" s="1">
        <v>4.57</v>
      </c>
      <c r="N84" s="1">
        <v>88.0</v>
      </c>
      <c r="O84" s="1">
        <v>4.69</v>
      </c>
      <c r="P84" s="1">
        <v>7.38</v>
      </c>
      <c r="Q84" s="1">
        <v>3.47</v>
      </c>
      <c r="R84" s="1">
        <v>2.126801153</v>
      </c>
      <c r="S84" s="1">
        <v>125.0</v>
      </c>
      <c r="T84" s="1">
        <v>13.2</v>
      </c>
      <c r="U84" s="1">
        <v>4.884</v>
      </c>
      <c r="V84" s="1">
        <v>143.6</v>
      </c>
      <c r="W84" s="1">
        <v>190.7514451</v>
      </c>
      <c r="X84" s="1">
        <v>59.3</v>
      </c>
      <c r="Y84" s="1">
        <v>34.90060308</v>
      </c>
      <c r="Z84" s="1">
        <v>2.86528</v>
      </c>
      <c r="AA84" s="1">
        <v>0.325840427</v>
      </c>
      <c r="AB84" s="1">
        <v>55.9</v>
      </c>
      <c r="AC84" s="1">
        <v>23.7863332</v>
      </c>
      <c r="AD84" s="1" t="s">
        <v>154</v>
      </c>
      <c r="AE84" s="1">
        <v>38.79510028</v>
      </c>
      <c r="AF84" s="1">
        <v>79.9</v>
      </c>
      <c r="AG84" s="1" t="s">
        <v>154</v>
      </c>
      <c r="AH84" s="1" t="s">
        <v>154</v>
      </c>
      <c r="AI84" s="1" t="s">
        <v>142</v>
      </c>
      <c r="AJ84" s="1" t="s">
        <v>167</v>
      </c>
      <c r="AK84" s="1" t="s">
        <v>173</v>
      </c>
      <c r="AL84" s="1">
        <v>122.0</v>
      </c>
      <c r="AM84" s="1">
        <v>77.0</v>
      </c>
      <c r="AN84" s="1">
        <v>1444.06</v>
      </c>
      <c r="AO84" s="1">
        <v>17.8898</v>
      </c>
      <c r="AP84" s="1">
        <v>574.976</v>
      </c>
      <c r="AQ84" s="1">
        <v>887.141</v>
      </c>
      <c r="AR84" s="1">
        <v>12.0465</v>
      </c>
      <c r="AS84" s="1">
        <v>960.678</v>
      </c>
      <c r="AT84" s="1">
        <v>3253.58</v>
      </c>
      <c r="AU84" s="1">
        <v>245.279</v>
      </c>
      <c r="AV84" s="1">
        <v>9.46472</v>
      </c>
      <c r="AW84" s="1">
        <v>1.14983</v>
      </c>
      <c r="AX84" s="1">
        <v>3.25077</v>
      </c>
      <c r="AY84" s="1">
        <v>871.923</v>
      </c>
      <c r="AZ84" s="1">
        <v>1.04185</v>
      </c>
      <c r="BA84" s="1">
        <v>1.47423</v>
      </c>
      <c r="BB84" s="1">
        <v>13.9528</v>
      </c>
      <c r="BC84" s="1">
        <v>4.27542</v>
      </c>
      <c r="BD84" s="1">
        <v>1.09711</v>
      </c>
      <c r="BE84" s="1">
        <v>271.58</v>
      </c>
      <c r="BF84" s="1">
        <v>6.71174</v>
      </c>
      <c r="BG84" s="1">
        <v>229.588</v>
      </c>
      <c r="BH84" s="1">
        <v>5.52643948</v>
      </c>
      <c r="BI84" s="1">
        <v>1.303384945</v>
      </c>
      <c r="BJ84" s="1">
        <v>0.802498993</v>
      </c>
      <c r="BK84" s="1">
        <v>0.048288779</v>
      </c>
      <c r="BL84" s="1" t="s">
        <v>144</v>
      </c>
      <c r="BM84" s="1" t="s">
        <v>146</v>
      </c>
      <c r="BN84" s="1" t="s">
        <v>146</v>
      </c>
      <c r="BO84" s="1" t="s">
        <v>146</v>
      </c>
      <c r="BP84" s="1" t="s">
        <v>145</v>
      </c>
      <c r="BQ84" s="1" t="s">
        <v>145</v>
      </c>
      <c r="BR84" s="1" t="s">
        <v>146</v>
      </c>
      <c r="BS84" s="1">
        <v>20.89955977</v>
      </c>
      <c r="BT84" s="1">
        <v>25.90905345</v>
      </c>
      <c r="BU84" s="1">
        <v>12.09971864</v>
      </c>
      <c r="BV84" s="1">
        <v>5.759677799</v>
      </c>
      <c r="BW84" s="1">
        <v>2.764896751</v>
      </c>
      <c r="BX84" s="1">
        <v>-0.444082969</v>
      </c>
      <c r="BY84" s="1">
        <v>-0.307536682</v>
      </c>
      <c r="BZ84" s="1" t="str">
        <f t="shared" si="1"/>
        <v>antiinflamatoria</v>
      </c>
      <c r="CA84" s="1">
        <v>37.62703379</v>
      </c>
      <c r="CB84" s="1" t="s">
        <v>148</v>
      </c>
      <c r="CC84" s="1">
        <v>0.016776234</v>
      </c>
      <c r="CD84" s="1">
        <v>0.321260233</v>
      </c>
      <c r="CE84" s="1">
        <v>0.324578268</v>
      </c>
      <c r="CF84" s="1">
        <v>0.144753163</v>
      </c>
      <c r="CG84" s="1">
        <v>0.023536343</v>
      </c>
      <c r="CH84" s="1">
        <v>2015.612</v>
      </c>
      <c r="CI84" s="2" t="str">
        <f t="shared" si="2"/>
        <v>High</v>
      </c>
      <c r="CJ84" s="1">
        <v>256.307</v>
      </c>
      <c r="CK84" s="1">
        <v>167.363</v>
      </c>
      <c r="CL84" s="1">
        <v>88.944</v>
      </c>
      <c r="CM84" s="1">
        <v>161.112</v>
      </c>
      <c r="CN84" s="1">
        <v>84.026</v>
      </c>
      <c r="CO84" s="1">
        <v>1.735</v>
      </c>
      <c r="CP84" s="1">
        <v>0.0</v>
      </c>
      <c r="CQ84" s="1">
        <v>1.735</v>
      </c>
      <c r="CR84" s="1">
        <v>0.052</v>
      </c>
      <c r="CS84" s="1">
        <v>9.382</v>
      </c>
      <c r="CT84" s="1">
        <v>9.434</v>
      </c>
      <c r="CU84" s="1">
        <v>0.0</v>
      </c>
      <c r="CV84" s="1">
        <v>0.38</v>
      </c>
      <c r="CW84" s="1">
        <v>50.246</v>
      </c>
      <c r="CX84" s="1">
        <v>0.0</v>
      </c>
      <c r="CY84" s="1">
        <v>16.173</v>
      </c>
      <c r="CZ84" s="1">
        <v>0.099</v>
      </c>
      <c r="DA84" s="1">
        <v>25.73</v>
      </c>
      <c r="DB84" s="1">
        <v>25.829</v>
      </c>
      <c r="DC84" s="1">
        <v>3.702</v>
      </c>
      <c r="DD84" s="1">
        <v>1.117</v>
      </c>
      <c r="DE84" s="1">
        <v>4.82</v>
      </c>
      <c r="DF84" s="1">
        <v>49.543</v>
      </c>
      <c r="DG84" s="1">
        <v>14.501</v>
      </c>
      <c r="DH84" s="1">
        <v>64.044</v>
      </c>
      <c r="DI84" s="1">
        <v>15.444</v>
      </c>
      <c r="DJ84" s="1">
        <v>14.661</v>
      </c>
      <c r="DK84" s="1">
        <v>30.105</v>
      </c>
      <c r="DL84" s="1">
        <v>30.363</v>
      </c>
      <c r="DM84" s="1">
        <v>23.546</v>
      </c>
      <c r="DN84" s="1">
        <v>53.909</v>
      </c>
      <c r="DO84" s="1">
        <v>0.052</v>
      </c>
      <c r="DP84" s="1">
        <v>9.382</v>
      </c>
      <c r="DQ84" s="1">
        <v>9.434</v>
      </c>
      <c r="DR84" s="1" t="s">
        <v>149</v>
      </c>
      <c r="DS84" s="1" t="s">
        <v>158</v>
      </c>
      <c r="DT84" s="1" t="s">
        <v>157</v>
      </c>
      <c r="DU84" s="1" t="s">
        <v>158</v>
      </c>
      <c r="DV84" s="1">
        <v>1395.795</v>
      </c>
      <c r="DW84" s="1" t="str">
        <f t="shared" si="3"/>
        <v>high</v>
      </c>
      <c r="DX84" s="1">
        <v>177.491</v>
      </c>
      <c r="DY84" s="1">
        <v>111.569</v>
      </c>
      <c r="DZ84" s="1">
        <v>58.188</v>
      </c>
      <c r="EA84" s="1" t="s">
        <v>149</v>
      </c>
      <c r="EB84" s="1" t="s">
        <v>158</v>
      </c>
      <c r="EC84" s="1" t="s">
        <v>157</v>
      </c>
      <c r="ED84" s="1" t="s">
        <v>157</v>
      </c>
      <c r="EE84" s="1" t="s">
        <v>327</v>
      </c>
      <c r="EF84" s="1" t="s">
        <v>165</v>
      </c>
      <c r="EG84" s="1" t="s">
        <v>165</v>
      </c>
    </row>
    <row r="85" ht="14.25" customHeight="1">
      <c r="A85" s="1" t="s">
        <v>328</v>
      </c>
      <c r="B85" s="1" t="s">
        <v>136</v>
      </c>
      <c r="C85" s="1">
        <v>41.0</v>
      </c>
      <c r="D85" s="1" t="s">
        <v>161</v>
      </c>
      <c r="E85" s="1">
        <v>74.7</v>
      </c>
      <c r="F85" s="1">
        <v>51.0</v>
      </c>
      <c r="G85" s="1" t="s">
        <v>154</v>
      </c>
      <c r="H85" s="1">
        <v>19.0</v>
      </c>
      <c r="I85" s="1">
        <v>93.0</v>
      </c>
      <c r="J85" s="1">
        <v>163.0</v>
      </c>
      <c r="K85" s="1">
        <v>3.196078431</v>
      </c>
      <c r="L85" s="1">
        <v>214.3</v>
      </c>
      <c r="M85" s="1">
        <v>0.38</v>
      </c>
      <c r="N85" s="1">
        <v>87.0</v>
      </c>
      <c r="O85" s="1">
        <v>5.38</v>
      </c>
      <c r="P85" s="1">
        <v>0.77</v>
      </c>
      <c r="Q85" s="1">
        <v>4.53</v>
      </c>
      <c r="R85" s="1">
        <v>0.169977925</v>
      </c>
      <c r="S85" s="1">
        <v>94.0</v>
      </c>
      <c r="T85" s="1">
        <v>7.45</v>
      </c>
      <c r="U85" s="1">
        <v>4.8285</v>
      </c>
      <c r="V85" s="1">
        <v>99.8</v>
      </c>
      <c r="W85" s="1">
        <v>112.1565676</v>
      </c>
      <c r="X85" s="1">
        <v>104.2</v>
      </c>
      <c r="Y85" s="1">
        <v>62.54808384</v>
      </c>
      <c r="Z85" s="1">
        <v>1.59877</v>
      </c>
      <c r="AA85" s="1">
        <v>0.355163352</v>
      </c>
      <c r="AB85" s="1">
        <v>57.3</v>
      </c>
      <c r="AC85" s="1">
        <v>20.37457211</v>
      </c>
      <c r="AD85" s="1" t="s">
        <v>154</v>
      </c>
      <c r="AE85" s="1">
        <v>25.7936625</v>
      </c>
      <c r="AF85" s="1">
        <v>82.4</v>
      </c>
      <c r="AG85" s="1" t="s">
        <v>140</v>
      </c>
      <c r="AH85" s="1" t="s">
        <v>154</v>
      </c>
      <c r="AI85" s="1" t="s">
        <v>142</v>
      </c>
      <c r="AJ85" s="1" t="s">
        <v>167</v>
      </c>
      <c r="AK85" s="1" t="s">
        <v>143</v>
      </c>
      <c r="AL85" s="1">
        <v>122.0</v>
      </c>
      <c r="AM85" s="1">
        <v>80.0</v>
      </c>
      <c r="AN85" s="1">
        <v>1928.73</v>
      </c>
      <c r="AO85" s="1">
        <v>21.4552</v>
      </c>
      <c r="AP85" s="1">
        <v>650.324</v>
      </c>
      <c r="AQ85" s="1">
        <v>1042.31</v>
      </c>
      <c r="AR85" s="1">
        <v>12.5911</v>
      </c>
      <c r="AS85" s="1">
        <v>1129.22</v>
      </c>
      <c r="AT85" s="1">
        <v>3829.97</v>
      </c>
      <c r="AU85" s="1">
        <v>226.384</v>
      </c>
      <c r="AV85" s="1">
        <v>10.4441</v>
      </c>
      <c r="AW85" s="1">
        <v>2.65914</v>
      </c>
      <c r="AX85" s="1">
        <v>3.09637</v>
      </c>
      <c r="AY85" s="1">
        <v>925.034</v>
      </c>
      <c r="AZ85" s="1">
        <v>1.07264</v>
      </c>
      <c r="BA85" s="1">
        <v>1.89303</v>
      </c>
      <c r="BB85" s="1">
        <v>17.6595</v>
      </c>
      <c r="BC85" s="1">
        <v>5.30066</v>
      </c>
      <c r="BD85" s="1">
        <v>1.16326</v>
      </c>
      <c r="BE85" s="1">
        <v>301.642</v>
      </c>
      <c r="BF85" s="1">
        <v>7.10646</v>
      </c>
      <c r="BG85" s="1">
        <v>235.895</v>
      </c>
      <c r="BH85" s="1">
        <v>1.727723622</v>
      </c>
      <c r="BI85" s="1">
        <v>0.432248393</v>
      </c>
      <c r="BJ85" s="1">
        <v>0.331487614</v>
      </c>
      <c r="BK85" s="1">
        <v>0.0</v>
      </c>
      <c r="BL85" s="1" t="s">
        <v>156</v>
      </c>
      <c r="BM85" s="1" t="s">
        <v>146</v>
      </c>
      <c r="BN85" s="1" t="s">
        <v>146</v>
      </c>
      <c r="BO85" s="1" t="s">
        <v>146</v>
      </c>
      <c r="BP85" s="1" t="s">
        <v>146</v>
      </c>
      <c r="BQ85" s="1" t="s">
        <v>146</v>
      </c>
      <c r="BR85" s="1" t="s">
        <v>146</v>
      </c>
      <c r="BS85" s="1">
        <v>14.08364126</v>
      </c>
      <c r="BT85" s="1">
        <v>37.30876095</v>
      </c>
      <c r="BU85" s="1">
        <v>14.16017625</v>
      </c>
      <c r="BV85" s="1">
        <v>5.747656946</v>
      </c>
      <c r="BW85" s="1">
        <v>4.181316409</v>
      </c>
      <c r="BX85" s="1">
        <v>-0.53728821</v>
      </c>
      <c r="BY85" s="1">
        <v>-0.27853199</v>
      </c>
      <c r="BZ85" s="1" t="str">
        <f t="shared" si="1"/>
        <v>antiinflamatoria</v>
      </c>
      <c r="CA85" s="1">
        <v>23.2961165</v>
      </c>
      <c r="CB85" s="1" t="s">
        <v>148</v>
      </c>
      <c r="CC85" s="1">
        <v>0.072634235</v>
      </c>
      <c r="CD85" s="1">
        <v>0.369780747</v>
      </c>
      <c r="CE85" s="1">
        <v>0.269357876</v>
      </c>
      <c r="CF85" s="1">
        <v>0.033083401</v>
      </c>
      <c r="CG85" s="1">
        <v>0.095305782</v>
      </c>
      <c r="CH85" s="1">
        <v>983.025</v>
      </c>
      <c r="CI85" s="2" t="str">
        <f t="shared" si="2"/>
        <v>low</v>
      </c>
      <c r="CJ85" s="1">
        <v>374.732</v>
      </c>
      <c r="CK85" s="1">
        <v>321.679</v>
      </c>
      <c r="CL85" s="1">
        <v>53.053</v>
      </c>
      <c r="CM85" s="1">
        <v>244.175</v>
      </c>
      <c r="CN85" s="1">
        <v>119.432</v>
      </c>
      <c r="CO85" s="1">
        <v>1.837</v>
      </c>
      <c r="CP85" s="1">
        <v>0.0</v>
      </c>
      <c r="CQ85" s="1">
        <v>1.837</v>
      </c>
      <c r="CR85" s="1">
        <v>0.0</v>
      </c>
      <c r="CS85" s="1">
        <v>9.288</v>
      </c>
      <c r="CT85" s="1">
        <v>9.288</v>
      </c>
      <c r="CU85" s="1">
        <v>0.0</v>
      </c>
      <c r="CV85" s="1">
        <v>0.0</v>
      </c>
      <c r="CW85" s="1">
        <v>1.432</v>
      </c>
      <c r="CX85" s="1">
        <v>0.0</v>
      </c>
      <c r="CY85" s="1">
        <v>216.134</v>
      </c>
      <c r="CZ85" s="1">
        <v>0.0</v>
      </c>
      <c r="DA85" s="1">
        <v>0.0</v>
      </c>
      <c r="DB85" s="1">
        <v>0.0</v>
      </c>
      <c r="DC85" s="1">
        <v>0.045</v>
      </c>
      <c r="DD85" s="1">
        <v>0.424</v>
      </c>
      <c r="DE85" s="1">
        <v>0.469</v>
      </c>
      <c r="DF85" s="1">
        <v>13.287</v>
      </c>
      <c r="DG85" s="1">
        <v>4.534</v>
      </c>
      <c r="DH85" s="1">
        <v>17.821</v>
      </c>
      <c r="DI85" s="1">
        <v>1.909</v>
      </c>
      <c r="DJ85" s="1">
        <v>5.198</v>
      </c>
      <c r="DK85" s="1">
        <v>7.107</v>
      </c>
      <c r="DL85" s="1">
        <v>78.706</v>
      </c>
      <c r="DM85" s="1">
        <v>33.599</v>
      </c>
      <c r="DN85" s="1">
        <v>112.304</v>
      </c>
      <c r="DO85" s="1">
        <v>0.0</v>
      </c>
      <c r="DP85" s="1">
        <v>9.288</v>
      </c>
      <c r="DQ85" s="1">
        <v>9.288</v>
      </c>
      <c r="DR85" s="1" t="s">
        <v>157</v>
      </c>
      <c r="DS85" s="1" t="s">
        <v>157</v>
      </c>
      <c r="DT85" s="1" t="s">
        <v>157</v>
      </c>
      <c r="DU85" s="1" t="s">
        <v>157</v>
      </c>
      <c r="DV85" s="1">
        <v>509.675</v>
      </c>
      <c r="DW85" s="1" t="str">
        <f t="shared" si="3"/>
        <v>low</v>
      </c>
      <c r="DX85" s="1">
        <v>194.289</v>
      </c>
      <c r="DY85" s="1">
        <v>126.599</v>
      </c>
      <c r="DZ85" s="1">
        <v>61.923</v>
      </c>
      <c r="EA85" s="1" t="s">
        <v>157</v>
      </c>
      <c r="EB85" s="1" t="s">
        <v>157</v>
      </c>
      <c r="EC85" s="1" t="s">
        <v>157</v>
      </c>
      <c r="ED85" s="1" t="s">
        <v>157</v>
      </c>
      <c r="EE85" s="1" t="s">
        <v>329</v>
      </c>
      <c r="EF85" s="1" t="s">
        <v>151</v>
      </c>
      <c r="EG85" s="1" t="s">
        <v>151</v>
      </c>
    </row>
    <row r="86" ht="14.25" customHeight="1">
      <c r="A86" s="1" t="s">
        <v>330</v>
      </c>
      <c r="B86" s="1" t="s">
        <v>136</v>
      </c>
      <c r="C86" s="1">
        <v>22.0</v>
      </c>
      <c r="D86" s="1" t="s">
        <v>137</v>
      </c>
      <c r="E86" s="1">
        <v>71.1</v>
      </c>
      <c r="F86" s="1">
        <v>61.0</v>
      </c>
      <c r="G86" s="1" t="s">
        <v>154</v>
      </c>
      <c r="H86" s="1">
        <v>16.0</v>
      </c>
      <c r="I86" s="1">
        <v>98.0</v>
      </c>
      <c r="J86" s="1">
        <v>175.0</v>
      </c>
      <c r="K86" s="1">
        <v>2.868852459</v>
      </c>
      <c r="L86" s="1">
        <v>148.8</v>
      </c>
      <c r="M86" s="1">
        <v>0.5</v>
      </c>
      <c r="N86" s="1">
        <v>84.0</v>
      </c>
      <c r="O86" s="1">
        <v>5.34</v>
      </c>
      <c r="P86" s="1">
        <v>2.53</v>
      </c>
      <c r="Q86" s="1">
        <v>4.43</v>
      </c>
      <c r="R86" s="1">
        <v>0.571106095</v>
      </c>
      <c r="S86" s="1">
        <v>80.0</v>
      </c>
      <c r="T86" s="1">
        <v>9.06</v>
      </c>
      <c r="U86" s="1">
        <v>4.662</v>
      </c>
      <c r="V86" s="1">
        <v>122.1</v>
      </c>
      <c r="W86" s="1">
        <v>155.9380379</v>
      </c>
      <c r="X86" s="1">
        <v>86.8</v>
      </c>
      <c r="Y86" s="1">
        <v>53.26992082</v>
      </c>
      <c r="Z86" s="1">
        <v>1.877232</v>
      </c>
      <c r="AA86" s="1">
        <v>0.346579873</v>
      </c>
      <c r="AB86" s="1">
        <v>72.2</v>
      </c>
      <c r="AC86" s="1">
        <v>24.06807866</v>
      </c>
      <c r="AD86" s="1" t="s">
        <v>154</v>
      </c>
      <c r="AE86" s="1">
        <v>32.51441563</v>
      </c>
      <c r="AF86" s="1">
        <v>77.2</v>
      </c>
      <c r="AG86" s="1" t="s">
        <v>154</v>
      </c>
      <c r="AH86" s="1" t="s">
        <v>154</v>
      </c>
      <c r="AI86" s="1" t="s">
        <v>142</v>
      </c>
      <c r="AJ86" s="1" t="s">
        <v>142</v>
      </c>
      <c r="AK86" s="1" t="s">
        <v>143</v>
      </c>
      <c r="AL86" s="1">
        <v>115.0</v>
      </c>
      <c r="AM86" s="1">
        <v>72.0</v>
      </c>
      <c r="AN86" s="1">
        <v>2408.92</v>
      </c>
      <c r="AO86" s="1">
        <v>7.58171</v>
      </c>
      <c r="AP86" s="1">
        <v>1144.04</v>
      </c>
      <c r="AQ86" s="1">
        <v>1455.05</v>
      </c>
      <c r="AR86" s="1">
        <v>16.2681</v>
      </c>
      <c r="AS86" s="1">
        <v>2178.67</v>
      </c>
      <c r="AT86" s="1">
        <v>4356.62</v>
      </c>
      <c r="AU86" s="1">
        <v>253.263</v>
      </c>
      <c r="AV86" s="1">
        <v>11.2836</v>
      </c>
      <c r="AW86" s="1">
        <v>1.1593</v>
      </c>
      <c r="AX86" s="1">
        <v>2.29852</v>
      </c>
      <c r="AY86" s="1">
        <v>709.815</v>
      </c>
      <c r="AZ86" s="1">
        <v>1.63676</v>
      </c>
      <c r="BA86" s="1">
        <v>2.68106</v>
      </c>
      <c r="BB86" s="1">
        <v>23.0327</v>
      </c>
      <c r="BC86" s="1">
        <v>7.51146</v>
      </c>
      <c r="BD86" s="1">
        <v>1.51368</v>
      </c>
      <c r="BE86" s="1">
        <v>367.724</v>
      </c>
      <c r="BF86" s="1">
        <v>7.75854</v>
      </c>
      <c r="BG86" s="1">
        <v>58.0274</v>
      </c>
      <c r="BH86" s="1">
        <v>0.0</v>
      </c>
      <c r="BI86" s="1">
        <v>0.0</v>
      </c>
      <c r="BJ86" s="1">
        <v>0.0</v>
      </c>
      <c r="BK86" s="1">
        <v>0.0</v>
      </c>
      <c r="BL86" s="1" t="s">
        <v>156</v>
      </c>
      <c r="BM86" s="1" t="s">
        <v>146</v>
      </c>
      <c r="BN86" s="1" t="s">
        <v>146</v>
      </c>
      <c r="BO86" s="1" t="s">
        <v>146</v>
      </c>
      <c r="BP86" s="1" t="s">
        <v>146</v>
      </c>
      <c r="BQ86" s="1" t="s">
        <v>146</v>
      </c>
      <c r="BR86" s="1" t="s">
        <v>146</v>
      </c>
      <c r="BS86" s="1">
        <v>13.99940921</v>
      </c>
      <c r="BT86" s="1">
        <v>9.887611162</v>
      </c>
      <c r="BU86" s="1">
        <v>9.073550984</v>
      </c>
      <c r="BV86" s="1">
        <v>3.902456008</v>
      </c>
      <c r="BW86" s="1">
        <v>2.501800009</v>
      </c>
      <c r="BX86" s="1">
        <v>1.253786633</v>
      </c>
      <c r="BY86" s="1">
        <v>0.520459374</v>
      </c>
      <c r="BZ86" s="1" t="str">
        <f t="shared" si="1"/>
        <v>proinflamatoria</v>
      </c>
      <c r="CA86" s="1">
        <v>19.12953368</v>
      </c>
      <c r="CB86" s="1" t="s">
        <v>154</v>
      </c>
      <c r="CC86" s="1">
        <v>0.495705943</v>
      </c>
      <c r="CD86" s="1">
        <v>0.23938377</v>
      </c>
      <c r="CE86" s="1">
        <v>0.043997569</v>
      </c>
      <c r="CF86" s="1">
        <v>0.091958883</v>
      </c>
      <c r="CG86" s="1">
        <v>0.011996935</v>
      </c>
      <c r="CH86" s="1">
        <v>104.379</v>
      </c>
      <c r="CI86" s="2" t="str">
        <f t="shared" si="2"/>
        <v>low</v>
      </c>
      <c r="CJ86" s="1">
        <v>63.232</v>
      </c>
      <c r="CK86" s="1">
        <v>27.442</v>
      </c>
      <c r="CL86" s="1">
        <v>35.791</v>
      </c>
      <c r="CM86" s="1">
        <v>14.081</v>
      </c>
      <c r="CN86" s="1">
        <v>46.982</v>
      </c>
      <c r="CO86" s="1">
        <v>1.444</v>
      </c>
      <c r="CP86" s="1">
        <v>0.0</v>
      </c>
      <c r="CQ86" s="1">
        <v>1.444</v>
      </c>
      <c r="CR86" s="1">
        <v>0.0</v>
      </c>
      <c r="CS86" s="1">
        <v>0.726</v>
      </c>
      <c r="CT86" s="1">
        <v>0.726</v>
      </c>
      <c r="CU86" s="1">
        <v>0.0</v>
      </c>
      <c r="CV86" s="1">
        <v>1.444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14.069</v>
      </c>
      <c r="DD86" s="1">
        <v>0.0</v>
      </c>
      <c r="DE86" s="1">
        <v>14.07</v>
      </c>
      <c r="DF86" s="1">
        <v>0.0</v>
      </c>
      <c r="DG86" s="1">
        <v>0.011</v>
      </c>
      <c r="DH86" s="1">
        <v>0.011</v>
      </c>
      <c r="DI86" s="1">
        <v>0.144</v>
      </c>
      <c r="DJ86" s="1">
        <v>0.935</v>
      </c>
      <c r="DK86" s="1">
        <v>1.08</v>
      </c>
      <c r="DL86" s="1">
        <v>11.766</v>
      </c>
      <c r="DM86" s="1">
        <v>34.101</v>
      </c>
      <c r="DN86" s="1">
        <v>45.867</v>
      </c>
      <c r="DO86" s="1">
        <v>0.0</v>
      </c>
      <c r="DP86" s="1">
        <v>0.726</v>
      </c>
      <c r="DQ86" s="1">
        <v>0.726</v>
      </c>
      <c r="DR86" s="1" t="s">
        <v>158</v>
      </c>
      <c r="DS86" s="1" t="s">
        <v>158</v>
      </c>
      <c r="DT86" s="1" t="s">
        <v>158</v>
      </c>
      <c r="DU86" s="1" t="s">
        <v>158</v>
      </c>
      <c r="DV86" s="1">
        <v>43.33</v>
      </c>
      <c r="DW86" s="1" t="str">
        <f t="shared" si="3"/>
        <v>low</v>
      </c>
      <c r="DX86" s="1">
        <v>26.249</v>
      </c>
      <c r="DY86" s="1">
        <v>5.845</v>
      </c>
      <c r="DZ86" s="1">
        <v>19.503</v>
      </c>
      <c r="EA86" s="1" t="s">
        <v>158</v>
      </c>
      <c r="EB86" s="1" t="s">
        <v>158</v>
      </c>
      <c r="EC86" s="1" t="s">
        <v>158</v>
      </c>
      <c r="ED86" s="1" t="s">
        <v>158</v>
      </c>
      <c r="EE86" s="1" t="s">
        <v>331</v>
      </c>
      <c r="EF86" s="1" t="s">
        <v>175</v>
      </c>
      <c r="EG86" s="1" t="s">
        <v>151</v>
      </c>
    </row>
    <row r="87" ht="14.25" customHeight="1">
      <c r="A87" s="1" t="s">
        <v>332</v>
      </c>
      <c r="B87" s="1" t="s">
        <v>136</v>
      </c>
      <c r="C87" s="1">
        <v>56.0</v>
      </c>
      <c r="D87" s="1" t="s">
        <v>161</v>
      </c>
      <c r="E87" s="1">
        <v>98.8</v>
      </c>
      <c r="F87" s="1">
        <v>36.0</v>
      </c>
      <c r="G87" s="1" t="s">
        <v>138</v>
      </c>
      <c r="H87" s="1">
        <v>38.0</v>
      </c>
      <c r="I87" s="1">
        <v>108.0</v>
      </c>
      <c r="J87" s="1">
        <v>182.0</v>
      </c>
      <c r="K87" s="1">
        <v>5.055555556</v>
      </c>
      <c r="L87" s="1">
        <v>223.0</v>
      </c>
      <c r="M87" s="1">
        <v>2.45</v>
      </c>
      <c r="N87" s="1">
        <v>71.0</v>
      </c>
      <c r="O87" s="1">
        <v>6.04</v>
      </c>
      <c r="P87" s="1">
        <v>3.92</v>
      </c>
      <c r="Q87" s="1">
        <v>4.93</v>
      </c>
      <c r="R87" s="1">
        <v>0.795131846</v>
      </c>
      <c r="S87" s="1">
        <v>188.0</v>
      </c>
      <c r="T87" s="1">
        <v>12.65</v>
      </c>
      <c r="U87" s="1">
        <v>3.9405</v>
      </c>
      <c r="V87" s="1">
        <v>213.6</v>
      </c>
      <c r="W87" s="1">
        <v>574.3473326</v>
      </c>
      <c r="X87" s="1">
        <v>65.7</v>
      </c>
      <c r="Y87" s="1">
        <v>45.13782835</v>
      </c>
      <c r="Z87" s="1">
        <v>2.215436667</v>
      </c>
      <c r="AA87" s="1">
        <v>0.338148664</v>
      </c>
      <c r="AB87" s="1">
        <v>83.0</v>
      </c>
      <c r="AC87" s="1">
        <v>29.47773969</v>
      </c>
      <c r="AD87" s="1" t="s">
        <v>139</v>
      </c>
      <c r="AE87" s="1">
        <v>44.51291008</v>
      </c>
      <c r="AF87" s="1">
        <v>107.6</v>
      </c>
      <c r="AG87" s="1" t="s">
        <v>140</v>
      </c>
      <c r="AH87" s="1" t="s">
        <v>141</v>
      </c>
      <c r="AI87" s="1" t="s">
        <v>167</v>
      </c>
      <c r="AJ87" s="1" t="s">
        <v>167</v>
      </c>
      <c r="AK87" s="1" t="s">
        <v>143</v>
      </c>
      <c r="AL87" s="1">
        <v>160.0</v>
      </c>
      <c r="AM87" s="1">
        <v>90.0</v>
      </c>
      <c r="AN87" s="1">
        <v>2467.46</v>
      </c>
      <c r="AO87" s="1">
        <v>22.6761</v>
      </c>
      <c r="AP87" s="1">
        <v>1029.73</v>
      </c>
      <c r="AQ87" s="1">
        <v>1309.37</v>
      </c>
      <c r="AR87" s="1">
        <v>14.5707</v>
      </c>
      <c r="AS87" s="1">
        <v>2011.62</v>
      </c>
      <c r="AT87" s="1">
        <v>3870.29</v>
      </c>
      <c r="AU87" s="1">
        <v>246.575</v>
      </c>
      <c r="AV87" s="1">
        <v>10.8876</v>
      </c>
      <c r="AW87" s="1">
        <v>1.25643</v>
      </c>
      <c r="AX87" s="1">
        <v>2.63821</v>
      </c>
      <c r="AY87" s="1">
        <v>823.103</v>
      </c>
      <c r="AZ87" s="1">
        <v>1.07896</v>
      </c>
      <c r="BA87" s="1">
        <v>2.2315</v>
      </c>
      <c r="BB87" s="1">
        <v>13.6145</v>
      </c>
      <c r="BC87" s="1">
        <v>5.17714</v>
      </c>
      <c r="BD87" s="1">
        <v>1.51381</v>
      </c>
      <c r="BE87" s="1">
        <v>309.736</v>
      </c>
      <c r="BF87" s="1">
        <v>7.28432</v>
      </c>
      <c r="BG87" s="1">
        <v>263.145</v>
      </c>
      <c r="BH87" s="1">
        <v>1.263241287</v>
      </c>
      <c r="BI87" s="1">
        <v>0.957847262</v>
      </c>
      <c r="BJ87" s="1">
        <v>0.264899554</v>
      </c>
      <c r="BK87" s="1">
        <v>0.0</v>
      </c>
      <c r="BL87" s="1" t="s">
        <v>144</v>
      </c>
      <c r="BM87" s="1" t="s">
        <v>145</v>
      </c>
      <c r="BN87" s="1" t="s">
        <v>145</v>
      </c>
      <c r="BO87" s="1" t="s">
        <v>145</v>
      </c>
      <c r="BP87" s="1" t="s">
        <v>146</v>
      </c>
      <c r="BQ87" s="1" t="s">
        <v>146</v>
      </c>
      <c r="BR87" s="1" t="s">
        <v>146</v>
      </c>
      <c r="BS87" s="1">
        <v>12.08788006</v>
      </c>
      <c r="BT87" s="1">
        <v>12.04704567</v>
      </c>
      <c r="BU87" s="1">
        <v>6.933968622</v>
      </c>
      <c r="BV87" s="1">
        <v>2.286122684</v>
      </c>
      <c r="BW87" s="1">
        <v>2.199502364</v>
      </c>
      <c r="BX87" s="1">
        <v>-0.296572052</v>
      </c>
      <c r="BY87" s="1">
        <v>-0.120215668</v>
      </c>
      <c r="BZ87" s="1" t="str">
        <f t="shared" si="1"/>
        <v>antiinflamatoria</v>
      </c>
      <c r="CA87" s="1">
        <v>32.81040892</v>
      </c>
      <c r="CB87" s="1" t="s">
        <v>148</v>
      </c>
      <c r="CC87" s="1">
        <v>0.076089192</v>
      </c>
      <c r="CD87" s="1">
        <v>0.702899615</v>
      </c>
      <c r="CE87" s="1">
        <v>0.073004495</v>
      </c>
      <c r="CF87" s="1">
        <v>0.004994271</v>
      </c>
      <c r="CG87" s="1">
        <v>0.038632157</v>
      </c>
      <c r="CH87" s="1">
        <v>1295.209</v>
      </c>
      <c r="CI87" s="2" t="str">
        <f t="shared" si="2"/>
        <v>High</v>
      </c>
      <c r="CJ87" s="1">
        <v>404.698</v>
      </c>
      <c r="CK87" s="1">
        <v>203.201</v>
      </c>
      <c r="CL87" s="1">
        <v>201.497</v>
      </c>
      <c r="CM87" s="1">
        <v>247.82</v>
      </c>
      <c r="CN87" s="1">
        <v>153.831</v>
      </c>
      <c r="CO87" s="1">
        <v>0.018</v>
      </c>
      <c r="CP87" s="1">
        <v>0.0</v>
      </c>
      <c r="CQ87" s="1">
        <v>0.018</v>
      </c>
      <c r="CR87" s="1">
        <v>0.0</v>
      </c>
      <c r="CS87" s="1">
        <v>3.029</v>
      </c>
      <c r="CT87" s="1">
        <v>3.029</v>
      </c>
      <c r="CU87" s="1">
        <v>0.0</v>
      </c>
      <c r="CV87" s="1">
        <v>0.001</v>
      </c>
      <c r="CW87" s="1">
        <v>0.0</v>
      </c>
      <c r="CX87" s="1">
        <v>0.0</v>
      </c>
      <c r="CY87" s="1">
        <v>154.756</v>
      </c>
      <c r="CZ87" s="1">
        <v>0.049</v>
      </c>
      <c r="DA87" s="1">
        <v>62.038</v>
      </c>
      <c r="DB87" s="1">
        <v>62.087</v>
      </c>
      <c r="DC87" s="1">
        <v>0.0</v>
      </c>
      <c r="DD87" s="1">
        <v>2.257</v>
      </c>
      <c r="DE87" s="1">
        <v>2.257</v>
      </c>
      <c r="DF87" s="1">
        <v>0.056</v>
      </c>
      <c r="DG87" s="1">
        <v>1.119</v>
      </c>
      <c r="DH87" s="1">
        <v>1.175</v>
      </c>
      <c r="DI87" s="1">
        <v>0.848</v>
      </c>
      <c r="DJ87" s="1">
        <v>4.695</v>
      </c>
      <c r="DK87" s="1">
        <v>5.543</v>
      </c>
      <c r="DL87" s="1">
        <v>19.86</v>
      </c>
      <c r="DM87" s="1">
        <v>128.291</v>
      </c>
      <c r="DN87" s="1">
        <v>148.151</v>
      </c>
      <c r="DO87" s="1">
        <v>0.0</v>
      </c>
      <c r="DP87" s="1">
        <v>3.029</v>
      </c>
      <c r="DQ87" s="1">
        <v>3.029</v>
      </c>
      <c r="DR87" s="1" t="s">
        <v>149</v>
      </c>
      <c r="DS87" s="1" t="s">
        <v>157</v>
      </c>
      <c r="DT87" s="1" t="s">
        <v>157</v>
      </c>
      <c r="DU87" s="1" t="s">
        <v>157</v>
      </c>
      <c r="DV87" s="1">
        <v>524.916</v>
      </c>
      <c r="DW87" s="1" t="str">
        <f t="shared" si="3"/>
        <v>high</v>
      </c>
      <c r="DX87" s="1">
        <v>164.014</v>
      </c>
      <c r="DY87" s="1">
        <v>100.435</v>
      </c>
      <c r="DZ87" s="1">
        <v>62.344</v>
      </c>
      <c r="EA87" s="1" t="s">
        <v>157</v>
      </c>
      <c r="EB87" s="1" t="s">
        <v>158</v>
      </c>
      <c r="EC87" s="1" t="s">
        <v>157</v>
      </c>
      <c r="ED87" s="1" t="s">
        <v>157</v>
      </c>
      <c r="EE87" s="1" t="s">
        <v>333</v>
      </c>
      <c r="EF87" s="1" t="s">
        <v>175</v>
      </c>
      <c r="EG87" s="1" t="s">
        <v>175</v>
      </c>
    </row>
    <row r="88" ht="14.25" customHeight="1">
      <c r="A88" s="1" t="s">
        <v>334</v>
      </c>
      <c r="B88" s="1" t="s">
        <v>136</v>
      </c>
      <c r="C88" s="1">
        <v>45.0</v>
      </c>
      <c r="D88" s="1" t="s">
        <v>161</v>
      </c>
      <c r="E88" s="1">
        <v>105.0</v>
      </c>
      <c r="F88" s="1">
        <v>46.0</v>
      </c>
      <c r="G88" s="1" t="s">
        <v>154</v>
      </c>
      <c r="H88" s="1">
        <v>27.0</v>
      </c>
      <c r="I88" s="1">
        <v>109.0</v>
      </c>
      <c r="J88" s="1">
        <v>182.0</v>
      </c>
      <c r="K88" s="1">
        <v>3.956521739</v>
      </c>
      <c r="L88" s="1">
        <v>126.4</v>
      </c>
      <c r="M88" s="1">
        <v>0.33</v>
      </c>
      <c r="N88" s="1">
        <v>78.0</v>
      </c>
      <c r="O88" s="1">
        <v>5.41</v>
      </c>
      <c r="P88" s="1">
        <v>0.72</v>
      </c>
      <c r="Q88" s="1">
        <v>4.96</v>
      </c>
      <c r="R88" s="1">
        <v>0.14516129</v>
      </c>
      <c r="S88" s="1">
        <v>135.0</v>
      </c>
      <c r="T88" s="1">
        <v>5.36</v>
      </c>
      <c r="U88" s="1">
        <v>4.329</v>
      </c>
      <c r="V88" s="1">
        <v>99.7</v>
      </c>
      <c r="W88" s="1">
        <v>129.3124246</v>
      </c>
      <c r="X88" s="1">
        <v>148.7</v>
      </c>
      <c r="Y88" s="1">
        <v>96.96838055</v>
      </c>
      <c r="Z88" s="1">
        <v>1.031264</v>
      </c>
      <c r="AA88" s="1">
        <v>0.380924855</v>
      </c>
      <c r="AB88" s="1">
        <v>68.2</v>
      </c>
      <c r="AC88" s="1">
        <v>23.90699967</v>
      </c>
      <c r="AD88" s="1" t="s">
        <v>154</v>
      </c>
      <c r="AE88" s="1">
        <v>36.96473283</v>
      </c>
      <c r="AF88" s="1">
        <v>94.8</v>
      </c>
      <c r="AG88" s="1" t="s">
        <v>140</v>
      </c>
      <c r="AH88" s="1" t="s">
        <v>141</v>
      </c>
      <c r="AI88" s="1" t="s">
        <v>142</v>
      </c>
      <c r="AJ88" s="1" t="s">
        <v>167</v>
      </c>
      <c r="AK88" s="1" t="s">
        <v>170</v>
      </c>
      <c r="AL88" s="1">
        <v>100.0</v>
      </c>
      <c r="AM88" s="1">
        <v>69.0</v>
      </c>
      <c r="AN88" s="1">
        <v>1801.09</v>
      </c>
      <c r="AO88" s="1">
        <v>10.3593</v>
      </c>
      <c r="AP88" s="1">
        <v>646.871</v>
      </c>
      <c r="AQ88" s="1">
        <v>964.003</v>
      </c>
      <c r="AR88" s="1">
        <v>12.2062</v>
      </c>
      <c r="AS88" s="1">
        <v>1042.95</v>
      </c>
      <c r="AT88" s="1">
        <v>2915.03</v>
      </c>
      <c r="AU88" s="1">
        <v>193.675</v>
      </c>
      <c r="AV88" s="1">
        <v>10.5716</v>
      </c>
      <c r="AW88" s="1">
        <v>1.19844</v>
      </c>
      <c r="AX88" s="1">
        <v>2.66208</v>
      </c>
      <c r="AY88" s="1">
        <v>661.303</v>
      </c>
      <c r="AZ88" s="1">
        <v>0.94455</v>
      </c>
      <c r="BA88" s="1">
        <v>1.45434</v>
      </c>
      <c r="BB88" s="1">
        <v>11.5064</v>
      </c>
      <c r="BC88" s="1">
        <v>4.55186</v>
      </c>
      <c r="BD88" s="1">
        <v>1.01881</v>
      </c>
      <c r="BE88" s="1">
        <v>256.677</v>
      </c>
      <c r="BF88" s="1">
        <v>7.24846</v>
      </c>
      <c r="BG88" s="1">
        <v>149.625</v>
      </c>
      <c r="BH88" s="1">
        <v>1.269139266</v>
      </c>
      <c r="BI88" s="1">
        <v>0.122636434</v>
      </c>
      <c r="BJ88" s="1">
        <v>0.149925902</v>
      </c>
      <c r="BK88" s="1">
        <v>0.021325066</v>
      </c>
      <c r="BL88" s="1" t="s">
        <v>156</v>
      </c>
      <c r="BM88" s="1" t="s">
        <v>146</v>
      </c>
      <c r="BN88" s="1" t="s">
        <v>146</v>
      </c>
      <c r="BO88" s="1" t="s">
        <v>146</v>
      </c>
      <c r="BP88" s="1" t="s">
        <v>146</v>
      </c>
      <c r="BQ88" s="1" t="s">
        <v>146</v>
      </c>
      <c r="BR88" s="1" t="s">
        <v>146</v>
      </c>
      <c r="BS88" s="1">
        <v>8.434405416</v>
      </c>
      <c r="BT88" s="1">
        <v>28.71643502</v>
      </c>
      <c r="BU88" s="1">
        <v>15.43901653</v>
      </c>
      <c r="BV88" s="1">
        <v>4.153361852</v>
      </c>
      <c r="BW88" s="1">
        <v>5.522480534</v>
      </c>
      <c r="BX88" s="1">
        <v>1.265004367</v>
      </c>
      <c r="BY88" s="1">
        <v>0.702389987</v>
      </c>
      <c r="BZ88" s="1" t="str">
        <f t="shared" si="1"/>
        <v>proinflamatoria</v>
      </c>
      <c r="CA88" s="1">
        <v>28.36708861</v>
      </c>
      <c r="CB88" s="1" t="s">
        <v>148</v>
      </c>
      <c r="CC88" s="1">
        <v>0.009070084</v>
      </c>
      <c r="CD88" s="1">
        <v>0.270492818</v>
      </c>
      <c r="CE88" s="1">
        <v>0.061354631</v>
      </c>
      <c r="CF88" s="1">
        <v>0.305658742</v>
      </c>
      <c r="CG88" s="1">
        <v>0.133017583</v>
      </c>
      <c r="CH88" s="1">
        <v>566.507</v>
      </c>
      <c r="CI88" s="2" t="str">
        <f t="shared" si="2"/>
        <v>low</v>
      </c>
      <c r="CJ88" s="1">
        <v>62.537</v>
      </c>
      <c r="CK88" s="1">
        <v>55.62</v>
      </c>
      <c r="CL88" s="1">
        <v>6.918</v>
      </c>
      <c r="CM88" s="1">
        <v>34.435</v>
      </c>
      <c r="CN88" s="1">
        <v>25.836</v>
      </c>
      <c r="CO88" s="1">
        <v>0.0</v>
      </c>
      <c r="CP88" s="1">
        <v>0.0</v>
      </c>
      <c r="CQ88" s="1">
        <v>0.0</v>
      </c>
      <c r="CR88" s="1">
        <v>0.0</v>
      </c>
      <c r="CS88" s="1">
        <v>2.267</v>
      </c>
      <c r="CT88" s="1">
        <v>2.267</v>
      </c>
      <c r="CU88" s="1">
        <v>0.0</v>
      </c>
      <c r="CV88" s="1">
        <v>0.0</v>
      </c>
      <c r="CW88" s="1">
        <v>0.0</v>
      </c>
      <c r="CX88" s="1">
        <v>0.0</v>
      </c>
      <c r="CY88" s="1">
        <v>34.392</v>
      </c>
      <c r="CZ88" s="1">
        <v>0.0</v>
      </c>
      <c r="DA88" s="1">
        <v>0.0</v>
      </c>
      <c r="DB88" s="1">
        <v>0.0</v>
      </c>
      <c r="DC88" s="1">
        <v>0.0</v>
      </c>
      <c r="DD88" s="1">
        <v>0.001</v>
      </c>
      <c r="DE88" s="1">
        <v>0.001</v>
      </c>
      <c r="DF88" s="1">
        <v>0.0</v>
      </c>
      <c r="DG88" s="1">
        <v>0.041</v>
      </c>
      <c r="DH88" s="1">
        <v>0.041</v>
      </c>
      <c r="DI88" s="1">
        <v>0.168</v>
      </c>
      <c r="DJ88" s="1">
        <v>0.384</v>
      </c>
      <c r="DK88" s="1">
        <v>0.552</v>
      </c>
      <c r="DL88" s="1">
        <v>21.059</v>
      </c>
      <c r="DM88" s="1">
        <v>4.224</v>
      </c>
      <c r="DN88" s="1">
        <v>25.283</v>
      </c>
      <c r="DO88" s="1">
        <v>0.0</v>
      </c>
      <c r="DP88" s="1">
        <v>2.267</v>
      </c>
      <c r="DQ88" s="1">
        <v>2.267</v>
      </c>
      <c r="DR88" s="1" t="s">
        <v>158</v>
      </c>
      <c r="DS88" s="1" t="s">
        <v>158</v>
      </c>
      <c r="DT88" s="1" t="s">
        <v>158</v>
      </c>
      <c r="DU88" s="1" t="s">
        <v>158</v>
      </c>
      <c r="DV88" s="1">
        <v>314.536</v>
      </c>
      <c r="DW88" s="1" t="str">
        <f t="shared" si="3"/>
        <v>low</v>
      </c>
      <c r="DX88" s="1">
        <v>34.722</v>
      </c>
      <c r="DY88" s="1">
        <v>19.119</v>
      </c>
      <c r="DZ88" s="1">
        <v>14.344</v>
      </c>
      <c r="EA88" s="1" t="s">
        <v>158</v>
      </c>
      <c r="EB88" s="1" t="s">
        <v>158</v>
      </c>
      <c r="EC88" s="1" t="s">
        <v>158</v>
      </c>
      <c r="ED88" s="1" t="s">
        <v>158</v>
      </c>
      <c r="EE88" s="1" t="s">
        <v>335</v>
      </c>
      <c r="EF88" s="1" t="s">
        <v>151</v>
      </c>
      <c r="EG88" s="1" t="s">
        <v>151</v>
      </c>
    </row>
    <row r="89" ht="14.25" customHeight="1">
      <c r="A89" s="1" t="s">
        <v>336</v>
      </c>
      <c r="B89" s="1" t="s">
        <v>136</v>
      </c>
      <c r="C89" s="1">
        <v>53.0</v>
      </c>
      <c r="D89" s="1" t="s">
        <v>161</v>
      </c>
      <c r="E89" s="1">
        <v>73.3</v>
      </c>
      <c r="F89" s="1">
        <v>32.0</v>
      </c>
      <c r="G89" s="1" t="s">
        <v>138</v>
      </c>
      <c r="H89" s="1">
        <v>22.0</v>
      </c>
      <c r="I89" s="1">
        <v>81.0</v>
      </c>
      <c r="J89" s="1">
        <v>135.0</v>
      </c>
      <c r="K89" s="1">
        <v>4.21875</v>
      </c>
      <c r="L89" s="1">
        <v>172.4</v>
      </c>
      <c r="M89" s="1">
        <v>1.5</v>
      </c>
      <c r="N89" s="1">
        <v>91.0</v>
      </c>
      <c r="O89" s="1">
        <v>5.73</v>
      </c>
      <c r="P89" s="1">
        <v>6.26</v>
      </c>
      <c r="Q89" s="1">
        <v>4.37</v>
      </c>
      <c r="R89" s="1">
        <v>1.432494279</v>
      </c>
      <c r="S89" s="1">
        <v>109.0</v>
      </c>
      <c r="T89" s="1">
        <v>16.73</v>
      </c>
      <c r="U89" s="1">
        <v>5.0505</v>
      </c>
      <c r="V89" s="1">
        <v>157.9</v>
      </c>
      <c r="W89" s="1">
        <v>215.8013544</v>
      </c>
      <c r="X89" s="1">
        <v>46.7</v>
      </c>
      <c r="Y89" s="1">
        <v>26.62883715</v>
      </c>
      <c r="Z89" s="1">
        <v>3.755327333</v>
      </c>
      <c r="AA89" s="1">
        <v>0.313827133</v>
      </c>
      <c r="AB89" s="1">
        <v>98.2</v>
      </c>
      <c r="AC89" s="1">
        <v>31.38020829</v>
      </c>
      <c r="AD89" s="1" t="s">
        <v>155</v>
      </c>
      <c r="AE89" s="1">
        <v>45.10258049</v>
      </c>
      <c r="AF89" s="1">
        <v>114.5</v>
      </c>
      <c r="AG89" s="1" t="s">
        <v>140</v>
      </c>
      <c r="AH89" s="1" t="s">
        <v>141</v>
      </c>
      <c r="AI89" s="1" t="s">
        <v>167</v>
      </c>
      <c r="AJ89" s="1" t="s">
        <v>167</v>
      </c>
      <c r="AK89" s="1" t="s">
        <v>143</v>
      </c>
      <c r="AL89" s="1">
        <v>123.0</v>
      </c>
      <c r="AM89" s="1">
        <v>80.0</v>
      </c>
      <c r="AN89" s="1">
        <v>1562.5</v>
      </c>
      <c r="AO89" s="1">
        <v>17.8879</v>
      </c>
      <c r="AP89" s="1">
        <v>623.048</v>
      </c>
      <c r="AQ89" s="1">
        <v>1064.83</v>
      </c>
      <c r="AR89" s="1">
        <v>12.8438</v>
      </c>
      <c r="AS89" s="1">
        <v>1384.59</v>
      </c>
      <c r="AT89" s="1">
        <v>2292.63</v>
      </c>
      <c r="AU89" s="1">
        <v>213.958</v>
      </c>
      <c r="AV89" s="1">
        <v>10.9311</v>
      </c>
      <c r="AW89" s="1">
        <v>1.5055</v>
      </c>
      <c r="AX89" s="1">
        <v>2.7943</v>
      </c>
      <c r="AY89" s="1">
        <v>818.746</v>
      </c>
      <c r="AZ89" s="1">
        <v>1.00482</v>
      </c>
      <c r="BA89" s="1">
        <v>1.86111</v>
      </c>
      <c r="BB89" s="1">
        <v>13.755</v>
      </c>
      <c r="BC89" s="1">
        <v>4.58691</v>
      </c>
      <c r="BD89" s="1">
        <v>1.12587</v>
      </c>
      <c r="BE89" s="1">
        <v>357.638</v>
      </c>
      <c r="BF89" s="1">
        <v>7.33376</v>
      </c>
      <c r="BG89" s="1">
        <v>146.747</v>
      </c>
      <c r="BH89" s="1">
        <v>2.336521833</v>
      </c>
      <c r="BI89" s="1">
        <v>0.589986655</v>
      </c>
      <c r="BJ89" s="1">
        <v>0.30927898</v>
      </c>
      <c r="BK89" s="1">
        <v>0.101339471</v>
      </c>
      <c r="BL89" s="1" t="s">
        <v>144</v>
      </c>
      <c r="BM89" s="1" t="s">
        <v>146</v>
      </c>
      <c r="BN89" s="1" t="s">
        <v>146</v>
      </c>
      <c r="BO89" s="1" t="s">
        <v>145</v>
      </c>
      <c r="BP89" s="1" t="s">
        <v>146</v>
      </c>
      <c r="BQ89" s="1" t="s">
        <v>146</v>
      </c>
      <c r="BR89" s="1" t="s">
        <v>145</v>
      </c>
      <c r="BS89" s="1">
        <v>15.15390094</v>
      </c>
      <c r="BT89" s="1">
        <v>16.51417634</v>
      </c>
      <c r="BU89" s="1">
        <v>9.27836827</v>
      </c>
      <c r="BV89" s="1">
        <v>3.279021572</v>
      </c>
      <c r="BW89" s="1">
        <v>2.407666818</v>
      </c>
      <c r="BX89" s="1">
        <v>0.19072127</v>
      </c>
      <c r="BY89" s="1">
        <v>0.122022566</v>
      </c>
      <c r="BZ89" s="1" t="str">
        <f t="shared" si="1"/>
        <v>proinflamatoria</v>
      </c>
      <c r="CA89" s="1">
        <v>33.10043668</v>
      </c>
      <c r="CB89" s="1" t="s">
        <v>148</v>
      </c>
      <c r="CC89" s="1">
        <v>0.01376</v>
      </c>
      <c r="CD89" s="1">
        <v>0.072343704</v>
      </c>
      <c r="CE89" s="1">
        <v>0.008462222</v>
      </c>
      <c r="CF89" s="1">
        <v>0.389333333</v>
      </c>
      <c r="CG89" s="1">
        <v>0.336201481</v>
      </c>
      <c r="CH89" s="1">
        <v>272.094</v>
      </c>
      <c r="CI89" s="2" t="str">
        <f t="shared" si="2"/>
        <v>low</v>
      </c>
      <c r="CJ89" s="1">
        <v>183.726</v>
      </c>
      <c r="CK89" s="1">
        <v>133.197</v>
      </c>
      <c r="CL89" s="1">
        <v>50.528</v>
      </c>
      <c r="CM89" s="1">
        <v>55.333</v>
      </c>
      <c r="CN89" s="1">
        <v>124.915</v>
      </c>
      <c r="CO89" s="1">
        <v>0.0</v>
      </c>
      <c r="CP89" s="1">
        <v>0.0</v>
      </c>
      <c r="CQ89" s="1">
        <v>0.0</v>
      </c>
      <c r="CR89" s="1">
        <v>0.0</v>
      </c>
      <c r="CS89" s="1">
        <v>3.478</v>
      </c>
      <c r="CT89" s="1">
        <v>3.478</v>
      </c>
      <c r="CU89" s="1">
        <v>0.0</v>
      </c>
      <c r="CV89" s="1">
        <v>0.0</v>
      </c>
      <c r="CW89" s="1">
        <v>0.0</v>
      </c>
      <c r="CX89" s="1">
        <v>0.0</v>
      </c>
      <c r="CY89" s="1">
        <v>35.114</v>
      </c>
      <c r="CZ89" s="1">
        <v>0.17</v>
      </c>
      <c r="DA89" s="1">
        <v>13.043</v>
      </c>
      <c r="DB89" s="1">
        <v>13.213</v>
      </c>
      <c r="DC89" s="1">
        <v>0.078</v>
      </c>
      <c r="DD89" s="1">
        <v>0.55</v>
      </c>
      <c r="DE89" s="1">
        <v>0.628</v>
      </c>
      <c r="DF89" s="1">
        <v>5.041</v>
      </c>
      <c r="DG89" s="1">
        <v>1.325</v>
      </c>
      <c r="DH89" s="1">
        <v>6.366</v>
      </c>
      <c r="DI89" s="1">
        <v>0.118</v>
      </c>
      <c r="DJ89" s="1">
        <v>1.517</v>
      </c>
      <c r="DK89" s="1">
        <v>1.635</v>
      </c>
      <c r="DL89" s="1">
        <v>92.65</v>
      </c>
      <c r="DM89" s="1">
        <v>30.601</v>
      </c>
      <c r="DN89" s="1">
        <v>123.251</v>
      </c>
      <c r="DO89" s="1">
        <v>0.0</v>
      </c>
      <c r="DP89" s="1">
        <v>3.478</v>
      </c>
      <c r="DQ89" s="1">
        <v>3.478</v>
      </c>
      <c r="DR89" s="1" t="s">
        <v>158</v>
      </c>
      <c r="DS89" s="1" t="s">
        <v>158</v>
      </c>
      <c r="DT89" s="1" t="s">
        <v>157</v>
      </c>
      <c r="DU89" s="1" t="s">
        <v>157</v>
      </c>
      <c r="DV89" s="1">
        <v>174.14</v>
      </c>
      <c r="DW89" s="1" t="str">
        <f t="shared" si="3"/>
        <v>low</v>
      </c>
      <c r="DX89" s="1">
        <v>117.584</v>
      </c>
      <c r="DY89" s="1">
        <v>35.413</v>
      </c>
      <c r="DZ89" s="1">
        <v>79.945</v>
      </c>
      <c r="EA89" s="1" t="s">
        <v>158</v>
      </c>
      <c r="EB89" s="1" t="s">
        <v>158</v>
      </c>
      <c r="EC89" s="1" t="s">
        <v>157</v>
      </c>
      <c r="ED89" s="1" t="s">
        <v>157</v>
      </c>
      <c r="EE89" s="1" t="s">
        <v>337</v>
      </c>
      <c r="EF89" s="1" t="s">
        <v>165</v>
      </c>
      <c r="EG89" s="1" t="s">
        <v>165</v>
      </c>
    </row>
    <row r="90" ht="14.25" customHeight="1">
      <c r="A90" s="1" t="s">
        <v>338</v>
      </c>
      <c r="B90" s="1" t="s">
        <v>153</v>
      </c>
      <c r="C90" s="1">
        <v>44.0</v>
      </c>
      <c r="D90" s="1" t="s">
        <v>161</v>
      </c>
      <c r="E90" s="1">
        <v>80.8</v>
      </c>
      <c r="F90" s="1">
        <v>49.0</v>
      </c>
      <c r="G90" s="1" t="s">
        <v>154</v>
      </c>
      <c r="H90" s="1">
        <v>22.0</v>
      </c>
      <c r="I90" s="1">
        <v>107.0</v>
      </c>
      <c r="J90" s="1">
        <v>178.0</v>
      </c>
      <c r="K90" s="1">
        <v>3.632653061</v>
      </c>
      <c r="L90" s="1">
        <v>194.3</v>
      </c>
      <c r="M90" s="1">
        <v>3.24</v>
      </c>
      <c r="N90" s="1">
        <v>77.0</v>
      </c>
      <c r="O90" s="1">
        <v>5.22</v>
      </c>
      <c r="P90" s="1">
        <v>9.32</v>
      </c>
      <c r="Q90" s="1">
        <v>6.73</v>
      </c>
      <c r="R90" s="1">
        <v>1.384843982</v>
      </c>
      <c r="S90" s="1">
        <v>108.0</v>
      </c>
      <c r="T90" s="1">
        <v>7.53</v>
      </c>
      <c r="U90" s="1">
        <v>4.2735</v>
      </c>
      <c r="V90" s="1">
        <v>128.4</v>
      </c>
      <c r="W90" s="1">
        <v>194.6994182</v>
      </c>
      <c r="X90" s="1">
        <v>106.7</v>
      </c>
      <c r="Y90" s="1">
        <v>69.92038865</v>
      </c>
      <c r="Z90" s="1">
        <v>1.430198</v>
      </c>
      <c r="AA90" s="1">
        <v>0.361374031</v>
      </c>
      <c r="AB90" s="1">
        <v>75.5</v>
      </c>
      <c r="AC90" s="1">
        <v>27.90070306</v>
      </c>
      <c r="AD90" s="1" t="s">
        <v>139</v>
      </c>
      <c r="AE90" s="1">
        <v>38.73015727</v>
      </c>
      <c r="AF90" s="1">
        <v>88.8</v>
      </c>
      <c r="AG90" s="1" t="s">
        <v>140</v>
      </c>
      <c r="AH90" s="1" t="s">
        <v>141</v>
      </c>
      <c r="AI90" s="1" t="s">
        <v>142</v>
      </c>
      <c r="AJ90" s="1" t="s">
        <v>167</v>
      </c>
      <c r="AK90" s="1" t="s">
        <v>143</v>
      </c>
      <c r="AL90" s="1">
        <v>101.0</v>
      </c>
      <c r="AM90" s="1">
        <v>59.0</v>
      </c>
      <c r="AN90" s="1">
        <v>1386.8</v>
      </c>
      <c r="AO90" s="1">
        <v>18.5098</v>
      </c>
      <c r="AP90" s="1">
        <v>308.836</v>
      </c>
      <c r="AQ90" s="1">
        <v>541.817</v>
      </c>
      <c r="AR90" s="1">
        <v>10.2837</v>
      </c>
      <c r="AS90" s="1">
        <v>973.66</v>
      </c>
      <c r="AT90" s="1">
        <v>2506.69</v>
      </c>
      <c r="AU90" s="1">
        <v>175.822</v>
      </c>
      <c r="AV90" s="1">
        <v>9.04043</v>
      </c>
      <c r="AW90" s="1">
        <v>0.979434</v>
      </c>
      <c r="AX90" s="1">
        <v>2.36589</v>
      </c>
      <c r="AY90" s="1">
        <v>628.783</v>
      </c>
      <c r="AZ90" s="1">
        <v>0.858705</v>
      </c>
      <c r="BA90" s="1">
        <v>1.47678</v>
      </c>
      <c r="BB90" s="1">
        <v>10.456</v>
      </c>
      <c r="BC90" s="1">
        <v>4.163</v>
      </c>
      <c r="BD90" s="1">
        <v>1.4841</v>
      </c>
      <c r="BE90" s="1">
        <v>312.721</v>
      </c>
      <c r="BF90" s="1">
        <v>6.4018</v>
      </c>
      <c r="BG90" s="1">
        <v>226.694</v>
      </c>
      <c r="BH90" s="1">
        <v>0.0</v>
      </c>
      <c r="BI90" s="1">
        <v>0.0</v>
      </c>
      <c r="BJ90" s="1">
        <v>0.0</v>
      </c>
      <c r="BK90" s="1">
        <v>0.0</v>
      </c>
      <c r="BL90" s="1" t="s">
        <v>144</v>
      </c>
      <c r="BM90" s="1" t="s">
        <v>146</v>
      </c>
      <c r="BN90" s="1" t="s">
        <v>146</v>
      </c>
      <c r="BO90" s="1" t="s">
        <v>145</v>
      </c>
      <c r="BP90" s="1" t="s">
        <v>146</v>
      </c>
      <c r="BQ90" s="1" t="s">
        <v>145</v>
      </c>
      <c r="BR90" s="1" t="s">
        <v>146</v>
      </c>
      <c r="BS90" s="1">
        <v>19.54970073</v>
      </c>
      <c r="BT90" s="1">
        <v>23.12115596</v>
      </c>
      <c r="BU90" s="1">
        <v>17.64585553</v>
      </c>
      <c r="BV90" s="1">
        <v>15.25442319</v>
      </c>
      <c r="BW90" s="1">
        <v>4.765078248</v>
      </c>
      <c r="BX90" s="1">
        <v>-0.271161572</v>
      </c>
      <c r="BY90" s="1">
        <v>-0.195502215</v>
      </c>
      <c r="BZ90" s="1" t="str">
        <f t="shared" si="1"/>
        <v>antiinflamatoria</v>
      </c>
      <c r="CA90" s="1">
        <v>38.95045045</v>
      </c>
      <c r="CB90" s="1" t="s">
        <v>148</v>
      </c>
      <c r="CC90" s="1">
        <v>0.102178998</v>
      </c>
      <c r="CD90" s="1">
        <v>0.163609504</v>
      </c>
      <c r="CE90" s="1">
        <v>0.05917354</v>
      </c>
      <c r="CF90" s="1">
        <v>0.258361032</v>
      </c>
      <c r="CG90" s="1">
        <v>0.255652673</v>
      </c>
      <c r="CH90" s="1">
        <v>1804.475</v>
      </c>
      <c r="CI90" s="2" t="str">
        <f t="shared" si="2"/>
        <v>High</v>
      </c>
      <c r="CJ90" s="1">
        <v>469.054</v>
      </c>
      <c r="CK90" s="1">
        <v>151.52</v>
      </c>
      <c r="CL90" s="1">
        <v>317.534</v>
      </c>
      <c r="CM90" s="1">
        <v>345.303</v>
      </c>
      <c r="CN90" s="1">
        <v>92.238</v>
      </c>
      <c r="CO90" s="1">
        <v>0.009</v>
      </c>
      <c r="CP90" s="1">
        <v>0.0</v>
      </c>
      <c r="CQ90" s="1">
        <v>0.009</v>
      </c>
      <c r="CR90" s="1">
        <v>0.0</v>
      </c>
      <c r="CS90" s="1">
        <v>31.504</v>
      </c>
      <c r="CT90" s="1">
        <v>31.504</v>
      </c>
      <c r="CU90" s="1">
        <v>0.0</v>
      </c>
      <c r="CV90" s="1">
        <v>0.0</v>
      </c>
      <c r="CW90" s="1">
        <v>0.277</v>
      </c>
      <c r="CX90" s="1">
        <v>0.0</v>
      </c>
      <c r="CY90" s="1">
        <v>125.303</v>
      </c>
      <c r="CZ90" s="1">
        <v>0.0</v>
      </c>
      <c r="DA90" s="1">
        <v>217.312</v>
      </c>
      <c r="DB90" s="1">
        <v>217.312</v>
      </c>
      <c r="DC90" s="1">
        <v>0.0</v>
      </c>
      <c r="DD90" s="1">
        <v>0.001</v>
      </c>
      <c r="DE90" s="1">
        <v>0.001</v>
      </c>
      <c r="DF90" s="1">
        <v>1.432</v>
      </c>
      <c r="DG90" s="1">
        <v>0.979</v>
      </c>
      <c r="DH90" s="1">
        <v>2.411</v>
      </c>
      <c r="DI90" s="1">
        <v>0.785</v>
      </c>
      <c r="DJ90" s="1">
        <v>1.76</v>
      </c>
      <c r="DK90" s="1">
        <v>2.545</v>
      </c>
      <c r="DL90" s="1">
        <v>23.675</v>
      </c>
      <c r="DM90" s="1">
        <v>65.94</v>
      </c>
      <c r="DN90" s="1">
        <v>89.615</v>
      </c>
      <c r="DO90" s="1">
        <v>0.0</v>
      </c>
      <c r="DP90" s="1">
        <v>31.504</v>
      </c>
      <c r="DQ90" s="1">
        <v>31.504</v>
      </c>
      <c r="DR90" s="1" t="s">
        <v>149</v>
      </c>
      <c r="DS90" s="1" t="s">
        <v>157</v>
      </c>
      <c r="DT90" s="1" t="s">
        <v>149</v>
      </c>
      <c r="DU90" s="1" t="s">
        <v>158</v>
      </c>
      <c r="DV90" s="1">
        <v>1301.179</v>
      </c>
      <c r="DW90" s="1" t="str">
        <f t="shared" si="3"/>
        <v>high</v>
      </c>
      <c r="DX90" s="1">
        <v>338.228</v>
      </c>
      <c r="DY90" s="1">
        <v>248.993</v>
      </c>
      <c r="DZ90" s="1">
        <v>66.511</v>
      </c>
      <c r="EA90" s="1" t="s">
        <v>149</v>
      </c>
      <c r="EB90" s="1" t="s">
        <v>157</v>
      </c>
      <c r="EC90" s="1" t="s">
        <v>149</v>
      </c>
      <c r="ED90" s="1" t="s">
        <v>157</v>
      </c>
      <c r="EE90" s="1" t="s">
        <v>339</v>
      </c>
      <c r="EF90" s="1" t="s">
        <v>165</v>
      </c>
      <c r="EG90" s="1" t="s">
        <v>165</v>
      </c>
    </row>
    <row r="91" ht="14.25" customHeight="1">
      <c r="A91" s="1" t="s">
        <v>340</v>
      </c>
      <c r="B91" s="1" t="s">
        <v>153</v>
      </c>
      <c r="C91" s="1">
        <v>34.0</v>
      </c>
      <c r="D91" s="1" t="s">
        <v>137</v>
      </c>
      <c r="E91" s="1">
        <v>66.8</v>
      </c>
      <c r="F91" s="1">
        <v>54.0</v>
      </c>
      <c r="G91" s="1" t="s">
        <v>154</v>
      </c>
      <c r="H91" s="1">
        <v>8.0</v>
      </c>
      <c r="I91" s="1">
        <v>73.0</v>
      </c>
      <c r="J91" s="1">
        <v>135.0</v>
      </c>
      <c r="K91" s="1">
        <v>2.5</v>
      </c>
      <c r="L91" s="1">
        <v>178.3</v>
      </c>
      <c r="M91" s="1">
        <v>0.82</v>
      </c>
      <c r="N91" s="1">
        <v>74.0</v>
      </c>
      <c r="O91" s="1">
        <v>4.78</v>
      </c>
      <c r="P91" s="1">
        <v>8.33</v>
      </c>
      <c r="Q91" s="1">
        <v>5.61</v>
      </c>
      <c r="R91" s="1">
        <v>1.484848485</v>
      </c>
      <c r="S91" s="1">
        <v>42.0</v>
      </c>
      <c r="T91" s="1">
        <v>13.5</v>
      </c>
      <c r="U91" s="1">
        <v>4.107</v>
      </c>
      <c r="V91" s="1">
        <v>205.4</v>
      </c>
      <c r="W91" s="1">
        <v>444.8105437</v>
      </c>
      <c r="X91" s="1">
        <v>60.9</v>
      </c>
      <c r="Y91" s="1">
        <v>40.58112166</v>
      </c>
      <c r="Z91" s="1">
        <v>2.4642</v>
      </c>
      <c r="AA91" s="1">
        <v>0.332945365</v>
      </c>
      <c r="AB91" s="1">
        <v>53.0</v>
      </c>
      <c r="AC91" s="1">
        <v>22.0603538</v>
      </c>
      <c r="AD91" s="1" t="s">
        <v>154</v>
      </c>
      <c r="AE91" s="1">
        <v>34.7255341</v>
      </c>
      <c r="AF91" s="1">
        <v>73.4</v>
      </c>
      <c r="AG91" s="1" t="s">
        <v>154</v>
      </c>
      <c r="AH91" s="1" t="s">
        <v>154</v>
      </c>
      <c r="AI91" s="1" t="s">
        <v>142</v>
      </c>
      <c r="AJ91" s="1" t="s">
        <v>167</v>
      </c>
      <c r="AK91" s="1" t="s">
        <v>143</v>
      </c>
      <c r="AL91" s="1">
        <v>108.0</v>
      </c>
      <c r="AM91" s="1">
        <v>69.0</v>
      </c>
      <c r="AN91" s="1">
        <v>2201.95</v>
      </c>
      <c r="AO91" s="1">
        <v>13.0193</v>
      </c>
      <c r="AP91" s="1">
        <v>561.176</v>
      </c>
      <c r="AQ91" s="1">
        <v>946.956</v>
      </c>
      <c r="AR91" s="1">
        <v>11.7368</v>
      </c>
      <c r="AS91" s="1">
        <v>1478.84</v>
      </c>
      <c r="AT91" s="1">
        <v>2622.23</v>
      </c>
      <c r="AU91" s="1">
        <v>220.864</v>
      </c>
      <c r="AV91" s="1">
        <v>10.4035</v>
      </c>
      <c r="AW91" s="1">
        <v>1.15123</v>
      </c>
      <c r="AX91" s="1">
        <v>2.76498</v>
      </c>
      <c r="AY91" s="1">
        <v>589.086</v>
      </c>
      <c r="AZ91" s="1">
        <v>1.00482</v>
      </c>
      <c r="BA91" s="1">
        <v>1.53378</v>
      </c>
      <c r="BB91" s="1">
        <v>15.4146</v>
      </c>
      <c r="BC91" s="1">
        <v>4.98845</v>
      </c>
      <c r="BD91" s="1">
        <v>1.56193</v>
      </c>
      <c r="BE91" s="1">
        <v>271.15</v>
      </c>
      <c r="BF91" s="1">
        <v>7.08703</v>
      </c>
      <c r="BG91" s="1">
        <v>107.211</v>
      </c>
      <c r="BH91" s="1">
        <v>5.43838612</v>
      </c>
      <c r="BI91" s="1">
        <v>1.200144401</v>
      </c>
      <c r="BJ91" s="1">
        <v>0.495567515</v>
      </c>
      <c r="BK91" s="1">
        <v>0.075420928</v>
      </c>
      <c r="BL91" s="1" t="s">
        <v>156</v>
      </c>
      <c r="BM91" s="1" t="s">
        <v>146</v>
      </c>
      <c r="BN91" s="1" t="s">
        <v>146</v>
      </c>
      <c r="BO91" s="1" t="s">
        <v>146</v>
      </c>
      <c r="BP91" s="1" t="s">
        <v>146</v>
      </c>
      <c r="BQ91" s="1" t="s">
        <v>146</v>
      </c>
      <c r="BR91" s="1" t="s">
        <v>146</v>
      </c>
      <c r="BS91" s="1">
        <v>14.55349091</v>
      </c>
      <c r="BT91" s="1">
        <v>24.96534419</v>
      </c>
      <c r="BU91" s="1">
        <v>12.34665168</v>
      </c>
      <c r="BV91" s="1">
        <v>9.253189101</v>
      </c>
      <c r="BW91" s="1">
        <v>3.149762895</v>
      </c>
      <c r="BX91" s="1">
        <v>1.564921397</v>
      </c>
      <c r="BY91" s="1">
        <v>0.710681834</v>
      </c>
      <c r="BZ91" s="1" t="str">
        <f t="shared" si="1"/>
        <v>proinflamatoria</v>
      </c>
      <c r="CA91" s="1">
        <v>33.76566757</v>
      </c>
      <c r="CB91" s="1" t="s">
        <v>148</v>
      </c>
      <c r="CC91" s="1">
        <v>0.081958326</v>
      </c>
      <c r="CD91" s="1">
        <v>0.110079621</v>
      </c>
      <c r="CE91" s="1">
        <v>0.062849399</v>
      </c>
      <c r="CF91" s="1">
        <v>0.105268508</v>
      </c>
      <c r="CG91" s="1">
        <v>0.445874979</v>
      </c>
      <c r="CH91" s="1">
        <v>858.821</v>
      </c>
      <c r="CI91" s="2" t="str">
        <f t="shared" si="2"/>
        <v>low</v>
      </c>
      <c r="CJ91" s="1">
        <v>750.906</v>
      </c>
      <c r="CK91" s="1">
        <v>490.786</v>
      </c>
      <c r="CL91" s="1">
        <v>260.12</v>
      </c>
      <c r="CM91" s="1">
        <v>4.906</v>
      </c>
      <c r="CN91" s="1">
        <v>730.634</v>
      </c>
      <c r="CO91" s="1">
        <v>10.307</v>
      </c>
      <c r="CP91" s="1">
        <v>0.0</v>
      </c>
      <c r="CQ91" s="1">
        <v>10.307</v>
      </c>
      <c r="CR91" s="1">
        <v>0.0</v>
      </c>
      <c r="CS91" s="1">
        <v>5.06</v>
      </c>
      <c r="CT91" s="1">
        <v>5.06</v>
      </c>
      <c r="CU91" s="1">
        <v>0.0</v>
      </c>
      <c r="CV91" s="1">
        <v>5.657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4.806</v>
      </c>
      <c r="DD91" s="1">
        <v>0.003</v>
      </c>
      <c r="DE91" s="1">
        <v>4.809</v>
      </c>
      <c r="DF91" s="1">
        <v>0.0</v>
      </c>
      <c r="DG91" s="1">
        <v>0.096</v>
      </c>
      <c r="DH91" s="1">
        <v>0.096</v>
      </c>
      <c r="DI91" s="1">
        <v>0.237</v>
      </c>
      <c r="DJ91" s="1">
        <v>1.258</v>
      </c>
      <c r="DK91" s="1">
        <v>1.495</v>
      </c>
      <c r="DL91" s="1">
        <v>475.409</v>
      </c>
      <c r="DM91" s="1">
        <v>253.674</v>
      </c>
      <c r="DN91" s="1">
        <v>729.083</v>
      </c>
      <c r="DO91" s="1">
        <v>0.0</v>
      </c>
      <c r="DP91" s="1">
        <v>5.06</v>
      </c>
      <c r="DQ91" s="1">
        <v>5.06</v>
      </c>
      <c r="DR91" s="1" t="s">
        <v>157</v>
      </c>
      <c r="DS91" s="1" t="s">
        <v>149</v>
      </c>
      <c r="DT91" s="1" t="s">
        <v>158</v>
      </c>
      <c r="DU91" s="1" t="s">
        <v>149</v>
      </c>
      <c r="DV91" s="1">
        <v>390.028</v>
      </c>
      <c r="DW91" s="1" t="str">
        <f t="shared" si="3"/>
        <v>low</v>
      </c>
      <c r="DX91" s="1">
        <v>341.019</v>
      </c>
      <c r="DY91" s="1">
        <v>2.228</v>
      </c>
      <c r="DZ91" s="1">
        <v>331.812</v>
      </c>
      <c r="EA91" s="1" t="s">
        <v>158</v>
      </c>
      <c r="EB91" s="1" t="s">
        <v>157</v>
      </c>
      <c r="EC91" s="1" t="s">
        <v>158</v>
      </c>
      <c r="ED91" s="1" t="s">
        <v>149</v>
      </c>
      <c r="EE91" s="1" t="s">
        <v>341</v>
      </c>
      <c r="EF91" s="1" t="s">
        <v>151</v>
      </c>
      <c r="EG91" s="1" t="s">
        <v>151</v>
      </c>
    </row>
    <row r="92" ht="14.25" customHeight="1">
      <c r="A92" s="1" t="s">
        <v>342</v>
      </c>
      <c r="B92" s="1" t="s">
        <v>153</v>
      </c>
      <c r="C92" s="1">
        <v>57.0</v>
      </c>
      <c r="D92" s="1" t="s">
        <v>161</v>
      </c>
      <c r="E92" s="1">
        <v>98.2</v>
      </c>
      <c r="F92" s="1">
        <v>39.0</v>
      </c>
      <c r="G92" s="1" t="s">
        <v>154</v>
      </c>
      <c r="H92" s="1">
        <v>20.0</v>
      </c>
      <c r="I92" s="1">
        <v>135.0</v>
      </c>
      <c r="J92" s="1">
        <v>194.0</v>
      </c>
      <c r="K92" s="1">
        <v>4.974358974</v>
      </c>
      <c r="L92" s="1">
        <v>116.3</v>
      </c>
      <c r="M92" s="1">
        <v>6.9</v>
      </c>
      <c r="N92" s="1">
        <v>101.0</v>
      </c>
      <c r="O92" s="1">
        <v>6.06</v>
      </c>
      <c r="P92" s="1">
        <v>23.1</v>
      </c>
      <c r="Q92" s="1">
        <v>4.43</v>
      </c>
      <c r="R92" s="1">
        <v>5.214446953</v>
      </c>
      <c r="S92" s="1">
        <v>98.0</v>
      </c>
      <c r="T92" s="1">
        <v>36.65</v>
      </c>
      <c r="U92" s="1">
        <v>5.6055</v>
      </c>
      <c r="V92" s="1">
        <v>222.3</v>
      </c>
      <c r="W92" s="1">
        <v>348.1358347</v>
      </c>
      <c r="X92" s="1">
        <v>21.5</v>
      </c>
      <c r="Y92" s="1">
        <v>10.95201884</v>
      </c>
      <c r="Z92" s="1">
        <v>9.130736667</v>
      </c>
      <c r="AA92" s="1">
        <v>0.279929687</v>
      </c>
      <c r="AB92" s="1">
        <v>94.8</v>
      </c>
      <c r="AC92" s="1">
        <v>38.02279844</v>
      </c>
      <c r="AD92" s="1" t="s">
        <v>155</v>
      </c>
      <c r="AE92" s="1">
        <v>48.49574994</v>
      </c>
      <c r="AF92" s="1">
        <v>120.6</v>
      </c>
      <c r="AG92" s="1" t="s">
        <v>140</v>
      </c>
      <c r="AH92" s="1" t="s">
        <v>141</v>
      </c>
      <c r="AI92" s="1" t="s">
        <v>142</v>
      </c>
      <c r="AJ92" s="1" t="s">
        <v>167</v>
      </c>
      <c r="AK92" s="1" t="s">
        <v>143</v>
      </c>
      <c r="AL92" s="1">
        <v>140.0</v>
      </c>
      <c r="AM92" s="1">
        <v>81.0</v>
      </c>
      <c r="AN92" s="1">
        <v>1457.1</v>
      </c>
      <c r="AO92" s="1">
        <v>10.126</v>
      </c>
      <c r="AP92" s="1">
        <v>822.412</v>
      </c>
      <c r="AQ92" s="1">
        <v>980.085</v>
      </c>
      <c r="AR92" s="1">
        <v>11.4682</v>
      </c>
      <c r="AS92" s="1">
        <v>1101.53</v>
      </c>
      <c r="AT92" s="1">
        <v>1834.29</v>
      </c>
      <c r="AU92" s="1">
        <v>178.874</v>
      </c>
      <c r="AV92" s="1">
        <v>10.0836</v>
      </c>
      <c r="AW92" s="1">
        <v>1.5824</v>
      </c>
      <c r="AX92" s="1">
        <v>2.29884</v>
      </c>
      <c r="AY92" s="1">
        <v>682.47</v>
      </c>
      <c r="AZ92" s="1">
        <v>0.611954</v>
      </c>
      <c r="BA92" s="1">
        <v>1.55709</v>
      </c>
      <c r="BB92" s="1">
        <v>10.2103</v>
      </c>
      <c r="BC92" s="1">
        <v>3.55251</v>
      </c>
      <c r="BD92" s="1">
        <v>1.05375</v>
      </c>
      <c r="BE92" s="1">
        <v>208.488</v>
      </c>
      <c r="BF92" s="1">
        <v>6.95206</v>
      </c>
      <c r="BG92" s="1">
        <v>99.417</v>
      </c>
      <c r="BH92" s="1">
        <v>3.731000757</v>
      </c>
      <c r="BI92" s="1">
        <v>0.772082145</v>
      </c>
      <c r="BJ92" s="1">
        <v>0.428326616</v>
      </c>
      <c r="BK92" s="1">
        <v>0.043121313</v>
      </c>
      <c r="BL92" s="1" t="s">
        <v>144</v>
      </c>
      <c r="BM92" s="1" t="s">
        <v>145</v>
      </c>
      <c r="BN92" s="1" t="s">
        <v>146</v>
      </c>
      <c r="BO92" s="1" t="s">
        <v>145</v>
      </c>
      <c r="BP92" s="1" t="s">
        <v>145</v>
      </c>
      <c r="BQ92" s="1" t="s">
        <v>145</v>
      </c>
      <c r="BR92" s="1" t="s">
        <v>145</v>
      </c>
      <c r="BS92" s="1">
        <v>15.19696233</v>
      </c>
      <c r="BT92" s="1">
        <v>21.3718004</v>
      </c>
      <c r="BU92" s="1">
        <v>11.16824401</v>
      </c>
      <c r="BV92" s="1">
        <v>9.922074932</v>
      </c>
      <c r="BW92" s="1">
        <v>2.743553091</v>
      </c>
      <c r="BX92" s="1">
        <v>1.695737991</v>
      </c>
      <c r="BY92" s="1">
        <v>1.163855862</v>
      </c>
      <c r="BZ92" s="1" t="str">
        <f t="shared" si="1"/>
        <v>proinflamatoria</v>
      </c>
      <c r="CA92" s="1">
        <v>49.81426202</v>
      </c>
      <c r="CB92" s="1" t="s">
        <v>148</v>
      </c>
      <c r="CC92" s="1">
        <v>0.103756027</v>
      </c>
      <c r="CD92" s="1">
        <v>0.136325184</v>
      </c>
      <c r="CE92" s="1">
        <v>0.13091109</v>
      </c>
      <c r="CF92" s="1">
        <v>0.081169106</v>
      </c>
      <c r="CG92" s="1">
        <v>0.272396582</v>
      </c>
      <c r="CH92" s="1">
        <v>1641.952</v>
      </c>
      <c r="CI92" s="2" t="str">
        <f t="shared" si="2"/>
        <v>High</v>
      </c>
      <c r="CJ92" s="1">
        <v>1524.57</v>
      </c>
      <c r="CK92" s="1">
        <v>1076.735</v>
      </c>
      <c r="CL92" s="1">
        <v>447.835</v>
      </c>
      <c r="CM92" s="1">
        <v>255.979</v>
      </c>
      <c r="CN92" s="1">
        <v>1258.454</v>
      </c>
      <c r="CO92" s="1">
        <v>9.867</v>
      </c>
      <c r="CP92" s="1">
        <v>0.0</v>
      </c>
      <c r="CQ92" s="1">
        <v>9.867</v>
      </c>
      <c r="CR92" s="1">
        <v>0.0</v>
      </c>
      <c r="CS92" s="1">
        <v>0.27</v>
      </c>
      <c r="CT92" s="1">
        <v>0.27</v>
      </c>
      <c r="CU92" s="1">
        <v>0.0</v>
      </c>
      <c r="CV92" s="1">
        <v>1.002</v>
      </c>
      <c r="CW92" s="1">
        <v>0.0</v>
      </c>
      <c r="CX92" s="1">
        <v>0.0</v>
      </c>
      <c r="CY92" s="1">
        <v>255.975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0.004</v>
      </c>
      <c r="DH92" s="1">
        <v>0.004</v>
      </c>
      <c r="DI92" s="1">
        <v>0.07</v>
      </c>
      <c r="DJ92" s="1">
        <v>4.46</v>
      </c>
      <c r="DK92" s="1">
        <v>4.529</v>
      </c>
      <c r="DL92" s="1">
        <v>810.802</v>
      </c>
      <c r="DM92" s="1">
        <v>443.08</v>
      </c>
      <c r="DN92" s="1">
        <v>1253.883</v>
      </c>
      <c r="DO92" s="1">
        <v>0.0</v>
      </c>
      <c r="DP92" s="1">
        <v>0.27</v>
      </c>
      <c r="DQ92" s="1">
        <v>0.27</v>
      </c>
      <c r="DR92" s="1" t="s">
        <v>149</v>
      </c>
      <c r="DS92" s="1" t="s">
        <v>149</v>
      </c>
      <c r="DT92" s="1" t="s">
        <v>149</v>
      </c>
      <c r="DU92" s="1" t="s">
        <v>149</v>
      </c>
      <c r="DV92" s="1">
        <v>1126.863</v>
      </c>
      <c r="DW92" s="1" t="str">
        <f t="shared" si="3"/>
        <v>high</v>
      </c>
      <c r="DX92" s="1">
        <v>1046.304</v>
      </c>
      <c r="DY92" s="1">
        <v>175.677</v>
      </c>
      <c r="DZ92" s="1">
        <v>863.67</v>
      </c>
      <c r="EA92" s="1" t="s">
        <v>149</v>
      </c>
      <c r="EB92" s="1" t="s">
        <v>149</v>
      </c>
      <c r="EC92" s="1" t="s">
        <v>149</v>
      </c>
      <c r="ED92" s="1" t="s">
        <v>149</v>
      </c>
      <c r="EE92" s="1" t="s">
        <v>343</v>
      </c>
      <c r="EF92" s="1" t="s">
        <v>165</v>
      </c>
      <c r="EG92" s="1" t="s">
        <v>165</v>
      </c>
    </row>
    <row r="93" ht="14.25" customHeight="1">
      <c r="A93" s="1" t="s">
        <v>344</v>
      </c>
      <c r="B93" s="1" t="s">
        <v>153</v>
      </c>
      <c r="C93" s="1">
        <v>35.0</v>
      </c>
      <c r="D93" s="1" t="s">
        <v>137</v>
      </c>
      <c r="E93" s="1">
        <v>72.9</v>
      </c>
      <c r="F93" s="1">
        <v>48.0</v>
      </c>
      <c r="G93" s="1" t="s">
        <v>154</v>
      </c>
      <c r="H93" s="1">
        <v>16.0</v>
      </c>
      <c r="I93" s="1">
        <v>116.0</v>
      </c>
      <c r="J93" s="1">
        <v>180.0</v>
      </c>
      <c r="K93" s="1">
        <v>3.75</v>
      </c>
      <c r="L93" s="1">
        <v>67.3</v>
      </c>
      <c r="M93" s="1">
        <v>2.56</v>
      </c>
      <c r="N93" s="1">
        <v>80.0</v>
      </c>
      <c r="O93" s="1">
        <v>4.81</v>
      </c>
      <c r="P93" s="1">
        <v>18.0</v>
      </c>
      <c r="Q93" s="1">
        <v>13.42</v>
      </c>
      <c r="R93" s="1">
        <v>1.341281669</v>
      </c>
      <c r="S93" s="1">
        <v>79.0</v>
      </c>
      <c r="T93" s="1">
        <v>11.47</v>
      </c>
      <c r="U93" s="1">
        <v>4.44</v>
      </c>
      <c r="V93" s="1">
        <v>157.7</v>
      </c>
      <c r="W93" s="1">
        <v>244.0425532</v>
      </c>
      <c r="X93" s="1">
        <v>69.8</v>
      </c>
      <c r="Y93" s="1">
        <v>44.18105988</v>
      </c>
      <c r="Z93" s="1">
        <v>2.263413333</v>
      </c>
      <c r="AA93" s="1">
        <v>0.337088079</v>
      </c>
      <c r="AB93" s="1">
        <v>78.1</v>
      </c>
      <c r="AC93" s="1">
        <v>33.31966701</v>
      </c>
      <c r="AD93" s="1" t="s">
        <v>155</v>
      </c>
      <c r="AE93" s="1">
        <v>40.07290332</v>
      </c>
      <c r="AF93" s="1">
        <v>91.6</v>
      </c>
      <c r="AG93" s="1" t="s">
        <v>140</v>
      </c>
      <c r="AH93" s="1" t="s">
        <v>141</v>
      </c>
      <c r="AI93" s="1" t="s">
        <v>142</v>
      </c>
      <c r="AJ93" s="1" t="s">
        <v>167</v>
      </c>
      <c r="AK93" s="1" t="s">
        <v>173</v>
      </c>
      <c r="AL93" s="1">
        <v>100.0</v>
      </c>
      <c r="AM93" s="1">
        <v>72.0</v>
      </c>
      <c r="AN93" s="1">
        <v>2283.69</v>
      </c>
      <c r="AO93" s="1">
        <v>26.9071</v>
      </c>
      <c r="AP93" s="1">
        <v>751.165</v>
      </c>
      <c r="AQ93" s="1">
        <v>1113.82</v>
      </c>
      <c r="AR93" s="1">
        <v>13.9528</v>
      </c>
      <c r="AS93" s="1">
        <v>1515.69</v>
      </c>
      <c r="AT93" s="1">
        <v>3302.44</v>
      </c>
      <c r="AU93" s="1">
        <v>299.529</v>
      </c>
      <c r="AV93" s="1">
        <v>10.243</v>
      </c>
      <c r="AW93" s="1">
        <v>1.83651</v>
      </c>
      <c r="AX93" s="1">
        <v>3.36652</v>
      </c>
      <c r="AY93" s="1">
        <v>774.079</v>
      </c>
      <c r="AZ93" s="1">
        <v>1.36967</v>
      </c>
      <c r="BA93" s="1">
        <v>1.82834</v>
      </c>
      <c r="BB93" s="1">
        <v>21.3883</v>
      </c>
      <c r="BC93" s="1">
        <v>4.90201</v>
      </c>
      <c r="BD93" s="1">
        <v>1.98279</v>
      </c>
      <c r="BE93" s="1">
        <v>413.931</v>
      </c>
      <c r="BF93" s="1">
        <v>6.77484</v>
      </c>
      <c r="BG93" s="1">
        <v>228.789</v>
      </c>
      <c r="BH93" s="1">
        <v>4.349255152</v>
      </c>
      <c r="BI93" s="1">
        <v>1.159534475</v>
      </c>
      <c r="BJ93" s="1">
        <v>0.693688051</v>
      </c>
      <c r="BK93" s="1">
        <v>0.057765226</v>
      </c>
      <c r="BL93" s="1" t="s">
        <v>156</v>
      </c>
      <c r="BM93" s="1" t="s">
        <v>146</v>
      </c>
      <c r="BN93" s="1" t="s">
        <v>146</v>
      </c>
      <c r="BO93" s="1" t="s">
        <v>145</v>
      </c>
      <c r="BP93" s="1" t="s">
        <v>146</v>
      </c>
      <c r="BQ93" s="1" t="s">
        <v>146</v>
      </c>
      <c r="BR93" s="1" t="s">
        <v>146</v>
      </c>
      <c r="BS93" s="1">
        <v>14.51333529</v>
      </c>
      <c r="BT93" s="1">
        <v>15.71005223</v>
      </c>
      <c r="BU93" s="1">
        <v>11.21285956</v>
      </c>
      <c r="BV93" s="1">
        <v>7.437176052</v>
      </c>
      <c r="BW93" s="1">
        <v>2.750951093</v>
      </c>
      <c r="BX93" s="1">
        <v>-0.835239282</v>
      </c>
      <c r="BY93" s="1">
        <v>-0.365691454</v>
      </c>
      <c r="BZ93" s="1" t="str">
        <f t="shared" si="1"/>
        <v>antiinflamatoria</v>
      </c>
      <c r="CA93" s="1">
        <v>42.5720524</v>
      </c>
      <c r="CB93" s="1" t="s">
        <v>148</v>
      </c>
      <c r="CC93" s="1">
        <v>0.087410926</v>
      </c>
      <c r="CD93" s="1">
        <v>0.417284853</v>
      </c>
      <c r="CE93" s="1">
        <v>0.041512881</v>
      </c>
      <c r="CF93" s="1">
        <v>0.042243742</v>
      </c>
      <c r="CG93" s="1">
        <v>0.222912479</v>
      </c>
      <c r="CH93" s="1">
        <v>947.86</v>
      </c>
      <c r="CI93" s="2" t="str">
        <f t="shared" si="2"/>
        <v>low</v>
      </c>
      <c r="CJ93" s="1">
        <v>367.779</v>
      </c>
      <c r="CK93" s="1">
        <v>255.104</v>
      </c>
      <c r="CL93" s="1">
        <v>112.675</v>
      </c>
      <c r="CM93" s="1">
        <v>235.493</v>
      </c>
      <c r="CN93" s="1">
        <v>126.989</v>
      </c>
      <c r="CO93" s="1">
        <v>0.228</v>
      </c>
      <c r="CP93" s="1">
        <v>0.0</v>
      </c>
      <c r="CQ93" s="1">
        <v>0.228</v>
      </c>
      <c r="CR93" s="1">
        <v>0.0</v>
      </c>
      <c r="CS93" s="1">
        <v>5.017</v>
      </c>
      <c r="CT93" s="1">
        <v>5.017</v>
      </c>
      <c r="CU93" s="1">
        <v>0.052</v>
      </c>
      <c r="CV93" s="1">
        <v>0.223</v>
      </c>
      <c r="CW93" s="1">
        <v>67.792</v>
      </c>
      <c r="CX93" s="1">
        <v>0.0</v>
      </c>
      <c r="CY93" s="1">
        <v>140.47</v>
      </c>
      <c r="CZ93" s="1">
        <v>0.081</v>
      </c>
      <c r="DA93" s="1">
        <v>4.808</v>
      </c>
      <c r="DB93" s="1">
        <v>4.889</v>
      </c>
      <c r="DC93" s="1">
        <v>2.377</v>
      </c>
      <c r="DD93" s="1">
        <v>0.221</v>
      </c>
      <c r="DE93" s="1">
        <v>2.598</v>
      </c>
      <c r="DF93" s="1">
        <v>14.829</v>
      </c>
      <c r="DG93" s="1">
        <v>4.894</v>
      </c>
      <c r="DH93" s="1">
        <v>19.723</v>
      </c>
      <c r="DI93" s="1">
        <v>19.853</v>
      </c>
      <c r="DJ93" s="1">
        <v>16.106</v>
      </c>
      <c r="DK93" s="1">
        <v>35.958</v>
      </c>
      <c r="DL93" s="1">
        <v>9.356</v>
      </c>
      <c r="DM93" s="1">
        <v>81.587</v>
      </c>
      <c r="DN93" s="1">
        <v>90.943</v>
      </c>
      <c r="DO93" s="1">
        <v>0.0</v>
      </c>
      <c r="DP93" s="1">
        <v>5.017</v>
      </c>
      <c r="DQ93" s="1">
        <v>5.017</v>
      </c>
      <c r="DR93" s="1" t="s">
        <v>157</v>
      </c>
      <c r="DS93" s="1" t="s">
        <v>157</v>
      </c>
      <c r="DT93" s="1" t="s">
        <v>157</v>
      </c>
      <c r="DU93" s="1" t="s">
        <v>157</v>
      </c>
      <c r="DV93" s="1">
        <v>415.056</v>
      </c>
      <c r="DW93" s="1" t="str">
        <f t="shared" si="3"/>
        <v>low</v>
      </c>
      <c r="DX93" s="1">
        <v>161.046</v>
      </c>
      <c r="DY93" s="1">
        <v>103.12</v>
      </c>
      <c r="DZ93" s="1">
        <v>55.607</v>
      </c>
      <c r="EA93" s="1" t="s">
        <v>157</v>
      </c>
      <c r="EB93" s="1" t="s">
        <v>158</v>
      </c>
      <c r="EC93" s="1" t="s">
        <v>157</v>
      </c>
      <c r="ED93" s="1" t="s">
        <v>158</v>
      </c>
      <c r="EE93" s="1" t="s">
        <v>345</v>
      </c>
      <c r="EF93" s="1" t="s">
        <v>151</v>
      </c>
      <c r="EG93" s="1" t="s">
        <v>151</v>
      </c>
    </row>
    <row r="94" ht="14.25" customHeight="1">
      <c r="A94" s="1" t="s">
        <v>346</v>
      </c>
      <c r="B94" s="1" t="s">
        <v>153</v>
      </c>
      <c r="C94" s="1">
        <v>56.0</v>
      </c>
      <c r="D94" s="1" t="s">
        <v>161</v>
      </c>
      <c r="E94" s="1">
        <v>77.9</v>
      </c>
      <c r="F94" s="1">
        <v>64.0</v>
      </c>
      <c r="G94" s="1" t="s">
        <v>154</v>
      </c>
      <c r="H94" s="1">
        <v>23.0</v>
      </c>
      <c r="I94" s="1">
        <v>106.0</v>
      </c>
      <c r="J94" s="1">
        <v>193.0</v>
      </c>
      <c r="K94" s="1">
        <v>3.015625</v>
      </c>
      <c r="L94" s="1">
        <v>104.0</v>
      </c>
      <c r="M94" s="1">
        <v>0.54</v>
      </c>
      <c r="N94" s="1">
        <v>76.0</v>
      </c>
      <c r="O94" s="1">
        <v>5.42</v>
      </c>
      <c r="P94" s="1">
        <v>5.97</v>
      </c>
      <c r="Q94" s="1">
        <v>17.39</v>
      </c>
      <c r="R94" s="1">
        <v>0.343300748</v>
      </c>
      <c r="S94" s="1">
        <v>113.0</v>
      </c>
      <c r="T94" s="1">
        <v>5.68</v>
      </c>
      <c r="U94" s="1">
        <v>4.218</v>
      </c>
      <c r="V94" s="1">
        <v>109.3</v>
      </c>
      <c r="W94" s="1">
        <v>158.2172702</v>
      </c>
      <c r="X94" s="1">
        <v>141.5</v>
      </c>
      <c r="Y94" s="1">
        <v>93.9134093</v>
      </c>
      <c r="Z94" s="1">
        <v>1.064810667</v>
      </c>
      <c r="AA94" s="1">
        <v>0.378918172</v>
      </c>
      <c r="AB94" s="1">
        <v>62.5</v>
      </c>
      <c r="AC94" s="1">
        <v>24.35314159</v>
      </c>
      <c r="AD94" s="1" t="s">
        <v>154</v>
      </c>
      <c r="AE94" s="1">
        <v>41.44406548</v>
      </c>
      <c r="AF94" s="1">
        <v>80.0</v>
      </c>
      <c r="AG94" s="1" t="s">
        <v>140</v>
      </c>
      <c r="AH94" s="1" t="s">
        <v>154</v>
      </c>
      <c r="AI94" s="1" t="s">
        <v>142</v>
      </c>
      <c r="AJ94" s="1" t="s">
        <v>142</v>
      </c>
      <c r="AK94" s="1" t="s">
        <v>143</v>
      </c>
      <c r="AL94" s="1">
        <v>112.0</v>
      </c>
      <c r="AM94" s="1">
        <v>71.0</v>
      </c>
      <c r="AN94" s="1">
        <v>1850.67</v>
      </c>
      <c r="AO94" s="1">
        <v>19.9435</v>
      </c>
      <c r="AP94" s="1">
        <v>871.408</v>
      </c>
      <c r="AQ94" s="1">
        <v>1099.21</v>
      </c>
      <c r="AR94" s="1">
        <v>13.4677</v>
      </c>
      <c r="AS94" s="1">
        <v>1076.93</v>
      </c>
      <c r="AT94" s="1">
        <v>3063.96</v>
      </c>
      <c r="AU94" s="1">
        <v>255.4</v>
      </c>
      <c r="AV94" s="1">
        <v>9.87668</v>
      </c>
      <c r="AW94" s="1">
        <v>1.65261</v>
      </c>
      <c r="AX94" s="1">
        <v>3.62748</v>
      </c>
      <c r="AY94" s="1">
        <v>956.727</v>
      </c>
      <c r="AZ94" s="1">
        <v>1.27884</v>
      </c>
      <c r="BA94" s="1">
        <v>1.91171</v>
      </c>
      <c r="BB94" s="1">
        <v>16.2698</v>
      </c>
      <c r="BC94" s="1">
        <v>4.29942</v>
      </c>
      <c r="BD94" s="1">
        <v>1.08062</v>
      </c>
      <c r="BE94" s="1">
        <v>369.151</v>
      </c>
      <c r="BF94" s="1">
        <v>7.00207</v>
      </c>
      <c r="BG94" s="1">
        <v>293.62</v>
      </c>
      <c r="BH94" s="1">
        <v>11.44415223</v>
      </c>
      <c r="BI94" s="1">
        <v>1.451035952</v>
      </c>
      <c r="BJ94" s="1">
        <v>0.75723174</v>
      </c>
      <c r="BK94" s="1">
        <v>0.299635497</v>
      </c>
      <c r="BL94" s="1" t="s">
        <v>144</v>
      </c>
      <c r="BM94" s="1" t="s">
        <v>145</v>
      </c>
      <c r="BN94" s="1" t="s">
        <v>146</v>
      </c>
      <c r="BO94" s="1" t="s">
        <v>145</v>
      </c>
      <c r="BP94" s="1" t="s">
        <v>146</v>
      </c>
      <c r="BQ94" s="1" t="s">
        <v>146</v>
      </c>
      <c r="BR94" s="1" t="s">
        <v>146</v>
      </c>
      <c r="BS94" s="1" t="s">
        <v>147</v>
      </c>
      <c r="BT94" s="1" t="s">
        <v>147</v>
      </c>
      <c r="BU94" s="1" t="s">
        <v>147</v>
      </c>
      <c r="BV94" s="1" t="s">
        <v>147</v>
      </c>
      <c r="BW94" s="1" t="s">
        <v>147</v>
      </c>
      <c r="BX94" s="1">
        <v>-0.909655283</v>
      </c>
      <c r="BY94" s="1">
        <v>-0.491439915</v>
      </c>
      <c r="BZ94" s="1" t="str">
        <f t="shared" si="1"/>
        <v>antiinflamatoria</v>
      </c>
      <c r="CA94" s="1">
        <v>35.95</v>
      </c>
      <c r="CB94" s="1" t="s">
        <v>148</v>
      </c>
      <c r="CC94" s="1">
        <v>0.166984686</v>
      </c>
      <c r="CD94" s="1">
        <v>0.109887959</v>
      </c>
      <c r="CE94" s="1">
        <v>0.049904594</v>
      </c>
      <c r="CF94" s="1">
        <v>0.127256715</v>
      </c>
      <c r="CG94" s="1">
        <v>0.204706688</v>
      </c>
      <c r="CH94" s="1">
        <v>1231.789</v>
      </c>
      <c r="CI94" s="2" t="str">
        <f t="shared" si="2"/>
        <v>High</v>
      </c>
      <c r="CJ94" s="1">
        <v>80.62</v>
      </c>
      <c r="CK94" s="1">
        <v>66.501</v>
      </c>
      <c r="CL94" s="1">
        <v>14.119</v>
      </c>
      <c r="CM94" s="1">
        <v>49.795</v>
      </c>
      <c r="CN94" s="1">
        <v>18.791</v>
      </c>
      <c r="CO94" s="1">
        <v>2.097</v>
      </c>
      <c r="CP94" s="1">
        <v>0.0</v>
      </c>
      <c r="CQ94" s="1">
        <v>2.097</v>
      </c>
      <c r="CR94" s="1">
        <v>0.0</v>
      </c>
      <c r="CS94" s="1">
        <v>9.937</v>
      </c>
      <c r="CT94" s="1">
        <v>9.937</v>
      </c>
      <c r="CU94" s="1">
        <v>0.0</v>
      </c>
      <c r="CV94" s="1">
        <v>0.0</v>
      </c>
      <c r="CW94" s="1">
        <v>0.0</v>
      </c>
      <c r="CX94" s="1">
        <v>0.0</v>
      </c>
      <c r="CY94" s="1">
        <v>48.56</v>
      </c>
      <c r="CZ94" s="1">
        <v>0.0</v>
      </c>
      <c r="DA94" s="1">
        <v>0.0</v>
      </c>
      <c r="DB94" s="1">
        <v>0.0</v>
      </c>
      <c r="DC94" s="1">
        <v>0.0</v>
      </c>
      <c r="DD94" s="1">
        <v>1.22</v>
      </c>
      <c r="DE94" s="1">
        <v>1.22</v>
      </c>
      <c r="DF94" s="1">
        <v>0.0</v>
      </c>
      <c r="DG94" s="1">
        <v>0.016</v>
      </c>
      <c r="DH94" s="1">
        <v>0.016</v>
      </c>
      <c r="DI94" s="1">
        <v>0.129</v>
      </c>
      <c r="DJ94" s="1">
        <v>0.344</v>
      </c>
      <c r="DK94" s="1">
        <v>0.473</v>
      </c>
      <c r="DL94" s="1">
        <v>15.707</v>
      </c>
      <c r="DM94" s="1">
        <v>2.594</v>
      </c>
      <c r="DN94" s="1">
        <v>18.301</v>
      </c>
      <c r="DO94" s="1">
        <v>0.0</v>
      </c>
      <c r="DP94" s="1">
        <v>9.937</v>
      </c>
      <c r="DQ94" s="1">
        <v>9.937</v>
      </c>
      <c r="DR94" s="1" t="s">
        <v>157</v>
      </c>
      <c r="DS94" s="1" t="s">
        <v>158</v>
      </c>
      <c r="DT94" s="1" t="s">
        <v>158</v>
      </c>
      <c r="DU94" s="1" t="s">
        <v>158</v>
      </c>
      <c r="DV94" s="1">
        <v>665.591</v>
      </c>
      <c r="DW94" s="1" t="str">
        <f t="shared" si="3"/>
        <v>high</v>
      </c>
      <c r="DX94" s="1">
        <v>43.563</v>
      </c>
      <c r="DY94" s="1">
        <v>26.907</v>
      </c>
      <c r="DZ94" s="1">
        <v>10.153</v>
      </c>
      <c r="EA94" s="1" t="s">
        <v>149</v>
      </c>
      <c r="EB94" s="1" t="s">
        <v>158</v>
      </c>
      <c r="EC94" s="1" t="s">
        <v>158</v>
      </c>
      <c r="ED94" s="1" t="s">
        <v>158</v>
      </c>
      <c r="EE94" s="1" t="s">
        <v>347</v>
      </c>
      <c r="EF94" s="1" t="s">
        <v>151</v>
      </c>
      <c r="EG94" s="1" t="s">
        <v>151</v>
      </c>
    </row>
    <row r="95" ht="14.25" customHeight="1">
      <c r="A95" s="1" t="s">
        <v>348</v>
      </c>
      <c r="B95" s="1" t="s">
        <v>153</v>
      </c>
      <c r="C95" s="1">
        <v>21.0</v>
      </c>
      <c r="D95" s="1" t="s">
        <v>137</v>
      </c>
      <c r="E95" s="1">
        <v>79.7</v>
      </c>
      <c r="F95" s="1">
        <v>47.0</v>
      </c>
      <c r="G95" s="1" t="s">
        <v>154</v>
      </c>
      <c r="H95" s="1">
        <v>10.0</v>
      </c>
      <c r="I95" s="1">
        <v>91.0</v>
      </c>
      <c r="J95" s="1">
        <v>148.0</v>
      </c>
      <c r="K95" s="1">
        <v>3.14893617</v>
      </c>
      <c r="L95" s="1">
        <v>21.1</v>
      </c>
      <c r="M95" s="1">
        <v>0.58</v>
      </c>
      <c r="N95" s="1">
        <v>76.0</v>
      </c>
      <c r="O95" s="1">
        <v>4.96</v>
      </c>
      <c r="P95" s="1">
        <v>11.2</v>
      </c>
      <c r="Q95" s="1">
        <v>3.94</v>
      </c>
      <c r="R95" s="1">
        <v>2.842639594</v>
      </c>
      <c r="S95" s="1">
        <v>52.0</v>
      </c>
      <c r="T95" s="1">
        <v>9.63</v>
      </c>
      <c r="U95" s="1">
        <v>4.218</v>
      </c>
      <c r="V95" s="1">
        <v>155.4</v>
      </c>
      <c r="W95" s="1">
        <v>268.2451253</v>
      </c>
      <c r="X95" s="1">
        <v>84.1</v>
      </c>
      <c r="Y95" s="1">
        <v>55.39233281</v>
      </c>
      <c r="Z95" s="1">
        <v>1.805304</v>
      </c>
      <c r="AA95" s="1">
        <v>0.348630037</v>
      </c>
      <c r="AB95" s="1">
        <v>58.1</v>
      </c>
      <c r="AC95" s="1">
        <v>21.16075289</v>
      </c>
      <c r="AD95" s="1" t="s">
        <v>154</v>
      </c>
      <c r="AE95" s="1">
        <v>33.28666944</v>
      </c>
      <c r="AF95" s="1">
        <v>74.0</v>
      </c>
      <c r="AG95" s="1" t="s">
        <v>154</v>
      </c>
      <c r="AH95" s="1" t="s">
        <v>154</v>
      </c>
      <c r="AI95" s="1" t="s">
        <v>142</v>
      </c>
      <c r="AJ95" s="1" t="s">
        <v>167</v>
      </c>
      <c r="AK95" s="1" t="s">
        <v>173</v>
      </c>
      <c r="AL95" s="1">
        <v>113.0</v>
      </c>
      <c r="AM95" s="1">
        <v>71.0</v>
      </c>
      <c r="AN95" s="1">
        <v>2260.91</v>
      </c>
      <c r="AO95" s="1">
        <v>18.3331</v>
      </c>
      <c r="AP95" s="1">
        <v>896.2</v>
      </c>
      <c r="AQ95" s="1">
        <v>1234.98</v>
      </c>
      <c r="AR95" s="1">
        <v>13.318</v>
      </c>
      <c r="AS95" s="1">
        <v>1546.02</v>
      </c>
      <c r="AT95" s="1">
        <v>3578.26</v>
      </c>
      <c r="AU95" s="1">
        <v>256.061</v>
      </c>
      <c r="AV95" s="1">
        <v>10.33</v>
      </c>
      <c r="AW95" s="1">
        <v>1.65261</v>
      </c>
      <c r="AX95" s="1">
        <v>2.9615</v>
      </c>
      <c r="AY95" s="1">
        <v>1013.88</v>
      </c>
      <c r="AZ95" s="1">
        <v>1.59403</v>
      </c>
      <c r="BA95" s="1">
        <v>1.9538</v>
      </c>
      <c r="BB95" s="1">
        <v>24.7482</v>
      </c>
      <c r="BC95" s="1">
        <v>5.97477</v>
      </c>
      <c r="BD95" s="1">
        <v>2.34781</v>
      </c>
      <c r="BE95" s="1">
        <v>350.336</v>
      </c>
      <c r="BF95" s="1">
        <v>7.17264</v>
      </c>
      <c r="BG95" s="1">
        <v>215.255</v>
      </c>
      <c r="BH95" s="1">
        <v>14.2702376</v>
      </c>
      <c r="BI95" s="1">
        <v>2.759319795</v>
      </c>
      <c r="BJ95" s="1">
        <v>1.879922442</v>
      </c>
      <c r="BK95" s="1">
        <v>0.036087236</v>
      </c>
      <c r="BL95" s="1" t="s">
        <v>144</v>
      </c>
      <c r="BM95" s="1" t="s">
        <v>145</v>
      </c>
      <c r="BN95" s="1" t="s">
        <v>146</v>
      </c>
      <c r="BO95" s="1" t="s">
        <v>145</v>
      </c>
      <c r="BP95" s="1" t="s">
        <v>146</v>
      </c>
      <c r="BQ95" s="1" t="s">
        <v>146</v>
      </c>
      <c r="BR95" s="1" t="s">
        <v>146</v>
      </c>
      <c r="BS95" s="1">
        <v>2.402088407</v>
      </c>
      <c r="BT95" s="1">
        <v>11.11186069</v>
      </c>
      <c r="BU95" s="1">
        <v>3.620978198</v>
      </c>
      <c r="BV95" s="1">
        <v>0.824567663</v>
      </c>
      <c r="BW95" s="1">
        <v>4.227915314</v>
      </c>
      <c r="BX95" s="1">
        <v>-0.757030568</v>
      </c>
      <c r="BY95" s="1">
        <v>-0.334821127</v>
      </c>
      <c r="BZ95" s="1" t="str">
        <f t="shared" si="1"/>
        <v>antiinflamatoria</v>
      </c>
      <c r="CA95" s="1">
        <v>31.21621622</v>
      </c>
      <c r="CB95" s="1" t="s">
        <v>148</v>
      </c>
      <c r="CC95" s="1">
        <v>0.10044601</v>
      </c>
      <c r="CD95" s="1">
        <v>0.389003411</v>
      </c>
      <c r="CE95" s="1">
        <v>0.256624564</v>
      </c>
      <c r="CF95" s="1">
        <v>0.006184176</v>
      </c>
      <c r="CG95" s="1">
        <v>0.01296803</v>
      </c>
      <c r="CH95" s="1">
        <v>1257.628</v>
      </c>
      <c r="CI95" s="2" t="str">
        <f t="shared" si="2"/>
        <v>High</v>
      </c>
      <c r="CJ95" s="1">
        <v>864.687</v>
      </c>
      <c r="CK95" s="1">
        <v>745.988</v>
      </c>
      <c r="CL95" s="1">
        <v>118.699</v>
      </c>
      <c r="CM95" s="1">
        <v>576.333</v>
      </c>
      <c r="CN95" s="1">
        <v>239.318</v>
      </c>
      <c r="CO95" s="1">
        <v>1.456</v>
      </c>
      <c r="CP95" s="1">
        <v>0.0</v>
      </c>
      <c r="CQ95" s="1">
        <v>1.456</v>
      </c>
      <c r="CR95" s="1">
        <v>0.0</v>
      </c>
      <c r="CS95" s="1">
        <v>47.247</v>
      </c>
      <c r="CT95" s="1">
        <v>47.247</v>
      </c>
      <c r="CU95" s="1">
        <v>0.333</v>
      </c>
      <c r="CV95" s="1">
        <v>1.443</v>
      </c>
      <c r="CW95" s="1">
        <v>162.38</v>
      </c>
      <c r="CX95" s="1">
        <v>0.0</v>
      </c>
      <c r="CY95" s="1">
        <v>348.98</v>
      </c>
      <c r="CZ95" s="1">
        <v>0.23</v>
      </c>
      <c r="DA95" s="1">
        <v>1.64</v>
      </c>
      <c r="DB95" s="1">
        <v>1.87</v>
      </c>
      <c r="DC95" s="1">
        <v>14.049</v>
      </c>
      <c r="DD95" s="1">
        <v>0.183</v>
      </c>
      <c r="DE95" s="1">
        <v>14.232</v>
      </c>
      <c r="DF95" s="1">
        <v>37.95</v>
      </c>
      <c r="DG95" s="1">
        <v>10.921</v>
      </c>
      <c r="DH95" s="1">
        <v>48.871</v>
      </c>
      <c r="DI95" s="1">
        <v>6.162</v>
      </c>
      <c r="DJ95" s="1">
        <v>44.94</v>
      </c>
      <c r="DK95" s="1">
        <v>51.102</v>
      </c>
      <c r="DL95" s="1">
        <v>174.449</v>
      </c>
      <c r="DM95" s="1">
        <v>13.768</v>
      </c>
      <c r="DN95" s="1">
        <v>188.216</v>
      </c>
      <c r="DO95" s="1">
        <v>0.0</v>
      </c>
      <c r="DP95" s="1">
        <v>47.247</v>
      </c>
      <c r="DQ95" s="1">
        <v>47.247</v>
      </c>
      <c r="DR95" s="1" t="s">
        <v>157</v>
      </c>
      <c r="DS95" s="1" t="s">
        <v>149</v>
      </c>
      <c r="DT95" s="1" t="s">
        <v>149</v>
      </c>
      <c r="DU95" s="1" t="s">
        <v>157</v>
      </c>
      <c r="DV95" s="1">
        <v>556.249</v>
      </c>
      <c r="DW95" s="1" t="str">
        <f t="shared" si="3"/>
        <v>high</v>
      </c>
      <c r="DX95" s="1">
        <v>382.451</v>
      </c>
      <c r="DY95" s="1">
        <v>254.912</v>
      </c>
      <c r="DZ95" s="1">
        <v>105.85</v>
      </c>
      <c r="EA95" s="1" t="s">
        <v>157</v>
      </c>
      <c r="EB95" s="1" t="s">
        <v>157</v>
      </c>
      <c r="EC95" s="1" t="s">
        <v>149</v>
      </c>
      <c r="ED95" s="1" t="s">
        <v>157</v>
      </c>
      <c r="EE95" s="1" t="s">
        <v>349</v>
      </c>
      <c r="EF95" s="1" t="s">
        <v>151</v>
      </c>
      <c r="EG95" s="1" t="s">
        <v>151</v>
      </c>
    </row>
    <row r="96" ht="14.25" customHeight="1">
      <c r="A96" s="1" t="s">
        <v>350</v>
      </c>
      <c r="B96" s="1" t="s">
        <v>136</v>
      </c>
      <c r="C96" s="1">
        <v>43.0</v>
      </c>
      <c r="D96" s="1" t="s">
        <v>161</v>
      </c>
      <c r="E96" s="1">
        <v>78.5</v>
      </c>
      <c r="F96" s="1">
        <v>52.0</v>
      </c>
      <c r="G96" s="1" t="s">
        <v>154</v>
      </c>
      <c r="H96" s="1">
        <v>17.0</v>
      </c>
      <c r="I96" s="1">
        <v>116.0</v>
      </c>
      <c r="J96" s="1">
        <v>185.0</v>
      </c>
      <c r="K96" s="1">
        <v>3.557692308</v>
      </c>
      <c r="L96" s="1">
        <v>121.9</v>
      </c>
      <c r="M96" s="1">
        <v>0.5</v>
      </c>
      <c r="N96" s="1">
        <v>77.0</v>
      </c>
      <c r="O96" s="1">
        <v>5.33</v>
      </c>
      <c r="P96" s="1">
        <v>0.47</v>
      </c>
      <c r="Q96" s="1">
        <v>6.85</v>
      </c>
      <c r="R96" s="1">
        <v>0.068613139</v>
      </c>
      <c r="S96" s="1">
        <v>86.0</v>
      </c>
      <c r="T96" s="1">
        <v>3.42</v>
      </c>
      <c r="U96" s="1">
        <v>4.2735</v>
      </c>
      <c r="V96" s="1">
        <v>75.9</v>
      </c>
      <c r="W96" s="1">
        <v>88.42921784</v>
      </c>
      <c r="X96" s="1">
        <v>233.0</v>
      </c>
      <c r="Y96" s="1">
        <v>153.9475224</v>
      </c>
      <c r="Z96" s="1">
        <v>0.649572</v>
      </c>
      <c r="AA96" s="1">
        <v>0.412465172</v>
      </c>
      <c r="AB96" s="1">
        <v>63.2</v>
      </c>
      <c r="AC96" s="1">
        <v>22.39229025</v>
      </c>
      <c r="AD96" s="1" t="s">
        <v>154</v>
      </c>
      <c r="AE96" s="1">
        <v>34.17874897</v>
      </c>
      <c r="AF96" s="1">
        <v>79.4</v>
      </c>
      <c r="AG96" s="1" t="s">
        <v>154</v>
      </c>
      <c r="AH96" s="1" t="s">
        <v>154</v>
      </c>
      <c r="AI96" s="1" t="s">
        <v>142</v>
      </c>
      <c r="AJ96" s="1" t="s">
        <v>167</v>
      </c>
      <c r="AK96" s="1" t="s">
        <v>170</v>
      </c>
      <c r="AL96" s="1">
        <v>101.0</v>
      </c>
      <c r="AM96" s="1">
        <v>66.0</v>
      </c>
      <c r="AN96" s="1">
        <v>2301.17</v>
      </c>
      <c r="AO96" s="1">
        <v>18.6648</v>
      </c>
      <c r="AP96" s="1">
        <v>708.51</v>
      </c>
      <c r="AQ96" s="1">
        <v>1158.06</v>
      </c>
      <c r="AR96" s="1">
        <v>14.5652</v>
      </c>
      <c r="AS96" s="1">
        <v>1325.11</v>
      </c>
      <c r="AT96" s="1">
        <v>3219.5</v>
      </c>
      <c r="AU96" s="1">
        <v>239.729</v>
      </c>
      <c r="AV96" s="1">
        <v>10.8342</v>
      </c>
      <c r="AW96" s="1">
        <v>1.48132</v>
      </c>
      <c r="AX96" s="1">
        <v>3.20229</v>
      </c>
      <c r="AY96" s="1">
        <v>912.068</v>
      </c>
      <c r="AZ96" s="1">
        <v>1.60375</v>
      </c>
      <c r="BA96" s="1">
        <v>2.12407</v>
      </c>
      <c r="BB96" s="1">
        <v>17.6443</v>
      </c>
      <c r="BC96" s="1">
        <v>5.23388</v>
      </c>
      <c r="BD96" s="1">
        <v>1.08062</v>
      </c>
      <c r="BE96" s="1">
        <v>449.809</v>
      </c>
      <c r="BF96" s="1">
        <v>7.22778</v>
      </c>
      <c r="BG96" s="1">
        <v>111.797</v>
      </c>
      <c r="BH96" s="1">
        <v>1.180958515</v>
      </c>
      <c r="BI96" s="1">
        <v>0.396817973</v>
      </c>
      <c r="BJ96" s="1">
        <v>0.231880909</v>
      </c>
      <c r="BK96" s="1">
        <v>0.033732093</v>
      </c>
      <c r="BL96" s="1" t="s">
        <v>156</v>
      </c>
      <c r="BM96" s="1" t="s">
        <v>146</v>
      </c>
      <c r="BN96" s="1" t="s">
        <v>146</v>
      </c>
      <c r="BO96" s="1" t="s">
        <v>146</v>
      </c>
      <c r="BP96" s="1" t="s">
        <v>146</v>
      </c>
      <c r="BQ96" s="1" t="s">
        <v>146</v>
      </c>
      <c r="BR96" s="1" t="s">
        <v>146</v>
      </c>
      <c r="BS96" s="1">
        <v>13.29473113</v>
      </c>
      <c r="BT96" s="1">
        <v>14.6968802</v>
      </c>
      <c r="BU96" s="1">
        <v>7.117823265</v>
      </c>
      <c r="BV96" s="1">
        <v>3.922922885</v>
      </c>
      <c r="BW96" s="1">
        <v>3.471618476</v>
      </c>
      <c r="BX96" s="1">
        <v>0.119681223</v>
      </c>
      <c r="BY96" s="1">
        <v>0.0520127</v>
      </c>
      <c r="BZ96" s="1" t="str">
        <f t="shared" si="1"/>
        <v>antiinflamatoria</v>
      </c>
      <c r="CA96" s="1">
        <v>21.68261965</v>
      </c>
      <c r="CB96" s="1" t="s">
        <v>148</v>
      </c>
      <c r="CC96" s="1">
        <v>0.232793598</v>
      </c>
      <c r="CD96" s="1">
        <v>0.196538247</v>
      </c>
      <c r="CE96" s="1">
        <v>0.011650847</v>
      </c>
      <c r="CF96" s="1">
        <v>0.320677461</v>
      </c>
      <c r="CG96" s="1">
        <v>0.12242695</v>
      </c>
      <c r="CH96" s="1">
        <v>1128.882</v>
      </c>
      <c r="CI96" s="2" t="str">
        <f t="shared" si="2"/>
        <v>High</v>
      </c>
      <c r="CJ96" s="1">
        <v>818.159</v>
      </c>
      <c r="CK96" s="1">
        <v>693.578</v>
      </c>
      <c r="CL96" s="1">
        <v>124.581</v>
      </c>
      <c r="CM96" s="1">
        <v>497.706</v>
      </c>
      <c r="CN96" s="1">
        <v>312.301</v>
      </c>
      <c r="CO96" s="1">
        <v>2.071</v>
      </c>
      <c r="CP96" s="1">
        <v>0.0</v>
      </c>
      <c r="CQ96" s="1">
        <v>2.071</v>
      </c>
      <c r="CR96" s="1">
        <v>0.0</v>
      </c>
      <c r="CS96" s="1">
        <v>6.082</v>
      </c>
      <c r="CT96" s="1">
        <v>6.082</v>
      </c>
      <c r="CU96" s="1">
        <v>0.0</v>
      </c>
      <c r="CV96" s="1">
        <v>0.211</v>
      </c>
      <c r="CW96" s="1">
        <v>1.432</v>
      </c>
      <c r="CX96" s="1">
        <v>0.0</v>
      </c>
      <c r="CY96" s="1">
        <v>229.458</v>
      </c>
      <c r="CZ96" s="1">
        <v>0.059</v>
      </c>
      <c r="DA96" s="1">
        <v>7.826</v>
      </c>
      <c r="DB96" s="1">
        <v>7.886</v>
      </c>
      <c r="DC96" s="1">
        <v>0.311</v>
      </c>
      <c r="DD96" s="1">
        <v>0.677</v>
      </c>
      <c r="DE96" s="1">
        <v>0.988</v>
      </c>
      <c r="DF96" s="1">
        <v>243.745</v>
      </c>
      <c r="DG96" s="1">
        <v>5.9</v>
      </c>
      <c r="DH96" s="1">
        <v>249.645</v>
      </c>
      <c r="DI96" s="1">
        <v>1.765</v>
      </c>
      <c r="DJ96" s="1">
        <v>3.099</v>
      </c>
      <c r="DK96" s="1">
        <v>4.863</v>
      </c>
      <c r="DL96" s="1">
        <v>206.434</v>
      </c>
      <c r="DM96" s="1">
        <v>100.99</v>
      </c>
      <c r="DN96" s="1">
        <v>307.424</v>
      </c>
      <c r="DO96" s="1">
        <v>0.0</v>
      </c>
      <c r="DP96" s="1">
        <v>6.082</v>
      </c>
      <c r="DQ96" s="1">
        <v>6.082</v>
      </c>
      <c r="DR96" s="1" t="s">
        <v>157</v>
      </c>
      <c r="DS96" s="1" t="s">
        <v>149</v>
      </c>
      <c r="DT96" s="1" t="s">
        <v>149</v>
      </c>
      <c r="DU96" s="1" t="s">
        <v>157</v>
      </c>
      <c r="DV96" s="1">
        <v>490.569</v>
      </c>
      <c r="DW96" s="1" t="str">
        <f t="shared" si="3"/>
        <v>low</v>
      </c>
      <c r="DX96" s="1">
        <v>355.541</v>
      </c>
      <c r="DY96" s="1">
        <v>216.284</v>
      </c>
      <c r="DZ96" s="1">
        <v>135.714</v>
      </c>
      <c r="EA96" s="1" t="s">
        <v>157</v>
      </c>
      <c r="EB96" s="1" t="s">
        <v>157</v>
      </c>
      <c r="EC96" s="1" t="s">
        <v>149</v>
      </c>
      <c r="ED96" s="1" t="s">
        <v>157</v>
      </c>
      <c r="EE96" s="1" t="s">
        <v>351</v>
      </c>
      <c r="EF96" s="1" t="s">
        <v>151</v>
      </c>
      <c r="EG96" s="1" t="s">
        <v>151</v>
      </c>
    </row>
    <row r="97" ht="14.25" customHeight="1">
      <c r="A97" s="1" t="s">
        <v>352</v>
      </c>
      <c r="B97" s="1" t="s">
        <v>153</v>
      </c>
      <c r="C97" s="1">
        <v>40.0</v>
      </c>
      <c r="D97" s="1" t="s">
        <v>137</v>
      </c>
      <c r="E97" s="1">
        <v>81.6</v>
      </c>
      <c r="F97" s="1">
        <v>87.0</v>
      </c>
      <c r="G97" s="1" t="s">
        <v>154</v>
      </c>
      <c r="H97" s="1">
        <v>32.0</v>
      </c>
      <c r="I97" s="1">
        <v>71.0</v>
      </c>
      <c r="J97" s="1">
        <v>190.0</v>
      </c>
      <c r="K97" s="1">
        <v>2.183908046</v>
      </c>
      <c r="L97" s="1">
        <v>60.4</v>
      </c>
      <c r="M97" s="1">
        <v>12.45</v>
      </c>
      <c r="N97" s="1">
        <v>65.0</v>
      </c>
      <c r="O97" s="1">
        <v>6.06</v>
      </c>
      <c r="P97" s="1">
        <v>12.5</v>
      </c>
      <c r="Q97" s="1">
        <v>6.36</v>
      </c>
      <c r="R97" s="1">
        <v>1.965408805</v>
      </c>
      <c r="S97" s="1">
        <v>160.0</v>
      </c>
      <c r="T97" s="1">
        <v>14.25</v>
      </c>
      <c r="U97" s="1">
        <v>3.6075</v>
      </c>
      <c r="V97" s="1">
        <v>275.8</v>
      </c>
      <c r="W97" s="1">
        <v>2651.162791</v>
      </c>
      <c r="X97" s="1">
        <v>60.1</v>
      </c>
      <c r="Y97" s="1">
        <v>43.76846482</v>
      </c>
      <c r="Z97" s="1">
        <v>2.28475</v>
      </c>
      <c r="AA97" s="1">
        <v>0.336625699</v>
      </c>
      <c r="AB97" s="1">
        <v>81.7</v>
      </c>
      <c r="AC97" s="1">
        <v>31.16939402</v>
      </c>
      <c r="AD97" s="1" t="s">
        <v>155</v>
      </c>
      <c r="AE97" s="1">
        <v>42.12914723</v>
      </c>
      <c r="AF97" s="1">
        <v>99.8</v>
      </c>
      <c r="AG97" s="1" t="s">
        <v>140</v>
      </c>
      <c r="AH97" s="1" t="s">
        <v>141</v>
      </c>
      <c r="AI97" s="1" t="s">
        <v>142</v>
      </c>
      <c r="AJ97" s="1" t="s">
        <v>142</v>
      </c>
      <c r="AK97" s="1" t="s">
        <v>143</v>
      </c>
      <c r="AL97" s="1">
        <v>112.0</v>
      </c>
      <c r="AM97" s="1">
        <v>69.0</v>
      </c>
      <c r="AN97" s="1">
        <v>1701.86</v>
      </c>
      <c r="AO97" s="1">
        <v>18.4683</v>
      </c>
      <c r="AP97" s="1">
        <v>778.38</v>
      </c>
      <c r="AQ97" s="1">
        <v>1092.62</v>
      </c>
      <c r="AR97" s="1">
        <v>13.4183</v>
      </c>
      <c r="AS97" s="1">
        <v>1187.43</v>
      </c>
      <c r="AT97" s="1">
        <v>2825.92</v>
      </c>
      <c r="AU97" s="1">
        <v>235.764</v>
      </c>
      <c r="AV97" s="1">
        <v>9.7653</v>
      </c>
      <c r="AW97" s="1">
        <v>2.12676</v>
      </c>
      <c r="AX97" s="1">
        <v>3.3792</v>
      </c>
      <c r="AY97" s="1">
        <v>1037.53</v>
      </c>
      <c r="AZ97" s="1">
        <v>1.13663</v>
      </c>
      <c r="BA97" s="1">
        <v>2.07499</v>
      </c>
      <c r="BB97" s="1">
        <v>16.0679</v>
      </c>
      <c r="BC97" s="1">
        <v>5.43926</v>
      </c>
      <c r="BD97" s="1">
        <v>1.74529</v>
      </c>
      <c r="BE97" s="1">
        <v>294.267</v>
      </c>
      <c r="BF97" s="1">
        <v>6.93402</v>
      </c>
      <c r="BG97" s="1">
        <v>318.446</v>
      </c>
      <c r="BH97" s="1">
        <v>5.670666623</v>
      </c>
      <c r="BI97" s="1">
        <v>0.512414603</v>
      </c>
      <c r="BJ97" s="1">
        <v>0.495592908</v>
      </c>
      <c r="BK97" s="1">
        <v>0.01532807</v>
      </c>
      <c r="BL97" s="1" t="s">
        <v>144</v>
      </c>
      <c r="BM97" s="1" t="s">
        <v>146</v>
      </c>
      <c r="BN97" s="1" t="s">
        <v>145</v>
      </c>
      <c r="BO97" s="1" t="s">
        <v>146</v>
      </c>
      <c r="BP97" s="1" t="s">
        <v>146</v>
      </c>
      <c r="BQ97" s="1" t="s">
        <v>145</v>
      </c>
      <c r="BR97" s="1" t="s">
        <v>146</v>
      </c>
      <c r="BS97" s="1">
        <v>7.856391301</v>
      </c>
      <c r="BT97" s="1">
        <v>14.70068569</v>
      </c>
      <c r="BU97" s="1">
        <v>5.327165945</v>
      </c>
      <c r="BV97" s="1">
        <v>2.664347431</v>
      </c>
      <c r="BW97" s="1">
        <v>6.063299951</v>
      </c>
      <c r="BX97" s="1">
        <v>-1.335610346</v>
      </c>
      <c r="BY97" s="1">
        <v>-0.784729933</v>
      </c>
      <c r="BZ97" s="1" t="str">
        <f t="shared" si="1"/>
        <v>antiinflamatoria</v>
      </c>
      <c r="CA97" s="1">
        <v>43.55511022</v>
      </c>
      <c r="CB97" s="1" t="s">
        <v>148</v>
      </c>
      <c r="CC97" s="1">
        <v>0.027923807</v>
      </c>
      <c r="CD97" s="1">
        <v>0.395302792</v>
      </c>
      <c r="CE97" s="1">
        <v>0.032907763</v>
      </c>
      <c r="CF97" s="1">
        <v>0.192803987</v>
      </c>
      <c r="CG97" s="1">
        <v>0.203113266</v>
      </c>
      <c r="CH97" s="1">
        <v>3045.23</v>
      </c>
      <c r="CI97" s="2" t="str">
        <f t="shared" si="2"/>
        <v>High</v>
      </c>
      <c r="CJ97" s="1">
        <v>682.29</v>
      </c>
      <c r="CK97" s="1">
        <v>595.994</v>
      </c>
      <c r="CL97" s="1">
        <v>86.296</v>
      </c>
      <c r="CM97" s="1">
        <v>107.844</v>
      </c>
      <c r="CN97" s="1">
        <v>561.322</v>
      </c>
      <c r="CO97" s="1">
        <v>0.225</v>
      </c>
      <c r="CP97" s="1">
        <v>0.0</v>
      </c>
      <c r="CQ97" s="1">
        <v>0.225</v>
      </c>
      <c r="CR97" s="1">
        <v>0.0</v>
      </c>
      <c r="CS97" s="1">
        <v>12.898</v>
      </c>
      <c r="CT97" s="1">
        <v>12.898</v>
      </c>
      <c r="CU97" s="1">
        <v>0.0</v>
      </c>
      <c r="CV97" s="1">
        <v>0.223</v>
      </c>
      <c r="CW97" s="1">
        <v>0.0</v>
      </c>
      <c r="CX97" s="1">
        <v>0.0</v>
      </c>
      <c r="CY97" s="1">
        <v>63.577</v>
      </c>
      <c r="CZ97" s="1">
        <v>0.3</v>
      </c>
      <c r="DA97" s="1">
        <v>4.933</v>
      </c>
      <c r="DB97" s="1">
        <v>5.232</v>
      </c>
      <c r="DC97" s="1">
        <v>2.248</v>
      </c>
      <c r="DD97" s="1">
        <v>0.384</v>
      </c>
      <c r="DE97" s="1">
        <v>2.632</v>
      </c>
      <c r="DF97" s="1">
        <v>33.046</v>
      </c>
      <c r="DG97" s="1">
        <v>3.357</v>
      </c>
      <c r="DH97" s="1">
        <v>36.403</v>
      </c>
      <c r="DI97" s="1">
        <v>0.46</v>
      </c>
      <c r="DJ97" s="1">
        <v>3.434</v>
      </c>
      <c r="DK97" s="1">
        <v>3.894</v>
      </c>
      <c r="DL97" s="1">
        <v>496.109</v>
      </c>
      <c r="DM97" s="1">
        <v>61.261</v>
      </c>
      <c r="DN97" s="1">
        <v>557.369</v>
      </c>
      <c r="DO97" s="1">
        <v>0.0</v>
      </c>
      <c r="DP97" s="1">
        <v>12.898</v>
      </c>
      <c r="DQ97" s="1">
        <v>12.898</v>
      </c>
      <c r="DR97" s="1" t="s">
        <v>149</v>
      </c>
      <c r="DS97" s="1" t="s">
        <v>157</v>
      </c>
      <c r="DT97" s="1" t="s">
        <v>157</v>
      </c>
      <c r="DU97" s="1" t="s">
        <v>149</v>
      </c>
      <c r="DV97" s="1">
        <v>1789.354</v>
      </c>
      <c r="DW97" s="1" t="str">
        <f t="shared" si="3"/>
        <v>high</v>
      </c>
      <c r="DX97" s="1">
        <v>400.908</v>
      </c>
      <c r="DY97" s="1">
        <v>63.369</v>
      </c>
      <c r="DZ97" s="1">
        <v>329.828</v>
      </c>
      <c r="EA97" s="1" t="s">
        <v>149</v>
      </c>
      <c r="EB97" s="1" t="s">
        <v>157</v>
      </c>
      <c r="EC97" s="1" t="s">
        <v>157</v>
      </c>
      <c r="ED97" s="1" t="s">
        <v>149</v>
      </c>
      <c r="EE97" s="1" t="s">
        <v>353</v>
      </c>
      <c r="EF97" s="1" t="s">
        <v>151</v>
      </c>
      <c r="EG97" s="1" t="s">
        <v>151</v>
      </c>
    </row>
    <row r="98" ht="14.25" customHeight="1">
      <c r="A98" s="1" t="s">
        <v>354</v>
      </c>
      <c r="B98" s="1" t="s">
        <v>153</v>
      </c>
      <c r="C98" s="1">
        <v>54.0</v>
      </c>
      <c r="D98" s="1" t="s">
        <v>161</v>
      </c>
      <c r="E98" s="1">
        <v>101.0</v>
      </c>
      <c r="F98" s="1">
        <v>64.0</v>
      </c>
      <c r="G98" s="1" t="s">
        <v>154</v>
      </c>
      <c r="H98" s="1">
        <v>17.0</v>
      </c>
      <c r="I98" s="1">
        <v>110.0</v>
      </c>
      <c r="J98" s="1">
        <v>191.0</v>
      </c>
      <c r="K98" s="1">
        <v>2.984375</v>
      </c>
      <c r="L98" s="1">
        <v>77.0</v>
      </c>
      <c r="M98" s="1">
        <v>3.79</v>
      </c>
      <c r="N98" s="1">
        <v>98.0</v>
      </c>
      <c r="O98" s="1">
        <v>5.45</v>
      </c>
      <c r="P98" s="1">
        <v>7.31</v>
      </c>
      <c r="Q98" s="1">
        <v>14.85</v>
      </c>
      <c r="R98" s="1">
        <v>0.492255892</v>
      </c>
      <c r="S98" s="1">
        <v>87.0</v>
      </c>
      <c r="T98" s="1">
        <v>3.5</v>
      </c>
      <c r="U98" s="1">
        <v>5.439</v>
      </c>
      <c r="V98" s="1">
        <v>47.2</v>
      </c>
      <c r="W98" s="1">
        <v>36.10108303</v>
      </c>
      <c r="X98" s="1">
        <v>213.6</v>
      </c>
      <c r="Y98" s="1">
        <v>118.1939957</v>
      </c>
      <c r="Z98" s="1">
        <v>0.846066667</v>
      </c>
      <c r="AA98" s="1">
        <v>0.39382104</v>
      </c>
      <c r="AB98" s="1">
        <v>71.0</v>
      </c>
      <c r="AC98" s="1">
        <v>28.54926699</v>
      </c>
      <c r="AD98" s="1" t="s">
        <v>139</v>
      </c>
      <c r="AE98" s="1">
        <v>41.29473851</v>
      </c>
      <c r="AF98" s="1">
        <v>84.4</v>
      </c>
      <c r="AG98" s="1" t="s">
        <v>140</v>
      </c>
      <c r="AH98" s="1" t="s">
        <v>154</v>
      </c>
      <c r="AI98" s="1" t="s">
        <v>142</v>
      </c>
      <c r="AJ98" s="1" t="s">
        <v>167</v>
      </c>
      <c r="AK98" s="1" t="s">
        <v>143</v>
      </c>
      <c r="AL98" s="1">
        <v>116.0</v>
      </c>
      <c r="AM98" s="1">
        <v>69.0</v>
      </c>
      <c r="AN98" s="1">
        <v>1776.18</v>
      </c>
      <c r="AO98" s="1">
        <v>18.0313</v>
      </c>
      <c r="AP98" s="1">
        <v>998.527</v>
      </c>
      <c r="AQ98" s="1">
        <v>1303.74</v>
      </c>
      <c r="AR98" s="1">
        <v>12.15</v>
      </c>
      <c r="AS98" s="1">
        <v>1741.44</v>
      </c>
      <c r="AT98" s="1">
        <v>2761.54</v>
      </c>
      <c r="AU98" s="1">
        <v>238.932</v>
      </c>
      <c r="AV98" s="1">
        <v>10.6383</v>
      </c>
      <c r="AW98" s="1">
        <v>1.26627</v>
      </c>
      <c r="AX98" s="1">
        <v>3.32447</v>
      </c>
      <c r="AY98" s="1">
        <v>1031.75</v>
      </c>
      <c r="AZ98" s="1">
        <v>1.21925</v>
      </c>
      <c r="BA98" s="1">
        <v>1.61105</v>
      </c>
      <c r="BB98" s="1">
        <v>17.1295</v>
      </c>
      <c r="BC98" s="1">
        <v>4.56946</v>
      </c>
      <c r="BD98" s="1">
        <v>1.35351</v>
      </c>
      <c r="BE98" s="1">
        <v>308.2</v>
      </c>
      <c r="BF98" s="1">
        <v>7.11843</v>
      </c>
      <c r="BG98" s="1">
        <v>181.398</v>
      </c>
      <c r="BH98" s="1">
        <v>9.19398274</v>
      </c>
      <c r="BI98" s="1">
        <v>1.88531426</v>
      </c>
      <c r="BJ98" s="1">
        <v>1.420383656</v>
      </c>
      <c r="BK98" s="1">
        <v>0.081685806</v>
      </c>
      <c r="BL98" s="1" t="s">
        <v>156</v>
      </c>
      <c r="BM98" s="1" t="s">
        <v>146</v>
      </c>
      <c r="BN98" s="1" t="s">
        <v>146</v>
      </c>
      <c r="BO98" s="1" t="s">
        <v>146</v>
      </c>
      <c r="BP98" s="1" t="s">
        <v>146</v>
      </c>
      <c r="BQ98" s="1" t="s">
        <v>145</v>
      </c>
      <c r="BR98" s="1" t="s">
        <v>146</v>
      </c>
      <c r="BS98" s="1">
        <v>12.30390354</v>
      </c>
      <c r="BT98" s="1">
        <v>4.402335965</v>
      </c>
      <c r="BU98" s="1">
        <v>7.647269877</v>
      </c>
      <c r="BV98" s="1">
        <v>1.866885614</v>
      </c>
      <c r="BW98" s="1">
        <v>4.088203632</v>
      </c>
      <c r="BX98" s="1">
        <v>-0.582091703</v>
      </c>
      <c r="BY98" s="1">
        <v>-0.327754337</v>
      </c>
      <c r="BZ98" s="1" t="str">
        <f t="shared" si="1"/>
        <v>antiinflamatoria</v>
      </c>
      <c r="CA98" s="1">
        <v>38.63033175</v>
      </c>
      <c r="CB98" s="1" t="s">
        <v>148</v>
      </c>
      <c r="CC98" s="3">
        <v>8.16E-5</v>
      </c>
      <c r="CD98" s="1">
        <v>0.500183636</v>
      </c>
      <c r="CE98" s="1">
        <v>0.165966129</v>
      </c>
      <c r="CF98" s="1">
        <v>0.096143644</v>
      </c>
      <c r="CG98" s="1">
        <v>0.106468068</v>
      </c>
      <c r="CH98" s="1">
        <v>1070.452</v>
      </c>
      <c r="CI98" s="2" t="str">
        <f t="shared" si="2"/>
        <v>High</v>
      </c>
      <c r="CJ98" s="1">
        <v>193.021</v>
      </c>
      <c r="CK98" s="1">
        <v>64.343</v>
      </c>
      <c r="CL98" s="1">
        <v>128.678</v>
      </c>
      <c r="CM98" s="1">
        <v>25.046</v>
      </c>
      <c r="CN98" s="1">
        <v>137.783</v>
      </c>
      <c r="CO98" s="1">
        <v>4.236</v>
      </c>
      <c r="CP98" s="1">
        <v>0.0</v>
      </c>
      <c r="CQ98" s="1">
        <v>4.236</v>
      </c>
      <c r="CR98" s="1">
        <v>0.0</v>
      </c>
      <c r="CS98" s="1">
        <v>25.957</v>
      </c>
      <c r="CT98" s="1">
        <v>25.957</v>
      </c>
      <c r="CU98" s="1">
        <v>0.0</v>
      </c>
      <c r="CV98" s="1">
        <v>4.236</v>
      </c>
      <c r="CW98" s="1">
        <v>0.0</v>
      </c>
      <c r="CX98" s="1">
        <v>0.0</v>
      </c>
      <c r="CY98" s="1">
        <v>0.006</v>
      </c>
      <c r="CZ98" s="1">
        <v>0.276</v>
      </c>
      <c r="DA98" s="1">
        <v>14.479</v>
      </c>
      <c r="DB98" s="1">
        <v>14.755</v>
      </c>
      <c r="DC98" s="1">
        <v>0.301</v>
      </c>
      <c r="DD98" s="1">
        <v>1.155</v>
      </c>
      <c r="DE98" s="1">
        <v>1.456</v>
      </c>
      <c r="DF98" s="1">
        <v>3.861</v>
      </c>
      <c r="DG98" s="1">
        <v>4.968</v>
      </c>
      <c r="DH98" s="1">
        <v>8.829</v>
      </c>
      <c r="DI98" s="1">
        <v>0.23</v>
      </c>
      <c r="DJ98" s="1">
        <v>12.574</v>
      </c>
      <c r="DK98" s="1">
        <v>12.804</v>
      </c>
      <c r="DL98" s="1">
        <v>55.413</v>
      </c>
      <c r="DM98" s="1">
        <v>69.524</v>
      </c>
      <c r="DN98" s="1">
        <v>124.937</v>
      </c>
      <c r="DO98" s="1">
        <v>0.0</v>
      </c>
      <c r="DP98" s="1">
        <v>25.957</v>
      </c>
      <c r="DQ98" s="1">
        <v>25.957</v>
      </c>
      <c r="DR98" s="1" t="s">
        <v>157</v>
      </c>
      <c r="DS98" s="1" t="s">
        <v>158</v>
      </c>
      <c r="DT98" s="1" t="s">
        <v>158</v>
      </c>
      <c r="DU98" s="1" t="s">
        <v>157</v>
      </c>
      <c r="DV98" s="1">
        <v>602.671</v>
      </c>
      <c r="DW98" s="1" t="str">
        <f t="shared" si="3"/>
        <v>high</v>
      </c>
      <c r="DX98" s="1">
        <v>108.672</v>
      </c>
      <c r="DY98" s="1">
        <v>14.101</v>
      </c>
      <c r="DZ98" s="1">
        <v>77.573</v>
      </c>
      <c r="EA98" s="1" t="s">
        <v>157</v>
      </c>
      <c r="EB98" s="1" t="s">
        <v>158</v>
      </c>
      <c r="EC98" s="1" t="s">
        <v>158</v>
      </c>
      <c r="ED98" s="1" t="s">
        <v>157</v>
      </c>
      <c r="EE98" s="1" t="s">
        <v>355</v>
      </c>
      <c r="EF98" s="1" t="s">
        <v>151</v>
      </c>
      <c r="EG98" s="1" t="s">
        <v>151</v>
      </c>
    </row>
    <row r="99" ht="14.25" customHeight="1">
      <c r="A99" s="1" t="s">
        <v>356</v>
      </c>
      <c r="B99" s="1" t="s">
        <v>136</v>
      </c>
      <c r="C99" s="1">
        <v>48.0</v>
      </c>
      <c r="D99" s="1" t="s">
        <v>161</v>
      </c>
      <c r="E99" s="1">
        <v>85.6</v>
      </c>
      <c r="F99" s="1">
        <v>48.0</v>
      </c>
      <c r="G99" s="1" t="s">
        <v>154</v>
      </c>
      <c r="H99" s="1">
        <v>24.0</v>
      </c>
      <c r="I99" s="1">
        <v>94.0</v>
      </c>
      <c r="J99" s="1">
        <v>166.0</v>
      </c>
      <c r="K99" s="1">
        <v>3.458333333</v>
      </c>
      <c r="L99" s="1">
        <v>216.5</v>
      </c>
      <c r="M99" s="1">
        <v>4.61</v>
      </c>
      <c r="N99" s="1">
        <v>86.0</v>
      </c>
      <c r="O99" s="1">
        <v>5.4</v>
      </c>
      <c r="P99" s="1">
        <v>0.68</v>
      </c>
      <c r="Q99" s="1">
        <v>5.3</v>
      </c>
      <c r="R99" s="1">
        <v>0.128301887</v>
      </c>
      <c r="S99" s="1">
        <v>120.0</v>
      </c>
      <c r="T99" s="1">
        <v>5.4</v>
      </c>
      <c r="U99" s="1">
        <v>4.773</v>
      </c>
      <c r="V99" s="1">
        <v>82.3</v>
      </c>
      <c r="W99" s="1">
        <v>84.83896308</v>
      </c>
      <c r="X99" s="1">
        <v>143.7</v>
      </c>
      <c r="Y99" s="1">
        <v>87.29659892</v>
      </c>
      <c r="Z99" s="1">
        <v>1.14552</v>
      </c>
      <c r="AA99" s="1">
        <v>0.374416495</v>
      </c>
      <c r="AB99" s="1">
        <v>66.8</v>
      </c>
      <c r="AC99" s="1">
        <v>22.8179405</v>
      </c>
      <c r="AD99" s="1" t="s">
        <v>154</v>
      </c>
      <c r="AE99" s="1">
        <v>35.46962386</v>
      </c>
      <c r="AF99" s="1">
        <v>88.1</v>
      </c>
      <c r="AG99" s="1" t="s">
        <v>140</v>
      </c>
      <c r="AH99" s="1" t="s">
        <v>154</v>
      </c>
      <c r="AI99" s="1" t="s">
        <v>142</v>
      </c>
      <c r="AJ99" s="1" t="s">
        <v>142</v>
      </c>
      <c r="AK99" s="1" t="s">
        <v>170</v>
      </c>
      <c r="AL99" s="1">
        <v>103.0</v>
      </c>
      <c r="AM99" s="1">
        <v>72.0</v>
      </c>
      <c r="AN99" s="1">
        <v>1963.55</v>
      </c>
      <c r="AO99" s="1">
        <v>14.4707</v>
      </c>
      <c r="AP99" s="1">
        <v>344.654</v>
      </c>
      <c r="AQ99" s="1">
        <v>794.02</v>
      </c>
      <c r="AR99" s="1">
        <v>12.587</v>
      </c>
      <c r="AS99" s="1">
        <v>993.356</v>
      </c>
      <c r="AT99" s="1">
        <v>2332.96</v>
      </c>
      <c r="AU99" s="1">
        <v>195.902</v>
      </c>
      <c r="AV99" s="1">
        <v>9.94956</v>
      </c>
      <c r="AW99" s="1">
        <v>0.935912</v>
      </c>
      <c r="AX99" s="1">
        <v>2.94737</v>
      </c>
      <c r="AY99" s="1">
        <v>730.804</v>
      </c>
      <c r="AZ99" s="1">
        <v>1.07896</v>
      </c>
      <c r="BA99" s="1">
        <v>1.3987</v>
      </c>
      <c r="BB99" s="1">
        <v>13.903</v>
      </c>
      <c r="BC99" s="1">
        <v>4.15089</v>
      </c>
      <c r="BD99" s="1">
        <v>1.67448</v>
      </c>
      <c r="BE99" s="1">
        <v>308.429</v>
      </c>
      <c r="BF99" s="1">
        <v>6.67276</v>
      </c>
      <c r="BG99" s="1">
        <v>81.6232</v>
      </c>
      <c r="BH99" s="1">
        <v>0.599217335</v>
      </c>
      <c r="BI99" s="1">
        <v>0.0</v>
      </c>
      <c r="BJ99" s="1">
        <v>0.171288054</v>
      </c>
      <c r="BK99" s="1">
        <v>0.0</v>
      </c>
      <c r="BL99" s="1" t="s">
        <v>156</v>
      </c>
      <c r="BM99" s="1" t="s">
        <v>146</v>
      </c>
      <c r="BN99" s="1" t="s">
        <v>146</v>
      </c>
      <c r="BO99" s="1" t="s">
        <v>146</v>
      </c>
      <c r="BP99" s="1" t="s">
        <v>146</v>
      </c>
      <c r="BQ99" s="1" t="s">
        <v>145</v>
      </c>
      <c r="BR99" s="1" t="s">
        <v>146</v>
      </c>
      <c r="BS99" s="1">
        <v>15.57147042</v>
      </c>
      <c r="BT99" s="1">
        <v>6.316218576</v>
      </c>
      <c r="BU99" s="1">
        <v>9.53535799</v>
      </c>
      <c r="BV99" s="1">
        <v>4.48258526</v>
      </c>
      <c r="BW99" s="1">
        <v>3.822477809</v>
      </c>
      <c r="BX99" s="1">
        <v>0.979825328</v>
      </c>
      <c r="BY99" s="1">
        <v>0.498892733</v>
      </c>
      <c r="BZ99" s="1" t="str">
        <f t="shared" si="1"/>
        <v>proinflamatoria</v>
      </c>
      <c r="CA99" s="1">
        <v>25.15777526</v>
      </c>
      <c r="CB99" s="1" t="s">
        <v>148</v>
      </c>
      <c r="CC99" s="1">
        <v>0.139099762</v>
      </c>
      <c r="CD99" s="1">
        <v>0.101449275</v>
      </c>
      <c r="CE99" s="1">
        <v>0.005942796</v>
      </c>
      <c r="CF99" s="1">
        <v>0.127712599</v>
      </c>
      <c r="CG99" s="1">
        <v>0.276819262</v>
      </c>
      <c r="CH99" s="1">
        <v>350.26</v>
      </c>
      <c r="CI99" s="2" t="str">
        <f t="shared" si="2"/>
        <v>low</v>
      </c>
      <c r="CJ99" s="1">
        <v>60.043</v>
      </c>
      <c r="CK99" s="1">
        <v>14.71</v>
      </c>
      <c r="CL99" s="1">
        <v>45.333</v>
      </c>
      <c r="CM99" s="1">
        <v>14.851</v>
      </c>
      <c r="CN99" s="1">
        <v>45.16</v>
      </c>
      <c r="CO99" s="1">
        <v>0.0</v>
      </c>
      <c r="CP99" s="1">
        <v>0.0</v>
      </c>
      <c r="CQ99" s="1">
        <v>0.0</v>
      </c>
      <c r="CR99" s="1">
        <v>0.0</v>
      </c>
      <c r="CS99" s="1">
        <v>0.032</v>
      </c>
      <c r="CT99" s="1">
        <v>0.032</v>
      </c>
      <c r="CU99" s="1">
        <v>0.0</v>
      </c>
      <c r="CV99" s="1">
        <v>0.0</v>
      </c>
      <c r="CW99" s="1">
        <v>0.0</v>
      </c>
      <c r="CX99" s="1">
        <v>0.0</v>
      </c>
      <c r="CY99" s="1">
        <v>3.327</v>
      </c>
      <c r="CZ99" s="1">
        <v>0.0</v>
      </c>
      <c r="DA99" s="1">
        <v>0.0</v>
      </c>
      <c r="DB99" s="1">
        <v>0.0</v>
      </c>
      <c r="DC99" s="1">
        <v>0.0</v>
      </c>
      <c r="DD99" s="1">
        <v>0.0</v>
      </c>
      <c r="DE99" s="1">
        <v>0.0</v>
      </c>
      <c r="DF99" s="1">
        <v>10.977</v>
      </c>
      <c r="DG99" s="1">
        <v>0.49</v>
      </c>
      <c r="DH99" s="1">
        <v>11.467</v>
      </c>
      <c r="DI99" s="1">
        <v>0.192</v>
      </c>
      <c r="DJ99" s="1">
        <v>0.72</v>
      </c>
      <c r="DK99" s="1">
        <v>0.911</v>
      </c>
      <c r="DL99" s="1">
        <v>0.137</v>
      </c>
      <c r="DM99" s="1">
        <v>44.07</v>
      </c>
      <c r="DN99" s="1">
        <v>44.206</v>
      </c>
      <c r="DO99" s="1">
        <v>0.0</v>
      </c>
      <c r="DP99" s="1">
        <v>0.032</v>
      </c>
      <c r="DQ99" s="1">
        <v>0.032</v>
      </c>
      <c r="DR99" s="1" t="s">
        <v>158</v>
      </c>
      <c r="DS99" s="1" t="s">
        <v>158</v>
      </c>
      <c r="DT99" s="1" t="s">
        <v>158</v>
      </c>
      <c r="DU99" s="1" t="s">
        <v>158</v>
      </c>
      <c r="DV99" s="1">
        <v>178.381</v>
      </c>
      <c r="DW99" s="1" t="str">
        <f t="shared" si="3"/>
        <v>low</v>
      </c>
      <c r="DX99" s="1">
        <v>30.579</v>
      </c>
      <c r="DY99" s="1">
        <v>7.563</v>
      </c>
      <c r="DZ99" s="1">
        <v>22.999</v>
      </c>
      <c r="EA99" s="1" t="s">
        <v>158</v>
      </c>
      <c r="EB99" s="1" t="s">
        <v>158</v>
      </c>
      <c r="EC99" s="1" t="s">
        <v>158</v>
      </c>
      <c r="ED99" s="1" t="s">
        <v>158</v>
      </c>
      <c r="EE99" s="1" t="s">
        <v>357</v>
      </c>
      <c r="EF99" s="1" t="s">
        <v>151</v>
      </c>
      <c r="EG99" s="1" t="s">
        <v>151</v>
      </c>
    </row>
    <row r="100" ht="14.25" customHeight="1">
      <c r="A100" s="1" t="s">
        <v>358</v>
      </c>
      <c r="B100" s="1" t="s">
        <v>136</v>
      </c>
      <c r="C100" s="1">
        <v>45.0</v>
      </c>
      <c r="D100" s="1" t="s">
        <v>161</v>
      </c>
      <c r="E100" s="1">
        <v>121.0</v>
      </c>
      <c r="F100" s="1">
        <v>43.0</v>
      </c>
      <c r="G100" s="1" t="s">
        <v>154</v>
      </c>
      <c r="H100" s="1">
        <v>50.0</v>
      </c>
      <c r="I100" s="1">
        <v>119.0</v>
      </c>
      <c r="J100" s="1">
        <v>212.0</v>
      </c>
      <c r="K100" s="1">
        <v>4.930232558</v>
      </c>
      <c r="L100" s="1">
        <v>191.7</v>
      </c>
      <c r="M100" s="1">
        <v>1.4</v>
      </c>
      <c r="N100" s="1">
        <v>85.0</v>
      </c>
      <c r="O100" s="1">
        <v>5.64</v>
      </c>
      <c r="P100" s="1">
        <v>1.77</v>
      </c>
      <c r="Q100" s="1">
        <v>2.54</v>
      </c>
      <c r="R100" s="1">
        <v>0.696850394</v>
      </c>
      <c r="S100" s="1">
        <v>249.0</v>
      </c>
      <c r="T100" s="1">
        <v>10.35</v>
      </c>
      <c r="U100" s="1">
        <v>4.7175</v>
      </c>
      <c r="V100" s="1">
        <v>130.4</v>
      </c>
      <c r="W100" s="1">
        <v>170.0205339</v>
      </c>
      <c r="X100" s="1">
        <v>75.9</v>
      </c>
      <c r="Y100" s="1">
        <v>46.08188751</v>
      </c>
      <c r="Z100" s="1">
        <v>2.17005</v>
      </c>
      <c r="AA100" s="1">
        <v>0.33917971</v>
      </c>
      <c r="AB100" s="1">
        <v>87.4</v>
      </c>
      <c r="AC100" s="1">
        <v>28.02399418</v>
      </c>
      <c r="AD100" s="1" t="s">
        <v>139</v>
      </c>
      <c r="AE100" s="1">
        <v>35.98676758</v>
      </c>
      <c r="AF100" s="1">
        <v>100.4</v>
      </c>
      <c r="AG100" s="1" t="s">
        <v>140</v>
      </c>
      <c r="AH100" s="1" t="s">
        <v>141</v>
      </c>
      <c r="AI100" s="1" t="s">
        <v>167</v>
      </c>
      <c r="AJ100" s="1" t="s">
        <v>142</v>
      </c>
      <c r="AK100" s="1" t="s">
        <v>143</v>
      </c>
      <c r="AL100" s="1">
        <v>115.0</v>
      </c>
      <c r="AM100" s="1">
        <v>68.0</v>
      </c>
      <c r="AN100" s="1">
        <v>1960.49</v>
      </c>
      <c r="AO100" s="1">
        <v>12.9254</v>
      </c>
      <c r="AP100" s="1">
        <v>823.564</v>
      </c>
      <c r="AQ100" s="1">
        <v>1054.95</v>
      </c>
      <c r="AR100" s="1">
        <v>12.7551</v>
      </c>
      <c r="AS100" s="1">
        <v>1684.05</v>
      </c>
      <c r="AT100" s="1">
        <v>2737.65</v>
      </c>
      <c r="AU100" s="1">
        <v>216.235</v>
      </c>
      <c r="AV100" s="1">
        <v>10.3856</v>
      </c>
      <c r="AW100" s="1">
        <v>1.34756</v>
      </c>
      <c r="AX100" s="1">
        <v>3.63918</v>
      </c>
      <c r="AY100" s="1">
        <v>759.533</v>
      </c>
      <c r="AZ100" s="1">
        <v>1.08531</v>
      </c>
      <c r="BA100" s="1">
        <v>1.78146</v>
      </c>
      <c r="BB100" s="1">
        <v>11.595</v>
      </c>
      <c r="BC100" s="1">
        <v>4.38726</v>
      </c>
      <c r="BD100" s="1">
        <v>1.29253</v>
      </c>
      <c r="BE100" s="1">
        <v>307.925</v>
      </c>
      <c r="BF100" s="1">
        <v>7.12364</v>
      </c>
      <c r="BG100" s="1">
        <v>186.518</v>
      </c>
      <c r="BH100" s="1">
        <v>1.588086029</v>
      </c>
      <c r="BI100" s="1">
        <v>0.673373428</v>
      </c>
      <c r="BJ100" s="1">
        <v>0.857115879</v>
      </c>
      <c r="BK100" s="1">
        <v>0.086753357</v>
      </c>
      <c r="BL100" s="1" t="s">
        <v>156</v>
      </c>
      <c r="BM100" s="1" t="s">
        <v>146</v>
      </c>
      <c r="BN100" s="1" t="s">
        <v>145</v>
      </c>
      <c r="BO100" s="1" t="s">
        <v>146</v>
      </c>
      <c r="BP100" s="1" t="s">
        <v>146</v>
      </c>
      <c r="BQ100" s="1" t="s">
        <v>146</v>
      </c>
      <c r="BR100" s="1" t="s">
        <v>146</v>
      </c>
      <c r="BS100" s="1">
        <v>14.29580241</v>
      </c>
      <c r="BT100" s="1">
        <v>6.331388508</v>
      </c>
      <c r="BU100" s="1">
        <v>5.690905767</v>
      </c>
      <c r="BV100" s="1">
        <v>4.661751652</v>
      </c>
      <c r="BW100" s="1">
        <v>3.925277938</v>
      </c>
      <c r="BX100" s="1">
        <v>1.138455725</v>
      </c>
      <c r="BY100" s="1">
        <v>0.580844758</v>
      </c>
      <c r="BZ100" s="1" t="str">
        <f t="shared" si="1"/>
        <v>proinflamatoria</v>
      </c>
      <c r="CA100" s="1">
        <v>28.82071713</v>
      </c>
      <c r="CB100" s="1" t="s">
        <v>148</v>
      </c>
      <c r="CC100" s="1">
        <v>0.016630445</v>
      </c>
      <c r="CD100" s="1">
        <v>0.161674383</v>
      </c>
      <c r="CE100" s="1">
        <v>0.640587105</v>
      </c>
      <c r="CF100" s="1">
        <v>0.032064002</v>
      </c>
      <c r="CG100" s="1">
        <v>0.095436077</v>
      </c>
      <c r="CH100" s="1">
        <v>591.122</v>
      </c>
      <c r="CI100" s="2" t="str">
        <f t="shared" si="2"/>
        <v>low</v>
      </c>
      <c r="CJ100" s="1">
        <v>1134.368</v>
      </c>
      <c r="CK100" s="1">
        <v>909.743</v>
      </c>
      <c r="CL100" s="1">
        <v>224.625</v>
      </c>
      <c r="CM100" s="1">
        <v>729.201</v>
      </c>
      <c r="CN100" s="1">
        <v>363.982</v>
      </c>
      <c r="CO100" s="1">
        <v>2.485</v>
      </c>
      <c r="CP100" s="1">
        <v>0.0</v>
      </c>
      <c r="CQ100" s="1">
        <v>2.485</v>
      </c>
      <c r="CR100" s="1">
        <v>0.0</v>
      </c>
      <c r="CS100" s="1">
        <v>38.684</v>
      </c>
      <c r="CT100" s="1">
        <v>38.684</v>
      </c>
      <c r="CU100" s="1">
        <v>0.017</v>
      </c>
      <c r="CV100" s="1">
        <v>0.253</v>
      </c>
      <c r="CW100" s="1">
        <v>0.0</v>
      </c>
      <c r="CX100" s="1">
        <v>0.0</v>
      </c>
      <c r="CY100" s="1">
        <v>59.317</v>
      </c>
      <c r="CZ100" s="1">
        <v>0.0</v>
      </c>
      <c r="DA100" s="1">
        <v>31.284</v>
      </c>
      <c r="DB100" s="1">
        <v>31.284</v>
      </c>
      <c r="DC100" s="1">
        <v>0.0</v>
      </c>
      <c r="DD100" s="1">
        <v>1.218</v>
      </c>
      <c r="DE100" s="1">
        <v>1.218</v>
      </c>
      <c r="DF100" s="1">
        <v>636.527</v>
      </c>
      <c r="DG100" s="1">
        <v>0.854</v>
      </c>
      <c r="DH100" s="1">
        <v>637.381</v>
      </c>
      <c r="DI100" s="1">
        <v>0.143</v>
      </c>
      <c r="DJ100" s="1">
        <v>1.859</v>
      </c>
      <c r="DK100" s="1">
        <v>2.002</v>
      </c>
      <c r="DL100" s="1">
        <v>211.224</v>
      </c>
      <c r="DM100" s="1">
        <v>150.696</v>
      </c>
      <c r="DN100" s="1">
        <v>361.92</v>
      </c>
      <c r="DO100" s="1">
        <v>0.0</v>
      </c>
      <c r="DP100" s="1">
        <v>38.684</v>
      </c>
      <c r="DQ100" s="1">
        <v>38.684</v>
      </c>
      <c r="DR100" s="1" t="s">
        <v>158</v>
      </c>
      <c r="DS100" s="1" t="s">
        <v>149</v>
      </c>
      <c r="DT100" s="1" t="s">
        <v>149</v>
      </c>
      <c r="DU100" s="1" t="s">
        <v>157</v>
      </c>
      <c r="DV100" s="1">
        <v>301.518</v>
      </c>
      <c r="DW100" s="1" t="str">
        <f t="shared" si="3"/>
        <v>low</v>
      </c>
      <c r="DX100" s="1">
        <v>578.614</v>
      </c>
      <c r="DY100" s="1">
        <v>371.948</v>
      </c>
      <c r="DZ100" s="1">
        <v>185.659</v>
      </c>
      <c r="EA100" s="1" t="s">
        <v>158</v>
      </c>
      <c r="EB100" s="1" t="s">
        <v>149</v>
      </c>
      <c r="EC100" s="1" t="s">
        <v>149</v>
      </c>
      <c r="ED100" s="1" t="s">
        <v>157</v>
      </c>
      <c r="EE100" s="1" t="s">
        <v>359</v>
      </c>
      <c r="EF100" s="1" t="s">
        <v>151</v>
      </c>
      <c r="EG100" s="1" t="s">
        <v>151</v>
      </c>
    </row>
    <row r="101" ht="14.25" customHeight="1">
      <c r="A101" s="1" t="s">
        <v>360</v>
      </c>
      <c r="B101" s="1" t="s">
        <v>153</v>
      </c>
      <c r="C101" s="1">
        <v>44.0</v>
      </c>
      <c r="D101" s="1" t="s">
        <v>161</v>
      </c>
      <c r="E101" s="1">
        <v>125.0</v>
      </c>
      <c r="F101" s="1">
        <v>58.0</v>
      </c>
      <c r="G101" s="1" t="s">
        <v>154</v>
      </c>
      <c r="H101" s="1">
        <v>20.0</v>
      </c>
      <c r="I101" s="1">
        <v>182.0</v>
      </c>
      <c r="J101" s="1">
        <v>255.0</v>
      </c>
      <c r="K101" s="1">
        <v>4.396551724</v>
      </c>
      <c r="L101" s="1">
        <v>227.1</v>
      </c>
      <c r="M101" s="1">
        <v>1.2</v>
      </c>
      <c r="N101" s="1">
        <v>82.0</v>
      </c>
      <c r="O101" s="1">
        <v>5.5</v>
      </c>
      <c r="P101" s="1">
        <v>2.99</v>
      </c>
      <c r="Q101" s="1">
        <v>9.42</v>
      </c>
      <c r="R101" s="1">
        <v>0.317409766</v>
      </c>
      <c r="S101" s="1">
        <v>101.0</v>
      </c>
      <c r="T101" s="1">
        <v>5.25</v>
      </c>
      <c r="U101" s="1">
        <v>4.551</v>
      </c>
      <c r="V101" s="1">
        <v>88.9</v>
      </c>
      <c r="W101" s="1">
        <v>99.90485252</v>
      </c>
      <c r="X101" s="1">
        <v>149.6</v>
      </c>
      <c r="Y101" s="1">
        <v>94.17082588</v>
      </c>
      <c r="Z101" s="1">
        <v>1.0619</v>
      </c>
      <c r="AA101" s="1">
        <v>0.379088931</v>
      </c>
      <c r="AB101" s="1">
        <v>68.4</v>
      </c>
      <c r="AC101" s="1">
        <v>25.77590563</v>
      </c>
      <c r="AD101" s="1" t="s">
        <v>139</v>
      </c>
      <c r="AE101" s="1">
        <v>40.16813835</v>
      </c>
      <c r="AF101" s="1">
        <v>87.6</v>
      </c>
      <c r="AG101" s="1" t="s">
        <v>140</v>
      </c>
      <c r="AH101" s="1" t="s">
        <v>141</v>
      </c>
      <c r="AI101" s="1" t="s">
        <v>167</v>
      </c>
      <c r="AJ101" s="1" t="s">
        <v>167</v>
      </c>
      <c r="AK101" s="1" t="s">
        <v>143</v>
      </c>
      <c r="AL101" s="1">
        <v>105.0</v>
      </c>
      <c r="AM101" s="1">
        <v>79.0</v>
      </c>
      <c r="AN101" s="1">
        <v>1688.14</v>
      </c>
      <c r="AO101" s="1">
        <v>12.3128</v>
      </c>
      <c r="AP101" s="1">
        <v>422.418</v>
      </c>
      <c r="AQ101" s="1">
        <v>870.024</v>
      </c>
      <c r="AR101" s="1">
        <v>13.9398</v>
      </c>
      <c r="AS101" s="1">
        <v>870.016</v>
      </c>
      <c r="AT101" s="1">
        <v>2637.88</v>
      </c>
      <c r="AU101" s="1">
        <v>209.659</v>
      </c>
      <c r="AV101" s="1">
        <v>10.6946</v>
      </c>
      <c r="AW101" s="1">
        <v>1.1049</v>
      </c>
      <c r="AX101" s="1">
        <v>2.37232</v>
      </c>
      <c r="AY101" s="1">
        <v>610.23</v>
      </c>
      <c r="AZ101" s="1">
        <v>0.779078</v>
      </c>
      <c r="BA101" s="1">
        <v>1.28082</v>
      </c>
      <c r="BB101" s="1">
        <v>15.9853</v>
      </c>
      <c r="BC101" s="1">
        <v>5.04057</v>
      </c>
      <c r="BD101" s="1">
        <v>1.683</v>
      </c>
      <c r="BE101" s="1">
        <v>324.143</v>
      </c>
      <c r="BF101" s="1">
        <v>7.14137</v>
      </c>
      <c r="BG101" s="1">
        <v>136.095</v>
      </c>
      <c r="BH101" s="1">
        <v>0.0</v>
      </c>
      <c r="BI101" s="1">
        <v>0.0</v>
      </c>
      <c r="BJ101" s="1">
        <v>0.0</v>
      </c>
      <c r="BK101" s="1">
        <v>0.0</v>
      </c>
      <c r="BL101" s="1" t="s">
        <v>156</v>
      </c>
      <c r="BM101" s="1" t="s">
        <v>146</v>
      </c>
      <c r="BN101" s="1" t="s">
        <v>146</v>
      </c>
      <c r="BO101" s="1" t="s">
        <v>146</v>
      </c>
      <c r="BP101" s="1" t="s">
        <v>146</v>
      </c>
      <c r="BQ101" s="1" t="s">
        <v>146</v>
      </c>
      <c r="BR101" s="1" t="s">
        <v>146</v>
      </c>
      <c r="BS101" s="1">
        <v>12.27825977</v>
      </c>
      <c r="BT101" s="1">
        <v>7.294149981</v>
      </c>
      <c r="BU101" s="1">
        <v>4.837676215</v>
      </c>
      <c r="BV101" s="1">
        <v>3.975952447</v>
      </c>
      <c r="BW101" s="1">
        <v>4.048005476</v>
      </c>
      <c r="BX101" s="1">
        <v>0.610945732</v>
      </c>
      <c r="BY101" s="1">
        <v>0.361934675</v>
      </c>
      <c r="BZ101" s="1" t="str">
        <f t="shared" si="1"/>
        <v>proinflamatoria</v>
      </c>
      <c r="CA101" s="1">
        <v>38.80821918</v>
      </c>
      <c r="CB101" s="1" t="s">
        <v>148</v>
      </c>
      <c r="CC101" s="1">
        <v>0.099674222</v>
      </c>
      <c r="CD101" s="1">
        <v>0.185901435</v>
      </c>
      <c r="CE101" s="1">
        <v>0.029851436</v>
      </c>
      <c r="CF101" s="1">
        <v>0.188766433</v>
      </c>
      <c r="CG101" s="1">
        <v>0.244818743</v>
      </c>
      <c r="CH101" s="1">
        <v>1556.996</v>
      </c>
      <c r="CI101" s="2" t="str">
        <f t="shared" si="2"/>
        <v>High</v>
      </c>
      <c r="CJ101" s="1">
        <v>1682.628</v>
      </c>
      <c r="CK101" s="1">
        <v>1014.05</v>
      </c>
      <c r="CL101" s="1">
        <v>668.578</v>
      </c>
      <c r="CM101" s="1">
        <v>180.154</v>
      </c>
      <c r="CN101" s="1">
        <v>1469.34</v>
      </c>
      <c r="CO101" s="1">
        <v>11.045</v>
      </c>
      <c r="CP101" s="1">
        <v>0.0</v>
      </c>
      <c r="CQ101" s="1">
        <v>11.045</v>
      </c>
      <c r="CR101" s="1">
        <v>0.05</v>
      </c>
      <c r="CS101" s="1">
        <v>22.018</v>
      </c>
      <c r="CT101" s="1">
        <v>22.068</v>
      </c>
      <c r="CU101" s="1">
        <v>0.021</v>
      </c>
      <c r="CV101" s="1">
        <v>1.021</v>
      </c>
      <c r="CW101" s="1">
        <v>4.38</v>
      </c>
      <c r="CX101" s="1">
        <v>0.0</v>
      </c>
      <c r="CY101" s="1">
        <v>155.268</v>
      </c>
      <c r="CZ101" s="1">
        <v>0.119</v>
      </c>
      <c r="DA101" s="1">
        <v>0.847</v>
      </c>
      <c r="DB101" s="1">
        <v>0.966</v>
      </c>
      <c r="DC101" s="1">
        <v>0.07</v>
      </c>
      <c r="DD101" s="1">
        <v>1.283</v>
      </c>
      <c r="DE101" s="1">
        <v>1.353</v>
      </c>
      <c r="DF101" s="1">
        <v>13.332</v>
      </c>
      <c r="DG101" s="1">
        <v>4.855</v>
      </c>
      <c r="DH101" s="1">
        <v>18.187</v>
      </c>
      <c r="DI101" s="1">
        <v>0.978</v>
      </c>
      <c r="DJ101" s="1">
        <v>7.977</v>
      </c>
      <c r="DK101" s="1">
        <v>8.956</v>
      </c>
      <c r="DL101" s="1">
        <v>828.646</v>
      </c>
      <c r="DM101" s="1">
        <v>631.458</v>
      </c>
      <c r="DN101" s="1">
        <v>1460.104</v>
      </c>
      <c r="DO101" s="1">
        <v>0.05</v>
      </c>
      <c r="DP101" s="1">
        <v>22.018</v>
      </c>
      <c r="DQ101" s="1">
        <v>22.068</v>
      </c>
      <c r="DR101" s="1" t="s">
        <v>149</v>
      </c>
      <c r="DS101" s="1" t="s">
        <v>149</v>
      </c>
      <c r="DT101" s="1" t="s">
        <v>157</v>
      </c>
      <c r="DU101" s="1" t="s">
        <v>149</v>
      </c>
      <c r="DV101" s="1">
        <v>922.315</v>
      </c>
      <c r="DW101" s="1" t="str">
        <f t="shared" si="3"/>
        <v>high</v>
      </c>
      <c r="DX101" s="1">
        <v>996.735</v>
      </c>
      <c r="DY101" s="1">
        <v>106.717</v>
      </c>
      <c r="DZ101" s="1">
        <v>870.39</v>
      </c>
      <c r="EA101" s="1" t="s">
        <v>149</v>
      </c>
      <c r="EB101" s="1" t="s">
        <v>149</v>
      </c>
      <c r="EC101" s="1" t="s">
        <v>157</v>
      </c>
      <c r="ED101" s="1" t="s">
        <v>149</v>
      </c>
      <c r="EE101" s="1" t="s">
        <v>361</v>
      </c>
      <c r="EF101" s="1" t="s">
        <v>151</v>
      </c>
      <c r="EG101" s="1" t="s">
        <v>151</v>
      </c>
    </row>
    <row r="102" ht="14.25" customHeight="1">
      <c r="A102" s="1" t="s">
        <v>362</v>
      </c>
      <c r="B102" s="1" t="s">
        <v>153</v>
      </c>
      <c r="C102" s="1">
        <v>26.0</v>
      </c>
      <c r="D102" s="1" t="s">
        <v>137</v>
      </c>
      <c r="E102" s="1">
        <v>78.0</v>
      </c>
      <c r="F102" s="1">
        <v>55.0</v>
      </c>
      <c r="G102" s="1" t="s">
        <v>154</v>
      </c>
      <c r="H102" s="1">
        <v>14.0</v>
      </c>
      <c r="I102" s="1">
        <v>111.0</v>
      </c>
      <c r="J102" s="1">
        <v>175.0</v>
      </c>
      <c r="K102" s="1">
        <v>3.181818182</v>
      </c>
      <c r="L102" s="1">
        <v>83.1</v>
      </c>
      <c r="M102" s="1">
        <v>0.6</v>
      </c>
      <c r="N102" s="1">
        <v>78.0</v>
      </c>
      <c r="O102" s="1">
        <v>5.6</v>
      </c>
      <c r="P102" s="1">
        <v>5.73</v>
      </c>
      <c r="Q102" s="1">
        <v>9.64</v>
      </c>
      <c r="R102" s="1">
        <v>0.59439834</v>
      </c>
      <c r="S102" s="1">
        <v>70.0</v>
      </c>
      <c r="T102" s="1">
        <v>10.87</v>
      </c>
      <c r="U102" s="1">
        <v>4.329</v>
      </c>
      <c r="V102" s="1">
        <v>160.0</v>
      </c>
      <c r="W102" s="1">
        <v>262.2436671</v>
      </c>
      <c r="X102" s="1">
        <v>74.1</v>
      </c>
      <c r="Y102" s="1">
        <v>47.81513521</v>
      </c>
      <c r="Z102" s="1">
        <v>2.091388</v>
      </c>
      <c r="AA102" s="1">
        <v>0.341034525</v>
      </c>
      <c r="AB102" s="1">
        <v>55.2</v>
      </c>
      <c r="AC102" s="1">
        <v>23.18500669</v>
      </c>
      <c r="AD102" s="1" t="s">
        <v>154</v>
      </c>
      <c r="AE102" s="1">
        <v>33.47391535</v>
      </c>
      <c r="AF102" s="1">
        <v>77.7</v>
      </c>
      <c r="AG102" s="1" t="s">
        <v>154</v>
      </c>
      <c r="AH102" s="1" t="s">
        <v>154</v>
      </c>
      <c r="AI102" s="1" t="s">
        <v>142</v>
      </c>
      <c r="AJ102" s="1" t="s">
        <v>167</v>
      </c>
      <c r="AK102" s="1" t="s">
        <v>143</v>
      </c>
      <c r="AL102" s="1">
        <v>106.0</v>
      </c>
      <c r="AM102" s="1">
        <v>73.0</v>
      </c>
      <c r="AN102" s="1">
        <v>2040.41</v>
      </c>
      <c r="AO102" s="1">
        <v>15.0191</v>
      </c>
      <c r="AP102" s="1">
        <v>774.931</v>
      </c>
      <c r="AQ102" s="1">
        <v>1184.52</v>
      </c>
      <c r="AR102" s="1">
        <v>15.5201</v>
      </c>
      <c r="AS102" s="1">
        <v>1538.63</v>
      </c>
      <c r="AT102" s="1">
        <v>3235.69</v>
      </c>
      <c r="AU102" s="1">
        <v>258.334</v>
      </c>
      <c r="AV102" s="1">
        <v>10.7589</v>
      </c>
      <c r="AW102" s="1">
        <v>1.5824</v>
      </c>
      <c r="AX102" s="1">
        <v>2.92943</v>
      </c>
      <c r="AY102" s="1">
        <v>799.774</v>
      </c>
      <c r="AZ102" s="1">
        <v>1.64695</v>
      </c>
      <c r="BA102" s="1">
        <v>2.47334</v>
      </c>
      <c r="BB102" s="1">
        <v>19.8992</v>
      </c>
      <c r="BC102" s="1">
        <v>4.58111</v>
      </c>
      <c r="BD102" s="1">
        <v>1.15092</v>
      </c>
      <c r="BE102" s="1">
        <v>318.957</v>
      </c>
      <c r="BF102" s="1">
        <v>7.25929</v>
      </c>
      <c r="BG102" s="1">
        <v>98.9586</v>
      </c>
      <c r="BH102" s="1">
        <v>0.749423263</v>
      </c>
      <c r="BI102" s="1">
        <v>0.223702738</v>
      </c>
      <c r="BJ102" s="1">
        <v>0.112864394</v>
      </c>
      <c r="BK102" s="1">
        <v>0.0</v>
      </c>
      <c r="BL102" s="1" t="s">
        <v>156</v>
      </c>
      <c r="BM102" s="1" t="s">
        <v>146</v>
      </c>
      <c r="BN102" s="1" t="s">
        <v>146</v>
      </c>
      <c r="BO102" s="1" t="s">
        <v>146</v>
      </c>
      <c r="BP102" s="1" t="s">
        <v>146</v>
      </c>
      <c r="BQ102" s="1" t="s">
        <v>146</v>
      </c>
      <c r="BR102" s="1" t="s">
        <v>146</v>
      </c>
      <c r="BS102" s="1">
        <v>13.85993069</v>
      </c>
      <c r="BT102" s="1">
        <v>6.602095349</v>
      </c>
      <c r="BU102" s="1">
        <v>6.8835899</v>
      </c>
      <c r="BV102" s="1">
        <v>2.882039604</v>
      </c>
      <c r="BW102" s="1">
        <v>6.219882245</v>
      </c>
      <c r="BX102" s="1">
        <v>0.926371179</v>
      </c>
      <c r="BY102" s="1">
        <v>0.454103519</v>
      </c>
      <c r="BZ102" s="1" t="str">
        <f t="shared" si="1"/>
        <v>proinflamatoria</v>
      </c>
      <c r="CA102" s="1">
        <v>36.28314028</v>
      </c>
      <c r="CB102" s="1" t="s">
        <v>148</v>
      </c>
      <c r="CC102" s="1">
        <v>0.116908323</v>
      </c>
      <c r="CD102" s="1">
        <v>0.162918141</v>
      </c>
      <c r="CE102" s="1">
        <v>0.005365909</v>
      </c>
      <c r="CF102" s="1">
        <v>0.21155383</v>
      </c>
      <c r="CG102" s="1">
        <v>0.182897591</v>
      </c>
      <c r="CH102" s="1">
        <v>3545.23</v>
      </c>
      <c r="CI102" s="2" t="str">
        <f t="shared" si="2"/>
        <v>High</v>
      </c>
      <c r="CJ102" s="1">
        <v>2510.632</v>
      </c>
      <c r="CK102" s="1">
        <v>2267.345</v>
      </c>
      <c r="CL102" s="1">
        <v>243.287</v>
      </c>
      <c r="CM102" s="1">
        <v>1994.623</v>
      </c>
      <c r="CN102" s="1">
        <v>484.495</v>
      </c>
      <c r="CO102" s="1">
        <v>3.795</v>
      </c>
      <c r="CP102" s="1">
        <v>0.0</v>
      </c>
      <c r="CQ102" s="1">
        <v>3.795</v>
      </c>
      <c r="CR102" s="1">
        <v>0.0</v>
      </c>
      <c r="CS102" s="1">
        <v>27.719</v>
      </c>
      <c r="CT102" s="1">
        <v>27.719</v>
      </c>
      <c r="CU102" s="1">
        <v>0.0</v>
      </c>
      <c r="CV102" s="1">
        <v>0.949</v>
      </c>
      <c r="CW102" s="1">
        <v>0.0</v>
      </c>
      <c r="CX102" s="1">
        <v>0.0</v>
      </c>
      <c r="CY102" s="1">
        <v>1976.773</v>
      </c>
      <c r="CZ102" s="1">
        <v>0.986</v>
      </c>
      <c r="DA102" s="1">
        <v>0.0</v>
      </c>
      <c r="DB102" s="1">
        <v>0.986</v>
      </c>
      <c r="DC102" s="1">
        <v>6.248</v>
      </c>
      <c r="DD102" s="1">
        <v>0.171</v>
      </c>
      <c r="DE102" s="1">
        <v>6.419</v>
      </c>
      <c r="DF102" s="1">
        <v>7.022</v>
      </c>
      <c r="DG102" s="1">
        <v>3.422</v>
      </c>
      <c r="DH102" s="1">
        <v>10.444</v>
      </c>
      <c r="DI102" s="1">
        <v>0.422</v>
      </c>
      <c r="DJ102" s="1">
        <v>31.149</v>
      </c>
      <c r="DK102" s="1">
        <v>31.57</v>
      </c>
      <c r="DL102" s="1">
        <v>272.067</v>
      </c>
      <c r="DM102" s="1">
        <v>180.794</v>
      </c>
      <c r="DN102" s="1">
        <v>452.861</v>
      </c>
      <c r="DO102" s="1">
        <v>0.0</v>
      </c>
      <c r="DP102" s="1">
        <v>27.719</v>
      </c>
      <c r="DQ102" s="1">
        <v>27.719</v>
      </c>
      <c r="DR102" s="1" t="s">
        <v>149</v>
      </c>
      <c r="DS102" s="1" t="s">
        <v>149</v>
      </c>
      <c r="DT102" s="1" t="s">
        <v>149</v>
      </c>
      <c r="DU102" s="1" t="s">
        <v>149</v>
      </c>
      <c r="DV102" s="1">
        <v>1737.509</v>
      </c>
      <c r="DW102" s="1" t="str">
        <f t="shared" si="3"/>
        <v>high</v>
      </c>
      <c r="DX102" s="1">
        <v>1230.455</v>
      </c>
      <c r="DY102" s="1">
        <v>977.56</v>
      </c>
      <c r="DZ102" s="1">
        <v>237.45</v>
      </c>
      <c r="EA102" s="1" t="s">
        <v>149</v>
      </c>
      <c r="EB102" s="1" t="s">
        <v>149</v>
      </c>
      <c r="EC102" s="1" t="s">
        <v>149</v>
      </c>
      <c r="ED102" s="1" t="s">
        <v>149</v>
      </c>
      <c r="EE102" s="1" t="s">
        <v>363</v>
      </c>
      <c r="EF102" s="1" t="s">
        <v>151</v>
      </c>
      <c r="EG102" s="1" t="s">
        <v>151</v>
      </c>
    </row>
    <row r="103" ht="14.25" customHeight="1">
      <c r="A103" s="1" t="s">
        <v>364</v>
      </c>
      <c r="B103" s="1" t="s">
        <v>153</v>
      </c>
      <c r="C103" s="1">
        <v>29.0</v>
      </c>
      <c r="D103" s="1" t="s">
        <v>137</v>
      </c>
      <c r="E103" s="1">
        <v>88.6</v>
      </c>
      <c r="F103" s="1">
        <v>43.0</v>
      </c>
      <c r="G103" s="1" t="s">
        <v>154</v>
      </c>
      <c r="H103" s="1">
        <v>13.0</v>
      </c>
      <c r="I103" s="1">
        <v>120.0</v>
      </c>
      <c r="J103" s="1">
        <v>169.0</v>
      </c>
      <c r="K103" s="1">
        <v>3.930232558</v>
      </c>
      <c r="L103" s="1">
        <v>176.9</v>
      </c>
      <c r="M103" s="1">
        <v>0.9</v>
      </c>
      <c r="N103" s="1">
        <v>77.0</v>
      </c>
      <c r="O103" s="1">
        <v>5.3</v>
      </c>
      <c r="P103" s="1">
        <v>7.43</v>
      </c>
      <c r="Q103" s="1">
        <v>5.15</v>
      </c>
      <c r="R103" s="1">
        <v>1.442718447</v>
      </c>
      <c r="S103" s="1">
        <v>64.0</v>
      </c>
      <c r="T103" s="1">
        <v>10.4</v>
      </c>
      <c r="U103" s="1">
        <v>4.2735</v>
      </c>
      <c r="V103" s="1">
        <v>159.4</v>
      </c>
      <c r="W103" s="1">
        <v>268.907563</v>
      </c>
      <c r="X103" s="1">
        <v>77.7</v>
      </c>
      <c r="Y103" s="1">
        <v>50.62505062</v>
      </c>
      <c r="Z103" s="1">
        <v>1.975306667</v>
      </c>
      <c r="AA103" s="1">
        <v>0.34394349</v>
      </c>
      <c r="AB103" s="1">
        <v>57.8</v>
      </c>
      <c r="AC103" s="1">
        <v>23.84243533</v>
      </c>
      <c r="AD103" s="1" t="s">
        <v>154</v>
      </c>
      <c r="AE103" s="1">
        <v>34.89646946</v>
      </c>
      <c r="AF103" s="1">
        <v>80.9</v>
      </c>
      <c r="AG103" s="1" t="s">
        <v>140</v>
      </c>
      <c r="AH103" s="1" t="s">
        <v>154</v>
      </c>
      <c r="AI103" s="1" t="s">
        <v>142</v>
      </c>
      <c r="AJ103" s="1" t="s">
        <v>142</v>
      </c>
      <c r="AK103" s="1" t="s">
        <v>143</v>
      </c>
      <c r="AL103" s="1">
        <v>140.0</v>
      </c>
      <c r="AM103" s="1">
        <v>87.0</v>
      </c>
      <c r="AN103" s="1">
        <v>1649.65</v>
      </c>
      <c r="AO103" s="1">
        <v>18.0628</v>
      </c>
      <c r="AP103" s="1">
        <v>367.198</v>
      </c>
      <c r="AQ103" s="1">
        <v>910.282</v>
      </c>
      <c r="AR103" s="1">
        <v>12.0216</v>
      </c>
      <c r="AS103" s="1">
        <v>883.45</v>
      </c>
      <c r="AT103" s="1">
        <v>2756.56</v>
      </c>
      <c r="AU103" s="1">
        <v>213.673</v>
      </c>
      <c r="AV103" s="1">
        <v>10.8401</v>
      </c>
      <c r="AW103" s="1">
        <v>1.12915</v>
      </c>
      <c r="AX103" s="1">
        <v>2.92199</v>
      </c>
      <c r="AY103" s="1">
        <v>657.446</v>
      </c>
      <c r="AZ103" s="1">
        <v>0.814706</v>
      </c>
      <c r="BA103" s="1">
        <v>1.48511</v>
      </c>
      <c r="BB103" s="1">
        <v>16.5762</v>
      </c>
      <c r="BC103" s="1">
        <v>4.8976</v>
      </c>
      <c r="BD103" s="1">
        <v>0.878617</v>
      </c>
      <c r="BE103" s="1">
        <v>290.495</v>
      </c>
      <c r="BF103" s="1">
        <v>7.59339</v>
      </c>
      <c r="BG103" s="1">
        <v>189.233</v>
      </c>
      <c r="BH103" s="1">
        <v>1.123967791</v>
      </c>
      <c r="BI103" s="1">
        <v>0.133750855</v>
      </c>
      <c r="BJ103" s="1">
        <v>0.114792463</v>
      </c>
      <c r="BK103" s="1">
        <v>0.013444748</v>
      </c>
      <c r="BL103" s="1" t="s">
        <v>144</v>
      </c>
      <c r="BM103" s="1" t="s">
        <v>145</v>
      </c>
      <c r="BN103" s="1" t="s">
        <v>146</v>
      </c>
      <c r="BO103" s="1" t="s">
        <v>145</v>
      </c>
      <c r="BP103" s="1" t="s">
        <v>146</v>
      </c>
      <c r="BQ103" s="1" t="s">
        <v>146</v>
      </c>
      <c r="BR103" s="1" t="s">
        <v>146</v>
      </c>
      <c r="BS103" s="1">
        <v>6.215104988</v>
      </c>
      <c r="BT103" s="1">
        <v>25.05755191</v>
      </c>
      <c r="BU103" s="1">
        <v>2.403631955</v>
      </c>
      <c r="BV103" s="1">
        <v>1.630071622</v>
      </c>
      <c r="BW103" s="1">
        <v>8.063009475</v>
      </c>
      <c r="BX103" s="1">
        <v>0.266073937</v>
      </c>
      <c r="BY103" s="1">
        <v>0.161256932</v>
      </c>
      <c r="BZ103" s="1" t="str">
        <f t="shared" si="1"/>
        <v>proinflamatoria</v>
      </c>
      <c r="CA103" s="1">
        <v>37.50803461</v>
      </c>
      <c r="CB103" s="1" t="s">
        <v>148</v>
      </c>
      <c r="CC103" s="1">
        <v>0.15539063</v>
      </c>
      <c r="CD103" s="1">
        <v>0.188986813</v>
      </c>
      <c r="CE103" s="1">
        <v>0.013385462</v>
      </c>
      <c r="CF103" s="1">
        <v>0.092472335</v>
      </c>
      <c r="CG103" s="1">
        <v>0.153800278</v>
      </c>
      <c r="CH103" s="1">
        <v>1129.291</v>
      </c>
      <c r="CI103" s="2" t="str">
        <f t="shared" si="2"/>
        <v>High</v>
      </c>
      <c r="CJ103" s="1">
        <v>389.23</v>
      </c>
      <c r="CK103" s="1">
        <v>283.213</v>
      </c>
      <c r="CL103" s="1">
        <v>106.017</v>
      </c>
      <c r="CM103" s="1">
        <v>337.099</v>
      </c>
      <c r="CN103" s="1">
        <v>39.379</v>
      </c>
      <c r="CO103" s="1">
        <v>2.118</v>
      </c>
      <c r="CP103" s="1">
        <v>0.0</v>
      </c>
      <c r="CQ103" s="1">
        <v>2.118</v>
      </c>
      <c r="CR103" s="1">
        <v>0.0</v>
      </c>
      <c r="CS103" s="1">
        <v>10.634</v>
      </c>
      <c r="CT103" s="1">
        <v>10.634</v>
      </c>
      <c r="CU103" s="1">
        <v>0.0</v>
      </c>
      <c r="CV103" s="1">
        <v>2.118</v>
      </c>
      <c r="CW103" s="1">
        <v>1.606</v>
      </c>
      <c r="CX103" s="1">
        <v>0.0</v>
      </c>
      <c r="CY103" s="1">
        <v>217.561</v>
      </c>
      <c r="CZ103" s="1">
        <v>0.0</v>
      </c>
      <c r="DA103" s="1">
        <v>84.208</v>
      </c>
      <c r="DB103" s="1">
        <v>84.208</v>
      </c>
      <c r="DC103" s="1">
        <v>0.0</v>
      </c>
      <c r="DD103" s="1">
        <v>0.295</v>
      </c>
      <c r="DE103" s="1">
        <v>0.295</v>
      </c>
      <c r="DF103" s="1">
        <v>19.677</v>
      </c>
      <c r="DG103" s="1">
        <v>4.448</v>
      </c>
      <c r="DH103" s="1">
        <v>24.125</v>
      </c>
      <c r="DI103" s="1">
        <v>2.022</v>
      </c>
      <c r="DJ103" s="1">
        <v>1.038</v>
      </c>
      <c r="DK103" s="1">
        <v>3.06</v>
      </c>
      <c r="DL103" s="1">
        <v>30.926</v>
      </c>
      <c r="DM103" s="1">
        <v>5.393</v>
      </c>
      <c r="DN103" s="1">
        <v>36.319</v>
      </c>
      <c r="DO103" s="1">
        <v>0.0</v>
      </c>
      <c r="DP103" s="1">
        <v>10.634</v>
      </c>
      <c r="DQ103" s="1">
        <v>10.634</v>
      </c>
      <c r="DR103" s="1" t="s">
        <v>157</v>
      </c>
      <c r="DS103" s="1" t="s">
        <v>157</v>
      </c>
      <c r="DT103" s="1" t="s">
        <v>149</v>
      </c>
      <c r="DU103" s="1" t="s">
        <v>158</v>
      </c>
      <c r="DV103" s="1">
        <v>684.564</v>
      </c>
      <c r="DW103" s="1" t="str">
        <f t="shared" si="3"/>
        <v>high</v>
      </c>
      <c r="DX103" s="1">
        <v>235.947</v>
      </c>
      <c r="DY103" s="1">
        <v>204.346</v>
      </c>
      <c r="DZ103" s="1">
        <v>23.871</v>
      </c>
      <c r="EA103" s="1" t="s">
        <v>149</v>
      </c>
      <c r="EB103" s="1" t="s">
        <v>157</v>
      </c>
      <c r="EC103" s="1" t="s">
        <v>149</v>
      </c>
      <c r="ED103" s="1" t="s">
        <v>158</v>
      </c>
      <c r="EE103" s="1" t="s">
        <v>365</v>
      </c>
      <c r="EF103" s="1" t="s">
        <v>151</v>
      </c>
      <c r="EG103" s="1" t="s">
        <v>151</v>
      </c>
    </row>
    <row r="104" ht="14.25" customHeight="1">
      <c r="A104" s="1" t="s">
        <v>366</v>
      </c>
      <c r="B104" s="1" t="s">
        <v>153</v>
      </c>
      <c r="C104" s="1">
        <v>57.0</v>
      </c>
      <c r="D104" s="1" t="s">
        <v>161</v>
      </c>
      <c r="E104" s="1">
        <v>66.3</v>
      </c>
      <c r="F104" s="1">
        <v>62.0</v>
      </c>
      <c r="G104" s="1" t="s">
        <v>154</v>
      </c>
      <c r="H104" s="1">
        <v>16.0</v>
      </c>
      <c r="I104" s="1">
        <v>83.0</v>
      </c>
      <c r="J104" s="1">
        <v>148.0</v>
      </c>
      <c r="K104" s="1">
        <v>2.387096774</v>
      </c>
      <c r="L104" s="1">
        <v>48.3</v>
      </c>
      <c r="M104" s="1">
        <v>0.7</v>
      </c>
      <c r="N104" s="1">
        <v>86.0</v>
      </c>
      <c r="O104" s="1">
        <v>5.7</v>
      </c>
      <c r="P104" s="1">
        <v>2.28</v>
      </c>
      <c r="Q104" s="1">
        <v>18.82</v>
      </c>
      <c r="R104" s="1">
        <v>0.121147715</v>
      </c>
      <c r="S104" s="1">
        <v>78.0</v>
      </c>
      <c r="T104" s="1">
        <v>6.13</v>
      </c>
      <c r="U104" s="1">
        <v>4.773</v>
      </c>
      <c r="V104" s="1">
        <v>89.6</v>
      </c>
      <c r="W104" s="1">
        <v>96.30793401</v>
      </c>
      <c r="X104" s="1">
        <v>126.7</v>
      </c>
      <c r="Y104" s="1">
        <v>76.90075601</v>
      </c>
      <c r="Z104" s="1">
        <v>1.300377333</v>
      </c>
      <c r="AA104" s="1">
        <v>0.366852766</v>
      </c>
      <c r="AB104" s="1">
        <v>52.6</v>
      </c>
      <c r="AC104" s="1">
        <v>20.64999592</v>
      </c>
      <c r="AD104" s="1" t="s">
        <v>154</v>
      </c>
      <c r="AE104" s="1">
        <v>32.98226487</v>
      </c>
      <c r="AF104" s="1">
        <v>69.9</v>
      </c>
      <c r="AG104" s="1" t="s">
        <v>154</v>
      </c>
      <c r="AH104" s="1" t="s">
        <v>154</v>
      </c>
      <c r="AI104" s="1" t="s">
        <v>142</v>
      </c>
      <c r="AJ104" s="1" t="s">
        <v>142</v>
      </c>
      <c r="AK104" s="1" t="s">
        <v>170</v>
      </c>
      <c r="AL104" s="1">
        <v>111.0</v>
      </c>
      <c r="AM104" s="1">
        <v>73.0</v>
      </c>
      <c r="AN104" s="1">
        <v>1501.72</v>
      </c>
      <c r="AO104" s="1">
        <v>25.9867</v>
      </c>
      <c r="AP104" s="1">
        <v>737.176</v>
      </c>
      <c r="AQ104" s="1">
        <v>812.1</v>
      </c>
      <c r="AR104" s="1">
        <v>12.585</v>
      </c>
      <c r="AS104" s="1">
        <v>1393.43</v>
      </c>
      <c r="AT104" s="1">
        <v>1831.43</v>
      </c>
      <c r="AU104" s="1">
        <v>185.513</v>
      </c>
      <c r="AV104" s="1">
        <v>9.18073</v>
      </c>
      <c r="AW104" s="1">
        <v>0.96746</v>
      </c>
      <c r="AX104" s="1">
        <v>3.13661</v>
      </c>
      <c r="AY104" s="1">
        <v>914.7</v>
      </c>
      <c r="AZ104" s="1">
        <v>0.863627</v>
      </c>
      <c r="BA104" s="1">
        <v>1.21999</v>
      </c>
      <c r="BB104" s="1">
        <v>10.3693</v>
      </c>
      <c r="BC104" s="1">
        <v>3.54317</v>
      </c>
      <c r="BD104" s="1">
        <v>0.756794</v>
      </c>
      <c r="BE104" s="1">
        <v>360.98</v>
      </c>
      <c r="BF104" s="1">
        <v>6.29938</v>
      </c>
      <c r="BG104" s="1">
        <v>239.694</v>
      </c>
      <c r="BH104" s="1">
        <v>5.861551562</v>
      </c>
      <c r="BI104" s="1">
        <v>0.431493729</v>
      </c>
      <c r="BJ104" s="1">
        <v>0.270798455</v>
      </c>
      <c r="BK104" s="1">
        <v>0.010277114</v>
      </c>
      <c r="BL104" s="1" t="s">
        <v>144</v>
      </c>
      <c r="BM104" s="1" t="s">
        <v>145</v>
      </c>
      <c r="BN104" s="1" t="s">
        <v>146</v>
      </c>
      <c r="BO104" s="1" t="s">
        <v>145</v>
      </c>
      <c r="BP104" s="1" t="s">
        <v>146</v>
      </c>
      <c r="BQ104" s="1" t="s">
        <v>146</v>
      </c>
      <c r="BR104" s="1" t="s">
        <v>146</v>
      </c>
      <c r="BS104" s="1" t="s">
        <v>147</v>
      </c>
      <c r="BT104" s="1" t="s">
        <v>147</v>
      </c>
      <c r="BU104" s="1" t="s">
        <v>147</v>
      </c>
      <c r="BV104" s="1" t="s">
        <v>147</v>
      </c>
      <c r="BW104" s="1" t="s">
        <v>147</v>
      </c>
      <c r="BX104" s="1">
        <v>-0.981949166</v>
      </c>
      <c r="BY104" s="1">
        <v>-0.653761096</v>
      </c>
      <c r="BZ104" s="1" t="str">
        <f t="shared" si="1"/>
        <v>antiinflamatoria</v>
      </c>
      <c r="CA104" s="1">
        <v>30.33476395</v>
      </c>
      <c r="CB104" s="1" t="s">
        <v>148</v>
      </c>
      <c r="CC104" s="1">
        <v>5.39643E-4</v>
      </c>
      <c r="CD104" s="1">
        <v>0.272312163</v>
      </c>
      <c r="CE104" s="1">
        <v>0.02117061</v>
      </c>
      <c r="CF104" s="1">
        <v>0.061768369</v>
      </c>
      <c r="CG104" s="1">
        <v>0.357202159</v>
      </c>
      <c r="CH104" s="1">
        <v>741.335</v>
      </c>
      <c r="CI104" s="2" t="str">
        <f t="shared" si="2"/>
        <v>low</v>
      </c>
      <c r="CJ104" s="1">
        <v>90.287</v>
      </c>
      <c r="CK104" s="1">
        <v>55.566</v>
      </c>
      <c r="CL104" s="1">
        <v>34.721</v>
      </c>
      <c r="CM104" s="1">
        <v>51.065</v>
      </c>
      <c r="CN104" s="1">
        <v>5.271</v>
      </c>
      <c r="CO104" s="1">
        <v>4.615</v>
      </c>
      <c r="CP104" s="1">
        <v>0.0</v>
      </c>
      <c r="CQ104" s="1">
        <v>4.615</v>
      </c>
      <c r="CR104" s="1">
        <v>0.0</v>
      </c>
      <c r="CS104" s="1">
        <v>29.335</v>
      </c>
      <c r="CT104" s="1">
        <v>29.335</v>
      </c>
      <c r="CU104" s="1">
        <v>0.0</v>
      </c>
      <c r="CV104" s="1">
        <v>4.615</v>
      </c>
      <c r="CW104" s="1">
        <v>0.0</v>
      </c>
      <c r="CX104" s="1">
        <v>0.0</v>
      </c>
      <c r="CY104" s="1">
        <v>1.263</v>
      </c>
      <c r="CZ104" s="1">
        <v>0.0</v>
      </c>
      <c r="DA104" s="1">
        <v>0.0</v>
      </c>
      <c r="DB104" s="1">
        <v>0.0</v>
      </c>
      <c r="DC104" s="1">
        <v>3.7</v>
      </c>
      <c r="DD104" s="1">
        <v>0.0</v>
      </c>
      <c r="DE104" s="1">
        <v>3.7</v>
      </c>
      <c r="DF104" s="1">
        <v>2.909</v>
      </c>
      <c r="DG104" s="1">
        <v>1.875</v>
      </c>
      <c r="DH104" s="1">
        <v>4.785</v>
      </c>
      <c r="DI104" s="1">
        <v>0.102</v>
      </c>
      <c r="DJ104" s="1">
        <v>0.331</v>
      </c>
      <c r="DK104" s="1">
        <v>0.433</v>
      </c>
      <c r="DL104" s="1">
        <v>1.658</v>
      </c>
      <c r="DM104" s="1">
        <v>3.18</v>
      </c>
      <c r="DN104" s="1">
        <v>4.838</v>
      </c>
      <c r="DO104" s="1">
        <v>0.0</v>
      </c>
      <c r="DP104" s="1">
        <v>29.335</v>
      </c>
      <c r="DQ104" s="1">
        <v>29.335</v>
      </c>
      <c r="DR104" s="1" t="s">
        <v>157</v>
      </c>
      <c r="DS104" s="1" t="s">
        <v>158</v>
      </c>
      <c r="DT104" s="1" t="s">
        <v>158</v>
      </c>
      <c r="DU104" s="1" t="s">
        <v>158</v>
      </c>
      <c r="DV104" s="1">
        <v>493.657</v>
      </c>
      <c r="DW104" s="1" t="str">
        <f t="shared" si="3"/>
        <v>low</v>
      </c>
      <c r="DX104" s="1">
        <v>60.122</v>
      </c>
      <c r="DY104" s="1">
        <v>34.005</v>
      </c>
      <c r="DZ104" s="1">
        <v>3.51</v>
      </c>
      <c r="EA104" s="1" t="s">
        <v>157</v>
      </c>
      <c r="EB104" s="1" t="s">
        <v>158</v>
      </c>
      <c r="EC104" s="1" t="s">
        <v>157</v>
      </c>
      <c r="ED104" s="1" t="s">
        <v>158</v>
      </c>
      <c r="EE104" s="1" t="s">
        <v>367</v>
      </c>
      <c r="EF104" s="1" t="s">
        <v>165</v>
      </c>
      <c r="EG104" s="1" t="s">
        <v>165</v>
      </c>
    </row>
    <row r="105" ht="14.25" customHeight="1">
      <c r="A105" s="1" t="s">
        <v>368</v>
      </c>
      <c r="B105" s="1" t="s">
        <v>153</v>
      </c>
      <c r="C105" s="1">
        <v>33.0</v>
      </c>
      <c r="D105" s="1" t="s">
        <v>137</v>
      </c>
      <c r="E105" s="1">
        <v>83.8</v>
      </c>
      <c r="F105" s="1">
        <v>48.0</v>
      </c>
      <c r="G105" s="1" t="s">
        <v>154</v>
      </c>
      <c r="H105" s="1">
        <v>10.0</v>
      </c>
      <c r="I105" s="1">
        <v>134.0</v>
      </c>
      <c r="J105" s="1">
        <v>189.0</v>
      </c>
      <c r="K105" s="1">
        <v>3.9375</v>
      </c>
      <c r="L105" s="1">
        <v>168.6</v>
      </c>
      <c r="M105" s="1">
        <v>1.9</v>
      </c>
      <c r="N105" s="1">
        <v>82.0</v>
      </c>
      <c r="O105" s="1">
        <v>5.6</v>
      </c>
      <c r="P105" s="1">
        <v>5.86</v>
      </c>
      <c r="Q105" s="1">
        <v>10.2</v>
      </c>
      <c r="R105" s="1">
        <v>0.574509804</v>
      </c>
      <c r="S105" s="1">
        <v>51.0</v>
      </c>
      <c r="T105" s="1">
        <v>6.26</v>
      </c>
      <c r="U105" s="1">
        <v>4.551</v>
      </c>
      <c r="V105" s="1">
        <v>100.0</v>
      </c>
      <c r="W105" s="1">
        <v>119.1246432</v>
      </c>
      <c r="X105" s="1">
        <v>125.8</v>
      </c>
      <c r="Y105" s="1">
        <v>78.97713035</v>
      </c>
      <c r="Z105" s="1">
        <v>1.266189333</v>
      </c>
      <c r="AA105" s="1">
        <v>0.368416605</v>
      </c>
      <c r="AB105" s="1">
        <v>67.2</v>
      </c>
      <c r="AC105" s="1">
        <v>26.05422691</v>
      </c>
      <c r="AD105" s="1" t="s">
        <v>139</v>
      </c>
      <c r="AE105" s="1">
        <v>35.56225647</v>
      </c>
      <c r="AF105" s="1">
        <v>87.0</v>
      </c>
      <c r="AG105" s="1" t="s">
        <v>140</v>
      </c>
      <c r="AH105" s="1" t="s">
        <v>141</v>
      </c>
      <c r="AI105" s="1" t="s">
        <v>142</v>
      </c>
      <c r="AJ105" s="1" t="s">
        <v>167</v>
      </c>
      <c r="AK105" s="1" t="s">
        <v>143</v>
      </c>
      <c r="AL105" s="1">
        <v>109.0</v>
      </c>
      <c r="AM105" s="1">
        <v>72.0</v>
      </c>
      <c r="AN105" s="1">
        <v>2306.75</v>
      </c>
      <c r="AO105" s="1">
        <v>18.0824</v>
      </c>
      <c r="AP105" s="1">
        <v>489.407</v>
      </c>
      <c r="AQ105" s="1">
        <v>902.797</v>
      </c>
      <c r="AR105" s="1">
        <v>11.7063</v>
      </c>
      <c r="AS105" s="1">
        <v>1061.04</v>
      </c>
      <c r="AT105" s="1">
        <v>2761.87</v>
      </c>
      <c r="AU105" s="1">
        <v>250.559</v>
      </c>
      <c r="AV105" s="1">
        <v>9.65375</v>
      </c>
      <c r="AW105" s="1">
        <v>1.28665</v>
      </c>
      <c r="AX105" s="1">
        <v>2.6924</v>
      </c>
      <c r="AY105" s="1">
        <v>686.011</v>
      </c>
      <c r="AZ105" s="1">
        <v>0.738964</v>
      </c>
      <c r="BA105" s="1">
        <v>1.46584</v>
      </c>
      <c r="BB105" s="1">
        <v>14.167</v>
      </c>
      <c r="BC105" s="1">
        <v>4.97298</v>
      </c>
      <c r="BD105" s="1">
        <v>1.32474</v>
      </c>
      <c r="BE105" s="1">
        <v>306.937</v>
      </c>
      <c r="BF105" s="1">
        <v>7.4378</v>
      </c>
      <c r="BG105" s="1">
        <v>197.854</v>
      </c>
      <c r="BH105" s="1">
        <v>1.950016119</v>
      </c>
      <c r="BI105" s="1">
        <v>0.532582074</v>
      </c>
      <c r="BJ105" s="1">
        <v>0.197518115</v>
      </c>
      <c r="BK105" s="1">
        <v>0.0</v>
      </c>
      <c r="BL105" s="1" t="s">
        <v>156</v>
      </c>
      <c r="BM105" s="1" t="s">
        <v>146</v>
      </c>
      <c r="BN105" s="1" t="s">
        <v>146</v>
      </c>
      <c r="BO105" s="1" t="s">
        <v>145</v>
      </c>
      <c r="BP105" s="1" t="s">
        <v>146</v>
      </c>
      <c r="BQ105" s="1" t="s">
        <v>146</v>
      </c>
      <c r="BR105" s="1" t="s">
        <v>146</v>
      </c>
      <c r="BS105" s="1">
        <v>17.25733121</v>
      </c>
      <c r="BT105" s="1">
        <v>7.509351336</v>
      </c>
      <c r="BU105" s="1">
        <v>9.13467113</v>
      </c>
      <c r="BV105" s="1">
        <v>2.84417339</v>
      </c>
      <c r="BW105" s="1">
        <v>4.606921868</v>
      </c>
      <c r="BX105" s="1">
        <v>0.890646288</v>
      </c>
      <c r="BY105" s="1">
        <v>0.386062544</v>
      </c>
      <c r="BZ105" s="1" t="str">
        <f t="shared" si="1"/>
        <v>proinflamatoria</v>
      </c>
      <c r="CA105" s="1">
        <v>39.08045977</v>
      </c>
      <c r="CB105" s="1" t="s">
        <v>148</v>
      </c>
      <c r="CC105" s="1">
        <v>0.076831667</v>
      </c>
      <c r="CD105" s="1">
        <v>0.148787084</v>
      </c>
      <c r="CE105" s="1">
        <v>0.008400262</v>
      </c>
      <c r="CF105" s="1">
        <v>0.201647271</v>
      </c>
      <c r="CG105" s="1">
        <v>0.286756269</v>
      </c>
      <c r="CH105" s="1">
        <v>1479.95</v>
      </c>
      <c r="CI105" s="2" t="str">
        <f t="shared" si="2"/>
        <v>High</v>
      </c>
      <c r="CJ105" s="1">
        <v>485.618</v>
      </c>
      <c r="CK105" s="1">
        <v>460.426</v>
      </c>
      <c r="CL105" s="1">
        <v>25.192</v>
      </c>
      <c r="CM105" s="1">
        <v>320.678</v>
      </c>
      <c r="CN105" s="1">
        <v>161.032</v>
      </c>
      <c r="CO105" s="1">
        <v>2.692</v>
      </c>
      <c r="CP105" s="1">
        <v>0.0</v>
      </c>
      <c r="CQ105" s="1">
        <v>2.692</v>
      </c>
      <c r="CR105" s="1">
        <v>0.013</v>
      </c>
      <c r="CS105" s="1">
        <v>1.204</v>
      </c>
      <c r="CT105" s="1">
        <v>1.217</v>
      </c>
      <c r="CU105" s="1">
        <v>0.0</v>
      </c>
      <c r="CV105" s="1">
        <v>2.553</v>
      </c>
      <c r="CW105" s="1">
        <v>1.606</v>
      </c>
      <c r="CX105" s="1">
        <v>0.0</v>
      </c>
      <c r="CY105" s="1">
        <v>262.342</v>
      </c>
      <c r="CZ105" s="1">
        <v>0.064</v>
      </c>
      <c r="DA105" s="1">
        <v>0.0</v>
      </c>
      <c r="DB105" s="1">
        <v>0.064</v>
      </c>
      <c r="DC105" s="1">
        <v>24.886</v>
      </c>
      <c r="DD105" s="1">
        <v>0.92</v>
      </c>
      <c r="DE105" s="1">
        <v>25.807</v>
      </c>
      <c r="DF105" s="1">
        <v>16.579</v>
      </c>
      <c r="DG105" s="1">
        <v>4.975</v>
      </c>
      <c r="DH105" s="1">
        <v>21.555</v>
      </c>
      <c r="DI105" s="1">
        <v>2.819</v>
      </c>
      <c r="DJ105" s="1">
        <v>3.646</v>
      </c>
      <c r="DK105" s="1">
        <v>6.465</v>
      </c>
      <c r="DL105" s="1">
        <v>140.115</v>
      </c>
      <c r="DM105" s="1">
        <v>14.442</v>
      </c>
      <c r="DN105" s="1">
        <v>154.557</v>
      </c>
      <c r="DO105" s="1">
        <v>0.013</v>
      </c>
      <c r="DP105" s="1">
        <v>1.204</v>
      </c>
      <c r="DQ105" s="1">
        <v>1.217</v>
      </c>
      <c r="DR105" s="1" t="s">
        <v>149</v>
      </c>
      <c r="DS105" s="1" t="s">
        <v>157</v>
      </c>
      <c r="DT105" s="1" t="s">
        <v>149</v>
      </c>
      <c r="DU105" s="1" t="s">
        <v>157</v>
      </c>
      <c r="DV105" s="1">
        <v>641.574</v>
      </c>
      <c r="DW105" s="1" t="str">
        <f t="shared" si="3"/>
        <v>high</v>
      </c>
      <c r="DX105" s="1">
        <v>210.52</v>
      </c>
      <c r="DY105" s="1">
        <v>139.017</v>
      </c>
      <c r="DZ105" s="1">
        <v>69.809</v>
      </c>
      <c r="EA105" s="1" t="s">
        <v>157</v>
      </c>
      <c r="EB105" s="1" t="s">
        <v>157</v>
      </c>
      <c r="EC105" s="1" t="s">
        <v>149</v>
      </c>
      <c r="ED105" s="1" t="s">
        <v>157</v>
      </c>
      <c r="EE105" s="1" t="s">
        <v>369</v>
      </c>
      <c r="EF105" s="1" t="s">
        <v>151</v>
      </c>
      <c r="EG105" s="1" t="s">
        <v>151</v>
      </c>
    </row>
    <row r="106" ht="14.25" customHeight="1">
      <c r="A106" s="1" t="s">
        <v>370</v>
      </c>
      <c r="B106" s="1" t="s">
        <v>153</v>
      </c>
      <c r="C106" s="1">
        <v>43.0</v>
      </c>
      <c r="D106" s="1" t="s">
        <v>161</v>
      </c>
      <c r="E106" s="1">
        <v>80.8</v>
      </c>
      <c r="F106" s="1">
        <v>57.0</v>
      </c>
      <c r="G106" s="1" t="s">
        <v>154</v>
      </c>
      <c r="H106" s="1">
        <v>22.0</v>
      </c>
      <c r="I106" s="1">
        <v>116.0</v>
      </c>
      <c r="J106" s="1">
        <v>188.0</v>
      </c>
      <c r="K106" s="1">
        <v>3.298245614</v>
      </c>
      <c r="L106" s="1">
        <v>217.0</v>
      </c>
      <c r="M106" s="1">
        <v>1.5</v>
      </c>
      <c r="N106" s="1">
        <v>79.0</v>
      </c>
      <c r="O106" s="1">
        <v>5.6</v>
      </c>
      <c r="P106" s="1">
        <v>4.63</v>
      </c>
      <c r="Q106" s="1">
        <v>8.56</v>
      </c>
      <c r="R106" s="1">
        <v>0.54088785</v>
      </c>
      <c r="S106" s="1">
        <v>111.0</v>
      </c>
      <c r="T106" s="1">
        <v>6.84</v>
      </c>
      <c r="U106" s="1">
        <v>4.3845</v>
      </c>
      <c r="V106" s="1">
        <v>114.4</v>
      </c>
      <c r="W106" s="1">
        <v>154.6636518</v>
      </c>
      <c r="X106" s="1">
        <v>116.4</v>
      </c>
      <c r="Y106" s="1">
        <f>1/Z106*100</f>
        <v>75.02505837</v>
      </c>
      <c r="Z106" s="1">
        <v>1.332888</v>
      </c>
      <c r="AA106" s="1">
        <v>0.36541514</v>
      </c>
      <c r="AB106" s="1">
        <v>57.6</v>
      </c>
      <c r="AC106" s="1">
        <v>24.19305046</v>
      </c>
      <c r="AD106" s="1" t="s">
        <v>154</v>
      </c>
      <c r="AE106" s="1">
        <v>38.16696512</v>
      </c>
      <c r="AF106" s="1">
        <v>76.6</v>
      </c>
      <c r="AG106" s="1" t="s">
        <v>154</v>
      </c>
      <c r="AH106" s="1" t="s">
        <v>154</v>
      </c>
      <c r="AI106" s="1" t="s">
        <v>142</v>
      </c>
      <c r="AJ106" s="1" t="s">
        <v>142</v>
      </c>
      <c r="AK106" s="1" t="s">
        <v>143</v>
      </c>
      <c r="AL106" s="1">
        <v>109.0</v>
      </c>
      <c r="AM106" s="1">
        <v>71.0</v>
      </c>
      <c r="AN106" s="1">
        <v>1787.81</v>
      </c>
      <c r="AO106" s="1">
        <v>17.3433</v>
      </c>
      <c r="AP106" s="1">
        <v>604.098</v>
      </c>
      <c r="AQ106" s="1">
        <v>1069.8</v>
      </c>
      <c r="AR106" s="1">
        <v>14.3743</v>
      </c>
      <c r="AS106" s="1">
        <v>1527.37</v>
      </c>
      <c r="AT106" s="1">
        <v>2655.04</v>
      </c>
      <c r="AU106" s="1">
        <v>244.788</v>
      </c>
      <c r="AV106" s="1">
        <v>10.6914</v>
      </c>
      <c r="AW106" s="1">
        <v>2.09447</v>
      </c>
      <c r="AX106" s="1">
        <v>3.23818</v>
      </c>
      <c r="AY106" s="1">
        <v>760.441</v>
      </c>
      <c r="AZ106" s="1">
        <v>1.04764</v>
      </c>
      <c r="BA106" s="1">
        <v>1.62961</v>
      </c>
      <c r="BB106" s="1">
        <v>15.214</v>
      </c>
      <c r="BC106" s="1">
        <v>5.10182</v>
      </c>
      <c r="BD106" s="1">
        <v>1.01881</v>
      </c>
      <c r="BE106" s="1">
        <v>361.777</v>
      </c>
      <c r="BF106" s="1">
        <v>7.21679</v>
      </c>
      <c r="BG106" s="1">
        <v>180.88</v>
      </c>
      <c r="BH106" s="1">
        <v>0.171786591</v>
      </c>
      <c r="BI106" s="1">
        <v>0.121845235</v>
      </c>
      <c r="BJ106" s="1">
        <v>0.120454152</v>
      </c>
      <c r="BK106" s="1">
        <v>0.020854261</v>
      </c>
      <c r="BL106" s="1" t="s">
        <v>156</v>
      </c>
      <c r="BM106" s="1" t="s">
        <v>146</v>
      </c>
      <c r="BN106" s="1" t="s">
        <v>146</v>
      </c>
      <c r="BO106" s="1" t="s">
        <v>146</v>
      </c>
      <c r="BP106" s="1" t="s">
        <v>146</v>
      </c>
      <c r="BQ106" s="1" t="s">
        <v>146</v>
      </c>
      <c r="BR106" s="1" t="s">
        <v>146</v>
      </c>
      <c r="BS106" s="1">
        <v>16.49515693</v>
      </c>
      <c r="BT106" s="1">
        <v>11.63745427</v>
      </c>
      <c r="BU106" s="1">
        <v>9.620479828</v>
      </c>
      <c r="BV106" s="1">
        <v>2.887587358</v>
      </c>
      <c r="BW106" s="1">
        <v>4.665966044</v>
      </c>
      <c r="BX106" s="1">
        <v>-0.120895197</v>
      </c>
      <c r="BY106" s="1">
        <v>-0.067614763</v>
      </c>
      <c r="BZ106" s="1" t="str">
        <f t="shared" si="1"/>
        <v>antiinflamatoria</v>
      </c>
      <c r="CA106" s="1">
        <v>35.71279373</v>
      </c>
      <c r="CB106" s="1" t="s">
        <v>148</v>
      </c>
      <c r="CC106" s="1">
        <v>0.027472184</v>
      </c>
      <c r="CD106" s="1">
        <v>0.225028129</v>
      </c>
      <c r="CE106" s="1">
        <v>0.006032004</v>
      </c>
      <c r="CF106" s="1">
        <v>0.108013502</v>
      </c>
      <c r="CG106" s="1">
        <v>0.375046881</v>
      </c>
      <c r="CH106" s="1">
        <v>867.385</v>
      </c>
      <c r="CI106" s="2" t="str">
        <f t="shared" si="2"/>
        <v>low</v>
      </c>
      <c r="CJ106" s="1">
        <v>788.365</v>
      </c>
      <c r="CK106" s="1">
        <v>602.906</v>
      </c>
      <c r="CL106" s="1">
        <v>185.459</v>
      </c>
      <c r="CM106" s="1">
        <v>105.383</v>
      </c>
      <c r="CN106" s="1">
        <v>665.233</v>
      </c>
      <c r="CO106" s="1">
        <v>10.544</v>
      </c>
      <c r="CP106" s="1">
        <v>0.0</v>
      </c>
      <c r="CQ106" s="1">
        <v>10.544</v>
      </c>
      <c r="CR106" s="1">
        <v>0.0</v>
      </c>
      <c r="CS106" s="1">
        <v>5.598</v>
      </c>
      <c r="CT106" s="1">
        <v>5.598</v>
      </c>
      <c r="CU106" s="1">
        <v>1.607</v>
      </c>
      <c r="CV106" s="1">
        <v>4.782</v>
      </c>
      <c r="CW106" s="1">
        <v>24.653</v>
      </c>
      <c r="CX106" s="1">
        <v>0.0</v>
      </c>
      <c r="CY106" s="1">
        <v>72.373</v>
      </c>
      <c r="CZ106" s="1">
        <v>0.387</v>
      </c>
      <c r="DA106" s="1">
        <v>0.0</v>
      </c>
      <c r="DB106" s="1">
        <v>0.387</v>
      </c>
      <c r="DC106" s="1">
        <v>0.0</v>
      </c>
      <c r="DD106" s="1">
        <v>0.035</v>
      </c>
      <c r="DE106" s="1">
        <v>0.035</v>
      </c>
      <c r="DF106" s="1">
        <v>3.549</v>
      </c>
      <c r="DG106" s="1">
        <v>1.938</v>
      </c>
      <c r="DH106" s="1">
        <v>5.487</v>
      </c>
      <c r="DI106" s="1">
        <v>4.342</v>
      </c>
      <c r="DJ106" s="1">
        <v>9.298</v>
      </c>
      <c r="DK106" s="1">
        <v>13.639</v>
      </c>
      <c r="DL106" s="1">
        <v>482.932</v>
      </c>
      <c r="DM106" s="1">
        <v>168.59</v>
      </c>
      <c r="DN106" s="1">
        <v>651.521</v>
      </c>
      <c r="DO106" s="1">
        <v>0.0</v>
      </c>
      <c r="DP106" s="1">
        <v>5.598</v>
      </c>
      <c r="DQ106" s="1">
        <v>5.598</v>
      </c>
      <c r="DR106" s="1" t="s">
        <v>157</v>
      </c>
      <c r="DS106" s="1" t="s">
        <v>149</v>
      </c>
      <c r="DT106" s="1" t="s">
        <v>157</v>
      </c>
      <c r="DU106" s="1" t="s">
        <v>149</v>
      </c>
      <c r="DV106" s="1">
        <v>485.166</v>
      </c>
      <c r="DW106" s="1" t="str">
        <f t="shared" si="3"/>
        <v>low</v>
      </c>
      <c r="DX106" s="1">
        <v>440.967</v>
      </c>
      <c r="DY106" s="1">
        <v>58.945</v>
      </c>
      <c r="DZ106" s="1">
        <v>372.094</v>
      </c>
      <c r="EA106" s="1" t="s">
        <v>157</v>
      </c>
      <c r="EB106" s="1" t="s">
        <v>149</v>
      </c>
      <c r="EC106" s="1" t="s">
        <v>157</v>
      </c>
      <c r="ED106" s="1" t="s">
        <v>149</v>
      </c>
      <c r="EE106" s="1" t="s">
        <v>371</v>
      </c>
      <c r="EF106" s="1" t="s">
        <v>151</v>
      </c>
      <c r="EG106" s="1" t="s">
        <v>151</v>
      </c>
    </row>
    <row r="107" ht="14.25" customHeight="1">
      <c r="A107" s="1" t="s">
        <v>372</v>
      </c>
      <c r="B107" s="1" t="s">
        <v>153</v>
      </c>
      <c r="C107" s="1">
        <v>50.0</v>
      </c>
      <c r="D107" s="1" t="s">
        <v>161</v>
      </c>
      <c r="E107" s="1">
        <v>85.3</v>
      </c>
      <c r="F107" s="1">
        <v>95.0</v>
      </c>
      <c r="G107" s="1" t="s">
        <v>154</v>
      </c>
      <c r="H107" s="1">
        <v>9.0</v>
      </c>
      <c r="I107" s="1">
        <v>118.0</v>
      </c>
      <c r="J107" s="1">
        <v>224.0</v>
      </c>
      <c r="K107" s="1">
        <v>2.357894737</v>
      </c>
      <c r="L107" s="1">
        <v>29.0</v>
      </c>
      <c r="M107" s="1">
        <v>0.9</v>
      </c>
      <c r="N107" s="1">
        <v>84.0</v>
      </c>
      <c r="O107" s="1">
        <v>5.6</v>
      </c>
      <c r="P107" s="1">
        <v>2.64</v>
      </c>
      <c r="Q107" s="1">
        <v>21.05</v>
      </c>
      <c r="R107" s="1">
        <v>0.125415677</v>
      </c>
      <c r="S107" s="1">
        <v>46.0</v>
      </c>
      <c r="T107" s="1">
        <v>8.09</v>
      </c>
      <c r="U107" s="1">
        <v>4.662</v>
      </c>
      <c r="V107" s="1">
        <v>113.2</v>
      </c>
      <c r="W107" s="1">
        <v>139.242685</v>
      </c>
      <c r="X107" s="1">
        <v>97.0</v>
      </c>
      <c r="Y107" s="1">
        <v>59.65704359</v>
      </c>
      <c r="Z107" s="1">
        <v>1.676248</v>
      </c>
      <c r="AA107" s="1">
        <v>0.352589653</v>
      </c>
      <c r="AB107" s="1">
        <v>50.6</v>
      </c>
      <c r="AC107" s="1">
        <v>20.2179705</v>
      </c>
      <c r="AD107" s="1" t="s">
        <v>154</v>
      </c>
      <c r="AE107" s="1">
        <v>37.73702196</v>
      </c>
      <c r="AF107" s="1">
        <v>75.7</v>
      </c>
      <c r="AG107" s="1" t="s">
        <v>154</v>
      </c>
      <c r="AH107" s="1" t="s">
        <v>154</v>
      </c>
      <c r="AI107" s="1" t="s">
        <v>142</v>
      </c>
      <c r="AJ107" s="1" t="s">
        <v>142</v>
      </c>
      <c r="AK107" s="1" t="s">
        <v>170</v>
      </c>
      <c r="AL107" s="1">
        <v>100.0</v>
      </c>
      <c r="AM107" s="1">
        <v>70.0</v>
      </c>
      <c r="AN107" s="1">
        <v>1510.76</v>
      </c>
      <c r="AO107" s="1">
        <v>17.4458</v>
      </c>
      <c r="AP107" s="1">
        <v>515.777</v>
      </c>
      <c r="AQ107" s="1">
        <v>952.508</v>
      </c>
      <c r="AR107" s="1">
        <v>13.0294</v>
      </c>
      <c r="AS107" s="1">
        <v>1018.02</v>
      </c>
      <c r="AT107" s="1">
        <v>2502.17</v>
      </c>
      <c r="AU107" s="1">
        <v>218.125</v>
      </c>
      <c r="AV107" s="1">
        <v>10.0666</v>
      </c>
      <c r="AW107" s="1">
        <v>1.13259</v>
      </c>
      <c r="AX107" s="1">
        <v>3.05863</v>
      </c>
      <c r="AY107" s="1">
        <v>796.153</v>
      </c>
      <c r="AZ107" s="1">
        <v>1.21307</v>
      </c>
      <c r="BA107" s="1">
        <v>1.61105</v>
      </c>
      <c r="BB107" s="1">
        <v>17.2956</v>
      </c>
      <c r="BC107" s="1">
        <v>4.46771</v>
      </c>
      <c r="BD107" s="1">
        <v>1.3965</v>
      </c>
      <c r="BE107" s="1">
        <v>342.81</v>
      </c>
      <c r="BF107" s="1">
        <v>6.84857</v>
      </c>
      <c r="BG107" s="1">
        <v>137.994</v>
      </c>
      <c r="BH107" s="1">
        <v>3.559783796</v>
      </c>
      <c r="BI107" s="1">
        <v>0.330990839</v>
      </c>
      <c r="BJ107" s="1">
        <v>0.188042442</v>
      </c>
      <c r="BK107" s="1">
        <v>0.023231536</v>
      </c>
      <c r="BL107" s="1" t="s">
        <v>156</v>
      </c>
      <c r="BM107" s="1" t="s">
        <v>146</v>
      </c>
      <c r="BN107" s="1" t="s">
        <v>146</v>
      </c>
      <c r="BO107" s="1" t="s">
        <v>146</v>
      </c>
      <c r="BP107" s="1" t="s">
        <v>146</v>
      </c>
      <c r="BQ107" s="1" t="s">
        <v>146</v>
      </c>
      <c r="BR107" s="1" t="s">
        <v>146</v>
      </c>
      <c r="BS107" s="1">
        <v>9.445617915</v>
      </c>
      <c r="BT107" s="1">
        <v>25.95645855</v>
      </c>
      <c r="BU107" s="1">
        <v>0.954739789</v>
      </c>
      <c r="BV107" s="1">
        <v>1.511111392</v>
      </c>
      <c r="BW107" s="1">
        <v>7.092470824</v>
      </c>
      <c r="BX107" s="1">
        <v>-0.395419214</v>
      </c>
      <c r="BY107" s="1">
        <v>-0.261693722</v>
      </c>
      <c r="BZ107" s="1" t="str">
        <f t="shared" si="1"/>
        <v>antiinflamatoria</v>
      </c>
      <c r="CA107" s="1">
        <v>34.20343461</v>
      </c>
      <c r="CB107" s="1" t="s">
        <v>148</v>
      </c>
      <c r="CC107" s="1">
        <v>0.149441049</v>
      </c>
      <c r="CD107" s="1">
        <v>0.141243106</v>
      </c>
      <c r="CE107" s="1">
        <v>0.019764495</v>
      </c>
      <c r="CF107" s="1">
        <v>0.212699359</v>
      </c>
      <c r="CG107" s="1">
        <v>0.125622298</v>
      </c>
      <c r="CH107" s="1">
        <v>864.08</v>
      </c>
      <c r="CI107" s="2" t="str">
        <f t="shared" si="2"/>
        <v>low</v>
      </c>
      <c r="CJ107" s="1">
        <v>395.323</v>
      </c>
      <c r="CK107" s="1">
        <v>255.803</v>
      </c>
      <c r="CL107" s="1">
        <v>139.52</v>
      </c>
      <c r="CM107" s="1">
        <v>10.782</v>
      </c>
      <c r="CN107" s="1">
        <v>346.22</v>
      </c>
      <c r="CO107" s="1">
        <v>2.459</v>
      </c>
      <c r="CP107" s="1">
        <v>0.0</v>
      </c>
      <c r="CQ107" s="1">
        <v>2.459</v>
      </c>
      <c r="CR107" s="1">
        <v>0.0</v>
      </c>
      <c r="CS107" s="1">
        <v>35.862</v>
      </c>
      <c r="CT107" s="1">
        <v>35.862</v>
      </c>
      <c r="CU107" s="1">
        <v>0.0</v>
      </c>
      <c r="CV107" s="1">
        <v>0.25</v>
      </c>
      <c r="CW107" s="1">
        <v>0.0</v>
      </c>
      <c r="CX107" s="1">
        <v>0.0</v>
      </c>
      <c r="CY107" s="1">
        <v>3.838</v>
      </c>
      <c r="CZ107" s="1">
        <v>0.068</v>
      </c>
      <c r="DA107" s="1">
        <v>0.488</v>
      </c>
      <c r="DB107" s="1">
        <v>0.556</v>
      </c>
      <c r="DC107" s="1">
        <v>0.0</v>
      </c>
      <c r="DD107" s="1">
        <v>0.047</v>
      </c>
      <c r="DE107" s="1">
        <v>0.047</v>
      </c>
      <c r="DF107" s="1">
        <v>4.621</v>
      </c>
      <c r="DG107" s="1">
        <v>1.721</v>
      </c>
      <c r="DH107" s="1">
        <v>6.342</v>
      </c>
      <c r="DI107" s="1">
        <v>0.199</v>
      </c>
      <c r="DJ107" s="1">
        <v>0.428</v>
      </c>
      <c r="DK107" s="1">
        <v>0.627</v>
      </c>
      <c r="DL107" s="1">
        <v>244.618</v>
      </c>
      <c r="DM107" s="1">
        <v>100.975</v>
      </c>
      <c r="DN107" s="1">
        <v>345.592</v>
      </c>
      <c r="DO107" s="1">
        <v>0.0</v>
      </c>
      <c r="DP107" s="1">
        <v>35.862</v>
      </c>
      <c r="DQ107" s="1">
        <v>35.862</v>
      </c>
      <c r="DR107" s="1" t="s">
        <v>157</v>
      </c>
      <c r="DS107" s="1" t="s">
        <v>157</v>
      </c>
      <c r="DT107" s="1" t="s">
        <v>158</v>
      </c>
      <c r="DU107" s="1" t="s">
        <v>157</v>
      </c>
      <c r="DV107" s="1">
        <v>571.95</v>
      </c>
      <c r="DW107" s="1" t="str">
        <f t="shared" si="3"/>
        <v>high</v>
      </c>
      <c r="DX107" s="1">
        <v>261.672</v>
      </c>
      <c r="DY107" s="1">
        <v>7.137</v>
      </c>
      <c r="DZ107" s="1">
        <v>229.169</v>
      </c>
      <c r="EA107" s="1" t="s">
        <v>157</v>
      </c>
      <c r="EB107" s="1" t="s">
        <v>157</v>
      </c>
      <c r="EC107" s="1" t="s">
        <v>158</v>
      </c>
      <c r="ED107" s="1" t="s">
        <v>157</v>
      </c>
      <c r="EE107" s="1" t="s">
        <v>373</v>
      </c>
      <c r="EF107" s="1" t="s">
        <v>165</v>
      </c>
      <c r="EG107" s="1" t="s">
        <v>165</v>
      </c>
    </row>
    <row r="108" ht="14.25" customHeight="1">
      <c r="A108" s="1" t="s">
        <v>374</v>
      </c>
      <c r="B108" s="1" t="s">
        <v>153</v>
      </c>
      <c r="C108" s="1">
        <v>27.0</v>
      </c>
      <c r="D108" s="1" t="s">
        <v>137</v>
      </c>
      <c r="E108" s="1">
        <v>76.7</v>
      </c>
      <c r="F108" s="1">
        <v>49.0</v>
      </c>
      <c r="G108" s="1" t="s">
        <v>154</v>
      </c>
      <c r="H108" s="1">
        <v>12.0</v>
      </c>
      <c r="I108" s="1">
        <v>99.0</v>
      </c>
      <c r="J108" s="1">
        <v>154.0</v>
      </c>
      <c r="K108" s="1">
        <v>3.142857143</v>
      </c>
      <c r="L108" s="1">
        <v>131.3</v>
      </c>
      <c r="M108" s="1">
        <v>1.1</v>
      </c>
      <c r="N108" s="1">
        <v>84.0</v>
      </c>
      <c r="O108" s="1">
        <v>5.3</v>
      </c>
      <c r="P108" s="1">
        <v>4.84</v>
      </c>
      <c r="Q108" s="1">
        <v>9.15</v>
      </c>
      <c r="R108" s="1">
        <v>0.528961749</v>
      </c>
      <c r="S108" s="1">
        <v>62.0</v>
      </c>
      <c r="T108" s="1">
        <v>7.45</v>
      </c>
      <c r="U108" s="1">
        <v>4.662</v>
      </c>
      <c r="V108" s="1">
        <v>107.1</v>
      </c>
      <c r="W108" s="1">
        <v>128.2271945</v>
      </c>
      <c r="X108" s="1">
        <v>105.2</v>
      </c>
      <c r="Y108" s="1">
        <v>64.78194398</v>
      </c>
      <c r="Z108" s="1">
        <v>1.54364</v>
      </c>
      <c r="AA108" s="1">
        <v>0.357096198</v>
      </c>
      <c r="AB108" s="1">
        <v>63.2</v>
      </c>
      <c r="AC108" s="1">
        <v>24.87370299</v>
      </c>
      <c r="AD108" s="1" t="s">
        <v>154</v>
      </c>
      <c r="AE108" s="1">
        <v>36.96507624</v>
      </c>
      <c r="AF108" s="1">
        <v>81.1</v>
      </c>
      <c r="AG108" s="1" t="s">
        <v>140</v>
      </c>
      <c r="AH108" s="1" t="s">
        <v>154</v>
      </c>
      <c r="AI108" s="1" t="s">
        <v>142</v>
      </c>
      <c r="AJ108" s="1" t="s">
        <v>142</v>
      </c>
      <c r="AK108" s="1" t="s">
        <v>143</v>
      </c>
      <c r="AL108" s="1">
        <v>108.0</v>
      </c>
      <c r="AM108" s="1">
        <v>65.0</v>
      </c>
      <c r="AN108" s="1">
        <v>1415.09</v>
      </c>
      <c r="AO108" s="1">
        <v>22.7582</v>
      </c>
      <c r="AP108" s="1">
        <v>469.876</v>
      </c>
      <c r="AQ108" s="1">
        <v>996.055</v>
      </c>
      <c r="AR108" s="1">
        <v>12.7834</v>
      </c>
      <c r="AS108" s="1">
        <v>1000.2</v>
      </c>
      <c r="AT108" s="1">
        <v>3004.2</v>
      </c>
      <c r="AU108" s="1">
        <v>212.853</v>
      </c>
      <c r="AV108" s="1">
        <v>10.4596</v>
      </c>
      <c r="AW108" s="1">
        <v>1.25643</v>
      </c>
      <c r="AX108" s="1">
        <v>2.92943</v>
      </c>
      <c r="AY108" s="1">
        <v>705.87</v>
      </c>
      <c r="AZ108" s="1">
        <v>0.902128</v>
      </c>
      <c r="BA108" s="1">
        <v>1.3987</v>
      </c>
      <c r="BB108" s="1">
        <v>14.237</v>
      </c>
      <c r="BC108" s="1">
        <v>4.43079</v>
      </c>
      <c r="BD108" s="1">
        <v>0.864905</v>
      </c>
      <c r="BE108" s="1">
        <v>363.494</v>
      </c>
      <c r="BF108" s="1">
        <v>7.01873</v>
      </c>
      <c r="BG108" s="1">
        <v>235.67</v>
      </c>
      <c r="BH108" s="1">
        <v>6.585775909</v>
      </c>
      <c r="BI108" s="1">
        <v>1.061614357</v>
      </c>
      <c r="BJ108" s="1">
        <v>0.765092312</v>
      </c>
      <c r="BK108" s="1">
        <v>0.055931813</v>
      </c>
      <c r="BL108" s="1" t="s">
        <v>156</v>
      </c>
      <c r="BM108" s="1" t="s">
        <v>146</v>
      </c>
      <c r="BN108" s="1" t="s">
        <v>146</v>
      </c>
      <c r="BO108" s="1" t="s">
        <v>145</v>
      </c>
      <c r="BP108" s="1" t="s">
        <v>146</v>
      </c>
      <c r="BQ108" s="1" t="s">
        <v>146</v>
      </c>
      <c r="BR108" s="1" t="s">
        <v>146</v>
      </c>
      <c r="BS108" s="1">
        <v>16.95308124</v>
      </c>
      <c r="BT108" s="1">
        <v>5.780331922</v>
      </c>
      <c r="BU108" s="1">
        <v>5.601978995</v>
      </c>
      <c r="BV108" s="1">
        <v>6.602981531</v>
      </c>
      <c r="BW108" s="1">
        <v>5.51050864</v>
      </c>
      <c r="BX108" s="1">
        <v>-0.836305677</v>
      </c>
      <c r="BY108" s="1">
        <v>-0.591028747</v>
      </c>
      <c r="BZ108" s="1" t="str">
        <f t="shared" si="1"/>
        <v>antiinflamatoria</v>
      </c>
      <c r="CA108" s="1">
        <v>36.69050555</v>
      </c>
      <c r="CB108" s="1" t="s">
        <v>148</v>
      </c>
      <c r="CC108" s="1">
        <v>0.424166894</v>
      </c>
      <c r="CD108" s="1">
        <v>0.302342256</v>
      </c>
      <c r="CE108" s="1">
        <v>0.012701448</v>
      </c>
      <c r="CF108" s="1">
        <v>0.113425294</v>
      </c>
      <c r="CG108" s="1">
        <v>0.03714832</v>
      </c>
      <c r="CH108" s="1">
        <v>916.99</v>
      </c>
      <c r="CI108" s="2" t="str">
        <f t="shared" si="2"/>
        <v>low</v>
      </c>
      <c r="CJ108" s="1">
        <v>26.889</v>
      </c>
      <c r="CK108" s="1">
        <v>8.481</v>
      </c>
      <c r="CL108" s="1">
        <v>18.408</v>
      </c>
      <c r="CM108" s="1">
        <v>5.497</v>
      </c>
      <c r="CN108" s="1">
        <v>20.947</v>
      </c>
      <c r="CO108" s="1">
        <v>0.38</v>
      </c>
      <c r="CP108" s="1">
        <v>0.0</v>
      </c>
      <c r="CQ108" s="1">
        <v>0.38</v>
      </c>
      <c r="CR108" s="1">
        <v>0.0</v>
      </c>
      <c r="CS108" s="1">
        <v>0.05</v>
      </c>
      <c r="CT108" s="1">
        <v>0.05</v>
      </c>
      <c r="CU108" s="1">
        <v>0.015</v>
      </c>
      <c r="CV108" s="1">
        <v>0.38</v>
      </c>
      <c r="CW108" s="1">
        <v>0.0</v>
      </c>
      <c r="CX108" s="1">
        <v>0.0</v>
      </c>
      <c r="CY108" s="1">
        <v>0.89</v>
      </c>
      <c r="CZ108" s="1">
        <v>0.178</v>
      </c>
      <c r="DA108" s="1">
        <v>0.0</v>
      </c>
      <c r="DB108" s="1">
        <v>0.178</v>
      </c>
      <c r="DC108" s="1">
        <v>3.862</v>
      </c>
      <c r="DD108" s="1">
        <v>0.0</v>
      </c>
      <c r="DE108" s="1">
        <v>3.862</v>
      </c>
      <c r="DF108" s="1">
        <v>0.566</v>
      </c>
      <c r="DG108" s="1">
        <v>0.0</v>
      </c>
      <c r="DH108" s="1">
        <v>0.566</v>
      </c>
      <c r="DI108" s="1">
        <v>0.194</v>
      </c>
      <c r="DJ108" s="1">
        <v>0.388</v>
      </c>
      <c r="DK108" s="1">
        <v>0.581</v>
      </c>
      <c r="DL108" s="1">
        <v>2.386</v>
      </c>
      <c r="DM108" s="1">
        <v>17.96</v>
      </c>
      <c r="DN108" s="1">
        <v>20.347</v>
      </c>
      <c r="DO108" s="1">
        <v>0.0</v>
      </c>
      <c r="DP108" s="1">
        <v>0.05</v>
      </c>
      <c r="DQ108" s="1">
        <v>0.05</v>
      </c>
      <c r="DR108" s="1" t="s">
        <v>157</v>
      </c>
      <c r="DS108" s="1" t="s">
        <v>158</v>
      </c>
      <c r="DT108" s="1" t="s">
        <v>158</v>
      </c>
      <c r="DU108" s="1" t="s">
        <v>158</v>
      </c>
      <c r="DV108" s="1">
        <v>648.008</v>
      </c>
      <c r="DW108" s="1" t="str">
        <f t="shared" si="3"/>
        <v>high</v>
      </c>
      <c r="DX108" s="1">
        <v>19.002</v>
      </c>
      <c r="DY108" s="1">
        <v>3.884</v>
      </c>
      <c r="DZ108" s="1">
        <v>14.803</v>
      </c>
      <c r="EA108" s="1" t="s">
        <v>157</v>
      </c>
      <c r="EB108" s="1" t="s">
        <v>158</v>
      </c>
      <c r="EC108" s="1" t="s">
        <v>158</v>
      </c>
      <c r="ED108" s="1" t="s">
        <v>158</v>
      </c>
      <c r="EE108" s="1" t="s">
        <v>375</v>
      </c>
      <c r="EF108" s="1" t="s">
        <v>165</v>
      </c>
      <c r="EG108" s="1" t="s">
        <v>165</v>
      </c>
    </row>
    <row r="109" ht="14.25" customHeight="1">
      <c r="A109" s="1" t="s">
        <v>376</v>
      </c>
      <c r="B109" s="1" t="s">
        <v>153</v>
      </c>
      <c r="C109" s="1">
        <v>18.0</v>
      </c>
      <c r="D109" s="1" t="s">
        <v>137</v>
      </c>
      <c r="E109" s="1">
        <v>43.8</v>
      </c>
      <c r="F109" s="1">
        <v>43.0</v>
      </c>
      <c r="G109" s="1" t="s">
        <v>154</v>
      </c>
      <c r="H109" s="1">
        <v>7.0</v>
      </c>
      <c r="I109" s="1">
        <v>60.0</v>
      </c>
      <c r="J109" s="1">
        <v>109.0</v>
      </c>
      <c r="K109" s="1">
        <v>2.534883721</v>
      </c>
      <c r="L109" s="1">
        <v>221.2</v>
      </c>
      <c r="M109" s="1">
        <v>1.2</v>
      </c>
      <c r="N109" s="1">
        <v>88.0</v>
      </c>
      <c r="O109" s="1">
        <v>5.1</v>
      </c>
      <c r="P109" s="1">
        <v>8.32</v>
      </c>
      <c r="Q109" s="1">
        <v>5.58</v>
      </c>
      <c r="R109" s="1">
        <v>1.491039427</v>
      </c>
      <c r="S109" s="1">
        <v>35.0</v>
      </c>
      <c r="T109" s="1">
        <v>12.99</v>
      </c>
      <c r="U109" s="1">
        <v>4.884</v>
      </c>
      <c r="V109" s="1">
        <v>142.0</v>
      </c>
      <c r="W109" s="1">
        <v>187.716763</v>
      </c>
      <c r="X109" s="1">
        <v>60.2</v>
      </c>
      <c r="Y109" s="1">
        <v>35.46481607</v>
      </c>
      <c r="Z109" s="1">
        <v>2.819696</v>
      </c>
      <c r="AA109" s="1">
        <v>0.326581573</v>
      </c>
      <c r="AB109" s="1">
        <v>67.6</v>
      </c>
      <c r="AC109" s="1">
        <v>28.35646595</v>
      </c>
      <c r="AD109" s="1" t="s">
        <v>139</v>
      </c>
      <c r="AE109" s="1">
        <v>33.68156378</v>
      </c>
      <c r="AF109" s="1">
        <v>88.6</v>
      </c>
      <c r="AG109" s="1" t="s">
        <v>140</v>
      </c>
      <c r="AH109" s="1" t="s">
        <v>141</v>
      </c>
      <c r="AI109" s="1" t="s">
        <v>142</v>
      </c>
      <c r="AJ109" s="1" t="s">
        <v>142</v>
      </c>
      <c r="AK109" s="1" t="s">
        <v>143</v>
      </c>
      <c r="AL109" s="1">
        <v>118.0</v>
      </c>
      <c r="AM109" s="1">
        <v>82.0</v>
      </c>
      <c r="AN109" s="1">
        <v>2637.5</v>
      </c>
      <c r="AO109" s="1">
        <v>18.3873</v>
      </c>
      <c r="AP109" s="1">
        <v>421.511</v>
      </c>
      <c r="AQ109" s="1">
        <v>1324.8</v>
      </c>
      <c r="AR109" s="1">
        <v>16.0055</v>
      </c>
      <c r="AS109" s="1">
        <v>1724.4</v>
      </c>
      <c r="AT109" s="1">
        <v>2922.26</v>
      </c>
      <c r="AU109" s="1">
        <v>235.842</v>
      </c>
      <c r="AV109" s="1">
        <v>10.9125</v>
      </c>
      <c r="AW109" s="1">
        <v>2.6833</v>
      </c>
      <c r="AX109" s="1">
        <v>3.17388</v>
      </c>
      <c r="AY109" s="1">
        <v>532.905</v>
      </c>
      <c r="AZ109" s="1">
        <v>1.58745</v>
      </c>
      <c r="BA109" s="1">
        <v>2.07705</v>
      </c>
      <c r="BB109" s="1">
        <v>22.4439</v>
      </c>
      <c r="BC109" s="1">
        <v>5.56574</v>
      </c>
      <c r="BD109" s="1">
        <v>0.709866</v>
      </c>
      <c r="BE109" s="1">
        <v>368.596</v>
      </c>
      <c r="BF109" s="1">
        <v>7.64149</v>
      </c>
      <c r="BG109" s="1">
        <v>104.943</v>
      </c>
      <c r="BH109" s="1">
        <v>1.39191936</v>
      </c>
      <c r="BI109" s="1">
        <v>0.55466552</v>
      </c>
      <c r="BJ109" s="1">
        <v>0.321266165</v>
      </c>
      <c r="BK109" s="1">
        <v>0.052056077</v>
      </c>
      <c r="BL109" s="1" t="s">
        <v>156</v>
      </c>
      <c r="BM109" s="1" t="s">
        <v>146</v>
      </c>
      <c r="BN109" s="1" t="s">
        <v>146</v>
      </c>
      <c r="BO109" s="1" t="s">
        <v>145</v>
      </c>
      <c r="BP109" s="1" t="s">
        <v>146</v>
      </c>
      <c r="BQ109" s="1" t="s">
        <v>146</v>
      </c>
      <c r="BR109" s="1" t="s">
        <v>146</v>
      </c>
      <c r="BS109" s="1">
        <v>16.4367519</v>
      </c>
      <c r="BT109" s="1">
        <v>6.590688501</v>
      </c>
      <c r="BU109" s="1">
        <v>9.531389987</v>
      </c>
      <c r="BV109" s="1">
        <v>4.391363801</v>
      </c>
      <c r="BW109" s="1">
        <v>5.410977028</v>
      </c>
      <c r="BX109" s="1">
        <v>1.16071179</v>
      </c>
      <c r="BY109" s="1">
        <v>0.439996888</v>
      </c>
      <c r="BZ109" s="1" t="str">
        <f t="shared" si="1"/>
        <v>proinflamatoria</v>
      </c>
      <c r="CA109" s="1">
        <v>41.14672686</v>
      </c>
      <c r="CB109" s="1" t="s">
        <v>148</v>
      </c>
      <c r="CC109" s="1">
        <v>0.236106851</v>
      </c>
      <c r="CD109" s="1">
        <v>0.173081641</v>
      </c>
      <c r="CE109" s="1">
        <v>0.003756977</v>
      </c>
      <c r="CF109" s="1">
        <v>0.042752868</v>
      </c>
      <c r="CG109" s="1">
        <v>0.170689444</v>
      </c>
      <c r="CH109" s="1">
        <v>726.655</v>
      </c>
      <c r="CI109" s="2" t="str">
        <f t="shared" si="2"/>
        <v>low</v>
      </c>
      <c r="CJ109" s="1">
        <v>75.438</v>
      </c>
      <c r="CK109" s="1">
        <v>63.77</v>
      </c>
      <c r="CL109" s="1">
        <v>11.667</v>
      </c>
      <c r="CM109" s="1">
        <v>1.141</v>
      </c>
      <c r="CN109" s="1">
        <v>67.928</v>
      </c>
      <c r="CO109" s="1">
        <v>0.0</v>
      </c>
      <c r="CP109" s="1">
        <v>0.0</v>
      </c>
      <c r="CQ109" s="1">
        <v>0.0</v>
      </c>
      <c r="CR109" s="1">
        <v>0.0</v>
      </c>
      <c r="CS109" s="1">
        <v>6.356</v>
      </c>
      <c r="CT109" s="1">
        <v>6.356</v>
      </c>
      <c r="CU109" s="1">
        <v>0.013</v>
      </c>
      <c r="CV109" s="1">
        <v>0.0</v>
      </c>
      <c r="CW109" s="1">
        <v>0.0</v>
      </c>
      <c r="CX109" s="1">
        <v>0.0</v>
      </c>
      <c r="CY109" s="1">
        <v>0.727</v>
      </c>
      <c r="CZ109" s="1">
        <v>0.0</v>
      </c>
      <c r="DA109" s="1">
        <v>0.0</v>
      </c>
      <c r="DB109" s="1">
        <v>0.0</v>
      </c>
      <c r="DC109" s="1">
        <v>0.133</v>
      </c>
      <c r="DD109" s="1">
        <v>0.004</v>
      </c>
      <c r="DE109" s="1">
        <v>0.138</v>
      </c>
      <c r="DF109" s="1">
        <v>0.153</v>
      </c>
      <c r="DG109" s="1">
        <v>0.123</v>
      </c>
      <c r="DH109" s="1">
        <v>0.276</v>
      </c>
      <c r="DI109" s="1">
        <v>0.254</v>
      </c>
      <c r="DJ109" s="1">
        <v>0.432</v>
      </c>
      <c r="DK109" s="1">
        <v>0.686</v>
      </c>
      <c r="DL109" s="1">
        <v>62.49</v>
      </c>
      <c r="DM109" s="1">
        <v>4.752</v>
      </c>
      <c r="DN109" s="1">
        <v>67.242</v>
      </c>
      <c r="DO109" s="1">
        <v>0.0</v>
      </c>
      <c r="DP109" s="1">
        <v>6.356</v>
      </c>
      <c r="DQ109" s="1">
        <v>6.356</v>
      </c>
      <c r="DR109" s="1" t="s">
        <v>158</v>
      </c>
      <c r="DS109" s="1" t="s">
        <v>158</v>
      </c>
      <c r="DT109" s="1" t="s">
        <v>158</v>
      </c>
      <c r="DU109" s="1" t="s">
        <v>158</v>
      </c>
      <c r="DV109" s="1">
        <v>275.509</v>
      </c>
      <c r="DW109" s="1" t="str">
        <f t="shared" si="3"/>
        <v>low</v>
      </c>
      <c r="DX109" s="1">
        <v>28.602</v>
      </c>
      <c r="DY109" s="1">
        <v>0.432</v>
      </c>
      <c r="DZ109" s="1">
        <v>25.755</v>
      </c>
      <c r="EA109" s="1" t="s">
        <v>158</v>
      </c>
      <c r="EB109" s="1" t="s">
        <v>158</v>
      </c>
      <c r="EC109" s="1" t="s">
        <v>158</v>
      </c>
      <c r="ED109" s="1" t="s">
        <v>158</v>
      </c>
      <c r="EE109" s="1" t="s">
        <v>377</v>
      </c>
      <c r="EF109" s="1" t="s">
        <v>175</v>
      </c>
      <c r="EG109" s="1" t="s">
        <v>175</v>
      </c>
    </row>
    <row r="110" ht="14.25" customHeight="1">
      <c r="A110" s="1" t="s">
        <v>378</v>
      </c>
      <c r="B110" s="1" t="s">
        <v>153</v>
      </c>
      <c r="C110" s="1">
        <v>39.0</v>
      </c>
      <c r="D110" s="1" t="s">
        <v>137</v>
      </c>
      <c r="E110" s="1">
        <v>79.5</v>
      </c>
      <c r="F110" s="1">
        <v>35.0</v>
      </c>
      <c r="G110" s="1" t="s">
        <v>154</v>
      </c>
      <c r="H110" s="1">
        <v>35.0</v>
      </c>
      <c r="I110" s="1">
        <v>86.0</v>
      </c>
      <c r="J110" s="1">
        <v>139.0</v>
      </c>
      <c r="K110" s="1">
        <v>3.971428571</v>
      </c>
      <c r="L110" s="1">
        <v>48.5</v>
      </c>
      <c r="M110" s="1">
        <v>4.4</v>
      </c>
      <c r="N110" s="1">
        <v>83.0</v>
      </c>
      <c r="O110" s="1">
        <v>5.7</v>
      </c>
      <c r="P110" s="1">
        <v>17.6</v>
      </c>
      <c r="Q110" s="1">
        <v>5.18</v>
      </c>
      <c r="R110" s="1">
        <v>3.397683398</v>
      </c>
      <c r="S110" s="1">
        <v>174.0</v>
      </c>
      <c r="T110" s="1">
        <v>35.69</v>
      </c>
      <c r="U110" s="1">
        <v>4.6065</v>
      </c>
      <c r="V110" s="1">
        <v>315.3</v>
      </c>
      <c r="W110" s="1">
        <v>645.0971532</v>
      </c>
      <c r="X110" s="1">
        <v>23.2</v>
      </c>
      <c r="Y110" s="1">
        <v>13.68563316</v>
      </c>
      <c r="Z110" s="1">
        <v>7.306932667</v>
      </c>
      <c r="AA110" s="1">
        <v>0.287723837</v>
      </c>
      <c r="AB110" s="1">
        <v>81.6</v>
      </c>
      <c r="AC110" s="1">
        <v>32.64573259</v>
      </c>
      <c r="AD110" s="1" t="s">
        <v>155</v>
      </c>
      <c r="AE110" s="1">
        <v>41.02678406</v>
      </c>
      <c r="AF110" s="1">
        <v>100.6</v>
      </c>
      <c r="AG110" s="1" t="s">
        <v>140</v>
      </c>
      <c r="AH110" s="1" t="s">
        <v>141</v>
      </c>
      <c r="AI110" s="1" t="s">
        <v>142</v>
      </c>
      <c r="AJ110" s="1" t="s">
        <v>142</v>
      </c>
      <c r="AK110" s="1" t="s">
        <v>143</v>
      </c>
      <c r="AL110" s="1">
        <v>110.0</v>
      </c>
      <c r="AM110" s="1">
        <v>78.0</v>
      </c>
      <c r="AN110" s="1">
        <v>2059.94</v>
      </c>
      <c r="AO110" s="1">
        <v>18.0717</v>
      </c>
      <c r="AP110" s="1">
        <v>632.031</v>
      </c>
      <c r="AQ110" s="1">
        <v>990.225</v>
      </c>
      <c r="AR110" s="1">
        <v>15.7306</v>
      </c>
      <c r="AS110" s="1">
        <v>1586.49</v>
      </c>
      <c r="AT110" s="1">
        <v>2143.99</v>
      </c>
      <c r="AU110" s="1">
        <v>235.06</v>
      </c>
      <c r="AV110" s="1">
        <v>10.8072</v>
      </c>
      <c r="AW110" s="1">
        <v>1.18893</v>
      </c>
      <c r="AX110" s="1">
        <v>3.43723</v>
      </c>
      <c r="AY110" s="1">
        <v>861.349</v>
      </c>
      <c r="AZ110" s="1">
        <v>1.51292</v>
      </c>
      <c r="BA110" s="1">
        <v>2.04704</v>
      </c>
      <c r="BB110" s="1">
        <v>19.7722</v>
      </c>
      <c r="BC110" s="1">
        <v>4.56361</v>
      </c>
      <c r="BD110" s="1">
        <v>1.3965</v>
      </c>
      <c r="BE110" s="1">
        <v>382.073</v>
      </c>
      <c r="BF110" s="1">
        <v>7.21237</v>
      </c>
      <c r="BG110" s="1">
        <v>111.689</v>
      </c>
      <c r="BH110" s="1">
        <v>5.190698843</v>
      </c>
      <c r="BI110" s="1">
        <v>1.041326206</v>
      </c>
      <c r="BJ110" s="1">
        <v>2.745255128</v>
      </c>
      <c r="BK110" s="1">
        <v>0.019458114</v>
      </c>
      <c r="BL110" s="1" t="s">
        <v>144</v>
      </c>
      <c r="BM110" s="1" t="s">
        <v>146</v>
      </c>
      <c r="BN110" s="1" t="s">
        <v>145</v>
      </c>
      <c r="BO110" s="1" t="s">
        <v>145</v>
      </c>
      <c r="BP110" s="1" t="s">
        <v>146</v>
      </c>
      <c r="BQ110" s="1" t="s">
        <v>145</v>
      </c>
      <c r="BR110" s="1" t="s">
        <v>145</v>
      </c>
      <c r="BS110" s="1">
        <v>15.06143807</v>
      </c>
      <c r="BT110" s="1">
        <v>10.95057388</v>
      </c>
      <c r="BU110" s="1">
        <v>7.618404432</v>
      </c>
      <c r="BV110" s="1">
        <v>4.017765385</v>
      </c>
      <c r="BW110" s="1">
        <v>5.22583136</v>
      </c>
      <c r="BX110" s="1">
        <v>-0.102436681</v>
      </c>
      <c r="BY110" s="1">
        <v>-0.049726544</v>
      </c>
      <c r="BZ110" s="1" t="str">
        <f t="shared" si="1"/>
        <v>antiinflamatoria</v>
      </c>
      <c r="CA110" s="1">
        <v>44.56858847</v>
      </c>
      <c r="CB110" s="1" t="s">
        <v>148</v>
      </c>
      <c r="CC110" s="1">
        <v>0.027487961</v>
      </c>
      <c r="CD110" s="1">
        <v>0.778023007</v>
      </c>
      <c r="CE110" s="1">
        <v>0.064840824</v>
      </c>
      <c r="CF110" s="1">
        <v>0.075107009</v>
      </c>
      <c r="CG110" s="1">
        <v>0.004781969</v>
      </c>
      <c r="CH110" s="1">
        <v>356.566</v>
      </c>
      <c r="CI110" s="2" t="str">
        <f t="shared" si="2"/>
        <v>low</v>
      </c>
      <c r="CJ110" s="1">
        <v>49.927</v>
      </c>
      <c r="CK110" s="1">
        <v>36.072</v>
      </c>
      <c r="CL110" s="1">
        <v>13.854</v>
      </c>
      <c r="CM110" s="1">
        <v>27.173</v>
      </c>
      <c r="CN110" s="1">
        <v>20.779</v>
      </c>
      <c r="CO110" s="1">
        <v>1.806</v>
      </c>
      <c r="CP110" s="1">
        <v>0.0</v>
      </c>
      <c r="CQ110" s="1">
        <v>1.806</v>
      </c>
      <c r="CR110" s="1">
        <v>0.0</v>
      </c>
      <c r="CS110" s="1">
        <v>0.169</v>
      </c>
      <c r="CT110" s="1">
        <v>0.169</v>
      </c>
      <c r="CU110" s="1">
        <v>0.0</v>
      </c>
      <c r="CV110" s="1">
        <v>1.396</v>
      </c>
      <c r="CW110" s="1">
        <v>0.0</v>
      </c>
      <c r="CX110" s="1">
        <v>0.0</v>
      </c>
      <c r="CY110" s="1">
        <v>3.744</v>
      </c>
      <c r="CZ110" s="1">
        <v>6.743</v>
      </c>
      <c r="DA110" s="1">
        <v>1.744</v>
      </c>
      <c r="DB110" s="1">
        <v>8.488</v>
      </c>
      <c r="DC110" s="1">
        <v>14.61</v>
      </c>
      <c r="DD110" s="1">
        <v>0.0</v>
      </c>
      <c r="DE110" s="1">
        <v>14.61</v>
      </c>
      <c r="DF110" s="1">
        <v>0.287</v>
      </c>
      <c r="DG110" s="1">
        <v>0.044</v>
      </c>
      <c r="DH110" s="1">
        <v>0.331</v>
      </c>
      <c r="DI110" s="1">
        <v>0.331</v>
      </c>
      <c r="DJ110" s="1">
        <v>1.14</v>
      </c>
      <c r="DK110" s="1">
        <v>1.471</v>
      </c>
      <c r="DL110" s="1">
        <v>8.543</v>
      </c>
      <c r="DM110" s="1">
        <v>10.748</v>
      </c>
      <c r="DN110" s="1">
        <v>19.29</v>
      </c>
      <c r="DO110" s="1">
        <v>0.0</v>
      </c>
      <c r="DP110" s="1">
        <v>0.169</v>
      </c>
      <c r="DQ110" s="1">
        <v>0.169</v>
      </c>
      <c r="DR110" s="1" t="s">
        <v>158</v>
      </c>
      <c r="DS110" s="1" t="s">
        <v>158</v>
      </c>
      <c r="DT110" s="1" t="s">
        <v>158</v>
      </c>
      <c r="DU110" s="1" t="s">
        <v>158</v>
      </c>
      <c r="DV110" s="1">
        <v>173.095</v>
      </c>
      <c r="DW110" s="1" t="str">
        <f t="shared" si="3"/>
        <v>low</v>
      </c>
      <c r="DX110" s="1">
        <v>24.237</v>
      </c>
      <c r="DY110" s="1">
        <v>13.191</v>
      </c>
      <c r="DZ110" s="1">
        <v>10.087</v>
      </c>
      <c r="EA110" s="1" t="s">
        <v>158</v>
      </c>
      <c r="EB110" s="1" t="s">
        <v>158</v>
      </c>
      <c r="EC110" s="1" t="s">
        <v>158</v>
      </c>
      <c r="ED110" s="1" t="s">
        <v>158</v>
      </c>
      <c r="EE110" s="1" t="s">
        <v>379</v>
      </c>
      <c r="EF110" s="1" t="s">
        <v>151</v>
      </c>
      <c r="EG110" s="1" t="s">
        <v>151</v>
      </c>
    </row>
    <row r="111" ht="14.25" customHeight="1">
      <c r="A111" s="1" t="s">
        <v>380</v>
      </c>
      <c r="B111" s="1" t="s">
        <v>153</v>
      </c>
      <c r="C111" s="1">
        <v>36.0</v>
      </c>
      <c r="D111" s="1" t="s">
        <v>137</v>
      </c>
      <c r="E111" s="1">
        <v>83.5</v>
      </c>
      <c r="F111" s="1">
        <v>38.0</v>
      </c>
      <c r="G111" s="1" t="s">
        <v>154</v>
      </c>
      <c r="H111" s="1">
        <v>26.0</v>
      </c>
      <c r="I111" s="1">
        <v>107.0</v>
      </c>
      <c r="J111" s="1">
        <v>159.0</v>
      </c>
      <c r="K111" s="1">
        <v>4.184210526</v>
      </c>
      <c r="L111" s="1">
        <v>151.1</v>
      </c>
      <c r="M111" s="1">
        <v>3.9</v>
      </c>
      <c r="N111" s="1">
        <v>103.0</v>
      </c>
      <c r="O111" s="1">
        <v>6.3</v>
      </c>
      <c r="P111" s="1">
        <v>15.0</v>
      </c>
      <c r="Q111" s="1">
        <v>4.4</v>
      </c>
      <c r="R111" s="1">
        <v>3.409090909</v>
      </c>
      <c r="S111" s="1">
        <v>129.0</v>
      </c>
      <c r="T111" s="1">
        <v>29.66</v>
      </c>
      <c r="U111" s="1">
        <v>5.7165</v>
      </c>
      <c r="V111" s="1">
        <v>185.0</v>
      </c>
      <c r="W111" s="1">
        <v>267.629145</v>
      </c>
      <c r="X111" s="1">
        <v>26.1</v>
      </c>
      <c r="Y111" s="1">
        <v>13.27031291</v>
      </c>
      <c r="Z111" s="1">
        <v>7.535617333</v>
      </c>
      <c r="AA111" s="1">
        <v>0.286620115</v>
      </c>
      <c r="AB111" s="1">
        <v>88.2</v>
      </c>
      <c r="AC111" s="1">
        <v>36.90197463</v>
      </c>
      <c r="AD111" s="1" t="s">
        <v>155</v>
      </c>
      <c r="AE111" s="1">
        <v>42.98735715</v>
      </c>
      <c r="AF111" s="1">
        <v>102.7</v>
      </c>
      <c r="AG111" s="1" t="s">
        <v>140</v>
      </c>
      <c r="AH111" s="1" t="s">
        <v>141</v>
      </c>
      <c r="AI111" s="1" t="s">
        <v>142</v>
      </c>
      <c r="AJ111" s="1" t="s">
        <v>142</v>
      </c>
      <c r="AK111" s="1" t="s">
        <v>143</v>
      </c>
      <c r="AL111" s="1">
        <v>135.0</v>
      </c>
      <c r="AM111" s="1">
        <v>94.0</v>
      </c>
      <c r="AN111" s="1">
        <v>1387.01</v>
      </c>
      <c r="AO111" s="1">
        <v>16.3481</v>
      </c>
      <c r="AP111" s="1">
        <v>446.032</v>
      </c>
      <c r="AQ111" s="1">
        <v>745.222</v>
      </c>
      <c r="AR111" s="1">
        <v>11.85</v>
      </c>
      <c r="AS111" s="1">
        <v>876.745</v>
      </c>
      <c r="AT111" s="1">
        <v>2688.18</v>
      </c>
      <c r="AU111" s="1">
        <v>202.112</v>
      </c>
      <c r="AV111" s="1">
        <v>10.1402</v>
      </c>
      <c r="AW111" s="1">
        <v>1.1183</v>
      </c>
      <c r="AX111" s="1">
        <v>3.47481</v>
      </c>
      <c r="AY111" s="1">
        <v>632.046</v>
      </c>
      <c r="AZ111" s="1">
        <v>0.787638</v>
      </c>
      <c r="BA111" s="1">
        <v>1.32961</v>
      </c>
      <c r="BB111" s="1">
        <v>10.8553</v>
      </c>
      <c r="BC111" s="1">
        <v>3.60412</v>
      </c>
      <c r="BD111" s="1">
        <v>1.76853</v>
      </c>
      <c r="BE111" s="1">
        <v>364.537</v>
      </c>
      <c r="BF111" s="1">
        <v>6.98138</v>
      </c>
      <c r="BG111" s="1">
        <v>165.098</v>
      </c>
      <c r="BH111" s="1">
        <v>6.885049848</v>
      </c>
      <c r="BI111" s="1">
        <v>1.688296556</v>
      </c>
      <c r="BJ111" s="1">
        <v>2.735531002</v>
      </c>
      <c r="BK111" s="1">
        <v>0.040884104</v>
      </c>
      <c r="BL111" s="1" t="s">
        <v>144</v>
      </c>
      <c r="BM111" s="1" t="s">
        <v>145</v>
      </c>
      <c r="BN111" s="1" t="s">
        <v>146</v>
      </c>
      <c r="BO111" s="1" t="s">
        <v>145</v>
      </c>
      <c r="BP111" s="1" t="s">
        <v>145</v>
      </c>
      <c r="BQ111" s="1" t="s">
        <v>145</v>
      </c>
      <c r="BR111" s="1" t="s">
        <v>145</v>
      </c>
      <c r="BS111" s="1">
        <v>15.13419267</v>
      </c>
      <c r="BT111" s="1">
        <v>5.709421312</v>
      </c>
      <c r="BU111" s="1">
        <v>7.604896912</v>
      </c>
      <c r="BV111" s="1">
        <v>4.434815002</v>
      </c>
      <c r="BW111" s="1">
        <v>5.716108897</v>
      </c>
      <c r="BX111" s="1">
        <v>-0.019558952</v>
      </c>
      <c r="BY111" s="1">
        <v>-0.014101624</v>
      </c>
      <c r="BZ111" s="1" t="str">
        <f t="shared" si="1"/>
        <v>antiinflamatoria</v>
      </c>
      <c r="CA111" s="1">
        <v>45.89289192</v>
      </c>
      <c r="CB111" s="1" t="s">
        <v>148</v>
      </c>
      <c r="CC111" s="1">
        <v>0.002353992</v>
      </c>
      <c r="CD111" s="1">
        <v>0.417711758</v>
      </c>
      <c r="CE111" s="1">
        <v>0.006209668</v>
      </c>
      <c r="CF111" s="1">
        <v>0.219002395</v>
      </c>
      <c r="CG111" s="1">
        <v>0.018994277</v>
      </c>
      <c r="CH111" s="1">
        <v>886.09</v>
      </c>
      <c r="CI111" s="2" t="str">
        <f t="shared" si="2"/>
        <v>low</v>
      </c>
      <c r="CJ111" s="1">
        <v>226.969</v>
      </c>
      <c r="CK111" s="1">
        <v>219.792</v>
      </c>
      <c r="CL111" s="1">
        <v>7.177</v>
      </c>
      <c r="CM111" s="1">
        <v>212.727</v>
      </c>
      <c r="CN111" s="1">
        <v>7.178</v>
      </c>
      <c r="CO111" s="1">
        <v>5.911</v>
      </c>
      <c r="CP111" s="1">
        <v>0.0</v>
      </c>
      <c r="CQ111" s="1">
        <v>5.911</v>
      </c>
      <c r="CR111" s="1">
        <v>0.0</v>
      </c>
      <c r="CS111" s="1">
        <v>1.153</v>
      </c>
      <c r="CT111" s="1">
        <v>1.153</v>
      </c>
      <c r="CU111" s="1">
        <v>0.0</v>
      </c>
      <c r="CV111" s="1">
        <v>5.893</v>
      </c>
      <c r="CW111" s="1">
        <v>0.0</v>
      </c>
      <c r="CX111" s="1">
        <v>0.0</v>
      </c>
      <c r="CY111" s="1">
        <v>204.527</v>
      </c>
      <c r="CZ111" s="1">
        <v>0.012</v>
      </c>
      <c r="DA111" s="1">
        <v>0.085</v>
      </c>
      <c r="DB111" s="1">
        <v>0.097</v>
      </c>
      <c r="DC111" s="1">
        <v>0.0</v>
      </c>
      <c r="DD111" s="1">
        <v>0.008</v>
      </c>
      <c r="DE111" s="1">
        <v>0.008</v>
      </c>
      <c r="DF111" s="1">
        <v>7.415</v>
      </c>
      <c r="DG111" s="1">
        <v>0.663</v>
      </c>
      <c r="DH111" s="1">
        <v>8.078</v>
      </c>
      <c r="DI111" s="1">
        <v>0.072</v>
      </c>
      <c r="DJ111" s="1">
        <v>2.018</v>
      </c>
      <c r="DK111" s="1">
        <v>2.09</v>
      </c>
      <c r="DL111" s="1">
        <v>1.838</v>
      </c>
      <c r="DM111" s="1">
        <v>3.251</v>
      </c>
      <c r="DN111" s="1">
        <v>5.088</v>
      </c>
      <c r="DO111" s="1">
        <v>0.0</v>
      </c>
      <c r="DP111" s="1">
        <v>1.153</v>
      </c>
      <c r="DQ111" s="1">
        <v>1.153</v>
      </c>
      <c r="DR111" s="1" t="s">
        <v>157</v>
      </c>
      <c r="DS111" s="1" t="s">
        <v>158</v>
      </c>
      <c r="DT111" s="1" t="s">
        <v>157</v>
      </c>
      <c r="DU111" s="1" t="s">
        <v>158</v>
      </c>
      <c r="DV111" s="1">
        <v>638.849</v>
      </c>
      <c r="DW111" s="1" t="str">
        <f t="shared" si="3"/>
        <v>high</v>
      </c>
      <c r="DX111" s="1">
        <v>163.639</v>
      </c>
      <c r="DY111" s="1">
        <v>153.371</v>
      </c>
      <c r="DZ111" s="1">
        <v>5.175</v>
      </c>
      <c r="EA111" s="1" t="s">
        <v>157</v>
      </c>
      <c r="EB111" s="1" t="s">
        <v>158</v>
      </c>
      <c r="EC111" s="1" t="s">
        <v>149</v>
      </c>
      <c r="ED111" s="1" t="s">
        <v>158</v>
      </c>
      <c r="EE111" s="1" t="s">
        <v>381</v>
      </c>
      <c r="EF111" s="1" t="s">
        <v>165</v>
      </c>
      <c r="EG111" s="1" t="s">
        <v>165</v>
      </c>
    </row>
    <row r="112" ht="14.25" customHeight="1">
      <c r="A112" s="1" t="s">
        <v>382</v>
      </c>
      <c r="B112" s="1" t="s">
        <v>153</v>
      </c>
      <c r="C112" s="1">
        <v>45.0</v>
      </c>
      <c r="D112" s="1" t="s">
        <v>161</v>
      </c>
      <c r="E112" s="1">
        <v>103.0</v>
      </c>
      <c r="F112" s="1">
        <v>53.0</v>
      </c>
      <c r="G112" s="1" t="s">
        <v>154</v>
      </c>
      <c r="H112" s="1">
        <v>11.0</v>
      </c>
      <c r="I112" s="1">
        <v>136.0</v>
      </c>
      <c r="J112" s="1">
        <v>203.0</v>
      </c>
      <c r="K112" s="1">
        <v>3.830188679</v>
      </c>
      <c r="L112" s="1">
        <v>50.4</v>
      </c>
      <c r="M112" s="1">
        <v>2.0</v>
      </c>
      <c r="N112" s="1">
        <v>82.0</v>
      </c>
      <c r="O112" s="1">
        <v>5.3</v>
      </c>
      <c r="P112" s="1">
        <v>2.66</v>
      </c>
      <c r="Q112" s="1">
        <v>15.9</v>
      </c>
      <c r="R112" s="1">
        <v>0.167295597</v>
      </c>
      <c r="S112" s="1">
        <v>57.0</v>
      </c>
      <c r="T112" s="1">
        <v>6.95</v>
      </c>
      <c r="U112" s="1">
        <v>4.551</v>
      </c>
      <c r="V112" s="1">
        <v>107.2</v>
      </c>
      <c r="W112" s="1">
        <v>132.2549952</v>
      </c>
      <c r="X112" s="1">
        <v>113.4</v>
      </c>
      <c r="Y112" s="1">
        <v>71.13623539</v>
      </c>
      <c r="Z112" s="1">
        <v>1.405753333</v>
      </c>
      <c r="AA112" s="1">
        <v>0.362354426</v>
      </c>
      <c r="AB112" s="1">
        <v>58.8</v>
      </c>
      <c r="AC112" s="1">
        <v>25.92551441</v>
      </c>
      <c r="AD112" s="1" t="s">
        <v>139</v>
      </c>
      <c r="AE112" s="1">
        <v>35.81659971</v>
      </c>
      <c r="AF112" s="1">
        <v>83.2</v>
      </c>
      <c r="AG112" s="1" t="s">
        <v>140</v>
      </c>
      <c r="AH112" s="1" t="s">
        <v>154</v>
      </c>
      <c r="AI112" s="1" t="s">
        <v>142</v>
      </c>
      <c r="AJ112" s="1" t="s">
        <v>167</v>
      </c>
      <c r="AK112" s="1" t="s">
        <v>143</v>
      </c>
      <c r="AL112" s="1">
        <v>137.0</v>
      </c>
      <c r="AM112" s="1">
        <v>96.0</v>
      </c>
      <c r="AN112" s="1">
        <v>1232.33</v>
      </c>
      <c r="AO112" s="1">
        <v>13.4464</v>
      </c>
      <c r="AP112" s="1">
        <v>531.764</v>
      </c>
      <c r="AQ112" s="1">
        <v>889.418</v>
      </c>
      <c r="AR112" s="1">
        <v>9.81005</v>
      </c>
      <c r="AS112" s="1">
        <v>716.955</v>
      </c>
      <c r="AT112" s="1">
        <v>2971.96</v>
      </c>
      <c r="AU112" s="1">
        <v>188.648</v>
      </c>
      <c r="AV112" s="1">
        <v>9.6347</v>
      </c>
      <c r="AW112" s="1">
        <v>0.9841530000000001</v>
      </c>
      <c r="AX112" s="1">
        <v>2.15471</v>
      </c>
      <c r="AY112" s="1">
        <v>826.515</v>
      </c>
      <c r="AZ112" s="1">
        <v>0.755645</v>
      </c>
      <c r="BA112" s="1">
        <v>1.23409</v>
      </c>
      <c r="BB112" s="1">
        <v>14.6719</v>
      </c>
      <c r="BC112" s="1">
        <v>4.04669</v>
      </c>
      <c r="BD112" s="1">
        <v>0.86382</v>
      </c>
      <c r="BE112" s="1">
        <v>252.596</v>
      </c>
      <c r="BF112" s="1">
        <v>7.52265</v>
      </c>
      <c r="BG112" s="1">
        <v>116.278</v>
      </c>
      <c r="BH112" s="1">
        <v>3.180974375</v>
      </c>
      <c r="BI112" s="1">
        <v>0.624340193</v>
      </c>
      <c r="BJ112" s="1">
        <v>0.125847212</v>
      </c>
      <c r="BK112" s="1">
        <v>0.024941936</v>
      </c>
      <c r="BL112" s="1" t="s">
        <v>156</v>
      </c>
      <c r="BM112" s="1" t="s">
        <v>145</v>
      </c>
      <c r="BN112" s="1" t="s">
        <v>146</v>
      </c>
      <c r="BO112" s="1" t="s">
        <v>146</v>
      </c>
      <c r="BP112" s="1" t="s">
        <v>146</v>
      </c>
      <c r="BQ112" s="1" t="s">
        <v>146</v>
      </c>
      <c r="BR112" s="1" t="s">
        <v>146</v>
      </c>
      <c r="BS112" s="1">
        <v>13.15714853</v>
      </c>
      <c r="BT112" s="1">
        <v>8.496455257</v>
      </c>
      <c r="BU112" s="1">
        <v>9.526280502</v>
      </c>
      <c r="BV112" s="1">
        <v>3.362758076</v>
      </c>
      <c r="BW112" s="1">
        <v>4.654051773</v>
      </c>
      <c r="BX112" s="1">
        <v>1.094310044</v>
      </c>
      <c r="BY112" s="1">
        <v>0.888238672</v>
      </c>
      <c r="BZ112" s="1" t="str">
        <f t="shared" si="1"/>
        <v>proinflamatoria</v>
      </c>
      <c r="CA112" s="1">
        <v>39.79807692</v>
      </c>
      <c r="CB112" s="1" t="s">
        <v>148</v>
      </c>
      <c r="CC112" s="1">
        <v>0.128425714</v>
      </c>
      <c r="CD112" s="1">
        <v>0.185306182</v>
      </c>
      <c r="CE112" s="1">
        <v>0.063396131</v>
      </c>
      <c r="CF112" s="1">
        <v>0.030001089</v>
      </c>
      <c r="CG112" s="1">
        <v>0.219626847</v>
      </c>
      <c r="CH112" s="1">
        <v>813.361</v>
      </c>
      <c r="CI112" s="2" t="str">
        <f t="shared" si="2"/>
        <v>low</v>
      </c>
      <c r="CJ112" s="1">
        <v>851.263</v>
      </c>
      <c r="CK112" s="1">
        <v>572.872</v>
      </c>
      <c r="CL112" s="1">
        <v>278.39</v>
      </c>
      <c r="CM112" s="1">
        <v>30.843</v>
      </c>
      <c r="CN112" s="1">
        <v>808.885</v>
      </c>
      <c r="CO112" s="1">
        <v>6.471</v>
      </c>
      <c r="CP112" s="1">
        <v>0.0</v>
      </c>
      <c r="CQ112" s="1">
        <v>6.471</v>
      </c>
      <c r="CR112" s="1">
        <v>0.0</v>
      </c>
      <c r="CS112" s="1">
        <v>5.064</v>
      </c>
      <c r="CT112" s="1">
        <v>5.064</v>
      </c>
      <c r="CU112" s="1">
        <v>0.0</v>
      </c>
      <c r="CV112" s="1">
        <v>0.658</v>
      </c>
      <c r="CW112" s="1">
        <v>15.951</v>
      </c>
      <c r="CX112" s="1">
        <v>0.0</v>
      </c>
      <c r="CY112" s="1">
        <v>2.728</v>
      </c>
      <c r="CZ112" s="1">
        <v>0.076</v>
      </c>
      <c r="DA112" s="1">
        <v>4.769</v>
      </c>
      <c r="DB112" s="1">
        <v>4.845</v>
      </c>
      <c r="DC112" s="1">
        <v>0.068</v>
      </c>
      <c r="DD112" s="1">
        <v>0.296</v>
      </c>
      <c r="DE112" s="1">
        <v>0.363</v>
      </c>
      <c r="DF112" s="1">
        <v>4.524</v>
      </c>
      <c r="DG112" s="1">
        <v>2.432</v>
      </c>
      <c r="DH112" s="1">
        <v>6.956</v>
      </c>
      <c r="DI112" s="1">
        <v>4.694</v>
      </c>
      <c r="DJ112" s="1">
        <v>5.846</v>
      </c>
      <c r="DK112" s="1">
        <v>10.541</v>
      </c>
      <c r="DL112" s="1">
        <v>538.361</v>
      </c>
      <c r="DM112" s="1">
        <v>259.984</v>
      </c>
      <c r="DN112" s="1">
        <v>798.344</v>
      </c>
      <c r="DO112" s="1">
        <v>0.0</v>
      </c>
      <c r="DP112" s="1">
        <v>5.064</v>
      </c>
      <c r="DQ112" s="1">
        <v>5.064</v>
      </c>
      <c r="DR112" s="1" t="s">
        <v>157</v>
      </c>
      <c r="DS112" s="1" t="s">
        <v>149</v>
      </c>
      <c r="DT112" s="1" t="s">
        <v>158</v>
      </c>
      <c r="DU112" s="1" t="s">
        <v>149</v>
      </c>
      <c r="DV112" s="1">
        <v>660.019</v>
      </c>
      <c r="DW112" s="1" t="str">
        <f t="shared" si="3"/>
        <v>high</v>
      </c>
      <c r="DX112" s="1">
        <v>690.775</v>
      </c>
      <c r="DY112" s="1">
        <v>25.028</v>
      </c>
      <c r="DZ112" s="1">
        <v>656.387</v>
      </c>
      <c r="EA112" s="1" t="s">
        <v>157</v>
      </c>
      <c r="EB112" s="1" t="s">
        <v>149</v>
      </c>
      <c r="EC112" s="1" t="s">
        <v>158</v>
      </c>
      <c r="ED112" s="1" t="s">
        <v>149</v>
      </c>
      <c r="EE112" s="1" t="s">
        <v>383</v>
      </c>
      <c r="EF112" s="1" t="s">
        <v>165</v>
      </c>
      <c r="EG112" s="1" t="s">
        <v>165</v>
      </c>
    </row>
    <row r="113" ht="14.25" customHeight="1">
      <c r="A113" s="1" t="s">
        <v>384</v>
      </c>
      <c r="B113" s="1" t="s">
        <v>153</v>
      </c>
      <c r="C113" s="1">
        <v>59.0</v>
      </c>
      <c r="D113" s="1" t="s">
        <v>161</v>
      </c>
      <c r="E113" s="1">
        <v>83.1</v>
      </c>
      <c r="F113" s="1">
        <v>63.0</v>
      </c>
      <c r="G113" s="1" t="s">
        <v>154</v>
      </c>
      <c r="H113" s="1">
        <v>14.0</v>
      </c>
      <c r="I113" s="1">
        <v>120.0</v>
      </c>
      <c r="J113" s="1">
        <v>194.0</v>
      </c>
      <c r="K113" s="1">
        <v>3.079365079</v>
      </c>
      <c r="L113" s="1">
        <v>147.7</v>
      </c>
      <c r="M113" s="1">
        <v>3.2</v>
      </c>
      <c r="N113" s="1">
        <v>79.0</v>
      </c>
      <c r="O113" s="1">
        <v>5.3</v>
      </c>
      <c r="P113" s="1">
        <v>13.1</v>
      </c>
      <c r="Q113" s="1">
        <v>6.88</v>
      </c>
      <c r="R113" s="1">
        <v>1.904069767</v>
      </c>
      <c r="S113" s="1">
        <v>69.0</v>
      </c>
      <c r="T113" s="1">
        <v>4.52</v>
      </c>
      <c r="U113" s="1">
        <v>4.3845</v>
      </c>
      <c r="V113" s="1">
        <v>86.8</v>
      </c>
      <c r="W113" s="1">
        <v>102.2046354</v>
      </c>
      <c r="X113" s="1">
        <v>175.4</v>
      </c>
      <c r="Y113" s="1">
        <v>113.5334955</v>
      </c>
      <c r="Z113" s="1">
        <v>0.880797333</v>
      </c>
      <c r="AA113" s="1">
        <v>0.391129829</v>
      </c>
      <c r="AB113" s="1">
        <v>77.8</v>
      </c>
      <c r="AC113" s="1">
        <v>31.36306374</v>
      </c>
      <c r="AD113" s="1" t="s">
        <v>155</v>
      </c>
      <c r="AE113" s="1">
        <v>42.85838791</v>
      </c>
      <c r="AF113" s="1">
        <v>103.8</v>
      </c>
      <c r="AG113" s="1" t="s">
        <v>140</v>
      </c>
      <c r="AH113" s="1" t="s">
        <v>141</v>
      </c>
      <c r="AI113" s="1" t="s">
        <v>142</v>
      </c>
      <c r="AJ113" s="1" t="s">
        <v>167</v>
      </c>
      <c r="AK113" s="1" t="s">
        <v>143</v>
      </c>
      <c r="AL113" s="1">
        <v>99.0</v>
      </c>
      <c r="AM113" s="1">
        <v>70.0</v>
      </c>
      <c r="AN113" s="1">
        <v>1524.48</v>
      </c>
      <c r="AO113" s="1">
        <v>16.4435</v>
      </c>
      <c r="AP113" s="1">
        <v>517.102</v>
      </c>
      <c r="AQ113" s="1">
        <v>897.903</v>
      </c>
      <c r="AR113" s="1">
        <v>12.5621</v>
      </c>
      <c r="AS113" s="1">
        <v>931.765</v>
      </c>
      <c r="AT113" s="1">
        <v>2088.22</v>
      </c>
      <c r="AU113" s="1">
        <v>200.557</v>
      </c>
      <c r="AV113" s="1">
        <v>9.76018</v>
      </c>
      <c r="AW113" s="1">
        <v>1.3165</v>
      </c>
      <c r="AX113" s="1">
        <v>3.04251</v>
      </c>
      <c r="AY113" s="1">
        <v>703.002</v>
      </c>
      <c r="AZ113" s="1">
        <v>1.21307</v>
      </c>
      <c r="BA113" s="1">
        <v>1.31496</v>
      </c>
      <c r="BB113" s="1">
        <v>14.1761</v>
      </c>
      <c r="BC113" s="1">
        <v>3.7673</v>
      </c>
      <c r="BD113" s="1">
        <v>1.07398</v>
      </c>
      <c r="BE113" s="1">
        <v>376.702</v>
      </c>
      <c r="BF113" s="1">
        <v>6.73196</v>
      </c>
      <c r="BG113" s="1">
        <v>92.7512</v>
      </c>
      <c r="BH113" s="1">
        <v>5.499458004</v>
      </c>
      <c r="BI113" s="1">
        <v>1.012830668</v>
      </c>
      <c r="BJ113" s="1">
        <v>0.673329057</v>
      </c>
      <c r="BK113" s="1">
        <v>0.057970298</v>
      </c>
      <c r="BL113" s="1" t="s">
        <v>156</v>
      </c>
      <c r="BM113" s="1" t="s">
        <v>146</v>
      </c>
      <c r="BN113" s="1" t="s">
        <v>146</v>
      </c>
      <c r="BO113" s="1" t="s">
        <v>146</v>
      </c>
      <c r="BP113" s="1" t="s">
        <v>146</v>
      </c>
      <c r="BQ113" s="1" t="s">
        <v>145</v>
      </c>
      <c r="BR113" s="1" t="s">
        <v>146</v>
      </c>
      <c r="BS113" s="1">
        <v>13.14556519</v>
      </c>
      <c r="BT113" s="1">
        <v>9.112072249</v>
      </c>
      <c r="BU113" s="1">
        <v>7.830964422</v>
      </c>
      <c r="BV113" s="1">
        <v>2.81483359</v>
      </c>
      <c r="BW113" s="1">
        <v>4.418823991</v>
      </c>
      <c r="BX113" s="1">
        <v>0.544187773</v>
      </c>
      <c r="BY113" s="1">
        <v>0.357078591</v>
      </c>
      <c r="BZ113" s="1" t="str">
        <f t="shared" si="1"/>
        <v>proinflamatoria</v>
      </c>
      <c r="CA113" s="1">
        <v>45.65317919</v>
      </c>
      <c r="CB113" s="1" t="s">
        <v>148</v>
      </c>
      <c r="CC113" s="1">
        <v>0.090354598</v>
      </c>
      <c r="CD113" s="1">
        <v>0.20308298</v>
      </c>
      <c r="CE113" s="1">
        <v>0.009038232</v>
      </c>
      <c r="CF113" s="1">
        <v>0.593529069</v>
      </c>
      <c r="CG113" s="1">
        <v>0.040145277</v>
      </c>
      <c r="CH113" s="1">
        <v>687.845</v>
      </c>
      <c r="CI113" s="2" t="str">
        <f t="shared" si="2"/>
        <v>low</v>
      </c>
      <c r="CJ113" s="1">
        <v>101.892</v>
      </c>
      <c r="CK113" s="1">
        <v>92.419</v>
      </c>
      <c r="CL113" s="1">
        <v>9.472</v>
      </c>
      <c r="CM113" s="1">
        <v>54.166</v>
      </c>
      <c r="CN113" s="1">
        <v>44.941</v>
      </c>
      <c r="CO113" s="1">
        <v>0.298</v>
      </c>
      <c r="CP113" s="1">
        <v>0.0</v>
      </c>
      <c r="CQ113" s="1">
        <v>0.298</v>
      </c>
      <c r="CR113" s="1">
        <v>0.0</v>
      </c>
      <c r="CS113" s="1">
        <v>2.473</v>
      </c>
      <c r="CT113" s="1">
        <v>2.473</v>
      </c>
      <c r="CU113" s="1">
        <v>0.014</v>
      </c>
      <c r="CV113" s="1">
        <v>0.298</v>
      </c>
      <c r="CW113" s="1">
        <v>0.268</v>
      </c>
      <c r="CX113" s="1">
        <v>0.0</v>
      </c>
      <c r="CY113" s="1">
        <v>36.87</v>
      </c>
      <c r="CZ113" s="1">
        <v>0.05</v>
      </c>
      <c r="DA113" s="1">
        <v>0.354</v>
      </c>
      <c r="DB113" s="1">
        <v>0.403</v>
      </c>
      <c r="DC113" s="1">
        <v>0.133</v>
      </c>
      <c r="DD113" s="1">
        <v>0.084</v>
      </c>
      <c r="DE113" s="1">
        <v>0.217</v>
      </c>
      <c r="DF113" s="1">
        <v>11.434</v>
      </c>
      <c r="DG113" s="1">
        <v>3.422</v>
      </c>
      <c r="DH113" s="1">
        <v>14.856</v>
      </c>
      <c r="DI113" s="1">
        <v>0.581</v>
      </c>
      <c r="DJ113" s="1">
        <v>0.266</v>
      </c>
      <c r="DK113" s="1">
        <v>0.847</v>
      </c>
      <c r="DL113" s="1">
        <v>41.221</v>
      </c>
      <c r="DM113" s="1">
        <v>2.873</v>
      </c>
      <c r="DN113" s="1">
        <v>44.094</v>
      </c>
      <c r="DO113" s="1">
        <v>0.0</v>
      </c>
      <c r="DP113" s="1">
        <v>2.473</v>
      </c>
      <c r="DQ113" s="1">
        <v>2.473</v>
      </c>
      <c r="DR113" s="1" t="s">
        <v>158</v>
      </c>
      <c r="DS113" s="1" t="s">
        <v>158</v>
      </c>
      <c r="DT113" s="1" t="s">
        <v>158</v>
      </c>
      <c r="DU113" s="1" t="s">
        <v>158</v>
      </c>
      <c r="DV113" s="1">
        <v>451.2</v>
      </c>
      <c r="DW113" s="1" t="str">
        <f t="shared" si="3"/>
        <v>low</v>
      </c>
      <c r="DX113" s="1">
        <v>66.837</v>
      </c>
      <c r="DY113" s="1">
        <v>35.531</v>
      </c>
      <c r="DZ113" s="1">
        <v>29.479</v>
      </c>
      <c r="EA113" s="1" t="s">
        <v>157</v>
      </c>
      <c r="EB113" s="1" t="s">
        <v>158</v>
      </c>
      <c r="EC113" s="1" t="s">
        <v>157</v>
      </c>
      <c r="ED113" s="1" t="s">
        <v>158</v>
      </c>
      <c r="EE113" s="1" t="s">
        <v>385</v>
      </c>
      <c r="EF113" s="1" t="s">
        <v>165</v>
      </c>
      <c r="EG113" s="1" t="s">
        <v>165</v>
      </c>
    </row>
    <row r="114" ht="14.25" customHeight="1">
      <c r="A114" s="1" t="s">
        <v>386</v>
      </c>
      <c r="B114" s="1" t="s">
        <v>153</v>
      </c>
      <c r="C114" s="1">
        <v>44.0</v>
      </c>
      <c r="D114" s="1" t="s">
        <v>161</v>
      </c>
      <c r="E114" s="1">
        <v>102.0</v>
      </c>
      <c r="F114" s="1">
        <v>51.0</v>
      </c>
      <c r="G114" s="1" t="s">
        <v>154</v>
      </c>
      <c r="H114" s="1">
        <v>25.0</v>
      </c>
      <c r="I114" s="1">
        <v>125.0</v>
      </c>
      <c r="J114" s="1">
        <v>198.0</v>
      </c>
      <c r="K114" s="1">
        <v>3.882352941</v>
      </c>
      <c r="L114" s="1">
        <v>83.8</v>
      </c>
      <c r="M114" s="1">
        <v>3.7</v>
      </c>
      <c r="N114" s="1">
        <v>76.0</v>
      </c>
      <c r="O114" s="1">
        <v>5.6</v>
      </c>
      <c r="P114" s="1">
        <v>3.43</v>
      </c>
      <c r="Q114" s="1">
        <v>8.06</v>
      </c>
      <c r="R114" s="1">
        <v>0.425558313</v>
      </c>
      <c r="S114" s="1">
        <v>127.0</v>
      </c>
      <c r="T114" s="1">
        <v>4.55</v>
      </c>
      <c r="U114" s="1">
        <v>4.218</v>
      </c>
      <c r="V114" s="1">
        <v>94.3</v>
      </c>
      <c r="W114" s="1">
        <v>126.7409471</v>
      </c>
      <c r="X114" s="1">
        <v>176.2</v>
      </c>
      <c r="Y114" s="1">
        <v>117.2369594</v>
      </c>
      <c r="Z114" s="1">
        <v>0.852973333</v>
      </c>
      <c r="AA114" s="1">
        <v>0.393274181</v>
      </c>
      <c r="AB114" s="1">
        <v>59.0</v>
      </c>
      <c r="AC114" s="1">
        <v>22.09774243</v>
      </c>
      <c r="AD114" s="1" t="s">
        <v>154</v>
      </c>
      <c r="AE114" s="1">
        <v>36.32074665</v>
      </c>
      <c r="AF114" s="1">
        <v>81.0</v>
      </c>
      <c r="AG114" s="1" t="s">
        <v>140</v>
      </c>
      <c r="AH114" s="1" t="s">
        <v>154</v>
      </c>
      <c r="AI114" s="1" t="s">
        <v>167</v>
      </c>
      <c r="AJ114" s="1" t="s">
        <v>142</v>
      </c>
      <c r="AK114" s="1" t="s">
        <v>143</v>
      </c>
      <c r="AL114" s="1">
        <v>101.0</v>
      </c>
      <c r="AM114" s="1">
        <v>64.0</v>
      </c>
      <c r="AN114" s="1">
        <v>1916.42</v>
      </c>
      <c r="AO114" s="1">
        <v>14.9278</v>
      </c>
      <c r="AP114" s="1">
        <v>652.609</v>
      </c>
      <c r="AQ114" s="1">
        <v>1140.15</v>
      </c>
      <c r="AR114" s="1">
        <v>13.045</v>
      </c>
      <c r="AS114" s="1">
        <v>1246.36</v>
      </c>
      <c r="AT114" s="1">
        <v>3470.79</v>
      </c>
      <c r="AU114" s="1">
        <v>217.554</v>
      </c>
      <c r="AV114" s="1">
        <v>11.7199</v>
      </c>
      <c r="AW114" s="1">
        <v>1.36872</v>
      </c>
      <c r="AX114" s="1">
        <v>2.52012</v>
      </c>
      <c r="AY114" s="1">
        <v>740.716</v>
      </c>
      <c r="AZ114" s="1">
        <v>1.10451</v>
      </c>
      <c r="BA114" s="1">
        <v>2.75844</v>
      </c>
      <c r="BB114" s="1">
        <v>14.6432</v>
      </c>
      <c r="BC114" s="1">
        <v>4.62695</v>
      </c>
      <c r="BD114" s="1">
        <v>2.4479</v>
      </c>
      <c r="BE114" s="1">
        <v>315.813</v>
      </c>
      <c r="BF114" s="1">
        <v>7.46844</v>
      </c>
      <c r="BG114" s="1">
        <v>176.304</v>
      </c>
      <c r="BH114" s="1">
        <v>1.942415946</v>
      </c>
      <c r="BI114" s="1">
        <v>0.708216067</v>
      </c>
      <c r="BJ114" s="1">
        <v>0.226152569</v>
      </c>
      <c r="BK114" s="1">
        <v>0.0</v>
      </c>
      <c r="BL114" s="1" t="s">
        <v>144</v>
      </c>
      <c r="BM114" s="1" t="s">
        <v>145</v>
      </c>
      <c r="BN114" s="1" t="s">
        <v>146</v>
      </c>
      <c r="BO114" s="1" t="s">
        <v>146</v>
      </c>
      <c r="BP114" s="1" t="s">
        <v>146</v>
      </c>
      <c r="BQ114" s="1" t="s">
        <v>145</v>
      </c>
      <c r="BR114" s="1" t="s">
        <v>146</v>
      </c>
      <c r="BS114" s="1">
        <v>12.03329589</v>
      </c>
      <c r="BT114" s="1">
        <v>6.363021931</v>
      </c>
      <c r="BU114" s="1">
        <v>6.919166045</v>
      </c>
      <c r="BV114" s="1">
        <v>2.487851202</v>
      </c>
      <c r="BW114" s="1">
        <v>4.794808872</v>
      </c>
      <c r="BX114" s="1">
        <v>0.193349345</v>
      </c>
      <c r="BY114" s="1">
        <v>0.100913019</v>
      </c>
      <c r="BZ114" s="1" t="str">
        <f t="shared" si="1"/>
        <v>proinflamatoria</v>
      </c>
      <c r="CA114" s="1">
        <v>35.65432099</v>
      </c>
      <c r="CB114" s="1" t="s">
        <v>148</v>
      </c>
      <c r="CC114" s="1">
        <v>3.11662E-4</v>
      </c>
      <c r="CD114" s="1">
        <v>0.156174032</v>
      </c>
      <c r="CE114" s="1">
        <v>0.014585801</v>
      </c>
      <c r="CF114" s="1">
        <v>0.725705915</v>
      </c>
      <c r="CG114" s="1">
        <v>0.015957115</v>
      </c>
      <c r="CH114" s="1">
        <v>1017.227</v>
      </c>
      <c r="CI114" s="2" t="str">
        <f t="shared" si="2"/>
        <v>High</v>
      </c>
      <c r="CJ114" s="1">
        <v>694.063</v>
      </c>
      <c r="CK114" s="1">
        <v>635.688</v>
      </c>
      <c r="CL114" s="1">
        <v>58.375</v>
      </c>
      <c r="CM114" s="1">
        <v>626.752</v>
      </c>
      <c r="CN114" s="1">
        <v>56.977</v>
      </c>
      <c r="CO114" s="1">
        <v>5.478</v>
      </c>
      <c r="CP114" s="1">
        <v>0.0</v>
      </c>
      <c r="CQ114" s="1">
        <v>5.478</v>
      </c>
      <c r="CR114" s="1">
        <v>0.0</v>
      </c>
      <c r="CS114" s="1">
        <v>4.856</v>
      </c>
      <c r="CT114" s="1">
        <v>4.856</v>
      </c>
      <c r="CU114" s="1">
        <v>0.0</v>
      </c>
      <c r="CV114" s="1">
        <v>0.003</v>
      </c>
      <c r="CW114" s="1">
        <v>0.0</v>
      </c>
      <c r="CX114" s="1">
        <v>0.0</v>
      </c>
      <c r="CY114" s="1">
        <v>493.666</v>
      </c>
      <c r="CZ114" s="1">
        <v>91.776</v>
      </c>
      <c r="DA114" s="1">
        <v>23.898</v>
      </c>
      <c r="DB114" s="1">
        <v>115.674</v>
      </c>
      <c r="DC114" s="1">
        <v>13.898</v>
      </c>
      <c r="DD114" s="1">
        <v>0.089</v>
      </c>
      <c r="DE114" s="1">
        <v>13.986</v>
      </c>
      <c r="DF114" s="1">
        <v>2.631</v>
      </c>
      <c r="DG114" s="1">
        <v>0.795</v>
      </c>
      <c r="DH114" s="1">
        <v>3.426</v>
      </c>
      <c r="DI114" s="1">
        <v>0.024</v>
      </c>
      <c r="DJ114" s="1">
        <v>8.543</v>
      </c>
      <c r="DK114" s="1">
        <v>8.567</v>
      </c>
      <c r="DL114" s="1">
        <v>28.215</v>
      </c>
      <c r="DM114" s="1">
        <v>20.195</v>
      </c>
      <c r="DN114" s="1">
        <v>48.41</v>
      </c>
      <c r="DO114" s="1">
        <v>0.0</v>
      </c>
      <c r="DP114" s="1">
        <v>4.856</v>
      </c>
      <c r="DQ114" s="1">
        <v>4.856</v>
      </c>
      <c r="DR114" s="1" t="s">
        <v>157</v>
      </c>
      <c r="DS114" s="1" t="s">
        <v>157</v>
      </c>
      <c r="DT114" s="1" t="s">
        <v>149</v>
      </c>
      <c r="DU114" s="1" t="s">
        <v>158</v>
      </c>
      <c r="DV114" s="1">
        <v>530.796</v>
      </c>
      <c r="DW114" s="1" t="str">
        <f t="shared" si="3"/>
        <v>high</v>
      </c>
      <c r="DX114" s="1">
        <v>362.167</v>
      </c>
      <c r="DY114" s="1">
        <v>327.043</v>
      </c>
      <c r="DZ114" s="1">
        <v>29.731</v>
      </c>
      <c r="EA114" s="1" t="s">
        <v>157</v>
      </c>
      <c r="EB114" s="1" t="s">
        <v>157</v>
      </c>
      <c r="EC114" s="1" t="s">
        <v>149</v>
      </c>
      <c r="ED114" s="1" t="s">
        <v>158</v>
      </c>
      <c r="EE114" s="1" t="s">
        <v>387</v>
      </c>
      <c r="EF114" s="1" t="s">
        <v>151</v>
      </c>
      <c r="EG114" s="1" t="s">
        <v>151</v>
      </c>
    </row>
    <row r="115" ht="14.25" customHeight="1">
      <c r="A115" s="1" t="s">
        <v>388</v>
      </c>
      <c r="B115" s="1" t="s">
        <v>153</v>
      </c>
      <c r="C115" s="1">
        <v>32.0</v>
      </c>
      <c r="D115" s="1" t="s">
        <v>137</v>
      </c>
      <c r="E115" s="1">
        <v>97.5</v>
      </c>
      <c r="F115" s="1">
        <v>66.0</v>
      </c>
      <c r="G115" s="1" t="s">
        <v>154</v>
      </c>
      <c r="H115" s="1">
        <v>27.0</v>
      </c>
      <c r="I115" s="1">
        <v>127.0</v>
      </c>
      <c r="J115" s="1">
        <v>203.0</v>
      </c>
      <c r="K115" s="1">
        <v>3.075757576</v>
      </c>
      <c r="L115" s="1">
        <v>66.8</v>
      </c>
      <c r="M115" s="1">
        <v>1.6</v>
      </c>
      <c r="N115" s="1">
        <v>76.0</v>
      </c>
      <c r="O115" s="1">
        <v>5.1</v>
      </c>
      <c r="P115" s="1">
        <v>10.3</v>
      </c>
      <c r="Q115" s="1">
        <v>12.49</v>
      </c>
      <c r="R115" s="1">
        <v>0.824659728</v>
      </c>
      <c r="S115" s="1">
        <v>136.0</v>
      </c>
      <c r="T115" s="1">
        <v>21.6</v>
      </c>
      <c r="U115" s="1">
        <v>4.218</v>
      </c>
      <c r="V115" s="1">
        <v>266.8</v>
      </c>
      <c r="W115" s="1">
        <v>601.6713092</v>
      </c>
      <c r="X115" s="1">
        <v>38.3</v>
      </c>
      <c r="Y115" s="1">
        <v>24.69574838</v>
      </c>
      <c r="Z115" s="1">
        <v>4.04928</v>
      </c>
      <c r="AA115" s="1">
        <v>0.310636411</v>
      </c>
      <c r="AB115" s="1">
        <v>74.4</v>
      </c>
      <c r="AC115" s="1">
        <v>28.34933699</v>
      </c>
      <c r="AD115" s="1" t="s">
        <v>139</v>
      </c>
      <c r="AE115" s="1">
        <v>36.20111271</v>
      </c>
      <c r="AF115" s="1">
        <v>85.4</v>
      </c>
      <c r="AG115" s="1" t="s">
        <v>140</v>
      </c>
      <c r="AH115" s="1" t="s">
        <v>154</v>
      </c>
      <c r="AI115" s="1" t="s">
        <v>142</v>
      </c>
      <c r="AJ115" s="1" t="s">
        <v>142</v>
      </c>
      <c r="AK115" s="1" t="s">
        <v>143</v>
      </c>
      <c r="AL115" s="1">
        <v>105.0</v>
      </c>
      <c r="AM115" s="1">
        <v>71.0</v>
      </c>
      <c r="AN115" s="1">
        <v>1881.01</v>
      </c>
      <c r="AO115" s="1">
        <v>12.3818</v>
      </c>
      <c r="AP115" s="1">
        <v>589.928</v>
      </c>
      <c r="AQ115" s="1">
        <v>930.494</v>
      </c>
      <c r="AR115" s="1">
        <v>11.5822</v>
      </c>
      <c r="AS115" s="1">
        <v>1437.24</v>
      </c>
      <c r="AT115" s="1">
        <v>2300.4</v>
      </c>
      <c r="AU115" s="1">
        <v>181.368</v>
      </c>
      <c r="AV115" s="1">
        <v>10.2403</v>
      </c>
      <c r="AW115" s="1">
        <v>1.00057</v>
      </c>
      <c r="AX115" s="1">
        <v>2.34479</v>
      </c>
      <c r="AY115" s="1">
        <v>665.507</v>
      </c>
      <c r="AZ115" s="1">
        <v>0.865634</v>
      </c>
      <c r="BA115" s="1">
        <v>1.66148</v>
      </c>
      <c r="BB115" s="1">
        <v>18.1454</v>
      </c>
      <c r="BC115" s="1">
        <v>4.05303</v>
      </c>
      <c r="BD115" s="1">
        <v>1.39808</v>
      </c>
      <c r="BE115" s="1">
        <v>336.914</v>
      </c>
      <c r="BF115" s="1">
        <v>7.53762</v>
      </c>
      <c r="BG115" s="1">
        <v>108.595</v>
      </c>
      <c r="BH115" s="1">
        <v>1.040034131</v>
      </c>
      <c r="BI115" s="1">
        <v>0.210800143</v>
      </c>
      <c r="BJ115" s="1">
        <v>0.180665239</v>
      </c>
      <c r="BK115" s="1">
        <v>0.0</v>
      </c>
      <c r="BL115" s="1" t="s">
        <v>156</v>
      </c>
      <c r="BM115" s="1" t="s">
        <v>146</v>
      </c>
      <c r="BN115" s="1" t="s">
        <v>146</v>
      </c>
      <c r="BO115" s="1" t="s">
        <v>146</v>
      </c>
      <c r="BP115" s="1" t="s">
        <v>146</v>
      </c>
      <c r="BQ115" s="1" t="s">
        <v>146</v>
      </c>
      <c r="BR115" s="1" t="s">
        <v>145</v>
      </c>
      <c r="BS115" s="1">
        <v>9.612620673</v>
      </c>
      <c r="BT115" s="1">
        <v>24.58600928</v>
      </c>
      <c r="BU115" s="1">
        <v>4.66267411</v>
      </c>
      <c r="BV115" s="1">
        <v>2.694785696</v>
      </c>
      <c r="BW115" s="1">
        <v>8.089800657</v>
      </c>
      <c r="BX115" s="1">
        <v>1.007978166</v>
      </c>
      <c r="BY115" s="1">
        <v>0.53587356</v>
      </c>
      <c r="BZ115" s="1" t="str">
        <f t="shared" si="1"/>
        <v>proinflamatoria</v>
      </c>
      <c r="CA115" s="1">
        <v>38.06088993</v>
      </c>
      <c r="CB115" s="1" t="s">
        <v>148</v>
      </c>
      <c r="CC115" s="1">
        <v>0.048911057</v>
      </c>
      <c r="CD115" s="1">
        <v>0.19358124</v>
      </c>
      <c r="CE115" s="1">
        <v>0.009192041</v>
      </c>
      <c r="CF115" s="1">
        <v>0.325090092</v>
      </c>
      <c r="CG115" s="1">
        <v>0.161826918</v>
      </c>
      <c r="CH115" s="1">
        <v>460.493</v>
      </c>
      <c r="CI115" s="2" t="str">
        <f t="shared" si="2"/>
        <v>low</v>
      </c>
      <c r="CJ115" s="1">
        <v>226.974</v>
      </c>
      <c r="CK115" s="1">
        <v>216.673</v>
      </c>
      <c r="CL115" s="1">
        <v>10.301</v>
      </c>
      <c r="CM115" s="1">
        <v>129.625</v>
      </c>
      <c r="CN115" s="1">
        <v>96.196</v>
      </c>
      <c r="CO115" s="1">
        <v>0.0</v>
      </c>
      <c r="CP115" s="1">
        <v>0.0</v>
      </c>
      <c r="CQ115" s="1">
        <v>0.0</v>
      </c>
      <c r="CR115" s="1">
        <v>0.0</v>
      </c>
      <c r="CS115" s="1">
        <v>1.153</v>
      </c>
      <c r="CT115" s="1">
        <v>1.153</v>
      </c>
      <c r="CU115" s="1">
        <v>0.0</v>
      </c>
      <c r="CV115" s="1">
        <v>0.0</v>
      </c>
      <c r="CW115" s="1">
        <v>92.5</v>
      </c>
      <c r="CX115" s="1">
        <v>0.0</v>
      </c>
      <c r="CY115" s="1">
        <v>4.073</v>
      </c>
      <c r="CZ115" s="1">
        <v>0.038</v>
      </c>
      <c r="DA115" s="1">
        <v>0.27</v>
      </c>
      <c r="DB115" s="1">
        <v>0.307</v>
      </c>
      <c r="DC115" s="1">
        <v>0.102</v>
      </c>
      <c r="DD115" s="1">
        <v>0.032</v>
      </c>
      <c r="DE115" s="1">
        <v>0.134</v>
      </c>
      <c r="DF115" s="1">
        <v>29.129</v>
      </c>
      <c r="DG115" s="1">
        <v>3.482</v>
      </c>
      <c r="DH115" s="1">
        <v>32.611</v>
      </c>
      <c r="DI115" s="1">
        <v>0.734</v>
      </c>
      <c r="DJ115" s="1">
        <v>0.43</v>
      </c>
      <c r="DK115" s="1">
        <v>1.164</v>
      </c>
      <c r="DL115" s="1">
        <v>90.095</v>
      </c>
      <c r="DM115" s="1">
        <v>4.931</v>
      </c>
      <c r="DN115" s="1">
        <v>95.025</v>
      </c>
      <c r="DO115" s="1">
        <v>0.0</v>
      </c>
      <c r="DP115" s="1">
        <v>1.153</v>
      </c>
      <c r="DQ115" s="1">
        <v>1.153</v>
      </c>
      <c r="DR115" s="1" t="s">
        <v>158</v>
      </c>
      <c r="DS115" s="1" t="s">
        <v>158</v>
      </c>
      <c r="DT115" s="1" t="s">
        <v>157</v>
      </c>
      <c r="DU115" s="1" t="s">
        <v>158</v>
      </c>
      <c r="DV115" s="1">
        <v>244.812</v>
      </c>
      <c r="DW115" s="1" t="str">
        <f t="shared" si="3"/>
        <v>low</v>
      </c>
      <c r="DX115" s="1">
        <v>120.666</v>
      </c>
      <c r="DY115" s="1">
        <v>68.912</v>
      </c>
      <c r="DZ115" s="1">
        <v>51.141</v>
      </c>
      <c r="EA115" s="1" t="s">
        <v>158</v>
      </c>
      <c r="EB115" s="1" t="s">
        <v>158</v>
      </c>
      <c r="EC115" s="1" t="s">
        <v>157</v>
      </c>
      <c r="ED115" s="1" t="s">
        <v>158</v>
      </c>
      <c r="EE115" s="1" t="s">
        <v>389</v>
      </c>
      <c r="EF115" s="1" t="s">
        <v>151</v>
      </c>
      <c r="EG115" s="1" t="s">
        <v>151</v>
      </c>
    </row>
    <row r="116" ht="14.25" customHeight="1">
      <c r="A116" s="1" t="s">
        <v>390</v>
      </c>
      <c r="B116" s="1" t="s">
        <v>153</v>
      </c>
      <c r="C116" s="1">
        <v>50.0</v>
      </c>
      <c r="D116" s="1" t="s">
        <v>161</v>
      </c>
      <c r="E116" s="1">
        <v>117.0</v>
      </c>
      <c r="F116" s="1">
        <v>44.0</v>
      </c>
      <c r="G116" s="1" t="s">
        <v>154</v>
      </c>
      <c r="H116" s="1">
        <v>53.0</v>
      </c>
      <c r="I116" s="1">
        <v>146.0</v>
      </c>
      <c r="J116" s="1">
        <v>223.0</v>
      </c>
      <c r="K116" s="1">
        <v>5.068181818</v>
      </c>
      <c r="L116" s="1">
        <v>40.0</v>
      </c>
      <c r="M116" s="1">
        <v>1.0</v>
      </c>
      <c r="N116" s="1">
        <v>90.0</v>
      </c>
      <c r="O116" s="1">
        <v>5.8</v>
      </c>
      <c r="P116" s="1">
        <v>10.1</v>
      </c>
      <c r="Q116" s="1">
        <v>8.06</v>
      </c>
      <c r="R116" s="1">
        <v>1.253101737</v>
      </c>
      <c r="S116" s="1">
        <v>266.0</v>
      </c>
      <c r="T116" s="1">
        <v>10.36</v>
      </c>
      <c r="U116" s="1">
        <v>4.995</v>
      </c>
      <c r="V116" s="1">
        <v>116.5</v>
      </c>
      <c r="W116" s="1">
        <v>138.5953177</v>
      </c>
      <c r="X116" s="1">
        <v>74.7</v>
      </c>
      <c r="Y116" s="1">
        <v>43.47977321</v>
      </c>
      <c r="Z116" s="1">
        <v>2.29992</v>
      </c>
      <c r="AA116" s="1">
        <v>0.336300336</v>
      </c>
      <c r="AB116" s="1">
        <v>81.2</v>
      </c>
      <c r="AC116" s="1">
        <v>32.77529227</v>
      </c>
      <c r="AD116" s="1" t="s">
        <v>155</v>
      </c>
      <c r="AE116" s="1">
        <v>46.21540332</v>
      </c>
      <c r="AF116" s="1">
        <v>101.3</v>
      </c>
      <c r="AG116" s="1" t="s">
        <v>140</v>
      </c>
      <c r="AH116" s="1" t="s">
        <v>141</v>
      </c>
      <c r="AI116" s="1" t="s">
        <v>167</v>
      </c>
      <c r="AJ116" s="1" t="s">
        <v>167</v>
      </c>
      <c r="AK116" s="1" t="s">
        <v>143</v>
      </c>
      <c r="AL116" s="1">
        <v>114.0</v>
      </c>
      <c r="AM116" s="1">
        <v>74.0</v>
      </c>
      <c r="AN116" s="1">
        <v>1918.64</v>
      </c>
      <c r="AO116" s="1">
        <v>16.7764</v>
      </c>
      <c r="AP116" s="1">
        <v>531.386</v>
      </c>
      <c r="AQ116" s="1">
        <v>960.969</v>
      </c>
      <c r="AR116" s="1">
        <v>12.7022</v>
      </c>
      <c r="AS116" s="1">
        <v>769.76</v>
      </c>
      <c r="AT116" s="1">
        <v>2859.91</v>
      </c>
      <c r="AU116" s="1">
        <v>233.266</v>
      </c>
      <c r="AV116" s="1">
        <v>10.4298</v>
      </c>
      <c r="AW116" s="1">
        <v>1.33712</v>
      </c>
      <c r="AX116" s="1">
        <v>3.41878</v>
      </c>
      <c r="AY116" s="1">
        <v>721.578</v>
      </c>
      <c r="AZ116" s="1">
        <v>1.07264</v>
      </c>
      <c r="BA116" s="1">
        <v>1.58078</v>
      </c>
      <c r="BB116" s="1">
        <v>13.2173</v>
      </c>
      <c r="BC116" s="1">
        <v>5.2244</v>
      </c>
      <c r="BD116" s="1">
        <v>0.814068</v>
      </c>
      <c r="BE116" s="1">
        <v>362.569</v>
      </c>
      <c r="BF116" s="1">
        <v>7.11974</v>
      </c>
      <c r="BG116" s="1">
        <v>169.848</v>
      </c>
      <c r="BH116" s="1">
        <v>9.869848096</v>
      </c>
      <c r="BI116" s="1">
        <v>2.920468122</v>
      </c>
      <c r="BJ116" s="1">
        <v>1.224085768</v>
      </c>
      <c r="BK116" s="1">
        <v>0.052778579</v>
      </c>
      <c r="BL116" s="1" t="s">
        <v>144</v>
      </c>
      <c r="BM116" s="1" t="s">
        <v>146</v>
      </c>
      <c r="BN116" s="1" t="s">
        <v>145</v>
      </c>
      <c r="BO116" s="1" t="s">
        <v>145</v>
      </c>
      <c r="BP116" s="1" t="s">
        <v>146</v>
      </c>
      <c r="BQ116" s="1" t="s">
        <v>146</v>
      </c>
      <c r="BR116" s="1" t="s">
        <v>146</v>
      </c>
      <c r="BS116" s="1">
        <v>19.09712088</v>
      </c>
      <c r="BT116" s="1">
        <v>3.755986363</v>
      </c>
      <c r="BU116" s="1">
        <v>6.354174459</v>
      </c>
      <c r="BV116" s="1">
        <v>9.100312691</v>
      </c>
      <c r="BW116" s="1">
        <v>4.653532743</v>
      </c>
      <c r="BX116" s="1">
        <v>0.087521965</v>
      </c>
      <c r="BY116" s="1">
        <v>0.045608111</v>
      </c>
      <c r="BZ116" s="1" t="str">
        <f t="shared" si="1"/>
        <v>antiinflamatoria</v>
      </c>
      <c r="CA116" s="1">
        <v>44.92398815</v>
      </c>
      <c r="CB116" s="1" t="s">
        <v>148</v>
      </c>
      <c r="CC116" s="1">
        <v>0.107567411</v>
      </c>
      <c r="CD116" s="1">
        <v>0.57559357</v>
      </c>
      <c r="CE116" s="1">
        <v>0.097773912</v>
      </c>
      <c r="CF116" s="1">
        <v>0.032988628</v>
      </c>
      <c r="CG116" s="1">
        <v>0.060822783</v>
      </c>
      <c r="CH116" s="1">
        <v>2001.209</v>
      </c>
      <c r="CI116" s="2" t="str">
        <f t="shared" si="2"/>
        <v>High</v>
      </c>
      <c r="CJ116" s="1">
        <v>1211.577</v>
      </c>
      <c r="CK116" s="1">
        <v>1047.322</v>
      </c>
      <c r="CL116" s="1">
        <v>164.255</v>
      </c>
      <c r="CM116" s="1">
        <v>843.002</v>
      </c>
      <c r="CN116" s="1">
        <v>349.256</v>
      </c>
      <c r="CO116" s="1">
        <v>2.744</v>
      </c>
      <c r="CP116" s="1">
        <v>0.0</v>
      </c>
      <c r="CQ116" s="1">
        <v>2.744</v>
      </c>
      <c r="CR116" s="1">
        <v>0.0</v>
      </c>
      <c r="CS116" s="1">
        <v>16.575</v>
      </c>
      <c r="CT116" s="1">
        <v>16.575</v>
      </c>
      <c r="CU116" s="1">
        <v>0.0</v>
      </c>
      <c r="CV116" s="1">
        <v>0.729</v>
      </c>
      <c r="CW116" s="1">
        <v>79.756</v>
      </c>
      <c r="CX116" s="1">
        <v>0.0</v>
      </c>
      <c r="CY116" s="1">
        <v>671.861</v>
      </c>
      <c r="CZ116" s="1">
        <v>1.017</v>
      </c>
      <c r="DA116" s="1">
        <v>1.161</v>
      </c>
      <c r="DB116" s="1">
        <v>2.178</v>
      </c>
      <c r="DC116" s="1">
        <v>5.084</v>
      </c>
      <c r="DD116" s="1">
        <v>0.121</v>
      </c>
      <c r="DE116" s="1">
        <v>5.204</v>
      </c>
      <c r="DF116" s="1">
        <v>65.199</v>
      </c>
      <c r="DG116" s="1">
        <v>18.804</v>
      </c>
      <c r="DH116" s="1">
        <v>84.003</v>
      </c>
      <c r="DI116" s="1">
        <v>24.641</v>
      </c>
      <c r="DJ116" s="1">
        <v>26.85</v>
      </c>
      <c r="DK116" s="1">
        <v>51.491</v>
      </c>
      <c r="DL116" s="1">
        <v>197.021</v>
      </c>
      <c r="DM116" s="1">
        <v>100.745</v>
      </c>
      <c r="DN116" s="1">
        <v>297.765</v>
      </c>
      <c r="DO116" s="1">
        <v>0.0</v>
      </c>
      <c r="DP116" s="1">
        <v>16.575</v>
      </c>
      <c r="DQ116" s="1">
        <v>16.575</v>
      </c>
      <c r="DR116" s="1" t="s">
        <v>149</v>
      </c>
      <c r="DS116" s="1" t="s">
        <v>149</v>
      </c>
      <c r="DT116" s="1" t="s">
        <v>149</v>
      </c>
      <c r="DU116" s="1" t="s">
        <v>157</v>
      </c>
      <c r="DV116" s="1">
        <v>1043.035</v>
      </c>
      <c r="DW116" s="1" t="str">
        <f t="shared" si="3"/>
        <v>high</v>
      </c>
      <c r="DX116" s="1">
        <v>631.477</v>
      </c>
      <c r="DY116" s="1">
        <v>439.375</v>
      </c>
      <c r="DZ116" s="1">
        <v>182.033</v>
      </c>
      <c r="EA116" s="1" t="s">
        <v>149</v>
      </c>
      <c r="EB116" s="1" t="s">
        <v>149</v>
      </c>
      <c r="EC116" s="1" t="s">
        <v>149</v>
      </c>
      <c r="ED116" s="1" t="s">
        <v>157</v>
      </c>
      <c r="EE116" s="1" t="s">
        <v>391</v>
      </c>
      <c r="EF116" s="1" t="s">
        <v>151</v>
      </c>
      <c r="EG116" s="1" t="s">
        <v>151</v>
      </c>
    </row>
    <row r="117" ht="14.25" customHeight="1">
      <c r="A117" s="1" t="s">
        <v>392</v>
      </c>
      <c r="B117" s="1" t="s">
        <v>153</v>
      </c>
      <c r="C117" s="1">
        <v>33.0</v>
      </c>
      <c r="D117" s="1" t="s">
        <v>137</v>
      </c>
      <c r="E117" s="1">
        <v>97.7</v>
      </c>
      <c r="F117" s="1">
        <v>55.0</v>
      </c>
      <c r="G117" s="1" t="s">
        <v>154</v>
      </c>
      <c r="H117" s="1">
        <v>20.0</v>
      </c>
      <c r="I117" s="1">
        <v>144.0</v>
      </c>
      <c r="J117" s="1">
        <v>219.0</v>
      </c>
      <c r="K117" s="1">
        <v>3.981818182</v>
      </c>
      <c r="L117" s="1">
        <v>128.4</v>
      </c>
      <c r="M117" s="1">
        <v>1.3</v>
      </c>
      <c r="N117" s="1">
        <v>79.0</v>
      </c>
      <c r="O117" s="1">
        <v>5.3</v>
      </c>
      <c r="P117" s="1">
        <v>5.01</v>
      </c>
      <c r="Q117" s="1">
        <v>5.74</v>
      </c>
      <c r="R117" s="1">
        <v>0.8728223</v>
      </c>
      <c r="S117" s="1">
        <v>100.0</v>
      </c>
      <c r="T117" s="1">
        <v>7.26</v>
      </c>
      <c r="U117" s="1">
        <v>4.3845</v>
      </c>
      <c r="V117" s="1">
        <v>119.0</v>
      </c>
      <c r="W117" s="1">
        <v>164.1605427</v>
      </c>
      <c r="X117" s="1">
        <v>109.8</v>
      </c>
      <c r="Y117" s="1">
        <v>70.68476574</v>
      </c>
      <c r="Z117" s="1">
        <v>1.414732</v>
      </c>
      <c r="AA117" s="1">
        <v>0.361991736</v>
      </c>
      <c r="AB117" s="1">
        <v>63.8</v>
      </c>
      <c r="AC117" s="1">
        <v>24.25040405</v>
      </c>
      <c r="AD117" s="1" t="s">
        <v>154</v>
      </c>
      <c r="AE117" s="1">
        <v>37.69398936</v>
      </c>
      <c r="AF117" s="1">
        <v>85.7</v>
      </c>
      <c r="AG117" s="1" t="s">
        <v>140</v>
      </c>
      <c r="AH117" s="1" t="s">
        <v>154</v>
      </c>
      <c r="AI117" s="1" t="s">
        <v>142</v>
      </c>
      <c r="AJ117" s="1" t="s">
        <v>167</v>
      </c>
      <c r="AK117" s="1" t="s">
        <v>143</v>
      </c>
      <c r="AL117" s="1">
        <v>96.0</v>
      </c>
      <c r="AM117" s="1">
        <v>59.0</v>
      </c>
      <c r="AN117" s="1">
        <v>2162.01</v>
      </c>
      <c r="AO117" s="1">
        <v>17.9148</v>
      </c>
      <c r="AP117" s="1">
        <v>531.771</v>
      </c>
      <c r="AQ117" s="1">
        <v>932.547</v>
      </c>
      <c r="AR117" s="1">
        <v>14.5901</v>
      </c>
      <c r="AS117" s="1">
        <v>1648.05</v>
      </c>
      <c r="AT117" s="1">
        <v>2902.14</v>
      </c>
      <c r="AU117" s="1">
        <v>238.72</v>
      </c>
      <c r="AV117" s="1">
        <v>10.0263</v>
      </c>
      <c r="AW117" s="1">
        <v>1.55598</v>
      </c>
      <c r="AX117" s="1">
        <v>4.30573</v>
      </c>
      <c r="AY117" s="1">
        <v>608.019</v>
      </c>
      <c r="AZ117" s="1">
        <v>1.15608</v>
      </c>
      <c r="BA117" s="1">
        <v>1.52225</v>
      </c>
      <c r="BB117" s="1">
        <v>13.3119</v>
      </c>
      <c r="BC117" s="1">
        <v>4.95025</v>
      </c>
      <c r="BD117" s="1">
        <v>2.91234</v>
      </c>
      <c r="BE117" s="1">
        <v>375.7</v>
      </c>
      <c r="BF117" s="1">
        <v>6.80338</v>
      </c>
      <c r="BG117" s="1">
        <v>102.344</v>
      </c>
      <c r="BH117" s="1">
        <v>0.0</v>
      </c>
      <c r="BI117" s="1">
        <v>0.0</v>
      </c>
      <c r="BJ117" s="1">
        <v>0.0</v>
      </c>
      <c r="BK117" s="1">
        <v>0.0</v>
      </c>
      <c r="BL117" s="1" t="s">
        <v>156</v>
      </c>
      <c r="BM117" s="1" t="s">
        <v>146</v>
      </c>
      <c r="BN117" s="1" t="s">
        <v>146</v>
      </c>
      <c r="BO117" s="1" t="s">
        <v>146</v>
      </c>
      <c r="BP117" s="1" t="s">
        <v>146</v>
      </c>
      <c r="BQ117" s="1" t="s">
        <v>146</v>
      </c>
      <c r="BR117" s="1" t="s">
        <v>146</v>
      </c>
      <c r="BS117" s="1" t="s">
        <v>147</v>
      </c>
      <c r="BT117" s="1" t="s">
        <v>147</v>
      </c>
      <c r="BU117" s="1" t="s">
        <v>147</v>
      </c>
      <c r="BV117" s="1" t="s">
        <v>147</v>
      </c>
      <c r="BW117" s="1" t="s">
        <v>147</v>
      </c>
      <c r="BX117" s="1">
        <v>0.256406114</v>
      </c>
      <c r="BY117" s="1">
        <v>0.118596722</v>
      </c>
      <c r="BZ117" s="1" t="str">
        <f t="shared" si="1"/>
        <v>proinflamatoria</v>
      </c>
      <c r="CA117" s="1">
        <v>38.1470245</v>
      </c>
      <c r="CB117" s="1" t="s">
        <v>148</v>
      </c>
      <c r="CC117" s="1">
        <v>0.046380042</v>
      </c>
      <c r="CD117" s="1">
        <v>0.160229757</v>
      </c>
      <c r="CE117" s="1">
        <v>0.071884779</v>
      </c>
      <c r="CF117" s="1">
        <v>0.146212868</v>
      </c>
      <c r="CG117" s="1">
        <v>0.425779073</v>
      </c>
      <c r="CH117" s="1">
        <v>1263.638</v>
      </c>
      <c r="CI117" s="2" t="str">
        <f t="shared" si="2"/>
        <v>High</v>
      </c>
      <c r="CJ117" s="1">
        <v>1151.157</v>
      </c>
      <c r="CK117" s="1">
        <v>831.341</v>
      </c>
      <c r="CL117" s="1">
        <v>319.816</v>
      </c>
      <c r="CM117" s="1">
        <v>250.083</v>
      </c>
      <c r="CN117" s="1">
        <v>880.078</v>
      </c>
      <c r="CO117" s="1">
        <v>20.483</v>
      </c>
      <c r="CP117" s="1">
        <v>0.0</v>
      </c>
      <c r="CQ117" s="1">
        <v>20.483</v>
      </c>
      <c r="CR117" s="1">
        <v>0.174</v>
      </c>
      <c r="CS117" s="1">
        <v>0.329</v>
      </c>
      <c r="CT117" s="1">
        <v>0.503</v>
      </c>
      <c r="CU117" s="1">
        <v>0.01</v>
      </c>
      <c r="CV117" s="1">
        <v>12.823</v>
      </c>
      <c r="CW117" s="1">
        <v>1.606</v>
      </c>
      <c r="CX117" s="1">
        <v>0.0</v>
      </c>
      <c r="CY117" s="1">
        <v>219.052</v>
      </c>
      <c r="CZ117" s="1">
        <v>0.0</v>
      </c>
      <c r="DA117" s="1">
        <v>0.0</v>
      </c>
      <c r="DB117" s="1">
        <v>0.0</v>
      </c>
      <c r="DC117" s="1">
        <v>3.708</v>
      </c>
      <c r="DD117" s="1">
        <v>0.298</v>
      </c>
      <c r="DE117" s="1">
        <v>4.006</v>
      </c>
      <c r="DF117" s="1">
        <v>11.855</v>
      </c>
      <c r="DG117" s="1">
        <v>4.26</v>
      </c>
      <c r="DH117" s="1">
        <v>16.116</v>
      </c>
      <c r="DI117" s="1">
        <v>2.059</v>
      </c>
      <c r="DJ117" s="1">
        <v>1.939</v>
      </c>
      <c r="DK117" s="1">
        <v>3.998</v>
      </c>
      <c r="DL117" s="1">
        <v>563.057</v>
      </c>
      <c r="DM117" s="1">
        <v>312.957</v>
      </c>
      <c r="DN117" s="1">
        <v>876.014</v>
      </c>
      <c r="DO117" s="1">
        <v>0.174</v>
      </c>
      <c r="DP117" s="1">
        <v>0.329</v>
      </c>
      <c r="DQ117" s="1">
        <v>0.503</v>
      </c>
      <c r="DR117" s="1" t="s">
        <v>157</v>
      </c>
      <c r="DS117" s="1" t="s">
        <v>149</v>
      </c>
      <c r="DT117" s="1" t="s">
        <v>149</v>
      </c>
      <c r="DU117" s="1" t="s">
        <v>149</v>
      </c>
      <c r="DV117" s="1">
        <v>584.474</v>
      </c>
      <c r="DW117" s="1" t="str">
        <f t="shared" si="3"/>
        <v>high</v>
      </c>
      <c r="DX117" s="1">
        <v>532.447</v>
      </c>
      <c r="DY117" s="1">
        <v>115.672</v>
      </c>
      <c r="DZ117" s="1">
        <v>407.065</v>
      </c>
      <c r="EA117" s="1" t="s">
        <v>157</v>
      </c>
      <c r="EB117" s="1" t="s">
        <v>149</v>
      </c>
      <c r="EC117" s="1" t="s">
        <v>157</v>
      </c>
      <c r="ED117" s="1" t="s">
        <v>149</v>
      </c>
      <c r="EE117" s="1" t="s">
        <v>393</v>
      </c>
      <c r="EF117" s="1" t="s">
        <v>151</v>
      </c>
      <c r="EG117" s="1" t="s">
        <v>151</v>
      </c>
    </row>
    <row r="118" ht="14.25" customHeight="1">
      <c r="A118" s="1" t="s">
        <v>394</v>
      </c>
      <c r="B118" s="1" t="s">
        <v>153</v>
      </c>
      <c r="C118" s="1">
        <v>42.0</v>
      </c>
      <c r="D118" s="1" t="s">
        <v>161</v>
      </c>
      <c r="E118" s="1">
        <v>103.0</v>
      </c>
      <c r="F118" s="1">
        <v>28.0</v>
      </c>
      <c r="G118" s="1" t="s">
        <v>154</v>
      </c>
      <c r="H118" s="1">
        <v>59.0</v>
      </c>
      <c r="I118" s="1">
        <v>109.0</v>
      </c>
      <c r="J118" s="1">
        <v>177.0</v>
      </c>
      <c r="K118" s="1">
        <v>6.321428571</v>
      </c>
      <c r="L118" s="1">
        <v>158.6</v>
      </c>
      <c r="M118" s="1">
        <v>13.0</v>
      </c>
      <c r="N118" s="1">
        <v>84.0</v>
      </c>
      <c r="O118" s="1">
        <v>5.7</v>
      </c>
      <c r="P118" s="1">
        <v>3.44</v>
      </c>
      <c r="Q118" s="1">
        <v>5.89</v>
      </c>
      <c r="R118" s="1">
        <v>0.584040747</v>
      </c>
      <c r="S118" s="1">
        <v>295.0</v>
      </c>
      <c r="T118" s="1">
        <v>6.38</v>
      </c>
      <c r="U118" s="1">
        <v>4.662</v>
      </c>
      <c r="V118" s="1">
        <v>96.5</v>
      </c>
      <c r="W118" s="1">
        <v>109.8106713</v>
      </c>
      <c r="X118" s="1">
        <v>122.6</v>
      </c>
      <c r="Y118" s="1">
        <v>75.64662737</v>
      </c>
      <c r="Z118" s="1">
        <v>1.321936</v>
      </c>
      <c r="AA118" s="1">
        <v>0.365894229</v>
      </c>
      <c r="AB118" s="1">
        <v>69.0</v>
      </c>
      <c r="AC118" s="1">
        <v>26.35676208</v>
      </c>
      <c r="AD118" s="1" t="s">
        <v>139</v>
      </c>
      <c r="AE118" s="1">
        <v>38.86736648</v>
      </c>
      <c r="AF118" s="1">
        <v>85.9</v>
      </c>
      <c r="AG118" s="1" t="s">
        <v>140</v>
      </c>
      <c r="AH118" s="1" t="s">
        <v>154</v>
      </c>
      <c r="AI118" s="1" t="s">
        <v>142</v>
      </c>
      <c r="AJ118" s="1" t="s">
        <v>142</v>
      </c>
      <c r="AK118" s="1" t="s">
        <v>143</v>
      </c>
      <c r="AL118" s="1">
        <v>118.0</v>
      </c>
      <c r="AM118" s="1">
        <v>82.0</v>
      </c>
      <c r="AN118" s="1">
        <v>1050.14</v>
      </c>
      <c r="AO118" s="1">
        <v>9.71444</v>
      </c>
      <c r="AP118" s="1">
        <v>232.667</v>
      </c>
      <c r="AQ118" s="1">
        <v>564.163</v>
      </c>
      <c r="AR118" s="1">
        <v>11.4231</v>
      </c>
      <c r="AS118" s="1">
        <v>702.269</v>
      </c>
      <c r="AT118" s="1">
        <v>1720.55</v>
      </c>
      <c r="AU118" s="1">
        <v>124.926</v>
      </c>
      <c r="AV118" s="1">
        <v>9.72623</v>
      </c>
      <c r="AW118" s="1">
        <v>0.875743</v>
      </c>
      <c r="AX118" s="1">
        <v>2.13875</v>
      </c>
      <c r="AY118" s="1">
        <v>582.051</v>
      </c>
      <c r="AZ118" s="1">
        <v>0.779078</v>
      </c>
      <c r="BA118" s="1">
        <v>1.05771</v>
      </c>
      <c r="BB118" s="1">
        <v>11.8061</v>
      </c>
      <c r="BC118" s="1">
        <v>3.11635</v>
      </c>
      <c r="BD118" s="1">
        <v>1.04689</v>
      </c>
      <c r="BE118" s="1">
        <v>259.409</v>
      </c>
      <c r="BF118" s="1">
        <v>6.9475</v>
      </c>
      <c r="BG118" s="1">
        <v>92.3824</v>
      </c>
      <c r="BH118" s="1">
        <v>0.833195194</v>
      </c>
      <c r="BI118" s="1">
        <v>0.485705729</v>
      </c>
      <c r="BJ118" s="1">
        <v>0.434528325</v>
      </c>
      <c r="BK118" s="1">
        <v>0.053817005</v>
      </c>
      <c r="BL118" s="1" t="s">
        <v>144</v>
      </c>
      <c r="BM118" s="1" t="s">
        <v>146</v>
      </c>
      <c r="BN118" s="1" t="s">
        <v>145</v>
      </c>
      <c r="BO118" s="1" t="s">
        <v>145</v>
      </c>
      <c r="BP118" s="1" t="s">
        <v>146</v>
      </c>
      <c r="BQ118" s="1" t="s">
        <v>145</v>
      </c>
      <c r="BR118" s="1" t="s">
        <v>146</v>
      </c>
      <c r="BS118" s="1">
        <v>17.39330627</v>
      </c>
      <c r="BT118" s="1">
        <v>5.898402929</v>
      </c>
      <c r="BU118" s="1">
        <v>12.1942071</v>
      </c>
      <c r="BV118" s="1">
        <v>8.336174539</v>
      </c>
      <c r="BW118" s="1">
        <v>4.14068336</v>
      </c>
      <c r="BX118" s="1">
        <v>1.579230984</v>
      </c>
      <c r="BY118" s="1">
        <v>1.504029508</v>
      </c>
      <c r="BZ118" s="1" t="str">
        <f t="shared" si="1"/>
        <v>proinflamatoria</v>
      </c>
      <c r="CA118" s="1">
        <v>38.32828871</v>
      </c>
      <c r="CB118" s="1" t="s">
        <v>148</v>
      </c>
      <c r="CC118" s="1">
        <v>0.307768092</v>
      </c>
      <c r="CD118" s="1">
        <v>0.194829233</v>
      </c>
      <c r="CE118" s="1">
        <v>0.295945785</v>
      </c>
      <c r="CF118" s="1">
        <v>0.009881777</v>
      </c>
      <c r="CG118" s="1">
        <v>0.069888942</v>
      </c>
      <c r="CH118" s="1">
        <v>302.143</v>
      </c>
      <c r="CI118" s="2" t="str">
        <f t="shared" si="2"/>
        <v>low</v>
      </c>
      <c r="CJ118" s="1">
        <v>45.525</v>
      </c>
      <c r="CK118" s="1">
        <v>38.199</v>
      </c>
      <c r="CL118" s="1">
        <v>7.326</v>
      </c>
      <c r="CM118" s="1">
        <v>5.012</v>
      </c>
      <c r="CN118" s="1">
        <v>36.398</v>
      </c>
      <c r="CO118" s="1">
        <v>0.0</v>
      </c>
      <c r="CP118" s="1">
        <v>0.0</v>
      </c>
      <c r="CQ118" s="1">
        <v>0.0</v>
      </c>
      <c r="CR118" s="1">
        <v>0.0</v>
      </c>
      <c r="CS118" s="1">
        <v>4.116</v>
      </c>
      <c r="CT118" s="1">
        <v>4.116</v>
      </c>
      <c r="CU118" s="1">
        <v>0.0</v>
      </c>
      <c r="CV118" s="1">
        <v>0.0</v>
      </c>
      <c r="CW118" s="1">
        <v>0.0</v>
      </c>
      <c r="CX118" s="1">
        <v>0.0</v>
      </c>
      <c r="CY118" s="1">
        <v>0.001</v>
      </c>
      <c r="CZ118" s="1">
        <v>0.027</v>
      </c>
      <c r="DA118" s="1">
        <v>0.19</v>
      </c>
      <c r="DB118" s="1">
        <v>0.217</v>
      </c>
      <c r="DC118" s="1">
        <v>0.0</v>
      </c>
      <c r="DD118" s="1">
        <v>0.021</v>
      </c>
      <c r="DE118" s="1">
        <v>0.021</v>
      </c>
      <c r="DF118" s="1">
        <v>3.6</v>
      </c>
      <c r="DG118" s="1">
        <v>1.173</v>
      </c>
      <c r="DH118" s="1">
        <v>4.773</v>
      </c>
      <c r="DI118" s="1">
        <v>0.1</v>
      </c>
      <c r="DJ118" s="1">
        <v>0.11</v>
      </c>
      <c r="DK118" s="1">
        <v>0.209</v>
      </c>
      <c r="DL118" s="1">
        <v>34.472</v>
      </c>
      <c r="DM118" s="1">
        <v>1.717</v>
      </c>
      <c r="DN118" s="1">
        <v>36.189</v>
      </c>
      <c r="DO118" s="1">
        <v>0.0</v>
      </c>
      <c r="DP118" s="1">
        <v>4.116</v>
      </c>
      <c r="DQ118" s="1">
        <v>4.116</v>
      </c>
      <c r="DR118" s="1" t="s">
        <v>158</v>
      </c>
      <c r="DS118" s="1" t="s">
        <v>158</v>
      </c>
      <c r="DT118" s="1" t="s">
        <v>158</v>
      </c>
      <c r="DU118" s="1" t="s">
        <v>158</v>
      </c>
      <c r="DV118" s="1">
        <v>287.717</v>
      </c>
      <c r="DW118" s="1" t="str">
        <f t="shared" si="3"/>
        <v>low</v>
      </c>
      <c r="DX118" s="1">
        <v>43.352</v>
      </c>
      <c r="DY118" s="1">
        <v>4.772</v>
      </c>
      <c r="DZ118" s="1">
        <v>34.66</v>
      </c>
      <c r="EA118" s="1" t="s">
        <v>158</v>
      </c>
      <c r="EB118" s="1" t="s">
        <v>158</v>
      </c>
      <c r="EC118" s="1" t="s">
        <v>158</v>
      </c>
      <c r="ED118" s="1" t="s">
        <v>158</v>
      </c>
      <c r="EE118" s="1" t="s">
        <v>395</v>
      </c>
      <c r="EF118" s="1" t="s">
        <v>165</v>
      </c>
      <c r="EG118" s="1" t="s">
        <v>165</v>
      </c>
    </row>
    <row r="119" ht="14.25" customHeight="1">
      <c r="A119" s="1" t="s">
        <v>396</v>
      </c>
      <c r="B119" s="1" t="s">
        <v>153</v>
      </c>
      <c r="C119" s="1">
        <v>52.0</v>
      </c>
      <c r="D119" s="1" t="s">
        <v>161</v>
      </c>
      <c r="E119" s="1">
        <v>85.4</v>
      </c>
      <c r="F119" s="1">
        <v>61.0</v>
      </c>
      <c r="G119" s="1" t="s">
        <v>154</v>
      </c>
      <c r="H119" s="1">
        <v>20.0</v>
      </c>
      <c r="I119" s="1">
        <v>97.0</v>
      </c>
      <c r="J119" s="1">
        <v>178.0</v>
      </c>
      <c r="K119" s="1">
        <v>2.918032787</v>
      </c>
      <c r="L119" s="1">
        <v>180.0</v>
      </c>
      <c r="M119" s="1">
        <v>1.5</v>
      </c>
      <c r="N119" s="1">
        <v>85.0</v>
      </c>
      <c r="O119" s="1">
        <v>6.0</v>
      </c>
      <c r="P119" s="1">
        <v>2.92</v>
      </c>
      <c r="Q119" s="1">
        <v>7.29</v>
      </c>
      <c r="R119" s="1">
        <v>0.400548697</v>
      </c>
      <c r="S119" s="1">
        <v>99.0</v>
      </c>
      <c r="T119" s="1">
        <v>6.69</v>
      </c>
      <c r="U119" s="1">
        <v>4.7175</v>
      </c>
      <c r="V119" s="1">
        <v>97.3</v>
      </c>
      <c r="W119" s="1">
        <v>109.8973306</v>
      </c>
      <c r="X119" s="1">
        <v>116.6</v>
      </c>
      <c r="Y119" s="1">
        <v>71.29260624</v>
      </c>
      <c r="Z119" s="1">
        <v>1.40267</v>
      </c>
      <c r="AA119" s="1">
        <v>0.362479679</v>
      </c>
      <c r="AB119" s="1">
        <v>52.4</v>
      </c>
      <c r="AC119" s="1">
        <v>22.95103939</v>
      </c>
      <c r="AD119" s="1" t="s">
        <v>154</v>
      </c>
      <c r="AE119" s="1">
        <v>38.11655401</v>
      </c>
      <c r="AF119" s="1">
        <v>78.3</v>
      </c>
      <c r="AG119" s="1" t="s">
        <v>154</v>
      </c>
      <c r="AH119" s="1" t="s">
        <v>154</v>
      </c>
      <c r="AI119" s="1" t="s">
        <v>142</v>
      </c>
      <c r="AJ119" s="1" t="s">
        <v>142</v>
      </c>
      <c r="AK119" s="1" t="s">
        <v>143</v>
      </c>
      <c r="AL119" s="1">
        <v>102.0</v>
      </c>
      <c r="AM119" s="1">
        <v>67.0</v>
      </c>
      <c r="AN119" s="1">
        <v>1989.93</v>
      </c>
      <c r="AO119" s="1">
        <v>15.7338</v>
      </c>
      <c r="AP119" s="1">
        <v>1039.89</v>
      </c>
      <c r="AQ119" s="1">
        <v>1311.82</v>
      </c>
      <c r="AR119" s="1">
        <v>11.3748</v>
      </c>
      <c r="AS119" s="1">
        <v>1336.98</v>
      </c>
      <c r="AT119" s="1">
        <v>2740.73</v>
      </c>
      <c r="AU119" s="1">
        <v>238.609</v>
      </c>
      <c r="AV119" s="1">
        <v>10.8667</v>
      </c>
      <c r="AW119" s="1">
        <v>1.05546</v>
      </c>
      <c r="AX119" s="1">
        <v>2.77481</v>
      </c>
      <c r="AY119" s="1">
        <v>1013.37</v>
      </c>
      <c r="AZ119" s="1">
        <v>0.747214</v>
      </c>
      <c r="BA119" s="1">
        <v>1.62379</v>
      </c>
      <c r="BB119" s="1">
        <v>11.5157</v>
      </c>
      <c r="BC119" s="1">
        <v>4.76949</v>
      </c>
      <c r="BD119" s="1">
        <v>0.958476</v>
      </c>
      <c r="BE119" s="1">
        <v>304.821</v>
      </c>
      <c r="BF119" s="1">
        <v>7.62845</v>
      </c>
      <c r="BG119" s="1">
        <v>176.722</v>
      </c>
      <c r="BH119" s="1">
        <v>0.0</v>
      </c>
      <c r="BI119" s="1">
        <v>0.0</v>
      </c>
      <c r="BJ119" s="1">
        <v>0.0</v>
      </c>
      <c r="BK119" s="1">
        <v>0.0</v>
      </c>
      <c r="BL119" s="1" t="s">
        <v>156</v>
      </c>
      <c r="BM119" s="1" t="s">
        <v>146</v>
      </c>
      <c r="BN119" s="1" t="s">
        <v>146</v>
      </c>
      <c r="BO119" s="1" t="s">
        <v>145</v>
      </c>
      <c r="BP119" s="1" t="s">
        <v>146</v>
      </c>
      <c r="BQ119" s="1" t="s">
        <v>146</v>
      </c>
      <c r="BR119" s="1" t="s">
        <v>146</v>
      </c>
      <c r="BS119" s="1">
        <v>10.47350309</v>
      </c>
      <c r="BT119" s="1">
        <v>16.20058902</v>
      </c>
      <c r="BU119" s="1">
        <v>2.454218697</v>
      </c>
      <c r="BV119" s="1">
        <v>1.216999992</v>
      </c>
      <c r="BW119" s="1">
        <v>6.176854754</v>
      </c>
      <c r="BX119" s="1">
        <v>1.067602807</v>
      </c>
      <c r="BY119" s="1">
        <v>0.536483822</v>
      </c>
      <c r="BZ119" s="1" t="str">
        <f t="shared" si="1"/>
        <v>proinflamatoria</v>
      </c>
      <c r="CA119" s="1">
        <v>37.40485313</v>
      </c>
      <c r="CB119" s="1" t="s">
        <v>148</v>
      </c>
      <c r="CC119" s="1">
        <v>0.04728739</v>
      </c>
      <c r="CD119" s="1">
        <v>0.063245357</v>
      </c>
      <c r="CE119" s="1">
        <v>0.003103617</v>
      </c>
      <c r="CF119" s="1">
        <v>0.331256109</v>
      </c>
      <c r="CG119" s="1">
        <v>0.34728739</v>
      </c>
      <c r="CH119" s="1">
        <v>1125.368</v>
      </c>
      <c r="CI119" s="2" t="str">
        <f t="shared" si="2"/>
        <v>High</v>
      </c>
      <c r="CJ119" s="1">
        <v>1008.337</v>
      </c>
      <c r="CK119" s="1">
        <v>652.333</v>
      </c>
      <c r="CL119" s="1">
        <v>356.004</v>
      </c>
      <c r="CM119" s="1">
        <v>46.324</v>
      </c>
      <c r="CN119" s="1">
        <v>950.328</v>
      </c>
      <c r="CO119" s="1">
        <v>7.541</v>
      </c>
      <c r="CP119" s="1">
        <v>0.0</v>
      </c>
      <c r="CQ119" s="1">
        <v>7.541</v>
      </c>
      <c r="CR119" s="1">
        <v>0.0</v>
      </c>
      <c r="CS119" s="1">
        <v>4.143</v>
      </c>
      <c r="CT119" s="1">
        <v>4.143</v>
      </c>
      <c r="CU119" s="1">
        <v>0.0</v>
      </c>
      <c r="CV119" s="1">
        <v>1.108</v>
      </c>
      <c r="CW119" s="1">
        <v>0.0</v>
      </c>
      <c r="CX119" s="1">
        <v>0.0</v>
      </c>
      <c r="CY119" s="1">
        <v>29.703</v>
      </c>
      <c r="CZ119" s="1">
        <v>0.123</v>
      </c>
      <c r="DA119" s="1">
        <v>0.874</v>
      </c>
      <c r="DB119" s="1">
        <v>0.997</v>
      </c>
      <c r="DC119" s="1">
        <v>3.7</v>
      </c>
      <c r="DD119" s="1">
        <v>0.084</v>
      </c>
      <c r="DE119" s="1">
        <v>3.784</v>
      </c>
      <c r="DF119" s="1">
        <v>9.221</v>
      </c>
      <c r="DG119" s="1">
        <v>2.609</v>
      </c>
      <c r="DH119" s="1">
        <v>11.83</v>
      </c>
      <c r="DI119" s="1">
        <v>0.325</v>
      </c>
      <c r="DJ119" s="1">
        <v>1.468</v>
      </c>
      <c r="DK119" s="1">
        <v>1.793</v>
      </c>
      <c r="DL119" s="1">
        <v>601.675</v>
      </c>
      <c r="DM119" s="1">
        <v>346.79</v>
      </c>
      <c r="DN119" s="1">
        <v>948.465</v>
      </c>
      <c r="DO119" s="1">
        <v>0.0</v>
      </c>
      <c r="DP119" s="1">
        <v>4.143</v>
      </c>
      <c r="DQ119" s="1">
        <v>4.143</v>
      </c>
      <c r="DR119" s="1" t="s">
        <v>157</v>
      </c>
      <c r="DS119" s="1" t="s">
        <v>149</v>
      </c>
      <c r="DT119" s="1" t="s">
        <v>158</v>
      </c>
      <c r="DU119" s="1" t="s">
        <v>149</v>
      </c>
      <c r="DV119" s="1">
        <v>565.531</v>
      </c>
      <c r="DW119" s="1" t="str">
        <f t="shared" si="3"/>
        <v>high</v>
      </c>
      <c r="DX119" s="1">
        <v>506.72</v>
      </c>
      <c r="DY119" s="1">
        <v>23.279</v>
      </c>
      <c r="DZ119" s="1">
        <v>477.569</v>
      </c>
      <c r="EA119" s="1" t="s">
        <v>157</v>
      </c>
      <c r="EB119" s="1" t="s">
        <v>149</v>
      </c>
      <c r="EC119" s="1" t="s">
        <v>158</v>
      </c>
      <c r="ED119" s="1" t="s">
        <v>149</v>
      </c>
      <c r="EE119" s="1" t="s">
        <v>397</v>
      </c>
      <c r="EF119" s="1" t="s">
        <v>151</v>
      </c>
      <c r="EG119" s="1" t="s">
        <v>151</v>
      </c>
    </row>
    <row r="120" ht="14.25" customHeight="1">
      <c r="A120" s="1" t="s">
        <v>398</v>
      </c>
      <c r="B120" s="1" t="s">
        <v>153</v>
      </c>
      <c r="C120" s="1">
        <v>43.0</v>
      </c>
      <c r="D120" s="1" t="s">
        <v>161</v>
      </c>
      <c r="E120" s="1">
        <v>80.9</v>
      </c>
      <c r="F120" s="1">
        <v>63.0</v>
      </c>
      <c r="G120" s="1" t="s">
        <v>154</v>
      </c>
      <c r="H120" s="1">
        <v>19.0</v>
      </c>
      <c r="I120" s="1">
        <v>115.0</v>
      </c>
      <c r="J120" s="1">
        <v>184.0</v>
      </c>
      <c r="K120" s="1">
        <v>2.920634921</v>
      </c>
      <c r="L120" s="1">
        <v>50.4</v>
      </c>
      <c r="M120" s="1">
        <v>1.3</v>
      </c>
      <c r="N120" s="1">
        <v>82.0</v>
      </c>
      <c r="O120" s="1">
        <v>5.7</v>
      </c>
      <c r="P120" s="1">
        <v>2.56</v>
      </c>
      <c r="Q120" s="1">
        <v>22.57</v>
      </c>
      <c r="R120" s="1">
        <v>0.1134249</v>
      </c>
      <c r="S120" s="1">
        <v>93.0</v>
      </c>
      <c r="T120" s="1">
        <v>3.94</v>
      </c>
      <c r="U120" s="1">
        <v>4.551</v>
      </c>
      <c r="V120" s="1">
        <v>73.4</v>
      </c>
      <c r="W120" s="1">
        <v>74.97621313</v>
      </c>
      <c r="X120" s="1">
        <v>198.9</v>
      </c>
      <c r="Y120" s="1">
        <v>125.4814304</v>
      </c>
      <c r="Z120" s="1">
        <v>0.796930667</v>
      </c>
      <c r="AA120" s="1">
        <v>0.397892702</v>
      </c>
      <c r="AB120" s="1">
        <v>49.8</v>
      </c>
      <c r="AC120" s="1">
        <v>21.32959623</v>
      </c>
      <c r="AD120" s="1" t="s">
        <v>154</v>
      </c>
      <c r="AE120" s="1">
        <v>34.74737273</v>
      </c>
      <c r="AF120" s="1">
        <v>69.4</v>
      </c>
      <c r="AG120" s="1" t="s">
        <v>154</v>
      </c>
      <c r="AH120" s="1" t="s">
        <v>154</v>
      </c>
      <c r="AI120" s="1" t="s">
        <v>142</v>
      </c>
      <c r="AJ120" s="1" t="s">
        <v>142</v>
      </c>
      <c r="AK120" s="1" t="s">
        <v>143</v>
      </c>
      <c r="AL120" s="1">
        <v>117.0</v>
      </c>
      <c r="AM120" s="1">
        <v>75.0</v>
      </c>
      <c r="AN120" s="1">
        <v>1751.06</v>
      </c>
      <c r="AO120" s="1">
        <v>21.5301</v>
      </c>
      <c r="AP120" s="1">
        <v>754.153</v>
      </c>
      <c r="AQ120" s="1">
        <v>1094.7</v>
      </c>
      <c r="AR120" s="1">
        <v>15.1981</v>
      </c>
      <c r="AS120" s="1">
        <v>1688.35</v>
      </c>
      <c r="AT120" s="1">
        <v>3000.86</v>
      </c>
      <c r="AU120" s="1">
        <v>240.982</v>
      </c>
      <c r="AV120" s="1">
        <v>12.0979</v>
      </c>
      <c r="AW120" s="1">
        <v>2.27973</v>
      </c>
      <c r="AX120" s="1">
        <v>3.14176</v>
      </c>
      <c r="AY120" s="1">
        <v>766.696</v>
      </c>
      <c r="AZ120" s="1">
        <v>1.39867</v>
      </c>
      <c r="BA120" s="1">
        <v>3.35902</v>
      </c>
      <c r="BB120" s="1">
        <v>19.2317</v>
      </c>
      <c r="BC120" s="1">
        <v>4.86289</v>
      </c>
      <c r="BD120" s="1">
        <v>3.14253</v>
      </c>
      <c r="BE120" s="1">
        <v>428.008</v>
      </c>
      <c r="BF120" s="1">
        <v>6.97182</v>
      </c>
      <c r="BG120" s="1">
        <v>175.356</v>
      </c>
      <c r="BH120" s="1">
        <v>4.582873281</v>
      </c>
      <c r="BI120" s="1">
        <v>0.742164208</v>
      </c>
      <c r="BJ120" s="1">
        <v>0.500414226</v>
      </c>
      <c r="BK120" s="1">
        <v>0.045048101</v>
      </c>
      <c r="BL120" s="1" t="s">
        <v>156</v>
      </c>
      <c r="BM120" s="1" t="s">
        <v>146</v>
      </c>
      <c r="BN120" s="1" t="s">
        <v>146</v>
      </c>
      <c r="BO120" s="1" t="s">
        <v>146</v>
      </c>
      <c r="BP120" s="1" t="s">
        <v>146</v>
      </c>
      <c r="BQ120" s="1" t="s">
        <v>146</v>
      </c>
      <c r="BR120" s="1" t="s">
        <v>146</v>
      </c>
      <c r="BS120" s="1">
        <v>15.57789961</v>
      </c>
      <c r="BT120" s="1">
        <v>1.051012086</v>
      </c>
      <c r="BU120" s="1">
        <v>4.8661294</v>
      </c>
      <c r="BV120" s="1">
        <v>7.637638859</v>
      </c>
      <c r="BW120" s="1">
        <v>5.490616247</v>
      </c>
      <c r="BX120" s="1">
        <v>-1.770406114</v>
      </c>
      <c r="BY120" s="1">
        <v>-1.011082875</v>
      </c>
      <c r="BZ120" s="1" t="str">
        <f t="shared" si="1"/>
        <v>antiinflamatoria</v>
      </c>
      <c r="CA120" s="1">
        <v>31.96541787</v>
      </c>
      <c r="CB120" s="1" t="s">
        <v>148</v>
      </c>
      <c r="CC120" s="1">
        <v>0.144041168</v>
      </c>
      <c r="CD120" s="1">
        <v>0.248326427</v>
      </c>
      <c r="CE120" s="1">
        <v>0.12518785</v>
      </c>
      <c r="CF120" s="1">
        <v>0.202331618</v>
      </c>
      <c r="CG120" s="1">
        <v>0.147593242</v>
      </c>
      <c r="CH120" s="1">
        <v>2580.052</v>
      </c>
      <c r="CI120" s="2" t="str">
        <f t="shared" si="2"/>
        <v>High</v>
      </c>
      <c r="CJ120" s="1">
        <v>1369.897</v>
      </c>
      <c r="CK120" s="1">
        <v>1084.887</v>
      </c>
      <c r="CL120" s="1">
        <v>285.01</v>
      </c>
      <c r="CM120" s="1">
        <v>643.371</v>
      </c>
      <c r="CN120" s="1">
        <v>719.584</v>
      </c>
      <c r="CO120" s="1">
        <v>4.978</v>
      </c>
      <c r="CP120" s="1">
        <v>0.0</v>
      </c>
      <c r="CQ120" s="1">
        <v>4.978</v>
      </c>
      <c r="CR120" s="1">
        <v>0.0</v>
      </c>
      <c r="CS120" s="1">
        <v>1.952</v>
      </c>
      <c r="CT120" s="1">
        <v>1.952</v>
      </c>
      <c r="CU120" s="1">
        <v>0.013</v>
      </c>
      <c r="CV120" s="1">
        <v>0.503</v>
      </c>
      <c r="CW120" s="1">
        <v>99.694</v>
      </c>
      <c r="CX120" s="1">
        <v>0.0</v>
      </c>
      <c r="CY120" s="1">
        <v>517.08</v>
      </c>
      <c r="CZ120" s="1">
        <v>0.236</v>
      </c>
      <c r="DA120" s="1">
        <v>0.351</v>
      </c>
      <c r="DB120" s="1">
        <v>0.588</v>
      </c>
      <c r="DC120" s="1">
        <v>0.133</v>
      </c>
      <c r="DD120" s="1">
        <v>0.034</v>
      </c>
      <c r="DE120" s="1">
        <v>0.167</v>
      </c>
      <c r="DF120" s="1">
        <v>18.833</v>
      </c>
      <c r="DG120" s="1">
        <v>7.009</v>
      </c>
      <c r="DH120" s="1">
        <v>25.841</v>
      </c>
      <c r="DI120" s="1">
        <v>29.385</v>
      </c>
      <c r="DJ120" s="1">
        <v>28.808</v>
      </c>
      <c r="DK120" s="1">
        <v>58.193</v>
      </c>
      <c r="DL120" s="1">
        <v>414.506</v>
      </c>
      <c r="DM120" s="1">
        <v>246.827</v>
      </c>
      <c r="DN120" s="1">
        <v>661.333</v>
      </c>
      <c r="DO120" s="1">
        <v>0.0</v>
      </c>
      <c r="DP120" s="1">
        <v>1.952</v>
      </c>
      <c r="DQ120" s="1">
        <v>1.952</v>
      </c>
      <c r="DR120" s="1" t="s">
        <v>149</v>
      </c>
      <c r="DS120" s="1" t="s">
        <v>149</v>
      </c>
      <c r="DT120" s="1" t="s">
        <v>149</v>
      </c>
      <c r="DU120" s="1" t="s">
        <v>149</v>
      </c>
      <c r="DV120" s="1">
        <v>1473.423</v>
      </c>
      <c r="DW120" s="1" t="str">
        <f t="shared" si="3"/>
        <v>high</v>
      </c>
      <c r="DX120" s="1">
        <v>782.325</v>
      </c>
      <c r="DY120" s="1">
        <v>367.418</v>
      </c>
      <c r="DZ120" s="1">
        <v>410.942</v>
      </c>
      <c r="EA120" s="1" t="s">
        <v>149</v>
      </c>
      <c r="EB120" s="1" t="s">
        <v>149</v>
      </c>
      <c r="EC120" s="1" t="s">
        <v>149</v>
      </c>
      <c r="ED120" s="1" t="s">
        <v>149</v>
      </c>
      <c r="EE120" s="1" t="s">
        <v>399</v>
      </c>
      <c r="EF120" s="1" t="s">
        <v>151</v>
      </c>
      <c r="EG120" s="1" t="s">
        <v>151</v>
      </c>
    </row>
    <row r="121" ht="14.25" customHeight="1">
      <c r="A121" s="1" t="s">
        <v>400</v>
      </c>
      <c r="B121" s="1" t="s">
        <v>136</v>
      </c>
      <c r="C121" s="1">
        <v>47.0</v>
      </c>
      <c r="D121" s="1" t="s">
        <v>161</v>
      </c>
      <c r="E121" s="1">
        <v>92.6</v>
      </c>
      <c r="F121" s="1">
        <v>40.0</v>
      </c>
      <c r="G121" s="1" t="s">
        <v>154</v>
      </c>
      <c r="H121" s="1">
        <v>26.0</v>
      </c>
      <c r="I121" s="1">
        <v>123.0</v>
      </c>
      <c r="J121" s="1">
        <v>176.0</v>
      </c>
      <c r="K121" s="1">
        <v>4.4</v>
      </c>
      <c r="L121" s="1">
        <v>185.5</v>
      </c>
      <c r="M121" s="1">
        <v>5.2</v>
      </c>
      <c r="N121" s="1">
        <v>86.0</v>
      </c>
      <c r="O121" s="1">
        <v>6.0</v>
      </c>
      <c r="P121" s="1">
        <v>2.35</v>
      </c>
      <c r="Q121" s="1">
        <v>5.39</v>
      </c>
      <c r="R121" s="1">
        <v>0.435992579</v>
      </c>
      <c r="S121" s="1">
        <v>129.0</v>
      </c>
      <c r="T121" s="1">
        <v>4.7</v>
      </c>
      <c r="U121" s="1">
        <v>4.773</v>
      </c>
      <c r="V121" s="1">
        <v>75.0</v>
      </c>
      <c r="W121" s="1">
        <v>73.84131972</v>
      </c>
      <c r="X121" s="1">
        <v>164.8</v>
      </c>
      <c r="Y121" s="1">
        <v>100.29822</v>
      </c>
      <c r="Z121" s="1">
        <v>0.997026667</v>
      </c>
      <c r="AA121" s="1">
        <v>0.383064474</v>
      </c>
      <c r="AB121" s="1">
        <v>82.8</v>
      </c>
      <c r="AC121" s="1">
        <v>26.48901538</v>
      </c>
      <c r="AD121" s="1" t="s">
        <v>139</v>
      </c>
      <c r="AE121" s="1">
        <v>37.12101619</v>
      </c>
      <c r="AF121" s="1">
        <v>96.4</v>
      </c>
      <c r="AG121" s="1" t="s">
        <v>140</v>
      </c>
      <c r="AH121" s="1" t="s">
        <v>141</v>
      </c>
      <c r="AI121" s="1" t="s">
        <v>142</v>
      </c>
      <c r="AJ121" s="1" t="s">
        <v>142</v>
      </c>
      <c r="AK121" s="1" t="s">
        <v>173</v>
      </c>
      <c r="AL121" s="1">
        <v>151.0</v>
      </c>
      <c r="AM121" s="1">
        <v>95.0</v>
      </c>
      <c r="AN121" s="1">
        <v>2174.79</v>
      </c>
      <c r="AO121" s="1">
        <v>17.3032</v>
      </c>
      <c r="AP121" s="1">
        <v>779.357</v>
      </c>
      <c r="AQ121" s="1">
        <v>1178.58</v>
      </c>
      <c r="AR121" s="1">
        <v>17.6566</v>
      </c>
      <c r="AS121" s="1">
        <v>1300.33</v>
      </c>
      <c r="AT121" s="1">
        <v>2781.44</v>
      </c>
      <c r="AU121" s="1">
        <v>248.455</v>
      </c>
      <c r="AV121" s="1">
        <v>10.4981</v>
      </c>
      <c r="AW121" s="1">
        <v>1.3165</v>
      </c>
      <c r="AX121" s="1">
        <v>3.32699</v>
      </c>
      <c r="AY121" s="1">
        <v>992.659</v>
      </c>
      <c r="AZ121" s="1">
        <v>1.64397</v>
      </c>
      <c r="BA121" s="1">
        <v>2.17191</v>
      </c>
      <c r="BB121" s="1">
        <v>19.4586</v>
      </c>
      <c r="BC121" s="1">
        <v>4.67704</v>
      </c>
      <c r="BD121" s="1">
        <v>2.42427</v>
      </c>
      <c r="BE121" s="1">
        <v>410.451</v>
      </c>
      <c r="BF121" s="1">
        <v>7.01511</v>
      </c>
      <c r="BG121" s="1">
        <v>229.084</v>
      </c>
      <c r="BH121" s="1">
        <v>3.213390063</v>
      </c>
      <c r="BI121" s="1">
        <v>0.60113417</v>
      </c>
      <c r="BJ121" s="1">
        <v>0.397662807</v>
      </c>
      <c r="BK121" s="1">
        <v>0.02100853</v>
      </c>
      <c r="BL121" s="1" t="s">
        <v>144</v>
      </c>
      <c r="BM121" s="1" t="s">
        <v>145</v>
      </c>
      <c r="BN121" s="1" t="s">
        <v>146</v>
      </c>
      <c r="BO121" s="1" t="s">
        <v>146</v>
      </c>
      <c r="BP121" s="1" t="s">
        <v>146</v>
      </c>
      <c r="BQ121" s="1" t="s">
        <v>145</v>
      </c>
      <c r="BR121" s="1" t="s">
        <v>146</v>
      </c>
      <c r="BS121" s="1">
        <v>19.49116127</v>
      </c>
      <c r="BT121" s="1">
        <v>5.669816405</v>
      </c>
      <c r="BU121" s="1">
        <v>7.549341136</v>
      </c>
      <c r="BV121" s="1">
        <v>4.25688717</v>
      </c>
      <c r="BW121" s="1">
        <v>4.999602799</v>
      </c>
      <c r="BX121" s="1">
        <v>-0.600659389</v>
      </c>
      <c r="BY121" s="1">
        <v>-0.276165236</v>
      </c>
      <c r="BZ121" s="1" t="str">
        <f t="shared" si="1"/>
        <v>antiinflamatoria</v>
      </c>
      <c r="CA121" s="1">
        <v>27.31950207</v>
      </c>
      <c r="CB121" s="1" t="s">
        <v>148</v>
      </c>
      <c r="CC121" s="1">
        <v>0.180967311</v>
      </c>
      <c r="CD121" s="1">
        <v>0.305823228</v>
      </c>
      <c r="CE121" s="1">
        <v>0.012125962</v>
      </c>
      <c r="CF121" s="1">
        <v>0.143482872</v>
      </c>
      <c r="CG121" s="1">
        <v>0.058140071</v>
      </c>
      <c r="CH121" s="1">
        <v>1307.874</v>
      </c>
      <c r="CI121" s="2" t="str">
        <f t="shared" si="2"/>
        <v>High</v>
      </c>
      <c r="CJ121" s="1">
        <v>200.798</v>
      </c>
      <c r="CK121" s="1">
        <v>158.66</v>
      </c>
      <c r="CL121" s="1">
        <v>42.137</v>
      </c>
      <c r="CM121" s="1">
        <v>146.948</v>
      </c>
      <c r="CN121" s="1">
        <v>46.5</v>
      </c>
      <c r="CO121" s="1">
        <v>0.0</v>
      </c>
      <c r="CP121" s="1">
        <v>0.0</v>
      </c>
      <c r="CQ121" s="1">
        <v>0.0</v>
      </c>
      <c r="CR121" s="1">
        <v>0.0</v>
      </c>
      <c r="CS121" s="1">
        <v>7.28</v>
      </c>
      <c r="CT121" s="1">
        <v>7.28</v>
      </c>
      <c r="CU121" s="1">
        <v>0.07</v>
      </c>
      <c r="CV121" s="1">
        <v>0.0</v>
      </c>
      <c r="CW121" s="1">
        <v>15.352</v>
      </c>
      <c r="CX121" s="1">
        <v>0.0</v>
      </c>
      <c r="CY121" s="1">
        <v>121.212</v>
      </c>
      <c r="CZ121" s="1">
        <v>0.0</v>
      </c>
      <c r="DA121" s="1">
        <v>0.0</v>
      </c>
      <c r="DB121" s="1">
        <v>0.0</v>
      </c>
      <c r="DC121" s="1">
        <v>0.0</v>
      </c>
      <c r="DD121" s="1">
        <v>0.989</v>
      </c>
      <c r="DE121" s="1">
        <v>0.989</v>
      </c>
      <c r="DF121" s="1">
        <v>4.202</v>
      </c>
      <c r="DG121" s="1">
        <v>2.261</v>
      </c>
      <c r="DH121" s="1">
        <v>6.462</v>
      </c>
      <c r="DI121" s="1">
        <v>3.208</v>
      </c>
      <c r="DJ121" s="1">
        <v>14.373</v>
      </c>
      <c r="DK121" s="1">
        <v>17.582</v>
      </c>
      <c r="DL121" s="1">
        <v>11.675</v>
      </c>
      <c r="DM121" s="1">
        <v>17.227</v>
      </c>
      <c r="DN121" s="1">
        <v>28.902</v>
      </c>
      <c r="DO121" s="1">
        <v>0.0</v>
      </c>
      <c r="DP121" s="1">
        <v>7.28</v>
      </c>
      <c r="DQ121" s="1">
        <v>7.28</v>
      </c>
      <c r="DR121" s="1" t="s">
        <v>149</v>
      </c>
      <c r="DS121" s="1" t="s">
        <v>158</v>
      </c>
      <c r="DT121" s="1" t="s">
        <v>157</v>
      </c>
      <c r="DU121" s="1" t="s">
        <v>158</v>
      </c>
      <c r="DV121" s="1">
        <v>601.379</v>
      </c>
      <c r="DW121" s="1" t="str">
        <f t="shared" si="3"/>
        <v>high</v>
      </c>
      <c r="DX121" s="1">
        <v>92.33</v>
      </c>
      <c r="DY121" s="1">
        <v>67.569</v>
      </c>
      <c r="DZ121" s="1">
        <v>21.381</v>
      </c>
      <c r="EA121" s="1" t="s">
        <v>157</v>
      </c>
      <c r="EB121" s="1" t="s">
        <v>158</v>
      </c>
      <c r="EC121" s="1" t="s">
        <v>157</v>
      </c>
      <c r="ED121" s="1" t="s">
        <v>158</v>
      </c>
      <c r="EE121" s="1" t="s">
        <v>401</v>
      </c>
      <c r="EF121" s="1" t="s">
        <v>151</v>
      </c>
      <c r="EG121" s="1" t="s">
        <v>151</v>
      </c>
    </row>
    <row r="122" ht="14.25" customHeight="1">
      <c r="A122" s="1" t="s">
        <v>402</v>
      </c>
      <c r="B122" s="1" t="s">
        <v>153</v>
      </c>
      <c r="C122" s="1">
        <v>42.0</v>
      </c>
      <c r="D122" s="1" t="s">
        <v>161</v>
      </c>
      <c r="E122" s="1">
        <v>75.9</v>
      </c>
      <c r="F122" s="1">
        <v>37.0</v>
      </c>
      <c r="G122" s="1" t="s">
        <v>154</v>
      </c>
      <c r="H122" s="1">
        <v>25.0</v>
      </c>
      <c r="I122" s="1">
        <v>96.0</v>
      </c>
      <c r="J122" s="1">
        <v>147.0</v>
      </c>
      <c r="K122" s="1">
        <v>3.972972973</v>
      </c>
      <c r="L122" s="1" t="s">
        <v>147</v>
      </c>
      <c r="M122" s="1">
        <v>1.2</v>
      </c>
      <c r="N122" s="1">
        <v>96.0</v>
      </c>
      <c r="O122" s="1">
        <v>5.3</v>
      </c>
      <c r="P122" s="1">
        <v>6.42</v>
      </c>
      <c r="Q122" s="1">
        <v>4.65</v>
      </c>
      <c r="R122" s="1">
        <v>1.380645161</v>
      </c>
      <c r="S122" s="1">
        <v>127.0</v>
      </c>
      <c r="T122" s="1">
        <v>11.66</v>
      </c>
      <c r="U122" s="1">
        <v>5.328</v>
      </c>
      <c r="V122" s="1">
        <v>111.2</v>
      </c>
      <c r="W122" s="1">
        <v>127.571116</v>
      </c>
      <c r="X122" s="1">
        <v>65.4</v>
      </c>
      <c r="Y122" s="1">
        <v>36.21760697</v>
      </c>
      <c r="Z122" s="1">
        <v>2.761088</v>
      </c>
      <c r="AA122" s="1">
        <v>0.327557396</v>
      </c>
      <c r="AB122" s="1">
        <v>70.8</v>
      </c>
      <c r="AC122" s="1">
        <v>28.36083961</v>
      </c>
      <c r="AD122" s="1" t="s">
        <v>139</v>
      </c>
      <c r="AE122" s="1">
        <v>36.32074665</v>
      </c>
      <c r="AF122" s="1">
        <v>90.9</v>
      </c>
      <c r="AG122" s="1" t="s">
        <v>140</v>
      </c>
      <c r="AH122" s="1" t="s">
        <v>141</v>
      </c>
      <c r="AI122" s="1" t="s">
        <v>142</v>
      </c>
      <c r="AJ122" s="1" t="s">
        <v>142</v>
      </c>
      <c r="AK122" s="1" t="s">
        <v>143</v>
      </c>
      <c r="AL122" s="1">
        <v>118.0</v>
      </c>
      <c r="AM122" s="1">
        <v>88.0</v>
      </c>
      <c r="AN122" s="1">
        <v>1996.35</v>
      </c>
      <c r="AO122" s="1">
        <v>18.4644</v>
      </c>
      <c r="AP122" s="1">
        <v>433.058</v>
      </c>
      <c r="AQ122" s="1">
        <v>917.394</v>
      </c>
      <c r="AR122" s="1">
        <v>13.5779</v>
      </c>
      <c r="AS122" s="1">
        <v>1200.0</v>
      </c>
      <c r="AT122" s="1">
        <v>2495.46</v>
      </c>
      <c r="AU122" s="1">
        <v>181.907</v>
      </c>
      <c r="AV122" s="1">
        <v>9.82925</v>
      </c>
      <c r="AW122" s="1">
        <v>1.89687</v>
      </c>
      <c r="AX122" s="1">
        <v>3.12081</v>
      </c>
      <c r="AY122" s="1">
        <v>745.956</v>
      </c>
      <c r="AZ122" s="1">
        <v>0.833102</v>
      </c>
      <c r="BA122" s="1">
        <v>1.4376</v>
      </c>
      <c r="BB122" s="1">
        <v>12.4816</v>
      </c>
      <c r="BC122" s="1">
        <v>4.82317</v>
      </c>
      <c r="BD122" s="1">
        <v>1.1876</v>
      </c>
      <c r="BE122" s="1">
        <v>348.949</v>
      </c>
      <c r="BF122" s="1">
        <v>6.83386</v>
      </c>
      <c r="BG122" s="1">
        <v>190.317</v>
      </c>
      <c r="BH122" s="1" t="s">
        <v>147</v>
      </c>
      <c r="BI122" s="1" t="s">
        <v>147</v>
      </c>
      <c r="BJ122" s="1" t="s">
        <v>147</v>
      </c>
      <c r="BK122" s="1" t="s">
        <v>147</v>
      </c>
      <c r="BL122" s="1" t="s">
        <v>144</v>
      </c>
      <c r="BM122" s="1" t="s">
        <v>145</v>
      </c>
      <c r="BN122" s="1" t="s">
        <v>146</v>
      </c>
      <c r="BO122" s="1" t="s">
        <v>145</v>
      </c>
      <c r="BP122" s="1" t="s">
        <v>146</v>
      </c>
      <c r="BQ122" s="1" t="s">
        <v>146</v>
      </c>
      <c r="BR122" s="1" t="s">
        <v>146</v>
      </c>
      <c r="BS122" s="1">
        <v>8.480731801</v>
      </c>
      <c r="BT122" s="1">
        <v>22.70396673</v>
      </c>
      <c r="BU122" s="1">
        <v>7.448200723</v>
      </c>
      <c r="BV122" s="1">
        <v>2.285988379</v>
      </c>
      <c r="BW122" s="1">
        <v>8.838124037</v>
      </c>
      <c r="BX122" s="1">
        <v>0.802398724</v>
      </c>
      <c r="BY122" s="1">
        <v>0.402003369</v>
      </c>
      <c r="BZ122" s="1" t="str">
        <f t="shared" si="1"/>
        <v>proinflamatoria</v>
      </c>
      <c r="CA122" s="1">
        <v>41.23652365</v>
      </c>
      <c r="CB122" s="1" t="s">
        <v>148</v>
      </c>
      <c r="CC122" s="1" t="s">
        <v>147</v>
      </c>
      <c r="CD122" s="1" t="s">
        <v>147</v>
      </c>
      <c r="CE122" s="1" t="s">
        <v>147</v>
      </c>
      <c r="CF122" s="1" t="s">
        <v>147</v>
      </c>
      <c r="CG122" s="1" t="s">
        <v>147</v>
      </c>
      <c r="CH122" s="1">
        <v>729.289</v>
      </c>
      <c r="CI122" s="2" t="str">
        <f t="shared" si="2"/>
        <v>low</v>
      </c>
      <c r="CJ122" s="1">
        <v>362.734</v>
      </c>
      <c r="CK122" s="1">
        <v>324.901</v>
      </c>
      <c r="CL122" s="1">
        <v>37.833</v>
      </c>
      <c r="CM122" s="1">
        <v>266.009</v>
      </c>
      <c r="CN122" s="1">
        <v>79.153</v>
      </c>
      <c r="CO122" s="1">
        <v>2.373</v>
      </c>
      <c r="CP122" s="1">
        <v>0.0</v>
      </c>
      <c r="CQ122" s="1">
        <v>2.373</v>
      </c>
      <c r="CR122" s="1">
        <v>0.0</v>
      </c>
      <c r="CS122" s="1">
        <v>15.199</v>
      </c>
      <c r="CT122" s="1">
        <v>15.199</v>
      </c>
      <c r="CU122" s="1">
        <v>0.0</v>
      </c>
      <c r="CV122" s="1">
        <v>2.344</v>
      </c>
      <c r="CW122" s="1">
        <v>0.0</v>
      </c>
      <c r="CX122" s="1">
        <v>0.0</v>
      </c>
      <c r="CY122" s="1">
        <v>244.539</v>
      </c>
      <c r="CZ122" s="1">
        <v>0.0</v>
      </c>
      <c r="DA122" s="1">
        <v>0.0</v>
      </c>
      <c r="DB122" s="1">
        <v>0.0</v>
      </c>
      <c r="DC122" s="1">
        <v>18.644</v>
      </c>
      <c r="DD122" s="1">
        <v>0.131</v>
      </c>
      <c r="DE122" s="1">
        <v>18.775</v>
      </c>
      <c r="DF122" s="1">
        <v>1.455</v>
      </c>
      <c r="DG122" s="1">
        <v>1.24</v>
      </c>
      <c r="DH122" s="1">
        <v>2.695</v>
      </c>
      <c r="DI122" s="1">
        <v>0.203</v>
      </c>
      <c r="DJ122" s="1">
        <v>7.141</v>
      </c>
      <c r="DK122" s="1">
        <v>7.343</v>
      </c>
      <c r="DL122" s="1">
        <v>57.688</v>
      </c>
      <c r="DM122" s="1">
        <v>14.121</v>
      </c>
      <c r="DN122" s="1">
        <v>71.809</v>
      </c>
      <c r="DO122" s="1">
        <v>0.0</v>
      </c>
      <c r="DP122" s="1">
        <v>15.199</v>
      </c>
      <c r="DQ122" s="1">
        <v>15.199</v>
      </c>
      <c r="DR122" s="1" t="s">
        <v>158</v>
      </c>
      <c r="DS122" s="1" t="s">
        <v>157</v>
      </c>
      <c r="DT122" s="1" t="s">
        <v>149</v>
      </c>
      <c r="DU122" s="1" t="s">
        <v>158</v>
      </c>
      <c r="DV122" s="1">
        <v>365.311</v>
      </c>
      <c r="DW122" s="1" t="str">
        <f t="shared" si="3"/>
        <v>low</v>
      </c>
      <c r="DX122" s="1">
        <v>181.699</v>
      </c>
      <c r="DY122" s="1">
        <v>133.248</v>
      </c>
      <c r="DZ122" s="1">
        <v>39.649</v>
      </c>
      <c r="EA122" s="1" t="s">
        <v>158</v>
      </c>
      <c r="EB122" s="1" t="s">
        <v>158</v>
      </c>
      <c r="EC122" s="1" t="s">
        <v>157</v>
      </c>
      <c r="ED122" s="1" t="s">
        <v>158</v>
      </c>
      <c r="EE122" s="1" t="s">
        <v>403</v>
      </c>
      <c r="EF122" s="1" t="s">
        <v>151</v>
      </c>
      <c r="EG122" s="1" t="s">
        <v>151</v>
      </c>
    </row>
    <row r="123" ht="14.25" customHeight="1">
      <c r="A123" s="1" t="s">
        <v>404</v>
      </c>
      <c r="B123" s="1" t="s">
        <v>153</v>
      </c>
      <c r="C123" s="1">
        <v>41.0</v>
      </c>
      <c r="D123" s="1" t="s">
        <v>161</v>
      </c>
      <c r="E123" s="1">
        <v>128.0</v>
      </c>
      <c r="F123" s="1">
        <v>42.0</v>
      </c>
      <c r="G123" s="1" t="s">
        <v>154</v>
      </c>
      <c r="H123" s="1">
        <v>41.0</v>
      </c>
      <c r="I123" s="1">
        <v>171.0</v>
      </c>
      <c r="J123" s="1">
        <v>234.0</v>
      </c>
      <c r="K123" s="1">
        <v>5.571428571</v>
      </c>
      <c r="L123" s="1">
        <v>75.5</v>
      </c>
      <c r="M123" s="1">
        <v>1.2</v>
      </c>
      <c r="N123" s="1">
        <v>88.0</v>
      </c>
      <c r="O123" s="1">
        <v>5.9</v>
      </c>
      <c r="P123" s="1">
        <v>4.87</v>
      </c>
      <c r="Q123" s="1">
        <v>7.6</v>
      </c>
      <c r="R123" s="1">
        <v>0.640789474</v>
      </c>
      <c r="S123" s="1">
        <v>205.0</v>
      </c>
      <c r="T123" s="1">
        <v>8.95</v>
      </c>
      <c r="U123" s="1">
        <v>4.884</v>
      </c>
      <c r="V123" s="1">
        <v>110.4</v>
      </c>
      <c r="W123" s="1">
        <v>129.3352601</v>
      </c>
      <c r="X123" s="1">
        <v>86.7</v>
      </c>
      <c r="Y123" s="1">
        <v>51.47351515</v>
      </c>
      <c r="Z123" s="1">
        <v>1.942746667</v>
      </c>
      <c r="AA123" s="1">
        <v>0.344799527</v>
      </c>
      <c r="AB123" s="1">
        <v>65.6</v>
      </c>
      <c r="AC123" s="1">
        <v>26.01374287</v>
      </c>
      <c r="AD123" s="1" t="s">
        <v>139</v>
      </c>
      <c r="AE123" s="1">
        <v>41.00993849</v>
      </c>
      <c r="AF123" s="1">
        <v>97.4</v>
      </c>
      <c r="AG123" s="1" t="s">
        <v>140</v>
      </c>
      <c r="AH123" s="1" t="s">
        <v>141</v>
      </c>
      <c r="AI123" s="1" t="s">
        <v>167</v>
      </c>
      <c r="AJ123" s="1" t="s">
        <v>142</v>
      </c>
      <c r="AK123" s="1" t="s">
        <v>143</v>
      </c>
      <c r="AL123" s="1">
        <v>118.0</v>
      </c>
      <c r="AM123" s="1">
        <v>79.0</v>
      </c>
      <c r="AN123" s="1">
        <v>1917.28</v>
      </c>
      <c r="AO123" s="1">
        <v>15.1394</v>
      </c>
      <c r="AP123" s="1">
        <v>398.417</v>
      </c>
      <c r="AQ123" s="1">
        <v>729.677</v>
      </c>
      <c r="AR123" s="1">
        <v>11.405</v>
      </c>
      <c r="AS123" s="1">
        <v>1071.67</v>
      </c>
      <c r="AT123" s="1">
        <v>2618.79</v>
      </c>
      <c r="AU123" s="1">
        <v>196.827</v>
      </c>
      <c r="AV123" s="1">
        <v>9.95356</v>
      </c>
      <c r="AW123" s="1">
        <v>1.37945</v>
      </c>
      <c r="AX123" s="1">
        <v>3.14472</v>
      </c>
      <c r="AY123" s="1">
        <v>684.085</v>
      </c>
      <c r="AZ123" s="1">
        <v>0.871262</v>
      </c>
      <c r="BA123" s="1">
        <v>1.1143</v>
      </c>
      <c r="BB123" s="1">
        <v>13.6269</v>
      </c>
      <c r="BC123" s="1">
        <v>4.25556</v>
      </c>
      <c r="BD123" s="1">
        <v>1.65724</v>
      </c>
      <c r="BE123" s="1">
        <v>302.349</v>
      </c>
      <c r="BF123" s="1">
        <v>6.99035</v>
      </c>
      <c r="BG123" s="1">
        <v>106.108</v>
      </c>
      <c r="BH123" s="1">
        <v>0.516076609</v>
      </c>
      <c r="BI123" s="1">
        <v>0.0</v>
      </c>
      <c r="BJ123" s="1">
        <v>0.0</v>
      </c>
      <c r="BK123" s="1">
        <v>0.0</v>
      </c>
      <c r="BL123" s="1" t="s">
        <v>144</v>
      </c>
      <c r="BM123" s="1" t="s">
        <v>146</v>
      </c>
      <c r="BN123" s="1" t="s">
        <v>145</v>
      </c>
      <c r="BO123" s="1" t="s">
        <v>145</v>
      </c>
      <c r="BP123" s="1" t="s">
        <v>146</v>
      </c>
      <c r="BQ123" s="1" t="s">
        <v>146</v>
      </c>
      <c r="BR123" s="1" t="s">
        <v>146</v>
      </c>
      <c r="BS123" s="1">
        <v>13.55770121</v>
      </c>
      <c r="BT123" s="1">
        <v>23.95532104</v>
      </c>
      <c r="BU123" s="1">
        <v>10.22771845</v>
      </c>
      <c r="BV123" s="1">
        <v>1.823734582</v>
      </c>
      <c r="BW123" s="1">
        <v>6.404420602</v>
      </c>
      <c r="BX123" s="1">
        <v>1.283317956</v>
      </c>
      <c r="BY123" s="1">
        <v>0.66944077</v>
      </c>
      <c r="BZ123" s="1" t="str">
        <f t="shared" si="1"/>
        <v>proinflamatoria</v>
      </c>
      <c r="CA123" s="1">
        <v>43.39219713</v>
      </c>
      <c r="CB123" s="1" t="s">
        <v>148</v>
      </c>
      <c r="CC123" s="1">
        <v>0.223658441</v>
      </c>
      <c r="CD123" s="1">
        <v>0.30723332</v>
      </c>
      <c r="CE123" s="1">
        <v>0.071432302</v>
      </c>
      <c r="CF123" s="1">
        <v>0.075597336</v>
      </c>
      <c r="CG123" s="1">
        <v>0.068520695</v>
      </c>
      <c r="CH123" s="1">
        <v>1044.262</v>
      </c>
      <c r="CI123" s="2" t="str">
        <f t="shared" si="2"/>
        <v>High</v>
      </c>
      <c r="CJ123" s="1">
        <v>591.295</v>
      </c>
      <c r="CK123" s="1">
        <v>558.597</v>
      </c>
      <c r="CL123" s="1">
        <v>32.699</v>
      </c>
      <c r="CM123" s="1">
        <v>497.231</v>
      </c>
      <c r="CN123" s="1">
        <v>76.804</v>
      </c>
      <c r="CO123" s="1">
        <v>4.625</v>
      </c>
      <c r="CP123" s="1">
        <v>0.0</v>
      </c>
      <c r="CQ123" s="1">
        <v>4.625</v>
      </c>
      <c r="CR123" s="1">
        <v>0.0</v>
      </c>
      <c r="CS123" s="1">
        <v>12.635</v>
      </c>
      <c r="CT123" s="1">
        <v>12.635</v>
      </c>
      <c r="CU123" s="1">
        <v>0.0</v>
      </c>
      <c r="CV123" s="1">
        <v>4.567</v>
      </c>
      <c r="CW123" s="1">
        <v>0.0</v>
      </c>
      <c r="CX123" s="1">
        <v>0.0</v>
      </c>
      <c r="CY123" s="1">
        <v>493.982</v>
      </c>
      <c r="CZ123" s="1">
        <v>0.052</v>
      </c>
      <c r="DA123" s="1">
        <v>0.0</v>
      </c>
      <c r="DB123" s="1">
        <v>0.052</v>
      </c>
      <c r="DC123" s="1">
        <v>0.0</v>
      </c>
      <c r="DD123" s="1">
        <v>0.144</v>
      </c>
      <c r="DE123" s="1">
        <v>0.144</v>
      </c>
      <c r="DF123" s="1">
        <v>1.974</v>
      </c>
      <c r="DG123" s="1">
        <v>1.079</v>
      </c>
      <c r="DH123" s="1">
        <v>3.053</v>
      </c>
      <c r="DI123" s="1">
        <v>0.128</v>
      </c>
      <c r="DJ123" s="1">
        <v>9.964</v>
      </c>
      <c r="DK123" s="1">
        <v>10.093</v>
      </c>
      <c r="DL123" s="1">
        <v>57.835</v>
      </c>
      <c r="DM123" s="1">
        <v>8.876</v>
      </c>
      <c r="DN123" s="1">
        <v>66.711</v>
      </c>
      <c r="DO123" s="1">
        <v>0.0</v>
      </c>
      <c r="DP123" s="1">
        <v>12.635</v>
      </c>
      <c r="DQ123" s="1">
        <v>12.635</v>
      </c>
      <c r="DR123" s="1" t="s">
        <v>157</v>
      </c>
      <c r="DS123" s="1" t="s">
        <v>157</v>
      </c>
      <c r="DT123" s="1" t="s">
        <v>149</v>
      </c>
      <c r="DU123" s="1" t="s">
        <v>158</v>
      </c>
      <c r="DV123" s="1">
        <v>544.658</v>
      </c>
      <c r="DW123" s="1" t="str">
        <f t="shared" si="3"/>
        <v>high</v>
      </c>
      <c r="DX123" s="1">
        <v>308.403</v>
      </c>
      <c r="DY123" s="1">
        <v>259.342</v>
      </c>
      <c r="DZ123" s="1">
        <v>40.059</v>
      </c>
      <c r="EA123" s="1" t="s">
        <v>157</v>
      </c>
      <c r="EB123" s="1" t="s">
        <v>157</v>
      </c>
      <c r="EC123" s="1" t="s">
        <v>149</v>
      </c>
      <c r="ED123" s="1" t="s">
        <v>158</v>
      </c>
      <c r="EE123" s="1" t="s">
        <v>405</v>
      </c>
      <c r="EF123" s="1" t="s">
        <v>151</v>
      </c>
      <c r="EG123" s="1" t="s">
        <v>151</v>
      </c>
    </row>
    <row r="124" ht="14.25" customHeight="1">
      <c r="A124" s="1" t="s">
        <v>406</v>
      </c>
      <c r="B124" s="1" t="s">
        <v>153</v>
      </c>
      <c r="C124" s="1">
        <v>56.0</v>
      </c>
      <c r="D124" s="1" t="s">
        <v>161</v>
      </c>
      <c r="E124" s="1">
        <v>90.6</v>
      </c>
      <c r="F124" s="1">
        <v>63.0</v>
      </c>
      <c r="G124" s="1" t="s">
        <v>154</v>
      </c>
      <c r="H124" s="1">
        <v>21.0</v>
      </c>
      <c r="I124" s="1">
        <v>121.0</v>
      </c>
      <c r="J124" s="1">
        <v>196.0</v>
      </c>
      <c r="K124" s="1">
        <v>3.111111111</v>
      </c>
      <c r="L124" s="1">
        <v>204.1</v>
      </c>
      <c r="M124" s="1">
        <v>6.0</v>
      </c>
      <c r="N124" s="1">
        <v>88.0</v>
      </c>
      <c r="O124" s="1">
        <v>5.9</v>
      </c>
      <c r="P124" s="1">
        <v>13.7</v>
      </c>
      <c r="Q124" s="1">
        <v>6.45</v>
      </c>
      <c r="R124" s="1">
        <v>2.124031008</v>
      </c>
      <c r="S124" s="1">
        <v>104.0</v>
      </c>
      <c r="T124" s="1">
        <v>7.52</v>
      </c>
      <c r="U124" s="1">
        <v>4.884</v>
      </c>
      <c r="V124" s="1">
        <v>98.1</v>
      </c>
      <c r="W124" s="1">
        <v>108.6705202</v>
      </c>
      <c r="X124" s="1">
        <v>102.9</v>
      </c>
      <c r="Y124" s="1">
        <v>61.26169691</v>
      </c>
      <c r="Z124" s="1">
        <v>1.632341333</v>
      </c>
      <c r="AA124" s="1">
        <v>0.354028568</v>
      </c>
      <c r="AB124" s="1">
        <v>72.4</v>
      </c>
      <c r="AC124" s="1">
        <v>32.61114364</v>
      </c>
      <c r="AD124" s="1" t="s">
        <v>155</v>
      </c>
      <c r="AE124" s="1">
        <v>43.38772157</v>
      </c>
      <c r="AF124" s="1">
        <v>107.9</v>
      </c>
      <c r="AG124" s="1" t="s">
        <v>140</v>
      </c>
      <c r="AH124" s="1" t="s">
        <v>141</v>
      </c>
      <c r="AI124" s="1" t="s">
        <v>142</v>
      </c>
      <c r="AJ124" s="1" t="s">
        <v>167</v>
      </c>
      <c r="AK124" s="1" t="s">
        <v>143</v>
      </c>
      <c r="AL124" s="1">
        <v>133.0</v>
      </c>
      <c r="AM124" s="1">
        <v>87.0</v>
      </c>
      <c r="AN124" s="1">
        <v>1565.94</v>
      </c>
      <c r="AO124" s="1">
        <v>11.9383</v>
      </c>
      <c r="AP124" s="1">
        <v>528.251</v>
      </c>
      <c r="AQ124" s="1">
        <v>962.507</v>
      </c>
      <c r="AR124" s="1">
        <v>11.7857</v>
      </c>
      <c r="AS124" s="1">
        <v>896.11</v>
      </c>
      <c r="AT124" s="1">
        <v>2405.43</v>
      </c>
      <c r="AU124" s="1">
        <v>194.394</v>
      </c>
      <c r="AV124" s="1">
        <v>10.1841</v>
      </c>
      <c r="AW124" s="1">
        <v>0.961958</v>
      </c>
      <c r="AX124" s="1">
        <v>3.30414</v>
      </c>
      <c r="AY124" s="1">
        <v>862.951</v>
      </c>
      <c r="AZ124" s="1">
        <v>0.85237</v>
      </c>
      <c r="BA124" s="1">
        <v>1.90553</v>
      </c>
      <c r="BB124" s="1">
        <v>12.7727</v>
      </c>
      <c r="BC124" s="1">
        <v>5.1913</v>
      </c>
      <c r="BD124" s="1">
        <v>1.03299</v>
      </c>
      <c r="BE124" s="1">
        <v>315.661</v>
      </c>
      <c r="BF124" s="1">
        <v>7.27341</v>
      </c>
      <c r="BG124" s="1">
        <v>100.88</v>
      </c>
      <c r="BH124" s="1">
        <v>11.71104431</v>
      </c>
      <c r="BI124" s="1">
        <v>3.117060167</v>
      </c>
      <c r="BJ124" s="1">
        <v>1.024848591</v>
      </c>
      <c r="BK124" s="1">
        <v>0.215274193</v>
      </c>
      <c r="BL124" s="1" t="s">
        <v>144</v>
      </c>
      <c r="BM124" s="1" t="s">
        <v>145</v>
      </c>
      <c r="BN124" s="1" t="s">
        <v>146</v>
      </c>
      <c r="BO124" s="1" t="s">
        <v>146</v>
      </c>
      <c r="BP124" s="1" t="s">
        <v>146</v>
      </c>
      <c r="BQ124" s="1" t="s">
        <v>145</v>
      </c>
      <c r="BR124" s="1" t="s">
        <v>146</v>
      </c>
      <c r="BS124" s="1">
        <v>11.8742285</v>
      </c>
      <c r="BT124" s="1">
        <v>24.91269161</v>
      </c>
      <c r="BU124" s="1">
        <v>11.44907839</v>
      </c>
      <c r="BV124" s="1">
        <v>2.325250999</v>
      </c>
      <c r="BW124" s="1">
        <v>7.151209565</v>
      </c>
      <c r="BX124" s="1">
        <v>1.242100437</v>
      </c>
      <c r="BY124" s="1">
        <v>0.793167584</v>
      </c>
      <c r="BZ124" s="1" t="str">
        <f t="shared" si="1"/>
        <v>proinflamatoria</v>
      </c>
      <c r="CA124" s="1">
        <v>48.38183503</v>
      </c>
      <c r="CB124" s="1" t="s">
        <v>148</v>
      </c>
      <c r="CC124" s="1">
        <v>0.138207813</v>
      </c>
      <c r="CD124" s="1">
        <v>0.561986581</v>
      </c>
      <c r="CE124" s="1">
        <v>0.123063899</v>
      </c>
      <c r="CF124" s="1">
        <v>0.033517276</v>
      </c>
      <c r="CG124" s="1">
        <v>0.046748605</v>
      </c>
      <c r="CH124" s="1">
        <v>1802.294</v>
      </c>
      <c r="CI124" s="2" t="str">
        <f t="shared" si="2"/>
        <v>High</v>
      </c>
      <c r="CJ124" s="1">
        <v>1719.349</v>
      </c>
      <c r="CK124" s="1">
        <v>1151.401</v>
      </c>
      <c r="CL124" s="1">
        <v>567.949</v>
      </c>
      <c r="CM124" s="1">
        <v>8.119</v>
      </c>
      <c r="CN124" s="1">
        <v>1681.739</v>
      </c>
      <c r="CO124" s="1">
        <v>13.718</v>
      </c>
      <c r="CP124" s="1">
        <v>0.0</v>
      </c>
      <c r="CQ124" s="1">
        <v>13.718</v>
      </c>
      <c r="CR124" s="1">
        <v>0.0</v>
      </c>
      <c r="CS124" s="1">
        <v>15.773</v>
      </c>
      <c r="CT124" s="1">
        <v>15.773</v>
      </c>
      <c r="CU124" s="1">
        <v>0.0</v>
      </c>
      <c r="CV124" s="1">
        <v>1.396</v>
      </c>
      <c r="CW124" s="1">
        <v>0.0</v>
      </c>
      <c r="CX124" s="1">
        <v>0.0</v>
      </c>
      <c r="CY124" s="1">
        <v>0.845</v>
      </c>
      <c r="CZ124" s="1">
        <v>0.048</v>
      </c>
      <c r="DA124" s="1">
        <v>0.342</v>
      </c>
      <c r="DB124" s="1">
        <v>0.39</v>
      </c>
      <c r="DC124" s="1">
        <v>0.0</v>
      </c>
      <c r="DD124" s="1">
        <v>0.161</v>
      </c>
      <c r="DE124" s="1">
        <v>0.161</v>
      </c>
      <c r="DF124" s="1">
        <v>4.266</v>
      </c>
      <c r="DG124" s="1">
        <v>2.458</v>
      </c>
      <c r="DH124" s="1">
        <v>6.724</v>
      </c>
      <c r="DI124" s="1">
        <v>0.116</v>
      </c>
      <c r="DJ124" s="1">
        <v>3.797</v>
      </c>
      <c r="DK124" s="1">
        <v>3.913</v>
      </c>
      <c r="DL124" s="1">
        <v>1132.407</v>
      </c>
      <c r="DM124" s="1">
        <v>545.418</v>
      </c>
      <c r="DN124" s="1">
        <v>1677.826</v>
      </c>
      <c r="DO124" s="1">
        <v>0.0</v>
      </c>
      <c r="DP124" s="1">
        <v>15.773</v>
      </c>
      <c r="DQ124" s="1">
        <v>15.773</v>
      </c>
      <c r="DR124" s="1" t="s">
        <v>149</v>
      </c>
      <c r="DS124" s="1" t="s">
        <v>149</v>
      </c>
      <c r="DT124" s="1" t="s">
        <v>158</v>
      </c>
      <c r="DU124" s="1" t="s">
        <v>149</v>
      </c>
      <c r="DV124" s="1">
        <v>1150.934</v>
      </c>
      <c r="DW124" s="1" t="str">
        <f t="shared" si="3"/>
        <v>high</v>
      </c>
      <c r="DX124" s="1">
        <v>1097.966</v>
      </c>
      <c r="DY124" s="1">
        <v>5.185</v>
      </c>
      <c r="DZ124" s="1">
        <v>1073.949</v>
      </c>
      <c r="EA124" s="1" t="s">
        <v>149</v>
      </c>
      <c r="EB124" s="1" t="s">
        <v>149</v>
      </c>
      <c r="EC124" s="1" t="s">
        <v>158</v>
      </c>
      <c r="ED124" s="1" t="s">
        <v>149</v>
      </c>
      <c r="EE124" s="1" t="s">
        <v>407</v>
      </c>
      <c r="EF124" s="1" t="s">
        <v>165</v>
      </c>
      <c r="EG124" s="1" t="s">
        <v>165</v>
      </c>
    </row>
    <row r="125" ht="14.25" customHeight="1">
      <c r="A125" s="1" t="s">
        <v>408</v>
      </c>
      <c r="B125" s="1" t="s">
        <v>153</v>
      </c>
      <c r="C125" s="1">
        <v>39.0</v>
      </c>
      <c r="D125" s="1" t="s">
        <v>137</v>
      </c>
      <c r="E125" s="1">
        <v>79.9</v>
      </c>
      <c r="F125" s="1">
        <v>45.0</v>
      </c>
      <c r="G125" s="1" t="s">
        <v>154</v>
      </c>
      <c r="H125" s="1">
        <v>20.0</v>
      </c>
      <c r="I125" s="1">
        <v>112.0</v>
      </c>
      <c r="J125" s="1">
        <v>169.0</v>
      </c>
      <c r="K125" s="1">
        <v>3.755555556</v>
      </c>
      <c r="L125" s="1">
        <v>179.7</v>
      </c>
      <c r="M125" s="1">
        <v>5.9</v>
      </c>
      <c r="N125" s="1">
        <v>99.0</v>
      </c>
      <c r="O125" s="1">
        <v>5.6</v>
      </c>
      <c r="P125" s="1">
        <v>11.0</v>
      </c>
      <c r="Q125" s="1">
        <v>8.71</v>
      </c>
      <c r="R125" s="1">
        <v>1.262916188</v>
      </c>
      <c r="S125" s="1">
        <v>100.0</v>
      </c>
      <c r="T125" s="1">
        <v>8.64</v>
      </c>
      <c r="U125" s="1">
        <v>5.4945</v>
      </c>
      <c r="V125" s="1">
        <v>85.3</v>
      </c>
      <c r="W125" s="1">
        <v>86.6382552</v>
      </c>
      <c r="X125" s="1">
        <v>87.1</v>
      </c>
      <c r="Y125" s="1">
        <v>47.39588073</v>
      </c>
      <c r="Z125" s="1">
        <v>2.109888</v>
      </c>
      <c r="AA125" s="1">
        <v>0.340590264</v>
      </c>
      <c r="AB125" s="1">
        <v>72.6</v>
      </c>
      <c r="AC125" s="1">
        <v>31.67268419</v>
      </c>
      <c r="AD125" s="1" t="s">
        <v>155</v>
      </c>
      <c r="AE125" s="1">
        <v>41.37044993</v>
      </c>
      <c r="AF125" s="1">
        <v>101.5</v>
      </c>
      <c r="AG125" s="1" t="s">
        <v>140</v>
      </c>
      <c r="AH125" s="1" t="s">
        <v>141</v>
      </c>
      <c r="AI125" s="1" t="s">
        <v>142</v>
      </c>
      <c r="AJ125" s="1" t="s">
        <v>142</v>
      </c>
      <c r="AK125" s="1" t="s">
        <v>143</v>
      </c>
      <c r="AL125" s="1">
        <v>131.0</v>
      </c>
      <c r="AM125" s="1">
        <v>97.0</v>
      </c>
      <c r="AN125" s="1">
        <v>1561.34</v>
      </c>
      <c r="AO125" s="1">
        <v>15.5823</v>
      </c>
      <c r="AP125" s="1">
        <v>503.395</v>
      </c>
      <c r="AQ125" s="1">
        <v>819.113</v>
      </c>
      <c r="AR125" s="1">
        <v>11.5735</v>
      </c>
      <c r="AS125" s="1">
        <v>893.825</v>
      </c>
      <c r="AT125" s="1">
        <v>3163.24</v>
      </c>
      <c r="AU125" s="1">
        <v>224.739</v>
      </c>
      <c r="AV125" s="1">
        <v>10.0715</v>
      </c>
      <c r="AW125" s="1">
        <v>1.37927</v>
      </c>
      <c r="AX125" s="1">
        <v>3.79429</v>
      </c>
      <c r="AY125" s="1">
        <v>644.294</v>
      </c>
      <c r="AZ125" s="1">
        <v>0.928274</v>
      </c>
      <c r="BA125" s="1">
        <v>1.51815</v>
      </c>
      <c r="BB125" s="1">
        <v>13.7353</v>
      </c>
      <c r="BC125" s="1">
        <v>4.48677</v>
      </c>
      <c r="BD125" s="1">
        <v>1.33519</v>
      </c>
      <c r="BE125" s="1">
        <v>245.699</v>
      </c>
      <c r="BF125" s="1">
        <v>6.93217</v>
      </c>
      <c r="BG125" s="1">
        <v>165.508</v>
      </c>
      <c r="BH125" s="1">
        <v>0.439328083</v>
      </c>
      <c r="BI125" s="1">
        <v>0.0</v>
      </c>
      <c r="BJ125" s="1">
        <v>0.0288104</v>
      </c>
      <c r="BK125" s="1">
        <v>0.0</v>
      </c>
      <c r="BL125" s="1" t="s">
        <v>144</v>
      </c>
      <c r="BM125" s="1" t="s">
        <v>145</v>
      </c>
      <c r="BN125" s="1" t="s">
        <v>146</v>
      </c>
      <c r="BO125" s="1" t="s">
        <v>145</v>
      </c>
      <c r="BP125" s="1" t="s">
        <v>146</v>
      </c>
      <c r="BQ125" s="1" t="s">
        <v>145</v>
      </c>
      <c r="BR125" s="1" t="s">
        <v>146</v>
      </c>
      <c r="BS125" s="1">
        <v>6.440819913</v>
      </c>
      <c r="BT125" s="1">
        <v>0.323830769</v>
      </c>
      <c r="BU125" s="1">
        <v>0.168758024</v>
      </c>
      <c r="BV125" s="1">
        <v>0.051456755</v>
      </c>
      <c r="BW125" s="1">
        <v>0.016875971</v>
      </c>
      <c r="BX125" s="1">
        <v>0.384616329</v>
      </c>
      <c r="BY125" s="1">
        <v>0.246390986</v>
      </c>
      <c r="BZ125" s="1" t="str">
        <f t="shared" si="1"/>
        <v>proinflamatoria</v>
      </c>
      <c r="CA125" s="1">
        <v>46.16748768</v>
      </c>
      <c r="CB125" s="1" t="s">
        <v>148</v>
      </c>
      <c r="CC125" s="1">
        <v>0.156869771</v>
      </c>
      <c r="CD125" s="1">
        <v>0.437142806</v>
      </c>
      <c r="CE125" s="1">
        <v>0.013347188</v>
      </c>
      <c r="CF125" s="1">
        <v>0.026300231</v>
      </c>
      <c r="CG125" s="1">
        <v>0.129136285</v>
      </c>
      <c r="CH125" s="1">
        <v>2340.101</v>
      </c>
      <c r="CI125" s="2" t="str">
        <f t="shared" si="2"/>
        <v>High</v>
      </c>
      <c r="CJ125" s="1">
        <v>832.318</v>
      </c>
      <c r="CK125" s="1">
        <v>720.535</v>
      </c>
      <c r="CL125" s="1">
        <v>111.783</v>
      </c>
      <c r="CM125" s="1">
        <v>308.123</v>
      </c>
      <c r="CN125" s="1">
        <v>516.783</v>
      </c>
      <c r="CO125" s="1">
        <v>2.107</v>
      </c>
      <c r="CP125" s="1">
        <v>0.0</v>
      </c>
      <c r="CQ125" s="1">
        <v>2.107</v>
      </c>
      <c r="CR125" s="1">
        <v>0.0</v>
      </c>
      <c r="CS125" s="1">
        <v>5.306</v>
      </c>
      <c r="CT125" s="1">
        <v>5.306</v>
      </c>
      <c r="CU125" s="1">
        <v>0.0</v>
      </c>
      <c r="CV125" s="1">
        <v>0.212</v>
      </c>
      <c r="CW125" s="1">
        <v>1.098</v>
      </c>
      <c r="CX125" s="1">
        <v>0.0</v>
      </c>
      <c r="CY125" s="1">
        <v>293.952</v>
      </c>
      <c r="CZ125" s="1">
        <v>0.0</v>
      </c>
      <c r="DA125" s="1">
        <v>0.0</v>
      </c>
      <c r="DB125" s="1">
        <v>0.0</v>
      </c>
      <c r="DC125" s="1">
        <v>0.0</v>
      </c>
      <c r="DD125" s="1">
        <v>0.077</v>
      </c>
      <c r="DE125" s="1">
        <v>0.077</v>
      </c>
      <c r="DF125" s="1">
        <v>11.552</v>
      </c>
      <c r="DG125" s="1">
        <v>1.443</v>
      </c>
      <c r="DH125" s="1">
        <v>12.996</v>
      </c>
      <c r="DI125" s="1">
        <v>1.195</v>
      </c>
      <c r="DJ125" s="1">
        <v>14.737</v>
      </c>
      <c r="DK125" s="1">
        <v>15.933</v>
      </c>
      <c r="DL125" s="1">
        <v>410.627</v>
      </c>
      <c r="DM125" s="1">
        <v>90.199</v>
      </c>
      <c r="DN125" s="1">
        <v>500.826</v>
      </c>
      <c r="DO125" s="1">
        <v>0.0</v>
      </c>
      <c r="DP125" s="1">
        <v>5.306</v>
      </c>
      <c r="DQ125" s="1">
        <v>5.306</v>
      </c>
      <c r="DR125" s="1" t="s">
        <v>149</v>
      </c>
      <c r="DS125" s="1" t="s">
        <v>149</v>
      </c>
      <c r="DT125" s="1" t="s">
        <v>149</v>
      </c>
      <c r="DU125" s="1" t="s">
        <v>149</v>
      </c>
      <c r="DV125" s="1">
        <v>1498.777</v>
      </c>
      <c r="DW125" s="1" t="str">
        <f t="shared" si="3"/>
        <v>high</v>
      </c>
      <c r="DX125" s="1">
        <v>533.08</v>
      </c>
      <c r="DY125" s="1">
        <v>197.345</v>
      </c>
      <c r="DZ125" s="1">
        <v>330.987</v>
      </c>
      <c r="EA125" s="1" t="s">
        <v>149</v>
      </c>
      <c r="EB125" s="1" t="s">
        <v>149</v>
      </c>
      <c r="EC125" s="1" t="s">
        <v>149</v>
      </c>
      <c r="ED125" s="1" t="s">
        <v>149</v>
      </c>
      <c r="EE125" s="1" t="s">
        <v>409</v>
      </c>
      <c r="EF125" s="1" t="s">
        <v>165</v>
      </c>
      <c r="EG125" s="1" t="s">
        <v>165</v>
      </c>
    </row>
    <row r="126" ht="14.25" customHeight="1">
      <c r="A126" s="1" t="s">
        <v>410</v>
      </c>
      <c r="B126" s="1" t="s">
        <v>136</v>
      </c>
      <c r="C126" s="1">
        <v>32.0</v>
      </c>
      <c r="D126" s="1" t="s">
        <v>137</v>
      </c>
      <c r="E126" s="1">
        <v>79.9</v>
      </c>
      <c r="F126" s="1">
        <v>39.0</v>
      </c>
      <c r="G126" s="1" t="s">
        <v>138</v>
      </c>
      <c r="H126" s="1">
        <v>28.0</v>
      </c>
      <c r="I126" s="1">
        <v>114.0</v>
      </c>
      <c r="J126" s="1">
        <v>169.0</v>
      </c>
      <c r="K126" s="1">
        <v>4.333333333</v>
      </c>
      <c r="L126" s="1">
        <v>269.8</v>
      </c>
      <c r="M126" s="1">
        <v>2.2</v>
      </c>
      <c r="N126" s="1">
        <v>96.0</v>
      </c>
      <c r="O126" s="1">
        <v>5.7</v>
      </c>
      <c r="P126" s="1">
        <v>3.39</v>
      </c>
      <c r="Q126" s="1">
        <v>3.97</v>
      </c>
      <c r="R126" s="1">
        <v>0.853904282</v>
      </c>
      <c r="S126" s="1">
        <v>139.0</v>
      </c>
      <c r="T126" s="1">
        <v>10.91</v>
      </c>
      <c r="U126" s="1">
        <v>5.328</v>
      </c>
      <c r="V126" s="1">
        <v>106.3</v>
      </c>
      <c r="W126" s="1">
        <v>119.3654267</v>
      </c>
      <c r="X126" s="1">
        <v>69.8</v>
      </c>
      <c r="Y126" s="1">
        <v>38.70735997</v>
      </c>
      <c r="Z126" s="1">
        <v>2.583488</v>
      </c>
      <c r="AA126" s="1">
        <v>0.330684957</v>
      </c>
      <c r="AB126" s="1">
        <v>86.0</v>
      </c>
      <c r="AC126" s="1">
        <v>28.34015035</v>
      </c>
      <c r="AD126" s="1" t="s">
        <v>139</v>
      </c>
      <c r="AE126" s="1">
        <v>33.65894833</v>
      </c>
      <c r="AF126" s="1">
        <v>100.6</v>
      </c>
      <c r="AG126" s="1" t="s">
        <v>140</v>
      </c>
      <c r="AH126" s="1" t="s">
        <v>141</v>
      </c>
      <c r="AI126" s="1" t="s">
        <v>142</v>
      </c>
      <c r="AJ126" s="1" t="s">
        <v>167</v>
      </c>
      <c r="AK126" s="1" t="s">
        <v>143</v>
      </c>
      <c r="AL126" s="1">
        <v>123.0</v>
      </c>
      <c r="AM126" s="1">
        <v>82.0</v>
      </c>
      <c r="AN126" s="1">
        <v>2130.08</v>
      </c>
      <c r="AO126" s="1">
        <v>16.5338</v>
      </c>
      <c r="AP126" s="1">
        <v>769.997</v>
      </c>
      <c r="AQ126" s="1">
        <v>1190.58</v>
      </c>
      <c r="AR126" s="1">
        <v>14.6935</v>
      </c>
      <c r="AS126" s="1">
        <v>1594.13</v>
      </c>
      <c r="AT126" s="1">
        <v>3534.24</v>
      </c>
      <c r="AU126" s="1">
        <v>279.303</v>
      </c>
      <c r="AV126" s="1">
        <v>10.9164</v>
      </c>
      <c r="AW126" s="1">
        <v>2.51241</v>
      </c>
      <c r="AX126" s="1">
        <v>3.55695</v>
      </c>
      <c r="AY126" s="1">
        <v>1013.25</v>
      </c>
      <c r="AZ126" s="1">
        <v>1.43951</v>
      </c>
      <c r="BA126" s="1">
        <v>1.82834</v>
      </c>
      <c r="BB126" s="1">
        <v>17.6342</v>
      </c>
      <c r="BC126" s="1">
        <v>6.20239</v>
      </c>
      <c r="BD126" s="1">
        <v>1.45376</v>
      </c>
      <c r="BE126" s="1">
        <v>289.744</v>
      </c>
      <c r="BF126" s="1">
        <v>7.1956</v>
      </c>
      <c r="BG126" s="1">
        <v>201.781</v>
      </c>
      <c r="BH126" s="1">
        <v>2.362814199</v>
      </c>
      <c r="BI126" s="1">
        <v>0.446677398</v>
      </c>
      <c r="BJ126" s="1">
        <v>0.287116171</v>
      </c>
      <c r="BK126" s="1">
        <v>0.046262985</v>
      </c>
      <c r="BL126" s="1" t="s">
        <v>156</v>
      </c>
      <c r="BM126" s="1" t="s">
        <v>146</v>
      </c>
      <c r="BN126" s="1" t="s">
        <v>146</v>
      </c>
      <c r="BO126" s="1" t="s">
        <v>145</v>
      </c>
      <c r="BP126" s="1" t="s">
        <v>146</v>
      </c>
      <c r="BQ126" s="1" t="s">
        <v>146</v>
      </c>
      <c r="BR126" s="1" t="s">
        <v>146</v>
      </c>
      <c r="BS126" s="1">
        <v>11.949172</v>
      </c>
      <c r="BT126" s="1">
        <v>31.3476351</v>
      </c>
      <c r="BU126" s="1">
        <v>13.38385653</v>
      </c>
      <c r="BV126" s="1">
        <v>2.771404298</v>
      </c>
      <c r="BW126" s="1">
        <v>6.284736074</v>
      </c>
      <c r="BX126" s="1">
        <v>-0.573894161</v>
      </c>
      <c r="BY126" s="1">
        <v>-0.269433878</v>
      </c>
      <c r="BZ126" s="1" t="str">
        <f t="shared" si="1"/>
        <v>antiinflamatoria</v>
      </c>
      <c r="CA126" s="1">
        <v>29.36779324</v>
      </c>
      <c r="CB126" s="1" t="s">
        <v>148</v>
      </c>
      <c r="CC126" s="1">
        <v>0.146695852</v>
      </c>
      <c r="CD126" s="1">
        <v>0.194965468</v>
      </c>
      <c r="CE126" s="1">
        <v>0.117786919</v>
      </c>
      <c r="CF126" s="1">
        <v>0.014756388</v>
      </c>
      <c r="CG126" s="1">
        <v>0.137713703</v>
      </c>
      <c r="CH126" s="1">
        <v>728.551</v>
      </c>
      <c r="CI126" s="2" t="str">
        <f t="shared" si="2"/>
        <v>low</v>
      </c>
      <c r="CJ126" s="1">
        <v>275.841</v>
      </c>
      <c r="CK126" s="1">
        <v>248.596</v>
      </c>
      <c r="CL126" s="1">
        <v>27.245</v>
      </c>
      <c r="CM126" s="1">
        <v>123.456</v>
      </c>
      <c r="CN126" s="1">
        <v>137.287</v>
      </c>
      <c r="CO126" s="1">
        <v>0.0</v>
      </c>
      <c r="CP126" s="1">
        <v>0.0</v>
      </c>
      <c r="CQ126" s="1">
        <v>0.0</v>
      </c>
      <c r="CR126" s="1">
        <v>0.0</v>
      </c>
      <c r="CS126" s="1">
        <v>15.098</v>
      </c>
      <c r="CT126" s="1">
        <v>15.098</v>
      </c>
      <c r="CU126" s="1">
        <v>0.0</v>
      </c>
      <c r="CV126" s="1">
        <v>0.0</v>
      </c>
      <c r="CW126" s="1">
        <v>92.5</v>
      </c>
      <c r="CX126" s="1">
        <v>0.0</v>
      </c>
      <c r="CY126" s="1">
        <v>8.337</v>
      </c>
      <c r="CZ126" s="1">
        <v>0.536</v>
      </c>
      <c r="DA126" s="1">
        <v>1.058</v>
      </c>
      <c r="DB126" s="1">
        <v>1.593</v>
      </c>
      <c r="DC126" s="1">
        <v>0.051</v>
      </c>
      <c r="DD126" s="1">
        <v>0.721</v>
      </c>
      <c r="DE126" s="1">
        <v>0.772</v>
      </c>
      <c r="DF126" s="1">
        <v>19.772</v>
      </c>
      <c r="DG126" s="1">
        <v>0.483</v>
      </c>
      <c r="DH126" s="1">
        <v>20.255</v>
      </c>
      <c r="DI126" s="1">
        <v>0.75</v>
      </c>
      <c r="DJ126" s="1">
        <v>1.069</v>
      </c>
      <c r="DK126" s="1">
        <v>1.819</v>
      </c>
      <c r="DL126" s="1">
        <v>126.65</v>
      </c>
      <c r="DM126" s="1">
        <v>8.817</v>
      </c>
      <c r="DN126" s="1">
        <v>135.468</v>
      </c>
      <c r="DO126" s="1">
        <v>0.0</v>
      </c>
      <c r="DP126" s="1">
        <v>15.098</v>
      </c>
      <c r="DQ126" s="1">
        <v>15.098</v>
      </c>
      <c r="DR126" s="1" t="s">
        <v>158</v>
      </c>
      <c r="DS126" s="1" t="s">
        <v>158</v>
      </c>
      <c r="DT126" s="1" t="s">
        <v>157</v>
      </c>
      <c r="DU126" s="1" t="s">
        <v>157</v>
      </c>
      <c r="DV126" s="1">
        <v>342.03</v>
      </c>
      <c r="DW126" s="1" t="str">
        <f t="shared" si="3"/>
        <v>low</v>
      </c>
      <c r="DX126" s="1">
        <v>129.498</v>
      </c>
      <c r="DY126" s="1">
        <v>57.958</v>
      </c>
      <c r="DZ126" s="1">
        <v>64.451</v>
      </c>
      <c r="EA126" s="1" t="s">
        <v>158</v>
      </c>
      <c r="EB126" s="1" t="s">
        <v>158</v>
      </c>
      <c r="EC126" s="1" t="s">
        <v>157</v>
      </c>
      <c r="ED126" s="1" t="s">
        <v>157</v>
      </c>
      <c r="EE126" s="1" t="s">
        <v>411</v>
      </c>
      <c r="EF126" s="1" t="s">
        <v>151</v>
      </c>
      <c r="EG126" s="1" t="s">
        <v>151</v>
      </c>
    </row>
    <row r="127" ht="14.25" customHeight="1">
      <c r="A127" s="1" t="s">
        <v>412</v>
      </c>
      <c r="B127" s="1" t="s">
        <v>136</v>
      </c>
      <c r="C127" s="1">
        <v>59.0</v>
      </c>
      <c r="D127" s="1" t="s">
        <v>161</v>
      </c>
      <c r="E127" s="1">
        <v>124.0</v>
      </c>
      <c r="F127" s="1">
        <v>35.0</v>
      </c>
      <c r="G127" s="1" t="s">
        <v>138</v>
      </c>
      <c r="H127" s="1">
        <v>37.0</v>
      </c>
      <c r="I127" s="1">
        <v>156.0</v>
      </c>
      <c r="J127" s="1">
        <v>216.0</v>
      </c>
      <c r="K127" s="1">
        <v>6.171428571</v>
      </c>
      <c r="L127" s="1">
        <v>81.6</v>
      </c>
      <c r="M127" s="1">
        <v>1.6</v>
      </c>
      <c r="N127" s="1">
        <v>101.0</v>
      </c>
      <c r="O127" s="1">
        <v>6.3</v>
      </c>
      <c r="P127" s="1">
        <v>6.48</v>
      </c>
      <c r="Q127" s="1">
        <v>3.72</v>
      </c>
      <c r="R127" s="1">
        <v>1.741935484</v>
      </c>
      <c r="S127" s="1">
        <v>187.0</v>
      </c>
      <c r="T127" s="1">
        <v>32.03</v>
      </c>
      <c r="U127" s="1">
        <v>5.6055</v>
      </c>
      <c r="V127" s="1">
        <v>202.4</v>
      </c>
      <c r="W127" s="1">
        <v>304.2507718</v>
      </c>
      <c r="X127" s="1">
        <v>24.4</v>
      </c>
      <c r="Y127" s="1">
        <v>12.53173558</v>
      </c>
      <c r="Z127" s="1">
        <v>7.979740667</v>
      </c>
      <c r="AA127" s="1">
        <v>0.284591482</v>
      </c>
      <c r="AB127" s="1">
        <v>79.6</v>
      </c>
      <c r="AC127" s="1">
        <v>31.40703518</v>
      </c>
      <c r="AD127" s="1" t="s">
        <v>155</v>
      </c>
      <c r="AE127" s="1">
        <v>45.33197599</v>
      </c>
      <c r="AF127" s="1">
        <v>102.3</v>
      </c>
      <c r="AG127" s="1" t="s">
        <v>140</v>
      </c>
      <c r="AH127" s="1" t="s">
        <v>141</v>
      </c>
      <c r="AI127" s="1" t="s">
        <v>167</v>
      </c>
      <c r="AJ127" s="1" t="s">
        <v>167</v>
      </c>
      <c r="AK127" s="1" t="s">
        <v>143</v>
      </c>
      <c r="AL127" s="1">
        <v>130.0</v>
      </c>
      <c r="AM127" s="1">
        <v>76.0</v>
      </c>
      <c r="AN127" s="1">
        <v>1730.46</v>
      </c>
      <c r="AO127" s="1">
        <v>17.5707</v>
      </c>
      <c r="AP127" s="1">
        <v>607.845</v>
      </c>
      <c r="AQ127" s="1">
        <v>988.574</v>
      </c>
      <c r="AR127" s="1">
        <v>13.0021</v>
      </c>
      <c r="AS127" s="1">
        <v>996.996</v>
      </c>
      <c r="AT127" s="1">
        <v>3068.89</v>
      </c>
      <c r="AU127" s="1">
        <v>252.48</v>
      </c>
      <c r="AV127" s="1">
        <v>10.8516</v>
      </c>
      <c r="AW127" s="1">
        <v>1.22722</v>
      </c>
      <c r="AX127" s="1">
        <v>3.10253</v>
      </c>
      <c r="AY127" s="1">
        <v>866.958</v>
      </c>
      <c r="AZ127" s="1">
        <v>1.02306</v>
      </c>
      <c r="BA127" s="1">
        <v>1.74091</v>
      </c>
      <c r="BB127" s="1">
        <v>14.9703</v>
      </c>
      <c r="BC127" s="1">
        <v>4.89228</v>
      </c>
      <c r="BD127" s="1">
        <v>1.10026</v>
      </c>
      <c r="BE127" s="1">
        <v>384.389</v>
      </c>
      <c r="BF127" s="1">
        <v>7.32331</v>
      </c>
      <c r="BG127" s="1">
        <v>239.53</v>
      </c>
      <c r="BH127" s="1">
        <v>4.568101463</v>
      </c>
      <c r="BI127" s="1">
        <v>1.603814725</v>
      </c>
      <c r="BJ127" s="1">
        <v>0.646738314</v>
      </c>
      <c r="BK127" s="1">
        <v>0.008775664</v>
      </c>
      <c r="BL127" s="1" t="s">
        <v>144</v>
      </c>
      <c r="BM127" s="1" t="s">
        <v>145</v>
      </c>
      <c r="BN127" s="1" t="s">
        <v>145</v>
      </c>
      <c r="BO127" s="1" t="s">
        <v>145</v>
      </c>
      <c r="BP127" s="1" t="s">
        <v>145</v>
      </c>
      <c r="BQ127" s="1" t="s">
        <v>146</v>
      </c>
      <c r="BR127" s="1" t="s">
        <v>145</v>
      </c>
      <c r="BS127" s="1">
        <v>10.4162249</v>
      </c>
      <c r="BT127" s="1">
        <v>21.87526466</v>
      </c>
      <c r="BU127" s="1">
        <v>3.979791957</v>
      </c>
      <c r="BV127" s="1">
        <v>1.52778199</v>
      </c>
      <c r="BW127" s="1">
        <v>5.467009831</v>
      </c>
      <c r="BX127" s="1">
        <v>-0.682048035</v>
      </c>
      <c r="BY127" s="1">
        <v>-0.394247419</v>
      </c>
      <c r="BZ127" s="1" t="str">
        <f t="shared" si="1"/>
        <v>antiinflamatoria</v>
      </c>
      <c r="CA127" s="1">
        <v>32.87585533</v>
      </c>
      <c r="CB127" s="1" t="s">
        <v>148</v>
      </c>
      <c r="CC127" s="1">
        <v>0.106750438</v>
      </c>
      <c r="CD127" s="1">
        <v>0.245032145</v>
      </c>
      <c r="CE127" s="1">
        <v>0.011270212</v>
      </c>
      <c r="CF127" s="1">
        <v>0.076251705</v>
      </c>
      <c r="CG127" s="1">
        <v>0.185398402</v>
      </c>
      <c r="CH127" s="1">
        <v>2215.082</v>
      </c>
      <c r="CI127" s="2" t="str">
        <f t="shared" si="2"/>
        <v>High</v>
      </c>
      <c r="CJ127" s="1">
        <v>2486.542</v>
      </c>
      <c r="CK127" s="1">
        <v>1875.41</v>
      </c>
      <c r="CL127" s="1">
        <v>611.132</v>
      </c>
      <c r="CM127" s="1">
        <v>318.57</v>
      </c>
      <c r="CN127" s="1">
        <v>2150.134</v>
      </c>
      <c r="CO127" s="1">
        <v>16.784</v>
      </c>
      <c r="CP127" s="1">
        <v>0.0</v>
      </c>
      <c r="CQ127" s="1">
        <v>16.784</v>
      </c>
      <c r="CR127" s="1">
        <v>0.0</v>
      </c>
      <c r="CS127" s="1">
        <v>1.054</v>
      </c>
      <c r="CT127" s="1">
        <v>1.054</v>
      </c>
      <c r="CU127" s="1">
        <v>0.0</v>
      </c>
      <c r="CV127" s="1">
        <v>1.481</v>
      </c>
      <c r="CW127" s="1">
        <v>184.999</v>
      </c>
      <c r="CX127" s="1">
        <v>0.0</v>
      </c>
      <c r="CY127" s="1">
        <v>40.7</v>
      </c>
      <c r="CZ127" s="1">
        <v>37.682</v>
      </c>
      <c r="DA127" s="1">
        <v>9.812</v>
      </c>
      <c r="DB127" s="1">
        <v>47.494</v>
      </c>
      <c r="DC127" s="1">
        <v>5.706</v>
      </c>
      <c r="DD127" s="1">
        <v>0.0</v>
      </c>
      <c r="DE127" s="1">
        <v>5.706</v>
      </c>
      <c r="DF127" s="1">
        <v>39.288</v>
      </c>
      <c r="DG127" s="1">
        <v>0.37</v>
      </c>
      <c r="DH127" s="1">
        <v>39.658</v>
      </c>
      <c r="DI127" s="1">
        <v>0.856</v>
      </c>
      <c r="DJ127" s="1">
        <v>0.986</v>
      </c>
      <c r="DK127" s="1">
        <v>1.841</v>
      </c>
      <c r="DL127" s="1">
        <v>1549.37</v>
      </c>
      <c r="DM127" s="1">
        <v>598.898</v>
      </c>
      <c r="DN127" s="1">
        <v>2148.268</v>
      </c>
      <c r="DO127" s="1">
        <v>0.0</v>
      </c>
      <c r="DP127" s="1">
        <v>1.054</v>
      </c>
      <c r="DQ127" s="1">
        <v>1.054</v>
      </c>
      <c r="DR127" s="1" t="s">
        <v>149</v>
      </c>
      <c r="DS127" s="1" t="s">
        <v>149</v>
      </c>
      <c r="DT127" s="1" t="s">
        <v>149</v>
      </c>
      <c r="DU127" s="1" t="s">
        <v>149</v>
      </c>
      <c r="DV127" s="1">
        <v>1280.054</v>
      </c>
      <c r="DW127" s="1" t="str">
        <f t="shared" si="3"/>
        <v>high</v>
      </c>
      <c r="DX127" s="1">
        <v>1436.925</v>
      </c>
      <c r="DY127" s="1">
        <v>184.096</v>
      </c>
      <c r="DZ127" s="1">
        <v>1242.522</v>
      </c>
      <c r="EA127" s="1" t="s">
        <v>149</v>
      </c>
      <c r="EB127" s="1" t="s">
        <v>149</v>
      </c>
      <c r="EC127" s="1" t="s">
        <v>149</v>
      </c>
      <c r="ED127" s="1" t="s">
        <v>149</v>
      </c>
      <c r="EE127" s="1" t="s">
        <v>413</v>
      </c>
      <c r="EF127" s="1" t="s">
        <v>151</v>
      </c>
      <c r="EG127" s="1" t="s">
        <v>151</v>
      </c>
    </row>
    <row r="128" ht="14.25" customHeight="1">
      <c r="A128" s="1" t="s">
        <v>414</v>
      </c>
      <c r="B128" s="1" t="s">
        <v>136</v>
      </c>
      <c r="C128" s="1">
        <v>29.0</v>
      </c>
      <c r="D128" s="1" t="s">
        <v>137</v>
      </c>
      <c r="E128" s="1">
        <v>106.0</v>
      </c>
      <c r="F128" s="1">
        <v>50.0</v>
      </c>
      <c r="G128" s="1" t="s">
        <v>154</v>
      </c>
      <c r="H128" s="1">
        <v>18.0</v>
      </c>
      <c r="I128" s="1">
        <v>159.0</v>
      </c>
      <c r="J128" s="1">
        <v>223.0</v>
      </c>
      <c r="K128" s="1">
        <v>4.46</v>
      </c>
      <c r="L128" s="1">
        <v>294.0</v>
      </c>
      <c r="M128" s="1">
        <v>6.1</v>
      </c>
      <c r="N128" s="1">
        <v>74.0</v>
      </c>
      <c r="O128" s="1">
        <v>4.8</v>
      </c>
      <c r="P128" s="1">
        <v>2.04</v>
      </c>
      <c r="Q128" s="1">
        <v>6.01</v>
      </c>
      <c r="R128" s="1">
        <v>0.339434276</v>
      </c>
      <c r="S128" s="1">
        <v>92.0</v>
      </c>
      <c r="T128" s="1">
        <v>9.66</v>
      </c>
      <c r="U128" s="1">
        <v>4.107</v>
      </c>
      <c r="V128" s="1">
        <v>164.3</v>
      </c>
      <c r="W128" s="1">
        <v>318.2866557</v>
      </c>
      <c r="X128" s="1">
        <v>84.5</v>
      </c>
      <c r="Y128" s="1">
        <v>56.71274766</v>
      </c>
      <c r="Z128" s="1">
        <v>1.763272</v>
      </c>
      <c r="AA128" s="1">
        <v>0.349877998</v>
      </c>
      <c r="AB128" s="1">
        <v>72.6</v>
      </c>
      <c r="AC128" s="1">
        <v>27.05881827</v>
      </c>
      <c r="AD128" s="1" t="s">
        <v>139</v>
      </c>
      <c r="AE128" s="1">
        <v>36.66389024</v>
      </c>
      <c r="AF128" s="1">
        <v>88.7</v>
      </c>
      <c r="AG128" s="1" t="s">
        <v>140</v>
      </c>
      <c r="AH128" s="1" t="s">
        <v>154</v>
      </c>
      <c r="AI128" s="1" t="s">
        <v>142</v>
      </c>
      <c r="AJ128" s="1" t="s">
        <v>142</v>
      </c>
      <c r="AK128" s="1" t="s">
        <v>143</v>
      </c>
      <c r="AL128" s="1">
        <v>118.0</v>
      </c>
      <c r="AM128" s="1">
        <v>72.0</v>
      </c>
      <c r="AN128" s="1">
        <v>2513.88</v>
      </c>
      <c r="AO128" s="1">
        <v>17.7537</v>
      </c>
      <c r="AP128" s="1">
        <v>654.981</v>
      </c>
      <c r="AQ128" s="1">
        <v>1185.79</v>
      </c>
      <c r="AR128" s="1">
        <v>13.5533</v>
      </c>
      <c r="AS128" s="1">
        <v>921.873</v>
      </c>
      <c r="AT128" s="1">
        <v>4022.87</v>
      </c>
      <c r="AU128" s="1">
        <v>294.59</v>
      </c>
      <c r="AV128" s="1">
        <v>11.0003</v>
      </c>
      <c r="AW128" s="1">
        <v>2.33502</v>
      </c>
      <c r="AX128" s="1">
        <v>3.07136</v>
      </c>
      <c r="AY128" s="1">
        <v>691.737</v>
      </c>
      <c r="AZ128" s="1">
        <v>1.10451</v>
      </c>
      <c r="BA128" s="1">
        <v>1.76118</v>
      </c>
      <c r="BB128" s="1">
        <v>19.0867</v>
      </c>
      <c r="BC128" s="1">
        <v>6.28712</v>
      </c>
      <c r="BD128" s="1">
        <v>0.762097</v>
      </c>
      <c r="BE128" s="1">
        <v>332.45</v>
      </c>
      <c r="BF128" s="1">
        <v>7.3861</v>
      </c>
      <c r="BG128" s="1">
        <v>157.811</v>
      </c>
      <c r="BH128" s="1">
        <v>1.116745162</v>
      </c>
      <c r="BI128" s="1">
        <v>0.159522539</v>
      </c>
      <c r="BJ128" s="1">
        <v>0.067690726</v>
      </c>
      <c r="BK128" s="1">
        <v>0.0</v>
      </c>
      <c r="BL128" s="1" t="s">
        <v>156</v>
      </c>
      <c r="BM128" s="1" t="s">
        <v>146</v>
      </c>
      <c r="BN128" s="1" t="s">
        <v>146</v>
      </c>
      <c r="BO128" s="1" t="s">
        <v>146</v>
      </c>
      <c r="BP128" s="1" t="s">
        <v>146</v>
      </c>
      <c r="BQ128" s="1" t="s">
        <v>145</v>
      </c>
      <c r="BR128" s="1" t="s">
        <v>146</v>
      </c>
      <c r="BS128" s="1">
        <v>18.56300164</v>
      </c>
      <c r="BT128" s="1">
        <v>5.982325971</v>
      </c>
      <c r="BU128" s="1">
        <v>4.803309267</v>
      </c>
      <c r="BV128" s="1">
        <v>4.506939217</v>
      </c>
      <c r="BW128" s="1">
        <v>4.486635384</v>
      </c>
      <c r="BX128" s="1">
        <v>0.771209607</v>
      </c>
      <c r="BY128" s="1">
        <v>0.306765953</v>
      </c>
      <c r="BZ128" s="1" t="str">
        <f t="shared" si="1"/>
        <v>proinflamatoria</v>
      </c>
      <c r="CA128" s="1">
        <v>27.06651635</v>
      </c>
      <c r="CB128" s="1" t="s">
        <v>148</v>
      </c>
      <c r="CC128" s="1">
        <v>0.007008947</v>
      </c>
      <c r="CD128" s="1">
        <v>0.298314441</v>
      </c>
      <c r="CE128" s="1">
        <v>0.011893501</v>
      </c>
      <c r="CF128" s="1">
        <v>0.286746577</v>
      </c>
      <c r="CG128" s="1">
        <v>0.244739413</v>
      </c>
      <c r="CH128" s="1">
        <v>1139.649</v>
      </c>
      <c r="CI128" s="2" t="str">
        <f t="shared" si="2"/>
        <v>High</v>
      </c>
      <c r="CJ128" s="1">
        <v>682.86</v>
      </c>
      <c r="CK128" s="1">
        <v>665.018</v>
      </c>
      <c r="CL128" s="1">
        <v>17.842</v>
      </c>
      <c r="CM128" s="1">
        <v>497.916</v>
      </c>
      <c r="CN128" s="1">
        <v>177.233</v>
      </c>
      <c r="CO128" s="1">
        <v>0.061</v>
      </c>
      <c r="CP128" s="1">
        <v>0.0</v>
      </c>
      <c r="CQ128" s="1">
        <v>0.061</v>
      </c>
      <c r="CR128" s="1">
        <v>0.0</v>
      </c>
      <c r="CS128" s="1">
        <v>7.65</v>
      </c>
      <c r="CT128" s="1">
        <v>7.65</v>
      </c>
      <c r="CU128" s="1">
        <v>0.0</v>
      </c>
      <c r="CV128" s="1">
        <v>0.003</v>
      </c>
      <c r="CW128" s="1">
        <v>0.0</v>
      </c>
      <c r="CX128" s="1">
        <v>0.0</v>
      </c>
      <c r="CY128" s="1">
        <v>497.677</v>
      </c>
      <c r="CZ128" s="1">
        <v>0.0</v>
      </c>
      <c r="DA128" s="1">
        <v>0.0</v>
      </c>
      <c r="DB128" s="1">
        <v>0.0</v>
      </c>
      <c r="DC128" s="1">
        <v>0.0</v>
      </c>
      <c r="DD128" s="1">
        <v>0.039</v>
      </c>
      <c r="DE128" s="1">
        <v>0.039</v>
      </c>
      <c r="DF128" s="1">
        <v>0.0</v>
      </c>
      <c r="DG128" s="1">
        <v>0.2</v>
      </c>
      <c r="DH128" s="1">
        <v>0.2</v>
      </c>
      <c r="DI128" s="1">
        <v>0.137</v>
      </c>
      <c r="DJ128" s="1">
        <v>6.745</v>
      </c>
      <c r="DK128" s="1">
        <v>6.882</v>
      </c>
      <c r="DL128" s="1">
        <v>167.144</v>
      </c>
      <c r="DM128" s="1">
        <v>3.207</v>
      </c>
      <c r="DN128" s="1">
        <v>170.351</v>
      </c>
      <c r="DO128" s="1">
        <v>0.0</v>
      </c>
      <c r="DP128" s="1">
        <v>7.65</v>
      </c>
      <c r="DQ128" s="1">
        <v>7.65</v>
      </c>
      <c r="DR128" s="1" t="s">
        <v>157</v>
      </c>
      <c r="DS128" s="1" t="s">
        <v>157</v>
      </c>
      <c r="DT128" s="1" t="s">
        <v>149</v>
      </c>
      <c r="DU128" s="1" t="s">
        <v>157</v>
      </c>
      <c r="DV128" s="1">
        <v>453.343</v>
      </c>
      <c r="DW128" s="1" t="str">
        <f t="shared" si="3"/>
        <v>low</v>
      </c>
      <c r="DX128" s="1">
        <v>271.636</v>
      </c>
      <c r="DY128" s="1">
        <v>198.067</v>
      </c>
      <c r="DZ128" s="1">
        <v>70.502</v>
      </c>
      <c r="EA128" s="1" t="s">
        <v>157</v>
      </c>
      <c r="EB128" s="1" t="s">
        <v>157</v>
      </c>
      <c r="EC128" s="1" t="s">
        <v>149</v>
      </c>
      <c r="ED128" s="1" t="s">
        <v>157</v>
      </c>
      <c r="EE128" s="1" t="s">
        <v>415</v>
      </c>
      <c r="EF128" s="1" t="s">
        <v>175</v>
      </c>
      <c r="EG128" s="1" t="s">
        <v>175</v>
      </c>
    </row>
    <row r="129" ht="14.25" customHeight="1">
      <c r="A129" s="1" t="s">
        <v>416</v>
      </c>
      <c r="B129" s="1" t="s">
        <v>136</v>
      </c>
      <c r="C129" s="1">
        <v>22.0</v>
      </c>
      <c r="D129" s="1" t="s">
        <v>137</v>
      </c>
      <c r="E129" s="1">
        <v>104.0</v>
      </c>
      <c r="F129" s="1">
        <v>34.0</v>
      </c>
      <c r="G129" s="1" t="s">
        <v>138</v>
      </c>
      <c r="H129" s="1">
        <v>71.0</v>
      </c>
      <c r="I129" s="1">
        <v>131.0</v>
      </c>
      <c r="J129" s="1">
        <v>207.0</v>
      </c>
      <c r="K129" s="1">
        <v>6.088235294</v>
      </c>
      <c r="L129" s="1">
        <v>254.8</v>
      </c>
      <c r="M129" s="1">
        <v>4.0</v>
      </c>
      <c r="N129" s="1">
        <v>81.0</v>
      </c>
      <c r="O129" s="1">
        <v>5.7</v>
      </c>
      <c r="P129" s="1">
        <v>1.59</v>
      </c>
      <c r="Q129" s="1">
        <v>5.86</v>
      </c>
      <c r="R129" s="1">
        <v>0.271331058</v>
      </c>
      <c r="S129" s="1">
        <v>353.0</v>
      </c>
      <c r="T129" s="1">
        <v>8.54</v>
      </c>
      <c r="U129" s="1">
        <v>4.4955</v>
      </c>
      <c r="V129" s="1">
        <v>126.2</v>
      </c>
      <c r="W129" s="1">
        <v>171.5720743</v>
      </c>
      <c r="X129" s="1">
        <v>92.9</v>
      </c>
      <c r="Y129" s="1">
        <v>58.60661598</v>
      </c>
      <c r="Z129" s="1">
        <v>1.706292</v>
      </c>
      <c r="AA129" s="1">
        <v>0.35163312</v>
      </c>
      <c r="AB129" s="1">
        <v>74.2</v>
      </c>
      <c r="AC129" s="1">
        <v>26.25841322</v>
      </c>
      <c r="AD129" s="1" t="s">
        <v>139</v>
      </c>
      <c r="AE129" s="1">
        <v>32.51441563</v>
      </c>
      <c r="AF129" s="1">
        <v>89.4</v>
      </c>
      <c r="AG129" s="1" t="s">
        <v>140</v>
      </c>
      <c r="AH129" s="1" t="s">
        <v>141</v>
      </c>
      <c r="AI129" s="1" t="s">
        <v>167</v>
      </c>
      <c r="AJ129" s="1" t="s">
        <v>167</v>
      </c>
      <c r="AK129" s="1" t="s">
        <v>143</v>
      </c>
      <c r="AL129" s="1">
        <v>106.0</v>
      </c>
      <c r="AM129" s="1">
        <v>81.0</v>
      </c>
      <c r="AN129" s="1">
        <v>2210.23</v>
      </c>
      <c r="AO129" s="1">
        <v>16.7853</v>
      </c>
      <c r="AP129" s="1">
        <v>1047.76</v>
      </c>
      <c r="AQ129" s="1">
        <v>1302.41</v>
      </c>
      <c r="AR129" s="1">
        <v>14.5763</v>
      </c>
      <c r="AS129" s="1">
        <v>1695.21</v>
      </c>
      <c r="AT129" s="1">
        <v>3376.9</v>
      </c>
      <c r="AU129" s="1">
        <v>261.84</v>
      </c>
      <c r="AV129" s="1">
        <v>10.3426</v>
      </c>
      <c r="AW129" s="1">
        <v>1.83651</v>
      </c>
      <c r="AX129" s="1">
        <v>3.64112</v>
      </c>
      <c r="AY129" s="1">
        <v>929.933</v>
      </c>
      <c r="AZ129" s="1">
        <v>1.59075</v>
      </c>
      <c r="BA129" s="1">
        <v>2.02622</v>
      </c>
      <c r="BB129" s="1">
        <v>15.3122</v>
      </c>
      <c r="BC129" s="1">
        <v>4.6326</v>
      </c>
      <c r="BD129" s="1">
        <v>2.74578</v>
      </c>
      <c r="BE129" s="1">
        <v>362.791</v>
      </c>
      <c r="BF129" s="1">
        <v>7.74021</v>
      </c>
      <c r="BG129" s="1">
        <v>263.514</v>
      </c>
      <c r="BH129" s="1">
        <v>0.378326422</v>
      </c>
      <c r="BI129" s="1">
        <v>0.249597062</v>
      </c>
      <c r="BJ129" s="1">
        <v>0.266063241</v>
      </c>
      <c r="BK129" s="1">
        <v>0.050522989</v>
      </c>
      <c r="BL129" s="1" t="s">
        <v>144</v>
      </c>
      <c r="BM129" s="1" t="s">
        <v>146</v>
      </c>
      <c r="BN129" s="1" t="s">
        <v>145</v>
      </c>
      <c r="BO129" s="1" t="s">
        <v>145</v>
      </c>
      <c r="BP129" s="1" t="s">
        <v>146</v>
      </c>
      <c r="BQ129" s="1" t="s">
        <v>145</v>
      </c>
      <c r="BR129" s="1" t="s">
        <v>146</v>
      </c>
      <c r="BS129" s="1">
        <v>11.70507334</v>
      </c>
      <c r="BT129" s="1">
        <v>24.77319107</v>
      </c>
      <c r="BU129" s="1">
        <v>6.445454843</v>
      </c>
      <c r="BV129" s="1">
        <v>2.146591955</v>
      </c>
      <c r="BW129" s="1">
        <v>4.501861522</v>
      </c>
      <c r="BX129" s="1">
        <v>-0.282455119</v>
      </c>
      <c r="BY129" s="1">
        <v>-0.127807746</v>
      </c>
      <c r="BZ129" s="1" t="str">
        <f t="shared" si="1"/>
        <v>antiinflamatoria</v>
      </c>
      <c r="CA129" s="1">
        <v>26.39373602</v>
      </c>
      <c r="CB129" s="1" t="s">
        <v>148</v>
      </c>
      <c r="CC129" s="1">
        <v>0.251935152</v>
      </c>
      <c r="CD129" s="1">
        <v>0.32558719</v>
      </c>
      <c r="CE129" s="1">
        <v>0.163117504</v>
      </c>
      <c r="CF129" s="1">
        <v>0.011228863</v>
      </c>
      <c r="CG129" s="1">
        <v>0.083767981</v>
      </c>
      <c r="CH129" s="1">
        <v>2055.385</v>
      </c>
      <c r="CI129" s="2" t="str">
        <f t="shared" si="2"/>
        <v>High</v>
      </c>
      <c r="CJ129" s="1">
        <v>1690.322</v>
      </c>
      <c r="CK129" s="1">
        <v>1160.507</v>
      </c>
      <c r="CL129" s="1">
        <v>529.815</v>
      </c>
      <c r="CM129" s="1">
        <v>96.708</v>
      </c>
      <c r="CN129" s="1">
        <v>1571.912</v>
      </c>
      <c r="CO129" s="1">
        <v>21.225</v>
      </c>
      <c r="CP129" s="1">
        <v>0.0</v>
      </c>
      <c r="CQ129" s="1">
        <v>21.225</v>
      </c>
      <c r="CR129" s="1">
        <v>0.026</v>
      </c>
      <c r="CS129" s="1">
        <v>0.452</v>
      </c>
      <c r="CT129" s="1">
        <v>0.478</v>
      </c>
      <c r="CU129" s="1">
        <v>0.0</v>
      </c>
      <c r="CV129" s="1">
        <v>9.283</v>
      </c>
      <c r="CW129" s="1">
        <v>0.0</v>
      </c>
      <c r="CX129" s="1">
        <v>0.0</v>
      </c>
      <c r="CY129" s="1">
        <v>65.009</v>
      </c>
      <c r="CZ129" s="1">
        <v>0.0</v>
      </c>
      <c r="DA129" s="1">
        <v>1.383</v>
      </c>
      <c r="DB129" s="1">
        <v>1.383</v>
      </c>
      <c r="DC129" s="1">
        <v>20.529</v>
      </c>
      <c r="DD129" s="1">
        <v>5.917</v>
      </c>
      <c r="DE129" s="1">
        <v>26.446</v>
      </c>
      <c r="DF129" s="1">
        <v>1.863</v>
      </c>
      <c r="DG129" s="1">
        <v>2.006</v>
      </c>
      <c r="DH129" s="1">
        <v>3.87</v>
      </c>
      <c r="DI129" s="1">
        <v>1.254</v>
      </c>
      <c r="DJ129" s="1">
        <v>1.494</v>
      </c>
      <c r="DK129" s="1">
        <v>2.748</v>
      </c>
      <c r="DL129" s="1">
        <v>1050.601</v>
      </c>
      <c r="DM129" s="1">
        <v>518.562</v>
      </c>
      <c r="DN129" s="1">
        <v>1569.163</v>
      </c>
      <c r="DO129" s="1">
        <v>0.026</v>
      </c>
      <c r="DP129" s="1">
        <v>0.452</v>
      </c>
      <c r="DQ129" s="1">
        <v>0.478</v>
      </c>
      <c r="DR129" s="1" t="s">
        <v>149</v>
      </c>
      <c r="DS129" s="1" t="s">
        <v>149</v>
      </c>
      <c r="DT129" s="1" t="s">
        <v>157</v>
      </c>
      <c r="DU129" s="1" t="s">
        <v>149</v>
      </c>
      <c r="DV129" s="1">
        <v>929.942</v>
      </c>
      <c r="DW129" s="1" t="str">
        <f t="shared" si="3"/>
        <v>high</v>
      </c>
      <c r="DX129" s="1">
        <v>764.772</v>
      </c>
      <c r="DY129" s="1">
        <v>43.755</v>
      </c>
      <c r="DZ129" s="1">
        <v>711.198</v>
      </c>
      <c r="EA129" s="1" t="s">
        <v>149</v>
      </c>
      <c r="EB129" s="1" t="s">
        <v>149</v>
      </c>
      <c r="EC129" s="1" t="s">
        <v>157</v>
      </c>
      <c r="ED129" s="1" t="s">
        <v>149</v>
      </c>
      <c r="EE129" s="1" t="s">
        <v>417</v>
      </c>
      <c r="EF129" s="1" t="s">
        <v>151</v>
      </c>
      <c r="EG129" s="1" t="s">
        <v>151</v>
      </c>
    </row>
    <row r="130" ht="14.25" customHeight="1">
      <c r="A130" s="1" t="s">
        <v>418</v>
      </c>
      <c r="B130" s="1" t="s">
        <v>153</v>
      </c>
      <c r="C130" s="1">
        <v>24.0</v>
      </c>
      <c r="D130" s="1" t="s">
        <v>137</v>
      </c>
      <c r="E130" s="1">
        <v>85.5</v>
      </c>
      <c r="F130" s="1">
        <v>40.0</v>
      </c>
      <c r="G130" s="1" t="s">
        <v>154</v>
      </c>
      <c r="H130" s="1">
        <v>31.0</v>
      </c>
      <c r="I130" s="1">
        <v>101.0</v>
      </c>
      <c r="J130" s="1">
        <v>163.0</v>
      </c>
      <c r="K130" s="1">
        <v>4.075</v>
      </c>
      <c r="L130" s="1">
        <v>182.9</v>
      </c>
      <c r="M130" s="1">
        <v>40.4</v>
      </c>
      <c r="N130" s="1">
        <v>85.0</v>
      </c>
      <c r="O130" s="1">
        <v>5.8</v>
      </c>
      <c r="P130" s="1">
        <v>18.0</v>
      </c>
      <c r="Q130" s="1">
        <v>5.43</v>
      </c>
      <c r="R130" s="1">
        <v>3.314917127</v>
      </c>
      <c r="S130" s="1">
        <v>156.0</v>
      </c>
      <c r="T130" s="1">
        <v>23.49</v>
      </c>
      <c r="U130" s="1">
        <v>4.7175</v>
      </c>
      <c r="V130" s="1">
        <v>227.0</v>
      </c>
      <c r="W130" s="1">
        <v>385.8726899</v>
      </c>
      <c r="X130" s="1">
        <v>34.3</v>
      </c>
      <c r="Y130" s="1">
        <v>20.30427994</v>
      </c>
      <c r="Z130" s="1">
        <v>4.92507</v>
      </c>
      <c r="AA130" s="1">
        <v>0.302642166</v>
      </c>
      <c r="AB130" s="1">
        <v>101.0</v>
      </c>
      <c r="AC130" s="1">
        <v>37.50629902</v>
      </c>
      <c r="AD130" s="1" t="s">
        <v>155</v>
      </c>
      <c r="AE130" s="1">
        <v>43.49249673</v>
      </c>
      <c r="AF130" s="1">
        <v>92.8</v>
      </c>
      <c r="AG130" s="1" t="s">
        <v>140</v>
      </c>
      <c r="AH130" s="1" t="s">
        <v>141</v>
      </c>
      <c r="AI130" s="1" t="s">
        <v>142</v>
      </c>
      <c r="AJ130" s="1" t="s">
        <v>142</v>
      </c>
      <c r="AK130" s="1" t="s">
        <v>143</v>
      </c>
      <c r="AL130" s="1">
        <v>121.0</v>
      </c>
      <c r="AM130" s="1">
        <v>70.0</v>
      </c>
      <c r="AN130" s="1">
        <v>2019.22</v>
      </c>
      <c r="AO130" s="1">
        <v>18.2337</v>
      </c>
      <c r="AP130" s="1">
        <v>1114.47</v>
      </c>
      <c r="AQ130" s="1">
        <v>1355.72</v>
      </c>
      <c r="AR130" s="1">
        <v>14.6989</v>
      </c>
      <c r="AS130" s="1">
        <v>1622.57</v>
      </c>
      <c r="AT130" s="1">
        <v>2025.42</v>
      </c>
      <c r="AU130" s="1">
        <v>262.524</v>
      </c>
      <c r="AV130" s="1">
        <v>11.103</v>
      </c>
      <c r="AW130" s="1">
        <v>5.78614</v>
      </c>
      <c r="AX130" s="1">
        <v>3.46438</v>
      </c>
      <c r="AY130" s="1">
        <v>934.613</v>
      </c>
      <c r="AZ130" s="1">
        <v>1.09169</v>
      </c>
      <c r="BA130" s="1">
        <v>1.72071</v>
      </c>
      <c r="BB130" s="1">
        <v>15.8139</v>
      </c>
      <c r="BC130" s="1">
        <v>3.94165</v>
      </c>
      <c r="BD130" s="1">
        <v>0.896325</v>
      </c>
      <c r="BE130" s="1">
        <v>406.254</v>
      </c>
      <c r="BF130" s="1">
        <v>7.34092</v>
      </c>
      <c r="BG130" s="1">
        <v>34.1205</v>
      </c>
      <c r="BH130" s="1">
        <v>0.494923743</v>
      </c>
      <c r="BI130" s="1">
        <v>0.312018179</v>
      </c>
      <c r="BJ130" s="1">
        <v>0.615656914</v>
      </c>
      <c r="BK130" s="1">
        <v>0.043379744</v>
      </c>
      <c r="BL130" s="1" t="s">
        <v>144</v>
      </c>
      <c r="BM130" s="1" t="s">
        <v>146</v>
      </c>
      <c r="BN130" s="1" t="s">
        <v>145</v>
      </c>
      <c r="BO130" s="1" t="s">
        <v>145</v>
      </c>
      <c r="BP130" s="1" t="s">
        <v>146</v>
      </c>
      <c r="BQ130" s="1" t="s">
        <v>145</v>
      </c>
      <c r="BR130" s="1" t="s">
        <v>145</v>
      </c>
      <c r="BS130" s="1">
        <v>9.594057087</v>
      </c>
      <c r="BT130" s="1">
        <v>18.23417896</v>
      </c>
      <c r="BU130" s="1">
        <v>12.17757343</v>
      </c>
      <c r="BV130" s="1">
        <v>1.432379473</v>
      </c>
      <c r="BW130" s="1">
        <v>6.686753335</v>
      </c>
      <c r="BX130" s="1">
        <v>0.672489083</v>
      </c>
      <c r="BY130" s="1">
        <v>0.333080279</v>
      </c>
      <c r="BZ130" s="1" t="str">
        <f t="shared" si="1"/>
        <v>proinflamatoria</v>
      </c>
      <c r="CA130" s="1">
        <v>40.63362069</v>
      </c>
      <c r="CB130" s="1" t="s">
        <v>148</v>
      </c>
      <c r="CC130" s="1">
        <v>0.084008243</v>
      </c>
      <c r="CD130" s="1">
        <v>0.550534337</v>
      </c>
      <c r="CE130" s="1">
        <v>0.01480807</v>
      </c>
      <c r="CF130" s="1">
        <v>0.188814875</v>
      </c>
      <c r="CG130" s="1">
        <v>0.063018163</v>
      </c>
      <c r="CH130" s="1">
        <v>188.384</v>
      </c>
      <c r="CI130" s="2" t="str">
        <f t="shared" si="2"/>
        <v>low</v>
      </c>
      <c r="CJ130" s="1">
        <v>90.502</v>
      </c>
      <c r="CK130" s="1">
        <v>82.578</v>
      </c>
      <c r="CL130" s="1">
        <v>7.924</v>
      </c>
      <c r="CM130" s="1">
        <v>73.957</v>
      </c>
      <c r="CN130" s="1">
        <v>11.977</v>
      </c>
      <c r="CO130" s="1">
        <v>4.515</v>
      </c>
      <c r="CP130" s="1">
        <v>0.0</v>
      </c>
      <c r="CQ130" s="1">
        <v>4.515</v>
      </c>
      <c r="CR130" s="1">
        <v>0.0</v>
      </c>
      <c r="CS130" s="1">
        <v>0.053</v>
      </c>
      <c r="CT130" s="1">
        <v>0.053</v>
      </c>
      <c r="CU130" s="1">
        <v>0.0</v>
      </c>
      <c r="CV130" s="1">
        <v>4.515</v>
      </c>
      <c r="CW130" s="1">
        <v>0.0</v>
      </c>
      <c r="CX130" s="1">
        <v>0.0</v>
      </c>
      <c r="CY130" s="1">
        <v>63.777</v>
      </c>
      <c r="CZ130" s="1">
        <v>0.0</v>
      </c>
      <c r="DA130" s="1">
        <v>0.0</v>
      </c>
      <c r="DB130" s="1">
        <v>0.0</v>
      </c>
      <c r="DC130" s="1">
        <v>2.718</v>
      </c>
      <c r="DD130" s="1">
        <v>0.0</v>
      </c>
      <c r="DE130" s="1">
        <v>2.718</v>
      </c>
      <c r="DF130" s="1">
        <v>7.238</v>
      </c>
      <c r="DG130" s="1">
        <v>0.203</v>
      </c>
      <c r="DH130" s="1">
        <v>7.441</v>
      </c>
      <c r="DI130" s="1">
        <v>0.202</v>
      </c>
      <c r="DJ130" s="1">
        <v>0.596</v>
      </c>
      <c r="DK130" s="1">
        <v>0.798</v>
      </c>
      <c r="DL130" s="1">
        <v>4.097</v>
      </c>
      <c r="DM130" s="1">
        <v>7.061</v>
      </c>
      <c r="DN130" s="1">
        <v>11.158</v>
      </c>
      <c r="DO130" s="1">
        <v>0.0</v>
      </c>
      <c r="DP130" s="1">
        <v>0.053</v>
      </c>
      <c r="DQ130" s="1">
        <v>0.053</v>
      </c>
      <c r="DR130" s="1" t="s">
        <v>158</v>
      </c>
      <c r="DS130" s="1" t="s">
        <v>158</v>
      </c>
      <c r="DT130" s="1" t="s">
        <v>157</v>
      </c>
      <c r="DU130" s="1" t="s">
        <v>158</v>
      </c>
      <c r="DV130" s="1">
        <v>93.296</v>
      </c>
      <c r="DW130" s="1" t="str">
        <f t="shared" si="3"/>
        <v>low</v>
      </c>
      <c r="DX130" s="1">
        <v>44.82</v>
      </c>
      <c r="DY130" s="1">
        <v>36.626</v>
      </c>
      <c r="DZ130" s="1">
        <v>5.931</v>
      </c>
      <c r="EA130" s="1" t="s">
        <v>158</v>
      </c>
      <c r="EB130" s="1" t="s">
        <v>158</v>
      </c>
      <c r="EC130" s="1" t="s">
        <v>157</v>
      </c>
      <c r="ED130" s="1" t="s">
        <v>158</v>
      </c>
      <c r="EE130" s="1" t="s">
        <v>419</v>
      </c>
      <c r="EF130" s="1" t="s">
        <v>151</v>
      </c>
      <c r="EG130" s="1" t="s">
        <v>151</v>
      </c>
    </row>
    <row r="131" ht="14.25" customHeight="1">
      <c r="A131" s="1" t="s">
        <v>420</v>
      </c>
      <c r="B131" s="1" t="s">
        <v>153</v>
      </c>
      <c r="C131" s="1">
        <v>57.0</v>
      </c>
      <c r="D131" s="1" t="s">
        <v>161</v>
      </c>
      <c r="E131" s="1">
        <v>78.4</v>
      </c>
      <c r="F131" s="1">
        <v>53.0</v>
      </c>
      <c r="G131" s="1" t="s">
        <v>154</v>
      </c>
      <c r="H131" s="1">
        <v>23.0</v>
      </c>
      <c r="I131" s="1">
        <v>119.0</v>
      </c>
      <c r="J131" s="1">
        <v>182.0</v>
      </c>
      <c r="K131" s="1">
        <v>3.433962264</v>
      </c>
      <c r="L131" s="1">
        <v>44.6</v>
      </c>
      <c r="M131" s="1">
        <v>1.3</v>
      </c>
      <c r="N131" s="1">
        <v>87.0</v>
      </c>
      <c r="O131" s="1">
        <v>5.6</v>
      </c>
      <c r="P131" s="1">
        <v>16.7</v>
      </c>
      <c r="Q131" s="1">
        <v>14.38</v>
      </c>
      <c r="R131" s="1">
        <v>1.161335188</v>
      </c>
      <c r="S131" s="1">
        <v>115.0</v>
      </c>
      <c r="T131" s="1">
        <v>9.73</v>
      </c>
      <c r="U131" s="1">
        <v>4.8285</v>
      </c>
      <c r="V131" s="1">
        <v>119.5</v>
      </c>
      <c r="W131" s="1">
        <v>146.4809936</v>
      </c>
      <c r="X131" s="1">
        <v>80.1</v>
      </c>
      <c r="Y131" s="1">
        <v>47.89138999</v>
      </c>
      <c r="Z131" s="1">
        <v>2.088058</v>
      </c>
      <c r="AA131" s="1">
        <v>0.341115033</v>
      </c>
      <c r="AB131" s="1">
        <v>77.4</v>
      </c>
      <c r="AC131" s="1">
        <v>32.97793291</v>
      </c>
      <c r="AD131" s="1" t="s">
        <v>155</v>
      </c>
      <c r="AE131" s="1">
        <v>43.51710628</v>
      </c>
      <c r="AF131" s="1">
        <v>107.6</v>
      </c>
      <c r="AG131" s="1" t="s">
        <v>140</v>
      </c>
      <c r="AH131" s="1" t="s">
        <v>141</v>
      </c>
      <c r="AI131" s="1" t="s">
        <v>142</v>
      </c>
      <c r="AJ131" s="1" t="s">
        <v>142</v>
      </c>
      <c r="AK131" s="1" t="s">
        <v>143</v>
      </c>
      <c r="AL131" s="1">
        <v>122.0</v>
      </c>
      <c r="AM131" s="1">
        <v>83.0</v>
      </c>
      <c r="AN131" s="1">
        <v>1368.93</v>
      </c>
      <c r="AO131" s="1">
        <v>13.9144</v>
      </c>
      <c r="AP131" s="1">
        <v>696.616</v>
      </c>
      <c r="AQ131" s="1">
        <v>710.119</v>
      </c>
      <c r="AR131" s="1">
        <v>9.23477</v>
      </c>
      <c r="AS131" s="1">
        <v>621.115</v>
      </c>
      <c r="AT131" s="1">
        <v>2603.0</v>
      </c>
      <c r="AU131" s="1">
        <v>159.973</v>
      </c>
      <c r="AV131" s="1">
        <v>8.79911</v>
      </c>
      <c r="AW131" s="1">
        <v>0.91919</v>
      </c>
      <c r="AX131" s="1">
        <v>2.03536</v>
      </c>
      <c r="AY131" s="1">
        <v>579.052</v>
      </c>
      <c r="AZ131" s="1">
        <v>0.782078</v>
      </c>
      <c r="BA131" s="1">
        <v>1.14764</v>
      </c>
      <c r="BB131" s="1">
        <v>10.2048</v>
      </c>
      <c r="BC131" s="1">
        <v>4.03421</v>
      </c>
      <c r="BD131" s="1">
        <v>1.00521</v>
      </c>
      <c r="BE131" s="1">
        <v>250.67</v>
      </c>
      <c r="BF131" s="1">
        <v>6.42097</v>
      </c>
      <c r="BG131" s="1">
        <v>270.595</v>
      </c>
      <c r="BH131" s="1">
        <v>5.008001945</v>
      </c>
      <c r="BI131" s="1">
        <v>0.999700929</v>
      </c>
      <c r="BJ131" s="1">
        <v>0.455259</v>
      </c>
      <c r="BK131" s="1">
        <v>0.0</v>
      </c>
      <c r="BL131" s="1" t="s">
        <v>156</v>
      </c>
      <c r="BM131" s="1" t="s">
        <v>146</v>
      </c>
      <c r="BN131" s="1" t="s">
        <v>146</v>
      </c>
      <c r="BO131" s="1" t="s">
        <v>146</v>
      </c>
      <c r="BP131" s="1" t="s">
        <v>146</v>
      </c>
      <c r="BQ131" s="1" t="s">
        <v>146</v>
      </c>
      <c r="BR131" s="1" t="s">
        <v>146</v>
      </c>
      <c r="BS131" s="1" t="s">
        <v>147</v>
      </c>
      <c r="BT131" s="1" t="s">
        <v>147</v>
      </c>
      <c r="BU131" s="1" t="s">
        <v>147</v>
      </c>
      <c r="BV131" s="1" t="s">
        <v>147</v>
      </c>
      <c r="BW131" s="1" t="s">
        <v>147</v>
      </c>
      <c r="BX131" s="1">
        <v>0.751043668</v>
      </c>
      <c r="BY131" s="1">
        <v>0.5486075</v>
      </c>
      <c r="BZ131" s="1" t="str">
        <f t="shared" si="1"/>
        <v>proinflamatoria</v>
      </c>
      <c r="CA131" s="1">
        <v>47.52416357</v>
      </c>
      <c r="CB131" s="1" t="s">
        <v>148</v>
      </c>
      <c r="CC131" s="1">
        <v>0.232766999</v>
      </c>
      <c r="CD131" s="1">
        <v>0.372304813</v>
      </c>
      <c r="CE131" s="1">
        <v>0.002987653</v>
      </c>
      <c r="CF131" s="1">
        <v>0.034681977</v>
      </c>
      <c r="CG131" s="1">
        <v>0.1336165</v>
      </c>
      <c r="CH131" s="1">
        <v>1189.644</v>
      </c>
      <c r="CI131" s="2" t="str">
        <f t="shared" si="2"/>
        <v>High</v>
      </c>
      <c r="CJ131" s="1">
        <v>785.453</v>
      </c>
      <c r="CK131" s="1">
        <v>526.548</v>
      </c>
      <c r="CL131" s="1">
        <v>258.905</v>
      </c>
      <c r="CM131" s="1">
        <v>170.837</v>
      </c>
      <c r="CN131" s="1">
        <v>594.556</v>
      </c>
      <c r="CO131" s="1">
        <v>9.688</v>
      </c>
      <c r="CP131" s="1">
        <v>0.0</v>
      </c>
      <c r="CQ131" s="1">
        <v>9.688</v>
      </c>
      <c r="CR131" s="1">
        <v>0.0</v>
      </c>
      <c r="CS131" s="1">
        <v>10.373</v>
      </c>
      <c r="CT131" s="1">
        <v>10.373</v>
      </c>
      <c r="CU131" s="1">
        <v>0.0</v>
      </c>
      <c r="CV131" s="1">
        <v>0.435</v>
      </c>
      <c r="CW131" s="1">
        <v>0.174</v>
      </c>
      <c r="CX131" s="1">
        <v>0.0</v>
      </c>
      <c r="CY131" s="1">
        <v>29.296</v>
      </c>
      <c r="CZ131" s="1">
        <v>91.782</v>
      </c>
      <c r="DA131" s="1">
        <v>25.703</v>
      </c>
      <c r="DB131" s="1">
        <v>117.485</v>
      </c>
      <c r="DC131" s="1">
        <v>14.014</v>
      </c>
      <c r="DD131" s="1">
        <v>0.108</v>
      </c>
      <c r="DE131" s="1">
        <v>14.122</v>
      </c>
      <c r="DF131" s="1">
        <v>6.683</v>
      </c>
      <c r="DG131" s="1">
        <v>2.069</v>
      </c>
      <c r="DH131" s="1">
        <v>8.752</v>
      </c>
      <c r="DI131" s="1">
        <v>0.352</v>
      </c>
      <c r="DJ131" s="1">
        <v>0.824</v>
      </c>
      <c r="DK131" s="1">
        <v>1.176</v>
      </c>
      <c r="DL131" s="1">
        <v>373.531</v>
      </c>
      <c r="DM131" s="1">
        <v>219.806</v>
      </c>
      <c r="DN131" s="1">
        <v>593.337</v>
      </c>
      <c r="DO131" s="1">
        <v>0.0</v>
      </c>
      <c r="DP131" s="1">
        <v>10.373</v>
      </c>
      <c r="DQ131" s="1">
        <v>10.373</v>
      </c>
      <c r="DR131" s="1" t="s">
        <v>157</v>
      </c>
      <c r="DS131" s="1" t="s">
        <v>149</v>
      </c>
      <c r="DT131" s="1" t="s">
        <v>157</v>
      </c>
      <c r="DU131" s="1" t="s">
        <v>149</v>
      </c>
      <c r="DV131" s="1">
        <v>869.032</v>
      </c>
      <c r="DW131" s="1" t="str">
        <f t="shared" si="3"/>
        <v>high</v>
      </c>
      <c r="DX131" s="1">
        <v>573.771</v>
      </c>
      <c r="DY131" s="1">
        <v>124.796</v>
      </c>
      <c r="DZ131" s="1">
        <v>434.321</v>
      </c>
      <c r="EA131" s="1" t="s">
        <v>149</v>
      </c>
      <c r="EB131" s="1" t="s">
        <v>149</v>
      </c>
      <c r="EC131" s="1" t="s">
        <v>157</v>
      </c>
      <c r="ED131" s="1" t="s">
        <v>149</v>
      </c>
      <c r="EE131" s="1" t="s">
        <v>421</v>
      </c>
      <c r="EF131" s="1" t="s">
        <v>165</v>
      </c>
      <c r="EG131" s="1" t="s">
        <v>165</v>
      </c>
    </row>
    <row r="132" ht="14.25" customHeight="1">
      <c r="A132" s="1" t="s">
        <v>422</v>
      </c>
      <c r="B132" s="1" t="s">
        <v>136</v>
      </c>
      <c r="C132" s="1">
        <v>49.0</v>
      </c>
      <c r="D132" s="1" t="s">
        <v>161</v>
      </c>
      <c r="E132" s="1">
        <v>109.0</v>
      </c>
      <c r="F132" s="1">
        <v>30.0</v>
      </c>
      <c r="G132" s="1" t="s">
        <v>138</v>
      </c>
      <c r="H132" s="1">
        <v>24.0</v>
      </c>
      <c r="I132" s="1">
        <v>146.0</v>
      </c>
      <c r="J132" s="1">
        <v>190.0</v>
      </c>
      <c r="K132" s="1">
        <v>6.333333333</v>
      </c>
      <c r="L132" s="1">
        <v>293.4</v>
      </c>
      <c r="M132" s="1">
        <v>1.0</v>
      </c>
      <c r="N132" s="1">
        <v>89.0</v>
      </c>
      <c r="O132" s="1">
        <v>5.4</v>
      </c>
      <c r="P132" s="1">
        <v>1.59</v>
      </c>
      <c r="Q132" s="1">
        <v>4.53</v>
      </c>
      <c r="R132" s="1">
        <v>0.350993377</v>
      </c>
      <c r="S132" s="1">
        <v>118.0</v>
      </c>
      <c r="T132" s="1">
        <v>9.07</v>
      </c>
      <c r="U132" s="1">
        <v>4.9395</v>
      </c>
      <c r="V132" s="1">
        <v>108.9</v>
      </c>
      <c r="W132" s="1">
        <v>126.0159778</v>
      </c>
      <c r="X132" s="1">
        <v>85.4</v>
      </c>
      <c r="Y132" s="1">
        <v>50.2217962</v>
      </c>
      <c r="Z132" s="1">
        <v>1.991167333</v>
      </c>
      <c r="AA132" s="1">
        <v>0.343533108</v>
      </c>
      <c r="AB132" s="1">
        <v>76.4</v>
      </c>
      <c r="AC132" s="1">
        <v>27.4930017</v>
      </c>
      <c r="AD132" s="1" t="s">
        <v>139</v>
      </c>
      <c r="AE132" s="1">
        <v>36.80661013</v>
      </c>
      <c r="AF132" s="1">
        <v>97.1</v>
      </c>
      <c r="AG132" s="1" t="s">
        <v>140</v>
      </c>
      <c r="AH132" s="1" t="s">
        <v>141</v>
      </c>
      <c r="AI132" s="1" t="s">
        <v>142</v>
      </c>
      <c r="AJ132" s="1" t="s">
        <v>167</v>
      </c>
      <c r="AK132" s="1" t="s">
        <v>143</v>
      </c>
      <c r="AL132" s="1">
        <v>156.0</v>
      </c>
      <c r="AM132" s="1">
        <v>99.0</v>
      </c>
      <c r="AN132" s="1">
        <v>2339.81</v>
      </c>
      <c r="AO132" s="1">
        <v>21.7236</v>
      </c>
      <c r="AP132" s="1">
        <v>653.891</v>
      </c>
      <c r="AQ132" s="1">
        <v>1098.98</v>
      </c>
      <c r="AR132" s="1">
        <v>14.6962</v>
      </c>
      <c r="AS132" s="1">
        <v>1633.78</v>
      </c>
      <c r="AT132" s="1">
        <v>3141.59</v>
      </c>
      <c r="AU132" s="1">
        <v>237.575</v>
      </c>
      <c r="AV132" s="1">
        <v>10.8941</v>
      </c>
      <c r="AW132" s="1">
        <v>1.55598</v>
      </c>
      <c r="AX132" s="1">
        <v>2.83079</v>
      </c>
      <c r="AY132" s="1">
        <v>957.334</v>
      </c>
      <c r="AZ132" s="1">
        <v>1.39867</v>
      </c>
      <c r="BA132" s="1">
        <v>2.22771</v>
      </c>
      <c r="BB132" s="1">
        <v>24.017</v>
      </c>
      <c r="BC132" s="1">
        <v>5.02639</v>
      </c>
      <c r="BD132" s="1">
        <v>0.905982</v>
      </c>
      <c r="BE132" s="1">
        <v>462.483</v>
      </c>
      <c r="BF132" s="1">
        <v>7.23215</v>
      </c>
      <c r="BG132" s="1">
        <v>136.284</v>
      </c>
      <c r="BH132" s="1">
        <v>0.0</v>
      </c>
      <c r="BI132" s="1">
        <v>0.359310565</v>
      </c>
      <c r="BJ132" s="1">
        <v>0.226839347</v>
      </c>
      <c r="BK132" s="1">
        <v>0.010757697</v>
      </c>
      <c r="BL132" s="1" t="s">
        <v>144</v>
      </c>
      <c r="BM132" s="1" t="s">
        <v>145</v>
      </c>
      <c r="BN132" s="1" t="s">
        <v>146</v>
      </c>
      <c r="BO132" s="1" t="s">
        <v>145</v>
      </c>
      <c r="BP132" s="1" t="s">
        <v>146</v>
      </c>
      <c r="BQ132" s="1" t="s">
        <v>146</v>
      </c>
      <c r="BR132" s="1" t="s">
        <v>146</v>
      </c>
      <c r="BS132" s="1">
        <v>12.35672203</v>
      </c>
      <c r="BT132" s="1">
        <v>21.60090121</v>
      </c>
      <c r="BU132" s="1">
        <v>11.28746881</v>
      </c>
      <c r="BV132" s="1">
        <v>3.017067364</v>
      </c>
      <c r="BW132" s="1">
        <v>8.432408382</v>
      </c>
      <c r="BX132" s="1">
        <v>-0.376349345</v>
      </c>
      <c r="BY132" s="1">
        <v>-0.160833053</v>
      </c>
      <c r="BZ132" s="1" t="str">
        <f t="shared" si="1"/>
        <v>antiinflamatoria</v>
      </c>
      <c r="CA132" s="1">
        <v>29.66426365</v>
      </c>
      <c r="CB132" s="1" t="s">
        <v>148</v>
      </c>
      <c r="CC132" s="1">
        <v>0.637180216</v>
      </c>
      <c r="CD132" s="1">
        <v>0.26238393</v>
      </c>
      <c r="CE132" s="1">
        <v>0.004093235</v>
      </c>
      <c r="CF132" s="1">
        <v>0.047678605</v>
      </c>
      <c r="CG132" s="1">
        <v>0.007276862</v>
      </c>
      <c r="CH132" s="1">
        <v>799.757</v>
      </c>
      <c r="CI132" s="2" t="str">
        <f t="shared" si="2"/>
        <v>low</v>
      </c>
      <c r="CJ132" s="1">
        <v>449.997</v>
      </c>
      <c r="CK132" s="1">
        <v>373.607</v>
      </c>
      <c r="CL132" s="1">
        <v>76.39</v>
      </c>
      <c r="CM132" s="1">
        <v>350.671</v>
      </c>
      <c r="CN132" s="1">
        <v>84.89</v>
      </c>
      <c r="CO132" s="1">
        <v>4.396</v>
      </c>
      <c r="CP132" s="1">
        <v>0.0</v>
      </c>
      <c r="CQ132" s="1">
        <v>4.396</v>
      </c>
      <c r="CR132" s="1">
        <v>0.0</v>
      </c>
      <c r="CS132" s="1">
        <v>10.04</v>
      </c>
      <c r="CT132" s="1">
        <v>10.04</v>
      </c>
      <c r="CU132" s="1">
        <v>0.0</v>
      </c>
      <c r="CV132" s="1">
        <v>3.154</v>
      </c>
      <c r="CW132" s="1">
        <v>1.432</v>
      </c>
      <c r="CX132" s="1">
        <v>0.0</v>
      </c>
      <c r="CY132" s="1">
        <v>257.835</v>
      </c>
      <c r="CZ132" s="1">
        <v>0.0</v>
      </c>
      <c r="DA132" s="1">
        <v>25.028</v>
      </c>
      <c r="DB132" s="1">
        <v>25.028</v>
      </c>
      <c r="DC132" s="1">
        <v>30.728</v>
      </c>
      <c r="DD132" s="1">
        <v>4.577</v>
      </c>
      <c r="DE132" s="1">
        <v>35.304</v>
      </c>
      <c r="DF132" s="1">
        <v>17.809</v>
      </c>
      <c r="DG132" s="1">
        <v>4.945</v>
      </c>
      <c r="DH132" s="1">
        <v>22.754</v>
      </c>
      <c r="DI132" s="1">
        <v>1.947</v>
      </c>
      <c r="DJ132" s="1">
        <v>6.682</v>
      </c>
      <c r="DK132" s="1">
        <v>8.63</v>
      </c>
      <c r="DL132" s="1">
        <v>51.143</v>
      </c>
      <c r="DM132" s="1">
        <v>25.118</v>
      </c>
      <c r="DN132" s="1">
        <v>76.261</v>
      </c>
      <c r="DO132" s="1">
        <v>0.0</v>
      </c>
      <c r="DP132" s="1">
        <v>10.04</v>
      </c>
      <c r="DQ132" s="1">
        <v>10.04</v>
      </c>
      <c r="DR132" s="1" t="s">
        <v>157</v>
      </c>
      <c r="DS132" s="1" t="s">
        <v>157</v>
      </c>
      <c r="DT132" s="1" t="s">
        <v>149</v>
      </c>
      <c r="DU132" s="1" t="s">
        <v>158</v>
      </c>
      <c r="DV132" s="1">
        <v>341.804</v>
      </c>
      <c r="DW132" s="1" t="str">
        <f t="shared" si="3"/>
        <v>low</v>
      </c>
      <c r="DX132" s="1">
        <v>192.322</v>
      </c>
      <c r="DY132" s="1">
        <v>149.872</v>
      </c>
      <c r="DZ132" s="1">
        <v>36.281</v>
      </c>
      <c r="EA132" s="1" t="s">
        <v>158</v>
      </c>
      <c r="EB132" s="1" t="s">
        <v>157</v>
      </c>
      <c r="EC132" s="1" t="s">
        <v>149</v>
      </c>
      <c r="ED132" s="1" t="s">
        <v>158</v>
      </c>
      <c r="EE132" s="1" t="s">
        <v>423</v>
      </c>
      <c r="EF132" s="1" t="s">
        <v>151</v>
      </c>
      <c r="EG132" s="1" t="s">
        <v>151</v>
      </c>
    </row>
    <row r="133" ht="14.25" customHeight="1">
      <c r="A133" s="1" t="s">
        <v>424</v>
      </c>
      <c r="B133" s="1" t="s">
        <v>153</v>
      </c>
      <c r="C133" s="1">
        <v>35.0</v>
      </c>
      <c r="D133" s="1" t="s">
        <v>137</v>
      </c>
      <c r="E133" s="1">
        <v>78.1</v>
      </c>
      <c r="F133" s="1">
        <v>54.0</v>
      </c>
      <c r="G133" s="1" t="s">
        <v>154</v>
      </c>
      <c r="H133" s="1">
        <v>13.0</v>
      </c>
      <c r="I133" s="1">
        <v>107.0</v>
      </c>
      <c r="J133" s="1">
        <v>164.0</v>
      </c>
      <c r="K133" s="1">
        <v>3.037037037</v>
      </c>
      <c r="L133" s="1">
        <v>110.0</v>
      </c>
      <c r="M133" s="1">
        <v>1.1</v>
      </c>
      <c r="N133" s="1">
        <v>83.0</v>
      </c>
      <c r="O133" s="1">
        <v>5.2</v>
      </c>
      <c r="P133" s="1">
        <v>5.41</v>
      </c>
      <c r="Q133" s="1">
        <v>5.7</v>
      </c>
      <c r="R133" s="1">
        <v>0.949122807</v>
      </c>
      <c r="S133" s="1">
        <v>65.0</v>
      </c>
      <c r="T133" s="1">
        <v>10.33</v>
      </c>
      <c r="U133" s="1">
        <v>4.6065</v>
      </c>
      <c r="V133" s="1">
        <v>136.6</v>
      </c>
      <c r="W133" s="1">
        <v>186.7148667</v>
      </c>
      <c r="X133" s="1">
        <v>76.5</v>
      </c>
      <c r="Y133" s="1">
        <v>47.28366385</v>
      </c>
      <c r="Z133" s="1">
        <v>2.114895333</v>
      </c>
      <c r="AA133" s="1">
        <v>0.340470885</v>
      </c>
      <c r="AB133" s="1">
        <v>46.4</v>
      </c>
      <c r="AC133" s="1">
        <v>21.29831596</v>
      </c>
      <c r="AD133" s="1" t="s">
        <v>154</v>
      </c>
      <c r="AE133" s="1">
        <v>31.90904846</v>
      </c>
      <c r="AF133" s="1">
        <v>74.2</v>
      </c>
      <c r="AG133" s="1" t="s">
        <v>154</v>
      </c>
      <c r="AH133" s="1" t="s">
        <v>154</v>
      </c>
      <c r="AI133" s="1" t="s">
        <v>167</v>
      </c>
      <c r="AJ133" s="1" t="s">
        <v>142</v>
      </c>
      <c r="AK133" s="1" t="s">
        <v>143</v>
      </c>
      <c r="AL133" s="1">
        <v>96.0</v>
      </c>
      <c r="AM133" s="1">
        <v>64.0</v>
      </c>
      <c r="AN133" s="1">
        <v>2403.56</v>
      </c>
      <c r="AO133" s="1">
        <v>20.9712</v>
      </c>
      <c r="AP133" s="1">
        <v>499.338</v>
      </c>
      <c r="AQ133" s="1">
        <v>997.946</v>
      </c>
      <c r="AR133" s="1">
        <v>15.0068</v>
      </c>
      <c r="AS133" s="1">
        <v>1684.85</v>
      </c>
      <c r="AT133" s="1">
        <v>3224.93</v>
      </c>
      <c r="AU133" s="1">
        <v>252.854</v>
      </c>
      <c r="AV133" s="1">
        <v>10.3363</v>
      </c>
      <c r="AW133" s="1">
        <v>2.11632</v>
      </c>
      <c r="AX133" s="1">
        <v>3.11779</v>
      </c>
      <c r="AY133" s="1">
        <v>954.085</v>
      </c>
      <c r="AZ133" s="1">
        <v>1.43512</v>
      </c>
      <c r="BA133" s="1">
        <v>1.75442</v>
      </c>
      <c r="BB133" s="1">
        <v>18.4999</v>
      </c>
      <c r="BC133" s="1">
        <v>5.18658</v>
      </c>
      <c r="BD133" s="1">
        <v>1.41233</v>
      </c>
      <c r="BE133" s="1">
        <v>319.269</v>
      </c>
      <c r="BF133" s="1">
        <v>7.1703</v>
      </c>
      <c r="BG133" s="1">
        <v>173.539</v>
      </c>
      <c r="BH133" s="1">
        <v>5.172395109</v>
      </c>
      <c r="BI133" s="1">
        <v>1.493253225</v>
      </c>
      <c r="BJ133" s="1">
        <v>0.818221205</v>
      </c>
      <c r="BK133" s="1">
        <v>0.04201502</v>
      </c>
      <c r="BL133" s="1" t="s">
        <v>156</v>
      </c>
      <c r="BM133" s="1" t="s">
        <v>146</v>
      </c>
      <c r="BN133" s="1" t="s">
        <v>146</v>
      </c>
      <c r="BO133" s="1" t="s">
        <v>146</v>
      </c>
      <c r="BP133" s="1" t="s">
        <v>146</v>
      </c>
      <c r="BQ133" s="1" t="s">
        <v>146</v>
      </c>
      <c r="BR133" s="1" t="s">
        <v>146</v>
      </c>
      <c r="BS133" s="1">
        <v>10.92644735</v>
      </c>
      <c r="BT133" s="1">
        <v>27.37200135</v>
      </c>
      <c r="BU133" s="1">
        <v>12.96386378</v>
      </c>
      <c r="BV133" s="1">
        <v>1.13519534</v>
      </c>
      <c r="BW133" s="1">
        <v>8.467147516</v>
      </c>
      <c r="BX133" s="1">
        <v>-0.127000261</v>
      </c>
      <c r="BY133" s="1">
        <v>-0.052828728</v>
      </c>
      <c r="BZ133" s="1" t="str">
        <f t="shared" si="1"/>
        <v>antiinflamatoria</v>
      </c>
      <c r="CA133" s="1">
        <v>36.21563342</v>
      </c>
      <c r="CB133" s="1" t="s">
        <v>148</v>
      </c>
      <c r="CC133" s="1">
        <v>0.24794784</v>
      </c>
      <c r="CD133" s="1">
        <v>0.180496271</v>
      </c>
      <c r="CE133" s="1">
        <v>0.007551949</v>
      </c>
      <c r="CF133" s="1">
        <v>0.020615413</v>
      </c>
      <c r="CG133" s="1">
        <v>0.205262911</v>
      </c>
      <c r="CH133" s="1">
        <v>1582.326</v>
      </c>
      <c r="CI133" s="2" t="str">
        <f t="shared" si="2"/>
        <v>High</v>
      </c>
      <c r="CJ133" s="1">
        <v>607.968</v>
      </c>
      <c r="CK133" s="1">
        <v>497.354</v>
      </c>
      <c r="CL133" s="1">
        <v>110.614</v>
      </c>
      <c r="CM133" s="1">
        <v>175.249</v>
      </c>
      <c r="CN133" s="1">
        <v>400.228</v>
      </c>
      <c r="CO133" s="1">
        <v>8.063</v>
      </c>
      <c r="CP133" s="1">
        <v>0.0</v>
      </c>
      <c r="CQ133" s="1">
        <v>8.063</v>
      </c>
      <c r="CR133" s="1">
        <v>0.0</v>
      </c>
      <c r="CS133" s="1">
        <v>24.428</v>
      </c>
      <c r="CT133" s="1">
        <v>24.428</v>
      </c>
      <c r="CU133" s="1">
        <v>0.0</v>
      </c>
      <c r="CV133" s="1">
        <v>8.063</v>
      </c>
      <c r="CW133" s="1">
        <v>131.447</v>
      </c>
      <c r="CX133" s="1">
        <v>0.0</v>
      </c>
      <c r="CY133" s="1">
        <v>2.205</v>
      </c>
      <c r="CZ133" s="1">
        <v>0.0</v>
      </c>
      <c r="DA133" s="1">
        <v>0.0</v>
      </c>
      <c r="DB133" s="1">
        <v>0.0</v>
      </c>
      <c r="DC133" s="1">
        <v>13.983</v>
      </c>
      <c r="DD133" s="1">
        <v>0.089</v>
      </c>
      <c r="DE133" s="1">
        <v>14.073</v>
      </c>
      <c r="DF133" s="1">
        <v>26.639</v>
      </c>
      <c r="DG133" s="1">
        <v>0.886</v>
      </c>
      <c r="DH133" s="1">
        <v>27.525</v>
      </c>
      <c r="DI133" s="1">
        <v>0.753</v>
      </c>
      <c r="DJ133" s="1">
        <v>3.582</v>
      </c>
      <c r="DK133" s="1">
        <v>4.334</v>
      </c>
      <c r="DL133" s="1">
        <v>314.253</v>
      </c>
      <c r="DM133" s="1">
        <v>81.616</v>
      </c>
      <c r="DN133" s="1">
        <v>395.869</v>
      </c>
      <c r="DO133" s="1">
        <v>0.0</v>
      </c>
      <c r="DP133" s="1">
        <v>24.428</v>
      </c>
      <c r="DQ133" s="1">
        <v>24.428</v>
      </c>
      <c r="DR133" s="1" t="s">
        <v>149</v>
      </c>
      <c r="DS133" s="1" t="s">
        <v>157</v>
      </c>
      <c r="DT133" s="1" t="s">
        <v>157</v>
      </c>
      <c r="DU133" s="1" t="s">
        <v>157</v>
      </c>
      <c r="DV133" s="1">
        <v>658.326</v>
      </c>
      <c r="DW133" s="1" t="str">
        <f t="shared" si="3"/>
        <v>high</v>
      </c>
      <c r="DX133" s="1">
        <v>252.945</v>
      </c>
      <c r="DY133" s="1">
        <v>72.912</v>
      </c>
      <c r="DZ133" s="1">
        <v>166.515</v>
      </c>
      <c r="EA133" s="1" t="s">
        <v>157</v>
      </c>
      <c r="EB133" s="1" t="s">
        <v>157</v>
      </c>
      <c r="EC133" s="1" t="s">
        <v>157</v>
      </c>
      <c r="ED133" s="1" t="s">
        <v>157</v>
      </c>
      <c r="EE133" s="1" t="s">
        <v>425</v>
      </c>
      <c r="EF133" s="1" t="s">
        <v>175</v>
      </c>
      <c r="EG133" s="1" t="s">
        <v>151</v>
      </c>
    </row>
    <row r="134" ht="14.25" customHeight="1">
      <c r="A134" s="1" t="s">
        <v>426</v>
      </c>
      <c r="B134" s="1" t="s">
        <v>136</v>
      </c>
      <c r="C134" s="1">
        <v>26.0</v>
      </c>
      <c r="D134" s="1" t="s">
        <v>137</v>
      </c>
      <c r="E134" s="1">
        <v>78.7</v>
      </c>
      <c r="F134" s="1">
        <v>53.0</v>
      </c>
      <c r="G134" s="1" t="s">
        <v>154</v>
      </c>
      <c r="H134" s="1">
        <v>26.0</v>
      </c>
      <c r="I134" s="1">
        <v>109.0</v>
      </c>
      <c r="J134" s="1">
        <v>176.0</v>
      </c>
      <c r="K134" s="1">
        <v>3.320754717</v>
      </c>
      <c r="L134" s="1">
        <v>342.2</v>
      </c>
      <c r="M134" s="1">
        <v>0.7</v>
      </c>
      <c r="N134" s="1">
        <v>96.0</v>
      </c>
      <c r="O134" s="1">
        <v>5.4</v>
      </c>
      <c r="P134" s="1">
        <v>1.05</v>
      </c>
      <c r="Q134" s="1">
        <v>6.42</v>
      </c>
      <c r="R134" s="1">
        <v>0.163551402</v>
      </c>
      <c r="S134" s="1">
        <v>131.0</v>
      </c>
      <c r="T134" s="1">
        <v>12.03</v>
      </c>
      <c r="U134" s="1">
        <v>5.328</v>
      </c>
      <c r="V134" s="1">
        <v>113.6</v>
      </c>
      <c r="W134" s="1">
        <v>131.619256</v>
      </c>
      <c r="X134" s="1">
        <v>63.5</v>
      </c>
      <c r="Y134" s="1">
        <v>35.10368224</v>
      </c>
      <c r="Z134" s="1">
        <v>2.848704</v>
      </c>
      <c r="AA134" s="1">
        <v>0.326108173</v>
      </c>
      <c r="AB134" s="1">
        <v>64.8</v>
      </c>
      <c r="AC134" s="1">
        <v>22.10891781</v>
      </c>
      <c r="AD134" s="1" t="s">
        <v>154</v>
      </c>
      <c r="AE134" s="1">
        <v>31.27915905</v>
      </c>
      <c r="AF134" s="1">
        <v>83.8</v>
      </c>
      <c r="AG134" s="1" t="s">
        <v>140</v>
      </c>
      <c r="AH134" s="1" t="s">
        <v>154</v>
      </c>
      <c r="AI134" s="1" t="s">
        <v>167</v>
      </c>
      <c r="AJ134" s="1" t="s">
        <v>167</v>
      </c>
      <c r="AK134" s="1" t="s">
        <v>143</v>
      </c>
      <c r="AL134" s="1">
        <v>130.0</v>
      </c>
      <c r="AM134" s="1">
        <v>88.0</v>
      </c>
      <c r="AN134" s="1">
        <v>2749.71</v>
      </c>
      <c r="AO134" s="1">
        <v>17.6644</v>
      </c>
      <c r="AP134" s="1">
        <v>323.24</v>
      </c>
      <c r="AQ134" s="1">
        <v>1123.54</v>
      </c>
      <c r="AR134" s="1">
        <v>17.3501</v>
      </c>
      <c r="AS134" s="1">
        <v>2018.77</v>
      </c>
      <c r="AT134" s="1">
        <v>3611.02</v>
      </c>
      <c r="AU134" s="1">
        <v>271.441</v>
      </c>
      <c r="AV134" s="1">
        <v>11.1859</v>
      </c>
      <c r="AW134" s="1">
        <v>4.30018</v>
      </c>
      <c r="AX134" s="1">
        <v>3.43951</v>
      </c>
      <c r="AY134" s="1">
        <v>1306.76</v>
      </c>
      <c r="AZ134" s="1">
        <v>1.19432</v>
      </c>
      <c r="BA134" s="1">
        <v>2.71321</v>
      </c>
      <c r="BB134" s="1">
        <v>23.1459</v>
      </c>
      <c r="BC134" s="1">
        <v>7.42502</v>
      </c>
      <c r="BD134" s="1">
        <v>1.96509</v>
      </c>
      <c r="BE134" s="1">
        <v>368.723</v>
      </c>
      <c r="BF134" s="1">
        <v>7.84218</v>
      </c>
      <c r="BG134" s="1">
        <v>177.117</v>
      </c>
      <c r="BH134" s="1">
        <v>0.0</v>
      </c>
      <c r="BI134" s="1">
        <v>0.0</v>
      </c>
      <c r="BJ134" s="1">
        <v>0.052927989</v>
      </c>
      <c r="BK134" s="1">
        <v>0.0</v>
      </c>
      <c r="BL134" s="1" t="s">
        <v>156</v>
      </c>
      <c r="BM134" s="1" t="s">
        <v>145</v>
      </c>
      <c r="BN134" s="1" t="s">
        <v>146</v>
      </c>
      <c r="BO134" s="1" t="s">
        <v>146</v>
      </c>
      <c r="BP134" s="1" t="s">
        <v>146</v>
      </c>
      <c r="BQ134" s="1" t="s">
        <v>146</v>
      </c>
      <c r="BR134" s="1" t="s">
        <v>146</v>
      </c>
      <c r="BS134" s="1">
        <v>19.28689241</v>
      </c>
      <c r="BT134" s="1">
        <v>4.942448244</v>
      </c>
      <c r="BU134" s="1">
        <v>7.439414107</v>
      </c>
      <c r="BV134" s="1">
        <v>11.01950179</v>
      </c>
      <c r="BW134" s="1">
        <v>6.007992388</v>
      </c>
      <c r="BX134" s="1">
        <v>-0.969393332</v>
      </c>
      <c r="BY134" s="1">
        <v>-0.352506666</v>
      </c>
      <c r="BZ134" s="1" t="str">
        <f t="shared" si="1"/>
        <v>antiinflamatoria</v>
      </c>
      <c r="CA134" s="1">
        <v>23.14081146</v>
      </c>
      <c r="CB134" s="1" t="s">
        <v>148</v>
      </c>
      <c r="CC134" s="1">
        <v>0.237468408</v>
      </c>
      <c r="CD134" s="1">
        <v>0.192221286</v>
      </c>
      <c r="CE134" s="1">
        <v>0.046089582</v>
      </c>
      <c r="CF134" s="1">
        <v>0.199136479</v>
      </c>
      <c r="CG134" s="1">
        <v>0.159962089</v>
      </c>
      <c r="CH134" s="1">
        <v>826.689</v>
      </c>
      <c r="CI134" s="2" t="str">
        <f t="shared" si="2"/>
        <v>low</v>
      </c>
      <c r="CJ134" s="1">
        <v>678.376</v>
      </c>
      <c r="CK134" s="1">
        <v>342.25</v>
      </c>
      <c r="CL134" s="1">
        <v>336.126</v>
      </c>
      <c r="CM134" s="1">
        <v>29.073</v>
      </c>
      <c r="CN134" s="1">
        <v>639.415</v>
      </c>
      <c r="CO134" s="1">
        <v>3.788</v>
      </c>
      <c r="CP134" s="1">
        <v>0.0</v>
      </c>
      <c r="CQ134" s="1">
        <v>3.788</v>
      </c>
      <c r="CR134" s="1">
        <v>0.0</v>
      </c>
      <c r="CS134" s="1">
        <v>6.1</v>
      </c>
      <c r="CT134" s="1">
        <v>6.1</v>
      </c>
      <c r="CU134" s="1">
        <v>0.0</v>
      </c>
      <c r="CV134" s="1">
        <v>0.998</v>
      </c>
      <c r="CW134" s="1">
        <v>0.0</v>
      </c>
      <c r="CX134" s="1">
        <v>0.0</v>
      </c>
      <c r="CY134" s="1">
        <v>0.0</v>
      </c>
      <c r="CZ134" s="1">
        <v>0.498</v>
      </c>
      <c r="DA134" s="1">
        <v>6.257</v>
      </c>
      <c r="DB134" s="1">
        <v>6.755</v>
      </c>
      <c r="DC134" s="1">
        <v>6.644</v>
      </c>
      <c r="DD134" s="1">
        <v>0.264</v>
      </c>
      <c r="DE134" s="1">
        <v>6.908</v>
      </c>
      <c r="DF134" s="1">
        <v>12.423</v>
      </c>
      <c r="DG134" s="1">
        <v>2.986</v>
      </c>
      <c r="DH134" s="1">
        <v>15.409</v>
      </c>
      <c r="DI134" s="1">
        <v>0.834</v>
      </c>
      <c r="DJ134" s="1">
        <v>3.024</v>
      </c>
      <c r="DK134" s="1">
        <v>3.858</v>
      </c>
      <c r="DL134" s="1">
        <v>317.949</v>
      </c>
      <c r="DM134" s="1">
        <v>317.382</v>
      </c>
      <c r="DN134" s="1">
        <v>635.331</v>
      </c>
      <c r="DO134" s="1">
        <v>0.0</v>
      </c>
      <c r="DP134" s="1">
        <v>6.1</v>
      </c>
      <c r="DQ134" s="1">
        <v>6.1</v>
      </c>
      <c r="DR134" s="1" t="s">
        <v>157</v>
      </c>
      <c r="DS134" s="1" t="s">
        <v>157</v>
      </c>
      <c r="DT134" s="1" t="s">
        <v>158</v>
      </c>
      <c r="DU134" s="1" t="s">
        <v>149</v>
      </c>
      <c r="DV134" s="1">
        <v>300.646</v>
      </c>
      <c r="DW134" s="1" t="str">
        <f t="shared" si="3"/>
        <v>low</v>
      </c>
      <c r="DX134" s="1">
        <v>246.708</v>
      </c>
      <c r="DY134" s="1">
        <v>10.573</v>
      </c>
      <c r="DZ134" s="1">
        <v>232.539</v>
      </c>
      <c r="EA134" s="1" t="s">
        <v>158</v>
      </c>
      <c r="EB134" s="1" t="s">
        <v>157</v>
      </c>
      <c r="EC134" s="1" t="s">
        <v>158</v>
      </c>
      <c r="ED134" s="1" t="s">
        <v>157</v>
      </c>
      <c r="EE134" s="1" t="s">
        <v>427</v>
      </c>
      <c r="EF134" s="1" t="s">
        <v>175</v>
      </c>
      <c r="EG134" s="1" t="s">
        <v>175</v>
      </c>
    </row>
    <row r="135" ht="14.25" customHeight="1">
      <c r="A135" s="1" t="s">
        <v>428</v>
      </c>
      <c r="B135" s="1" t="s">
        <v>136</v>
      </c>
      <c r="C135" s="1">
        <v>35.0</v>
      </c>
      <c r="D135" s="1" t="s">
        <v>137</v>
      </c>
      <c r="E135" s="1">
        <v>103.0</v>
      </c>
      <c r="F135" s="1">
        <v>25.0</v>
      </c>
      <c r="G135" s="1" t="s">
        <v>138</v>
      </c>
      <c r="H135" s="1">
        <v>46.0</v>
      </c>
      <c r="I135" s="1">
        <v>113.0</v>
      </c>
      <c r="J135" s="1">
        <v>172.0</v>
      </c>
      <c r="K135" s="1">
        <v>6.88</v>
      </c>
      <c r="L135" s="1">
        <v>135.2</v>
      </c>
      <c r="M135" s="1">
        <v>1.4</v>
      </c>
      <c r="N135" s="1">
        <v>92.0</v>
      </c>
      <c r="O135" s="1">
        <v>5.7</v>
      </c>
      <c r="P135" s="1">
        <v>1.31</v>
      </c>
      <c r="Q135" s="1">
        <v>1.46</v>
      </c>
      <c r="R135" s="1">
        <v>0.897260274</v>
      </c>
      <c r="S135" s="1">
        <v>229.0</v>
      </c>
      <c r="T135" s="1">
        <v>15.18</v>
      </c>
      <c r="U135" s="1">
        <v>5.106</v>
      </c>
      <c r="V135" s="1">
        <v>144.7</v>
      </c>
      <c r="W135" s="1">
        <v>189.0410959</v>
      </c>
      <c r="X135" s="1">
        <v>51.1</v>
      </c>
      <c r="Y135" s="1">
        <v>29.02885701</v>
      </c>
      <c r="Z135" s="1">
        <v>3.444848</v>
      </c>
      <c r="AA135" s="1">
        <v>0.31756215</v>
      </c>
      <c r="AB135" s="1">
        <v>67.0</v>
      </c>
      <c r="AC135" s="1">
        <v>25.37278107</v>
      </c>
      <c r="AD135" s="1" t="s">
        <v>139</v>
      </c>
      <c r="AE135" s="1">
        <v>24.35919603</v>
      </c>
      <c r="AF135" s="1">
        <v>86.8</v>
      </c>
      <c r="AG135" s="1" t="s">
        <v>140</v>
      </c>
      <c r="AH135" s="1" t="s">
        <v>154</v>
      </c>
      <c r="AI135" s="1" t="s">
        <v>142</v>
      </c>
      <c r="AJ135" s="1" t="s">
        <v>167</v>
      </c>
      <c r="AK135" s="1" t="s">
        <v>143</v>
      </c>
      <c r="AL135" s="1">
        <v>130.0</v>
      </c>
      <c r="AM135" s="1">
        <v>86.0</v>
      </c>
      <c r="AN135" s="1">
        <v>2175.51</v>
      </c>
      <c r="AO135" s="1">
        <v>17.3134</v>
      </c>
      <c r="AP135" s="1">
        <v>611.603</v>
      </c>
      <c r="AQ135" s="1">
        <v>1085.72</v>
      </c>
      <c r="AR135" s="1">
        <v>13.4056</v>
      </c>
      <c r="AS135" s="1">
        <v>1450.83</v>
      </c>
      <c r="AT135" s="1">
        <v>2683.98</v>
      </c>
      <c r="AU135" s="1">
        <v>265.315</v>
      </c>
      <c r="AV135" s="1">
        <v>10.173</v>
      </c>
      <c r="AW135" s="1">
        <v>3.16825</v>
      </c>
      <c r="AX135" s="1">
        <v>3.42173</v>
      </c>
      <c r="AY135" s="1">
        <v>776.767</v>
      </c>
      <c r="AZ135" s="1">
        <v>0.915285</v>
      </c>
      <c r="BA135" s="1">
        <v>1.52992</v>
      </c>
      <c r="BB135" s="1">
        <v>15.49</v>
      </c>
      <c r="BC135" s="1">
        <v>5.61845</v>
      </c>
      <c r="BD135" s="1">
        <v>1.1314</v>
      </c>
      <c r="BE135" s="1">
        <v>398.2</v>
      </c>
      <c r="BF135" s="1">
        <v>7.13056</v>
      </c>
      <c r="BG135" s="1">
        <v>172.251</v>
      </c>
      <c r="BH135" s="1">
        <v>3.259321412</v>
      </c>
      <c r="BI135" s="1">
        <v>1.356335298</v>
      </c>
      <c r="BJ135" s="1">
        <v>0.926589471</v>
      </c>
      <c r="BK135" s="1">
        <v>0.02384158</v>
      </c>
      <c r="BL135" s="1" t="s">
        <v>144</v>
      </c>
      <c r="BM135" s="1" t="s">
        <v>145</v>
      </c>
      <c r="BN135" s="1" t="s">
        <v>145</v>
      </c>
      <c r="BO135" s="1" t="s">
        <v>145</v>
      </c>
      <c r="BP135" s="1" t="s">
        <v>146</v>
      </c>
      <c r="BQ135" s="1" t="s">
        <v>146</v>
      </c>
      <c r="BR135" s="1" t="s">
        <v>145</v>
      </c>
      <c r="BS135" s="1">
        <v>15.37750923</v>
      </c>
      <c r="BT135" s="1">
        <v>4.8988909</v>
      </c>
      <c r="BU135" s="1">
        <v>6.806895921</v>
      </c>
      <c r="BV135" s="1">
        <v>4.908410173</v>
      </c>
      <c r="BW135" s="1">
        <v>7.067817643</v>
      </c>
      <c r="BX135" s="1">
        <v>0.622341697</v>
      </c>
      <c r="BY135" s="1">
        <v>0.286002618</v>
      </c>
      <c r="BZ135" s="1" t="str">
        <f t="shared" si="1"/>
        <v>proinflamatoria</v>
      </c>
      <c r="CA135" s="1">
        <v>26.55760369</v>
      </c>
      <c r="CB135" s="1" t="s">
        <v>148</v>
      </c>
      <c r="CC135" s="1">
        <v>0.218849285</v>
      </c>
      <c r="CD135" s="1">
        <v>0.204587092</v>
      </c>
      <c r="CE135" s="1">
        <v>0.1807472</v>
      </c>
      <c r="CF135" s="1">
        <v>0.089840217</v>
      </c>
      <c r="CG135" s="1">
        <v>0.058834443</v>
      </c>
      <c r="CH135" s="1">
        <v>1064.323</v>
      </c>
      <c r="CI135" s="2" t="str">
        <f t="shared" si="2"/>
        <v>High</v>
      </c>
      <c r="CJ135" s="1">
        <v>1018.848</v>
      </c>
      <c r="CK135" s="1">
        <v>894.732</v>
      </c>
      <c r="CL135" s="1">
        <v>124.116</v>
      </c>
      <c r="CM135" s="1">
        <v>468.983</v>
      </c>
      <c r="CN135" s="1">
        <v>545.002</v>
      </c>
      <c r="CO135" s="1">
        <v>2.347</v>
      </c>
      <c r="CP135" s="1">
        <v>0.0</v>
      </c>
      <c r="CQ135" s="1">
        <v>2.347</v>
      </c>
      <c r="CR135" s="1">
        <v>0.0</v>
      </c>
      <c r="CS135" s="1">
        <v>2.511</v>
      </c>
      <c r="CT135" s="1">
        <v>2.511</v>
      </c>
      <c r="CU135" s="1">
        <v>0.005</v>
      </c>
      <c r="CV135" s="1">
        <v>0.238</v>
      </c>
      <c r="CW135" s="1">
        <v>246.657</v>
      </c>
      <c r="CX135" s="1">
        <v>0.0</v>
      </c>
      <c r="CY135" s="1">
        <v>150.818</v>
      </c>
      <c r="CZ135" s="1">
        <v>0.0</v>
      </c>
      <c r="DA135" s="1">
        <v>25.028</v>
      </c>
      <c r="DB135" s="1">
        <v>25.028</v>
      </c>
      <c r="DC135" s="1">
        <v>0.049</v>
      </c>
      <c r="DD135" s="1">
        <v>0.903</v>
      </c>
      <c r="DE135" s="1">
        <v>0.953</v>
      </c>
      <c r="DF135" s="1">
        <v>45.219</v>
      </c>
      <c r="DG135" s="1">
        <v>0.308</v>
      </c>
      <c r="DH135" s="1">
        <v>45.527</v>
      </c>
      <c r="DI135" s="1">
        <v>1.134</v>
      </c>
      <c r="DJ135" s="1">
        <v>2.203</v>
      </c>
      <c r="DK135" s="1">
        <v>3.337</v>
      </c>
      <c r="DL135" s="1">
        <v>448.502</v>
      </c>
      <c r="DM135" s="1">
        <v>93.163</v>
      </c>
      <c r="DN135" s="1">
        <v>541.665</v>
      </c>
      <c r="DO135" s="1">
        <v>0.0</v>
      </c>
      <c r="DP135" s="1">
        <v>2.511</v>
      </c>
      <c r="DQ135" s="1">
        <v>2.511</v>
      </c>
      <c r="DR135" s="1" t="s">
        <v>157</v>
      </c>
      <c r="DS135" s="1" t="s">
        <v>149</v>
      </c>
      <c r="DT135" s="1" t="s">
        <v>149</v>
      </c>
      <c r="DU135" s="1" t="s">
        <v>149</v>
      </c>
      <c r="DV135" s="1">
        <v>489.229</v>
      </c>
      <c r="DW135" s="1" t="str">
        <f t="shared" si="3"/>
        <v>low</v>
      </c>
      <c r="DX135" s="1">
        <v>468.326</v>
      </c>
      <c r="DY135" s="1">
        <v>215.574</v>
      </c>
      <c r="DZ135" s="1">
        <v>250.517</v>
      </c>
      <c r="EA135" s="1" t="s">
        <v>157</v>
      </c>
      <c r="EB135" s="1" t="s">
        <v>149</v>
      </c>
      <c r="EC135" s="1" t="s">
        <v>149</v>
      </c>
      <c r="ED135" s="1" t="s">
        <v>149</v>
      </c>
      <c r="EE135" s="1" t="s">
        <v>429</v>
      </c>
      <c r="EF135" s="1" t="s">
        <v>151</v>
      </c>
      <c r="EG135" s="1" t="s">
        <v>151</v>
      </c>
    </row>
    <row r="136" ht="14.25" customHeight="1">
      <c r="A136" s="1" t="s">
        <v>430</v>
      </c>
      <c r="B136" s="1" t="s">
        <v>136</v>
      </c>
      <c r="C136" s="1">
        <v>56.0</v>
      </c>
      <c r="D136" s="1" t="s">
        <v>161</v>
      </c>
      <c r="E136" s="1">
        <v>92.9</v>
      </c>
      <c r="F136" s="1">
        <v>42.0</v>
      </c>
      <c r="G136" s="1" t="s">
        <v>154</v>
      </c>
      <c r="H136" s="1">
        <v>18.0</v>
      </c>
      <c r="I136" s="1">
        <v>120.0</v>
      </c>
      <c r="J136" s="1">
        <v>175.0</v>
      </c>
      <c r="K136" s="1">
        <v>4.166666667</v>
      </c>
      <c r="L136" s="1">
        <v>70.8</v>
      </c>
      <c r="M136" s="1">
        <v>3.0</v>
      </c>
      <c r="N136" s="1">
        <v>154.0</v>
      </c>
      <c r="O136" s="1">
        <v>10.6</v>
      </c>
      <c r="P136" s="1">
        <v>2.0</v>
      </c>
      <c r="Q136" s="1">
        <v>3.97</v>
      </c>
      <c r="R136" s="1">
        <v>0.503778338</v>
      </c>
      <c r="S136" s="1">
        <v>89.0</v>
      </c>
      <c r="T136" s="1">
        <v>5.32</v>
      </c>
      <c r="U136" s="1">
        <v>8.547</v>
      </c>
      <c r="V136" s="1">
        <v>25.6</v>
      </c>
      <c r="W136" s="1">
        <v>21.08183079</v>
      </c>
      <c r="X136" s="1">
        <v>127.6</v>
      </c>
      <c r="Y136" s="1">
        <v>49.48313218</v>
      </c>
      <c r="Z136" s="1">
        <v>2.020890667</v>
      </c>
      <c r="AA136" s="1">
        <v>0.342775349</v>
      </c>
      <c r="AB136" s="1">
        <v>80.4</v>
      </c>
      <c r="AC136" s="1">
        <v>28.2504834</v>
      </c>
      <c r="AD136" s="1" t="s">
        <v>139</v>
      </c>
      <c r="AE136" s="1">
        <v>39.02347384</v>
      </c>
      <c r="AF136" s="1">
        <v>96.7</v>
      </c>
      <c r="AG136" s="1" t="s">
        <v>140</v>
      </c>
      <c r="AH136" s="1" t="s">
        <v>141</v>
      </c>
      <c r="AI136" s="1" t="s">
        <v>142</v>
      </c>
      <c r="AJ136" s="1" t="s">
        <v>142</v>
      </c>
      <c r="AK136" s="1" t="s">
        <v>143</v>
      </c>
      <c r="AL136" s="1">
        <v>132.0</v>
      </c>
      <c r="AM136" s="1">
        <v>81.0</v>
      </c>
      <c r="AN136" s="1">
        <v>1606.83</v>
      </c>
      <c r="AO136" s="1">
        <v>15.0541</v>
      </c>
      <c r="AP136" s="1">
        <v>411.071</v>
      </c>
      <c r="AQ136" s="1">
        <v>1256.56</v>
      </c>
      <c r="AR136" s="1">
        <v>13.2924</v>
      </c>
      <c r="AS136" s="1">
        <v>1212.25</v>
      </c>
      <c r="AT136" s="1">
        <v>2873.45</v>
      </c>
      <c r="AU136" s="1">
        <v>267.23</v>
      </c>
      <c r="AV136" s="1">
        <v>10.7147</v>
      </c>
      <c r="AW136" s="1">
        <v>1.35676</v>
      </c>
      <c r="AX136" s="1">
        <v>3.35782</v>
      </c>
      <c r="AY136" s="1">
        <v>606.424</v>
      </c>
      <c r="AZ136" s="1">
        <v>1.08467</v>
      </c>
      <c r="BA136" s="1">
        <v>1.50759</v>
      </c>
      <c r="BB136" s="1">
        <v>26.9902</v>
      </c>
      <c r="BC136" s="1">
        <v>4.88885</v>
      </c>
      <c r="BD136" s="1">
        <v>0.832788</v>
      </c>
      <c r="BE136" s="1">
        <v>255.983</v>
      </c>
      <c r="BF136" s="1">
        <v>8.0456</v>
      </c>
      <c r="BG136" s="1">
        <v>133.425</v>
      </c>
      <c r="BH136" s="1">
        <v>2.737552688</v>
      </c>
      <c r="BI136" s="1">
        <v>0.211534717</v>
      </c>
      <c r="BJ136" s="1">
        <v>0.137677011</v>
      </c>
      <c r="BK136" s="1">
        <v>0.009822114</v>
      </c>
      <c r="BL136" s="1" t="s">
        <v>144</v>
      </c>
      <c r="BM136" s="1" t="s">
        <v>145</v>
      </c>
      <c r="BN136" s="1" t="s">
        <v>146</v>
      </c>
      <c r="BO136" s="1" t="s">
        <v>146</v>
      </c>
      <c r="BP136" s="1" t="s">
        <v>145</v>
      </c>
      <c r="BQ136" s="1" t="s">
        <v>146</v>
      </c>
      <c r="BR136" s="1" t="s">
        <v>146</v>
      </c>
      <c r="BS136" s="1">
        <v>16.17113169</v>
      </c>
      <c r="BT136" s="1">
        <v>6.3228265</v>
      </c>
      <c r="BU136" s="1">
        <v>5.66772756</v>
      </c>
      <c r="BV136" s="1">
        <v>4.443584049</v>
      </c>
      <c r="BW136" s="1">
        <v>6.682870483</v>
      </c>
      <c r="BX136" s="1">
        <v>0.389406114</v>
      </c>
      <c r="BY136" s="1">
        <v>0.242318677</v>
      </c>
      <c r="BZ136" s="1" t="str">
        <f t="shared" si="1"/>
        <v>proinflamatoria</v>
      </c>
      <c r="CA136" s="1">
        <v>29.10858325</v>
      </c>
      <c r="CB136" s="1" t="s">
        <v>148</v>
      </c>
      <c r="CC136" s="1">
        <v>0.339820359</v>
      </c>
      <c r="CD136" s="1">
        <v>0.164714688</v>
      </c>
      <c r="CE136" s="1">
        <v>0.040683339</v>
      </c>
      <c r="CF136" s="1">
        <v>0.056181754</v>
      </c>
      <c r="CG136" s="1">
        <v>0.152518492</v>
      </c>
      <c r="CH136" s="1">
        <v>637.504</v>
      </c>
      <c r="CI136" s="2" t="str">
        <f t="shared" si="2"/>
        <v>low</v>
      </c>
      <c r="CJ136" s="1">
        <v>599.501</v>
      </c>
      <c r="CK136" s="1">
        <v>448.069</v>
      </c>
      <c r="CL136" s="1">
        <v>151.432</v>
      </c>
      <c r="CM136" s="1">
        <v>351.763</v>
      </c>
      <c r="CN136" s="1">
        <v>214.923</v>
      </c>
      <c r="CO136" s="1">
        <v>3.002</v>
      </c>
      <c r="CP136" s="1">
        <v>0.0</v>
      </c>
      <c r="CQ136" s="1">
        <v>3.002</v>
      </c>
      <c r="CR136" s="1">
        <v>0.0</v>
      </c>
      <c r="CS136" s="1">
        <v>29.312</v>
      </c>
      <c r="CT136" s="1">
        <v>29.312</v>
      </c>
      <c r="CU136" s="1">
        <v>0.501</v>
      </c>
      <c r="CV136" s="1">
        <v>2.131</v>
      </c>
      <c r="CW136" s="1">
        <v>104.393</v>
      </c>
      <c r="CX136" s="1">
        <v>0.0</v>
      </c>
      <c r="CY136" s="1">
        <v>214.419</v>
      </c>
      <c r="CZ136" s="1">
        <v>0.0</v>
      </c>
      <c r="DA136" s="1">
        <v>0.0</v>
      </c>
      <c r="DB136" s="1">
        <v>0.0</v>
      </c>
      <c r="DC136" s="1">
        <v>8.962</v>
      </c>
      <c r="DD136" s="1">
        <v>0.0</v>
      </c>
      <c r="DE136" s="1">
        <v>8.962</v>
      </c>
      <c r="DF136" s="1">
        <v>14.677</v>
      </c>
      <c r="DG136" s="1">
        <v>9.313</v>
      </c>
      <c r="DH136" s="1">
        <v>23.99</v>
      </c>
      <c r="DI136" s="1">
        <v>8.459</v>
      </c>
      <c r="DJ136" s="1">
        <v>64.946</v>
      </c>
      <c r="DK136" s="1">
        <v>73.405</v>
      </c>
      <c r="DL136" s="1">
        <v>93.657</v>
      </c>
      <c r="DM136" s="1">
        <v>47.861</v>
      </c>
      <c r="DN136" s="1">
        <v>141.518</v>
      </c>
      <c r="DO136" s="1">
        <v>0.0</v>
      </c>
      <c r="DP136" s="1">
        <v>29.312</v>
      </c>
      <c r="DQ136" s="1">
        <v>29.312</v>
      </c>
      <c r="DR136" s="1" t="s">
        <v>158</v>
      </c>
      <c r="DS136" s="1" t="s">
        <v>157</v>
      </c>
      <c r="DT136" s="1" t="s">
        <v>149</v>
      </c>
      <c r="DU136" s="1" t="s">
        <v>157</v>
      </c>
      <c r="DV136" s="1">
        <v>396.746</v>
      </c>
      <c r="DW136" s="1" t="str">
        <f t="shared" si="3"/>
        <v>low</v>
      </c>
      <c r="DX136" s="1">
        <v>373.095</v>
      </c>
      <c r="DY136" s="1">
        <v>218.918</v>
      </c>
      <c r="DZ136" s="1">
        <v>133.756</v>
      </c>
      <c r="EA136" s="1" t="s">
        <v>157</v>
      </c>
      <c r="EB136" s="1" t="s">
        <v>157</v>
      </c>
      <c r="EC136" s="1" t="s">
        <v>149</v>
      </c>
      <c r="ED136" s="1" t="s">
        <v>157</v>
      </c>
      <c r="EE136" s="1" t="s">
        <v>431</v>
      </c>
      <c r="EF136" s="1" t="s">
        <v>165</v>
      </c>
      <c r="EG136" s="1" t="s">
        <v>151</v>
      </c>
    </row>
    <row r="137" ht="14.25" customHeight="1">
      <c r="A137" s="1" t="s">
        <v>432</v>
      </c>
      <c r="B137" s="1" t="s">
        <v>136</v>
      </c>
      <c r="C137" s="1">
        <v>38.0</v>
      </c>
      <c r="D137" s="1" t="s">
        <v>137</v>
      </c>
      <c r="E137" s="1">
        <v>97.6</v>
      </c>
      <c r="F137" s="1">
        <v>38.0</v>
      </c>
      <c r="G137" s="1" t="s">
        <v>138</v>
      </c>
      <c r="H137" s="1">
        <v>12.0</v>
      </c>
      <c r="I137" s="1">
        <v>137.0</v>
      </c>
      <c r="J137" s="1">
        <v>186.0</v>
      </c>
      <c r="K137" s="1">
        <v>4.894736842</v>
      </c>
      <c r="L137" s="1">
        <v>184.3</v>
      </c>
      <c r="M137" s="1">
        <v>5.0</v>
      </c>
      <c r="N137" s="1">
        <v>91.0</v>
      </c>
      <c r="O137" s="1">
        <v>5.9</v>
      </c>
      <c r="P137" s="1">
        <v>1.69</v>
      </c>
      <c r="Q137" s="1">
        <v>5.49</v>
      </c>
      <c r="R137" s="1">
        <v>0.307832423</v>
      </c>
      <c r="S137" s="1">
        <v>61.0</v>
      </c>
      <c r="T137" s="1">
        <v>5.82</v>
      </c>
      <c r="U137" s="1">
        <v>5.0505</v>
      </c>
      <c r="V137" s="1">
        <v>77.2</v>
      </c>
      <c r="W137" s="1">
        <v>75.07255724</v>
      </c>
      <c r="X137" s="1">
        <v>131.4</v>
      </c>
      <c r="Y137" s="1">
        <v>76.5464683</v>
      </c>
      <c r="Z137" s="1">
        <v>1.306396</v>
      </c>
      <c r="AA137" s="1">
        <v>0.366583069</v>
      </c>
      <c r="AB137" s="1">
        <v>67.4</v>
      </c>
      <c r="AC137" s="1">
        <v>22.21076899</v>
      </c>
      <c r="AD137" s="1" t="s">
        <v>154</v>
      </c>
      <c r="AE137" s="1">
        <v>30.8445613</v>
      </c>
      <c r="AF137" s="1">
        <v>91.0</v>
      </c>
      <c r="AG137" s="1" t="s">
        <v>140</v>
      </c>
      <c r="AH137" s="1" t="s">
        <v>141</v>
      </c>
      <c r="AI137" s="1" t="s">
        <v>142</v>
      </c>
      <c r="AJ137" s="1" t="s">
        <v>142</v>
      </c>
      <c r="AK137" s="1" t="s">
        <v>143</v>
      </c>
      <c r="AL137" s="1">
        <v>108.0</v>
      </c>
      <c r="AM137" s="1">
        <v>80.0</v>
      </c>
      <c r="AN137" s="1">
        <v>2646.21</v>
      </c>
      <c r="AO137" s="1">
        <v>28.5067</v>
      </c>
      <c r="AP137" s="1">
        <v>728.385</v>
      </c>
      <c r="AQ137" s="1">
        <v>1196.74</v>
      </c>
      <c r="AR137" s="1">
        <v>17.9263</v>
      </c>
      <c r="AS137" s="1">
        <v>1876.76</v>
      </c>
      <c r="AT137" s="1">
        <v>3802.92</v>
      </c>
      <c r="AU137" s="1">
        <v>337.837</v>
      </c>
      <c r="AV137" s="1">
        <v>10.2157</v>
      </c>
      <c r="AW137" s="1">
        <v>3.64317</v>
      </c>
      <c r="AX137" s="1">
        <v>3.87632</v>
      </c>
      <c r="AY137" s="1">
        <v>973.085</v>
      </c>
      <c r="AZ137" s="1">
        <v>1.40709</v>
      </c>
      <c r="BA137" s="1">
        <v>2.01579</v>
      </c>
      <c r="BB137" s="1">
        <v>15.2095</v>
      </c>
      <c r="BC137" s="1">
        <v>5.11197</v>
      </c>
      <c r="BD137" s="1">
        <v>1.28865</v>
      </c>
      <c r="BE137" s="1">
        <v>426.157</v>
      </c>
      <c r="BF137" s="1">
        <v>6.74589</v>
      </c>
      <c r="BG137" s="1">
        <v>177.457</v>
      </c>
      <c r="BH137" s="1">
        <v>4.256123574</v>
      </c>
      <c r="BI137" s="1">
        <v>0.748894937</v>
      </c>
      <c r="BJ137" s="1">
        <v>0.466798894</v>
      </c>
      <c r="BK137" s="1">
        <v>0.051507118</v>
      </c>
      <c r="BL137" s="1" t="s">
        <v>144</v>
      </c>
      <c r="BM137" s="1" t="s">
        <v>146</v>
      </c>
      <c r="BN137" s="1" t="s">
        <v>146</v>
      </c>
      <c r="BO137" s="1" t="s">
        <v>145</v>
      </c>
      <c r="BP137" s="1" t="s">
        <v>146</v>
      </c>
      <c r="BQ137" s="1" t="s">
        <v>145</v>
      </c>
      <c r="BR137" s="1" t="s">
        <v>146</v>
      </c>
      <c r="BS137" s="1">
        <v>7.901248388</v>
      </c>
      <c r="BT137" s="1">
        <v>7.222232528</v>
      </c>
      <c r="BU137" s="1">
        <v>10.83320543</v>
      </c>
      <c r="BV137" s="1">
        <v>1.800423274</v>
      </c>
      <c r="BW137" s="1">
        <v>5.9593576</v>
      </c>
      <c r="BX137" s="1">
        <v>-0.74297421</v>
      </c>
      <c r="BY137" s="1">
        <v>-0.280791462</v>
      </c>
      <c r="BZ137" s="1" t="str">
        <f t="shared" si="1"/>
        <v>antiinflamatoria</v>
      </c>
      <c r="CA137" s="1">
        <v>25.71428571</v>
      </c>
      <c r="CB137" s="1" t="s">
        <v>148</v>
      </c>
      <c r="CC137" s="1">
        <v>0.184925504</v>
      </c>
      <c r="CD137" s="1">
        <v>0.376606778</v>
      </c>
      <c r="CE137" s="1">
        <v>0.001351154</v>
      </c>
      <c r="CF137" s="1">
        <v>0.119741455</v>
      </c>
      <c r="CG137" s="1">
        <v>0.17320333</v>
      </c>
      <c r="CH137" s="1">
        <v>887.117</v>
      </c>
      <c r="CI137" s="2" t="str">
        <f t="shared" si="2"/>
        <v>low</v>
      </c>
      <c r="CJ137" s="1">
        <v>499.944</v>
      </c>
      <c r="CK137" s="1">
        <v>336.103</v>
      </c>
      <c r="CL137" s="1">
        <v>163.841</v>
      </c>
      <c r="CM137" s="1">
        <v>55.203</v>
      </c>
      <c r="CN137" s="1">
        <v>435.776</v>
      </c>
      <c r="CO137" s="1">
        <v>2.977</v>
      </c>
      <c r="CP137" s="1">
        <v>0.0</v>
      </c>
      <c r="CQ137" s="1">
        <v>2.977</v>
      </c>
      <c r="CR137" s="1">
        <v>0.0</v>
      </c>
      <c r="CS137" s="1">
        <v>5.986</v>
      </c>
      <c r="CT137" s="1">
        <v>5.986</v>
      </c>
      <c r="CU137" s="1">
        <v>0.003</v>
      </c>
      <c r="CV137" s="1">
        <v>0.303</v>
      </c>
      <c r="CW137" s="1">
        <v>0.0</v>
      </c>
      <c r="CX137" s="1">
        <v>0.0</v>
      </c>
      <c r="CY137" s="1">
        <v>3.43</v>
      </c>
      <c r="CZ137" s="1">
        <v>0.601</v>
      </c>
      <c r="DA137" s="1">
        <v>0.212</v>
      </c>
      <c r="DB137" s="1">
        <v>0.813</v>
      </c>
      <c r="DC137" s="1">
        <v>0.081</v>
      </c>
      <c r="DD137" s="1">
        <v>0.065</v>
      </c>
      <c r="DE137" s="1">
        <v>0.146</v>
      </c>
      <c r="DF137" s="1">
        <v>27.464</v>
      </c>
      <c r="DG137" s="1">
        <v>6.788</v>
      </c>
      <c r="DH137" s="1">
        <v>34.251</v>
      </c>
      <c r="DI137" s="1">
        <v>0.518</v>
      </c>
      <c r="DJ137" s="1">
        <v>0.85</v>
      </c>
      <c r="DK137" s="1">
        <v>1.367</v>
      </c>
      <c r="DL137" s="1">
        <v>285.242</v>
      </c>
      <c r="DM137" s="1">
        <v>149.132</v>
      </c>
      <c r="DN137" s="1">
        <v>434.374</v>
      </c>
      <c r="DO137" s="1">
        <v>0.0</v>
      </c>
      <c r="DP137" s="1">
        <v>5.986</v>
      </c>
      <c r="DQ137" s="1">
        <v>5.986</v>
      </c>
      <c r="DR137" s="1" t="s">
        <v>157</v>
      </c>
      <c r="DS137" s="1" t="s">
        <v>157</v>
      </c>
      <c r="DT137" s="1" t="s">
        <v>158</v>
      </c>
      <c r="DU137" s="1" t="s">
        <v>157</v>
      </c>
      <c r="DV137" s="1">
        <v>335.241</v>
      </c>
      <c r="DW137" s="1" t="str">
        <f t="shared" si="3"/>
        <v>low</v>
      </c>
      <c r="DX137" s="1">
        <v>188.928</v>
      </c>
      <c r="DY137" s="1">
        <v>20.861</v>
      </c>
      <c r="DZ137" s="1">
        <v>164.679</v>
      </c>
      <c r="EA137" s="1" t="s">
        <v>158</v>
      </c>
      <c r="EB137" s="1" t="s">
        <v>157</v>
      </c>
      <c r="EC137" s="1" t="s">
        <v>158</v>
      </c>
      <c r="ED137" s="1" t="s">
        <v>157</v>
      </c>
      <c r="EE137" s="1" t="s">
        <v>433</v>
      </c>
      <c r="EF137" s="1" t="s">
        <v>175</v>
      </c>
      <c r="EG137" s="1" t="s">
        <v>175</v>
      </c>
    </row>
    <row r="138" ht="14.25" customHeight="1">
      <c r="A138" s="1" t="s">
        <v>434</v>
      </c>
      <c r="B138" s="1" t="s">
        <v>136</v>
      </c>
      <c r="C138" s="1">
        <v>58.0</v>
      </c>
      <c r="D138" s="1" t="s">
        <v>161</v>
      </c>
      <c r="E138" s="1">
        <v>89.9</v>
      </c>
      <c r="F138" s="1">
        <v>46.0</v>
      </c>
      <c r="G138" s="1" t="s">
        <v>154</v>
      </c>
      <c r="H138" s="1">
        <v>30.0</v>
      </c>
      <c r="I138" s="1">
        <v>108.0</v>
      </c>
      <c r="J138" s="1">
        <v>173.0</v>
      </c>
      <c r="K138" s="1">
        <v>3.760869565</v>
      </c>
      <c r="L138" s="1">
        <v>79.2</v>
      </c>
      <c r="M138" s="1">
        <v>0.9</v>
      </c>
      <c r="N138" s="1">
        <v>257.0</v>
      </c>
      <c r="O138" s="1">
        <v>8.4</v>
      </c>
      <c r="P138" s="1">
        <v>2.99</v>
      </c>
      <c r="Q138" s="1">
        <v>6.57</v>
      </c>
      <c r="R138" s="1">
        <v>0.455098935</v>
      </c>
      <c r="S138" s="1">
        <v>151.0</v>
      </c>
      <c r="T138" s="1">
        <v>17.53</v>
      </c>
      <c r="U138" s="1">
        <v>14.2635</v>
      </c>
      <c r="V138" s="1">
        <v>25.8</v>
      </c>
      <c r="W138" s="1">
        <v>32.5730478</v>
      </c>
      <c r="X138" s="1">
        <v>33.4</v>
      </c>
      <c r="Y138" s="1">
        <v>8.998590643</v>
      </c>
      <c r="Z138" s="1">
        <v>11.11285133</v>
      </c>
      <c r="AA138" s="1">
        <v>0.273399936</v>
      </c>
      <c r="AB138" s="1">
        <v>86.8</v>
      </c>
      <c r="AC138" s="1">
        <v>30.86409876</v>
      </c>
      <c r="AD138" s="1" t="s">
        <v>155</v>
      </c>
      <c r="AE138" s="1">
        <v>44.14737956</v>
      </c>
      <c r="AF138" s="1">
        <v>111.0</v>
      </c>
      <c r="AG138" s="1" t="s">
        <v>140</v>
      </c>
      <c r="AH138" s="1" t="s">
        <v>141</v>
      </c>
      <c r="AI138" s="1" t="s">
        <v>142</v>
      </c>
      <c r="AJ138" s="1" t="s">
        <v>167</v>
      </c>
      <c r="AK138" s="1" t="s">
        <v>170</v>
      </c>
      <c r="AL138" s="1">
        <v>165.0</v>
      </c>
      <c r="AM138" s="1">
        <v>104.0</v>
      </c>
      <c r="AN138" s="1">
        <v>2299.56</v>
      </c>
      <c r="AO138" s="1">
        <v>23.5048</v>
      </c>
      <c r="AP138" s="1">
        <v>789.387</v>
      </c>
      <c r="AQ138" s="1">
        <v>1430.93</v>
      </c>
      <c r="AR138" s="1">
        <v>15.3057</v>
      </c>
      <c r="AS138" s="1">
        <v>1169.56</v>
      </c>
      <c r="AT138" s="1">
        <v>4193.12</v>
      </c>
      <c r="AU138" s="1">
        <v>375.769</v>
      </c>
      <c r="AV138" s="1">
        <v>11.4881</v>
      </c>
      <c r="AW138" s="1">
        <v>3.50429</v>
      </c>
      <c r="AX138" s="1">
        <v>3.35185</v>
      </c>
      <c r="AY138" s="1">
        <v>692.03</v>
      </c>
      <c r="AZ138" s="1">
        <v>1.51672</v>
      </c>
      <c r="BA138" s="1">
        <v>1.83496</v>
      </c>
      <c r="BB138" s="1">
        <v>20.8468</v>
      </c>
      <c r="BC138" s="1">
        <v>5.32955</v>
      </c>
      <c r="BD138" s="1">
        <v>1.34259</v>
      </c>
      <c r="BE138" s="1">
        <v>315.344</v>
      </c>
      <c r="BF138" s="1">
        <v>7.48599</v>
      </c>
      <c r="BG138" s="1">
        <v>214.515</v>
      </c>
      <c r="BH138" s="1">
        <v>3.266116648</v>
      </c>
      <c r="BI138" s="1">
        <v>1.305404531</v>
      </c>
      <c r="BJ138" s="1">
        <v>0.334371667</v>
      </c>
      <c r="BK138" s="1">
        <v>0.0</v>
      </c>
      <c r="BL138" s="1" t="s">
        <v>144</v>
      </c>
      <c r="BM138" s="1" t="s">
        <v>145</v>
      </c>
      <c r="BN138" s="1" t="s">
        <v>145</v>
      </c>
      <c r="BO138" s="1" t="s">
        <v>146</v>
      </c>
      <c r="BP138" s="1" t="s">
        <v>145</v>
      </c>
      <c r="BQ138" s="1" t="s">
        <v>146</v>
      </c>
      <c r="BR138" s="1" t="s">
        <v>145</v>
      </c>
      <c r="BS138" s="1">
        <v>23.86524551</v>
      </c>
      <c r="BT138" s="1">
        <v>5.884845015</v>
      </c>
      <c r="BU138" s="1">
        <v>9.726970906</v>
      </c>
      <c r="BV138" s="1">
        <v>4.101499298</v>
      </c>
      <c r="BW138" s="1">
        <v>5.960296496</v>
      </c>
      <c r="BX138" s="1">
        <v>-0.736434666</v>
      </c>
      <c r="BY138" s="1">
        <v>-0.320188985</v>
      </c>
      <c r="BZ138" s="1" t="str">
        <f t="shared" si="1"/>
        <v>antiinflamatoria</v>
      </c>
      <c r="CA138" s="1">
        <v>33.78378378</v>
      </c>
      <c r="CB138" s="1" t="s">
        <v>148</v>
      </c>
      <c r="CC138" s="1">
        <v>0.135811894</v>
      </c>
      <c r="CD138" s="1">
        <v>0.338079243</v>
      </c>
      <c r="CE138" s="1">
        <v>0.478242614</v>
      </c>
      <c r="CF138" s="1">
        <v>0.004160623</v>
      </c>
      <c r="CG138" s="1">
        <v>9.54271E-4</v>
      </c>
      <c r="CH138" s="1">
        <v>785.019</v>
      </c>
      <c r="CI138" s="2" t="str">
        <f t="shared" si="2"/>
        <v>low</v>
      </c>
      <c r="CJ138" s="1">
        <v>422.885</v>
      </c>
      <c r="CK138" s="1">
        <v>267.714</v>
      </c>
      <c r="CL138" s="1">
        <v>155.17</v>
      </c>
      <c r="CM138" s="1">
        <v>44.982</v>
      </c>
      <c r="CN138" s="1">
        <v>105.827</v>
      </c>
      <c r="CO138" s="1">
        <v>0.803</v>
      </c>
      <c r="CP138" s="1">
        <v>0.0</v>
      </c>
      <c r="CQ138" s="1">
        <v>0.803</v>
      </c>
      <c r="CR138" s="1">
        <v>217.417</v>
      </c>
      <c r="CS138" s="1">
        <v>53.856</v>
      </c>
      <c r="CT138" s="1">
        <v>271.273</v>
      </c>
      <c r="CU138" s="1">
        <v>0.0</v>
      </c>
      <c r="CV138" s="1">
        <v>0.0</v>
      </c>
      <c r="CW138" s="1">
        <v>0.0</v>
      </c>
      <c r="CX138" s="1">
        <v>0.0</v>
      </c>
      <c r="CY138" s="1">
        <v>7.97</v>
      </c>
      <c r="CZ138" s="1">
        <v>0.288</v>
      </c>
      <c r="DA138" s="1">
        <v>22.322</v>
      </c>
      <c r="DB138" s="1">
        <v>22.609</v>
      </c>
      <c r="DC138" s="1">
        <v>0.0</v>
      </c>
      <c r="DD138" s="1">
        <v>0.928</v>
      </c>
      <c r="DE138" s="1">
        <v>0.928</v>
      </c>
      <c r="DF138" s="1">
        <v>8.601</v>
      </c>
      <c r="DG138" s="1">
        <v>4.874</v>
      </c>
      <c r="DH138" s="1">
        <v>13.474</v>
      </c>
      <c r="DI138" s="1">
        <v>0.256</v>
      </c>
      <c r="DJ138" s="1">
        <v>1.055</v>
      </c>
      <c r="DK138" s="1">
        <v>1.311</v>
      </c>
      <c r="DL138" s="1">
        <v>32.38</v>
      </c>
      <c r="DM138" s="1">
        <v>72.136</v>
      </c>
      <c r="DN138" s="1">
        <v>104.516</v>
      </c>
      <c r="DO138" s="1">
        <v>217.417</v>
      </c>
      <c r="DP138" s="1">
        <v>53.856</v>
      </c>
      <c r="DQ138" s="1">
        <v>271.273</v>
      </c>
      <c r="DR138" s="1" t="s">
        <v>157</v>
      </c>
      <c r="DS138" s="1" t="s">
        <v>157</v>
      </c>
      <c r="DT138" s="1" t="s">
        <v>158</v>
      </c>
      <c r="DU138" s="1" t="s">
        <v>158</v>
      </c>
      <c r="DV138" s="1">
        <v>341.378</v>
      </c>
      <c r="DW138" s="1" t="str">
        <f t="shared" si="3"/>
        <v>low</v>
      </c>
      <c r="DX138" s="1">
        <v>183.898</v>
      </c>
      <c r="DY138" s="1">
        <v>19.561</v>
      </c>
      <c r="DZ138" s="1">
        <v>46.02</v>
      </c>
      <c r="EA138" s="1" t="s">
        <v>158</v>
      </c>
      <c r="EB138" s="1" t="s">
        <v>158</v>
      </c>
      <c r="EC138" s="1" t="s">
        <v>158</v>
      </c>
      <c r="ED138" s="1" t="s">
        <v>158</v>
      </c>
      <c r="EE138" s="1" t="s">
        <v>435</v>
      </c>
      <c r="EF138" s="1" t="s">
        <v>151</v>
      </c>
      <c r="EG138" s="1" t="s">
        <v>151</v>
      </c>
    </row>
    <row r="139" ht="14.25" customHeight="1">
      <c r="A139" s="1" t="s">
        <v>436</v>
      </c>
      <c r="B139" s="1" t="s">
        <v>153</v>
      </c>
      <c r="C139" s="1">
        <v>51.0</v>
      </c>
      <c r="D139" s="1" t="s">
        <v>161</v>
      </c>
      <c r="E139" s="1">
        <v>99.3</v>
      </c>
      <c r="F139" s="1">
        <v>59.0</v>
      </c>
      <c r="G139" s="1" t="s">
        <v>154</v>
      </c>
      <c r="H139" s="1">
        <v>24.0</v>
      </c>
      <c r="I139" s="1">
        <v>134.0</v>
      </c>
      <c r="J139" s="1">
        <v>205.0</v>
      </c>
      <c r="K139" s="1">
        <v>3.474576271</v>
      </c>
      <c r="L139" s="1">
        <v>191.0</v>
      </c>
      <c r="M139" s="1">
        <v>2.2</v>
      </c>
      <c r="N139" s="1">
        <v>88.0</v>
      </c>
      <c r="O139" s="1">
        <v>5.8</v>
      </c>
      <c r="P139" s="1">
        <v>11.5</v>
      </c>
      <c r="Q139" s="1">
        <v>8.8</v>
      </c>
      <c r="R139" s="1">
        <v>1.306818182</v>
      </c>
      <c r="S139" s="1">
        <v>118.0</v>
      </c>
      <c r="T139" s="1">
        <v>11.84</v>
      </c>
      <c r="U139" s="1">
        <v>4.884</v>
      </c>
      <c r="V139" s="1">
        <v>133.4</v>
      </c>
      <c r="W139" s="1">
        <v>171.0982659</v>
      </c>
      <c r="X139" s="1">
        <v>65.9</v>
      </c>
      <c r="Y139" s="1">
        <v>38.90945614</v>
      </c>
      <c r="Z139" s="1">
        <v>2.570069333</v>
      </c>
      <c r="AA139" s="1">
        <v>0.330932455</v>
      </c>
      <c r="AB139" s="1">
        <v>75.8</v>
      </c>
      <c r="AC139" s="1">
        <v>30.40219538</v>
      </c>
      <c r="AD139" s="1" t="s">
        <v>155</v>
      </c>
      <c r="AE139" s="1">
        <v>46.42823324</v>
      </c>
      <c r="AF139" s="1">
        <v>90.4</v>
      </c>
      <c r="AG139" s="1" t="s">
        <v>140</v>
      </c>
      <c r="AH139" s="1" t="s">
        <v>141</v>
      </c>
      <c r="AI139" s="1" t="s">
        <v>142</v>
      </c>
      <c r="AJ139" s="1" t="s">
        <v>167</v>
      </c>
      <c r="AK139" s="1" t="s">
        <v>143</v>
      </c>
      <c r="AL139" s="1">
        <v>127.0</v>
      </c>
      <c r="AM139" s="1">
        <v>83.0</v>
      </c>
      <c r="AN139" s="1">
        <v>1396.9</v>
      </c>
      <c r="AO139" s="1">
        <v>10.3803</v>
      </c>
      <c r="AP139" s="1">
        <v>323.409</v>
      </c>
      <c r="AQ139" s="1">
        <v>663.938</v>
      </c>
      <c r="AR139" s="1">
        <v>10.4268</v>
      </c>
      <c r="AS139" s="1">
        <v>899.421</v>
      </c>
      <c r="AT139" s="1">
        <v>2076.16</v>
      </c>
      <c r="AU139" s="1">
        <v>142.187</v>
      </c>
      <c r="AV139" s="1">
        <v>9.77493</v>
      </c>
      <c r="AW139" s="1">
        <v>0.901447</v>
      </c>
      <c r="AX139" s="1">
        <v>2.21103</v>
      </c>
      <c r="AY139" s="1">
        <v>643.401</v>
      </c>
      <c r="AZ139" s="1">
        <v>0.581372</v>
      </c>
      <c r="BA139" s="1">
        <v>1.21017</v>
      </c>
      <c r="BB139" s="1">
        <v>10.0663</v>
      </c>
      <c r="BC139" s="1">
        <v>3.41989</v>
      </c>
      <c r="BD139" s="1">
        <v>0.739019</v>
      </c>
      <c r="BE139" s="1">
        <v>219.185</v>
      </c>
      <c r="BF139" s="1">
        <v>7.04274</v>
      </c>
      <c r="BG139" s="1">
        <v>101.062</v>
      </c>
      <c r="BH139" s="1">
        <v>3.438185227</v>
      </c>
      <c r="BI139" s="1">
        <v>0.755999856</v>
      </c>
      <c r="BJ139" s="1">
        <v>0.273171455</v>
      </c>
      <c r="BK139" s="1">
        <v>0.010108953</v>
      </c>
      <c r="BL139" s="1" t="s">
        <v>144</v>
      </c>
      <c r="BM139" s="1" t="s">
        <v>145</v>
      </c>
      <c r="BN139" s="1" t="s">
        <v>146</v>
      </c>
      <c r="BO139" s="1" t="s">
        <v>145</v>
      </c>
      <c r="BP139" s="1" t="s">
        <v>146</v>
      </c>
      <c r="BQ139" s="1" t="s">
        <v>146</v>
      </c>
      <c r="BR139" s="1" t="s">
        <v>146</v>
      </c>
      <c r="BS139" s="1">
        <v>15.17690412</v>
      </c>
      <c r="BT139" s="1">
        <v>23.47060904</v>
      </c>
      <c r="BU139" s="1">
        <v>13.78038186</v>
      </c>
      <c r="BV139" s="1">
        <v>8.838298848</v>
      </c>
      <c r="BW139" s="1">
        <v>18.78786255</v>
      </c>
      <c r="BX139" s="1">
        <v>1.755291242</v>
      </c>
      <c r="BY139" s="1">
        <v>1.256471898</v>
      </c>
      <c r="BZ139" s="1" t="str">
        <f t="shared" si="1"/>
        <v>proinflamatoria</v>
      </c>
      <c r="CA139" s="1">
        <v>41.06637168</v>
      </c>
      <c r="CB139" s="1" t="s">
        <v>148</v>
      </c>
      <c r="CC139" s="1">
        <v>0.119564008</v>
      </c>
      <c r="CD139" s="1">
        <v>0.185824714</v>
      </c>
      <c r="CE139" s="1">
        <v>0.211989768</v>
      </c>
      <c r="CF139" s="1">
        <v>0.227449672</v>
      </c>
      <c r="CG139" s="1">
        <v>0.09915471</v>
      </c>
      <c r="CH139" s="1">
        <v>870.017</v>
      </c>
      <c r="CI139" s="2" t="str">
        <f t="shared" si="2"/>
        <v>low</v>
      </c>
      <c r="CJ139" s="1">
        <v>662.893</v>
      </c>
      <c r="CK139" s="1">
        <v>482.538</v>
      </c>
      <c r="CL139" s="1">
        <v>180.356</v>
      </c>
      <c r="CM139" s="1">
        <v>6.268</v>
      </c>
      <c r="CN139" s="1">
        <v>650.19</v>
      </c>
      <c r="CO139" s="1">
        <v>5.356</v>
      </c>
      <c r="CP139" s="1">
        <v>0.0</v>
      </c>
      <c r="CQ139" s="1">
        <v>5.356</v>
      </c>
      <c r="CR139" s="1">
        <v>0.017</v>
      </c>
      <c r="CS139" s="1">
        <v>1.062</v>
      </c>
      <c r="CT139" s="1">
        <v>1.079</v>
      </c>
      <c r="CU139" s="1">
        <v>0.0</v>
      </c>
      <c r="CV139" s="1">
        <v>1.102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6.249</v>
      </c>
      <c r="DD139" s="1">
        <v>0.001</v>
      </c>
      <c r="DE139" s="1">
        <v>6.249</v>
      </c>
      <c r="DF139" s="1">
        <v>0.0</v>
      </c>
      <c r="DG139" s="1">
        <v>0.019</v>
      </c>
      <c r="DH139" s="1">
        <v>0.019</v>
      </c>
      <c r="DI139" s="1">
        <v>0.031</v>
      </c>
      <c r="DJ139" s="1">
        <v>0.427</v>
      </c>
      <c r="DK139" s="1">
        <v>0.457</v>
      </c>
      <c r="DL139" s="1">
        <v>470.885</v>
      </c>
      <c r="DM139" s="1">
        <v>178.848</v>
      </c>
      <c r="DN139" s="1">
        <v>649.733</v>
      </c>
      <c r="DO139" s="1">
        <v>0.017</v>
      </c>
      <c r="DP139" s="1">
        <v>1.062</v>
      </c>
      <c r="DQ139" s="1">
        <v>1.079</v>
      </c>
      <c r="DR139" s="1" t="s">
        <v>157</v>
      </c>
      <c r="DS139" s="1" t="s">
        <v>157</v>
      </c>
      <c r="DT139" s="1" t="s">
        <v>158</v>
      </c>
      <c r="DU139" s="1" t="s">
        <v>149</v>
      </c>
      <c r="DV139" s="1">
        <v>622.82</v>
      </c>
      <c r="DW139" s="1" t="str">
        <f t="shared" si="3"/>
        <v>high</v>
      </c>
      <c r="DX139" s="1">
        <v>474.546</v>
      </c>
      <c r="DY139" s="1">
        <v>4.487</v>
      </c>
      <c r="DZ139" s="1">
        <v>465.452</v>
      </c>
      <c r="EA139" s="1" t="s">
        <v>157</v>
      </c>
      <c r="EB139" s="1" t="s">
        <v>149</v>
      </c>
      <c r="EC139" s="1" t="s">
        <v>158</v>
      </c>
      <c r="ED139" s="1" t="s">
        <v>149</v>
      </c>
      <c r="EE139" s="1" t="s">
        <v>437</v>
      </c>
      <c r="EF139" s="1" t="s">
        <v>165</v>
      </c>
      <c r="EG139" s="1" t="s">
        <v>165</v>
      </c>
    </row>
    <row r="140" ht="14.25" customHeight="1">
      <c r="A140" s="1" t="s">
        <v>438</v>
      </c>
      <c r="B140" s="1" t="s">
        <v>136</v>
      </c>
      <c r="C140" s="1">
        <v>28.0</v>
      </c>
      <c r="D140" s="1" t="s">
        <v>137</v>
      </c>
      <c r="E140" s="1">
        <v>99.6</v>
      </c>
      <c r="F140" s="1">
        <v>36.0</v>
      </c>
      <c r="G140" s="1" t="s">
        <v>138</v>
      </c>
      <c r="H140" s="1">
        <v>30.0</v>
      </c>
      <c r="I140" s="1">
        <v>130.0</v>
      </c>
      <c r="J140" s="1">
        <v>182.0</v>
      </c>
      <c r="K140" s="1">
        <v>5.055555556</v>
      </c>
      <c r="L140" s="1">
        <v>191.3</v>
      </c>
      <c r="M140" s="1">
        <v>3.8</v>
      </c>
      <c r="N140" s="1">
        <v>84.0</v>
      </c>
      <c r="O140" s="1">
        <v>5.6</v>
      </c>
      <c r="P140" s="1">
        <v>3.76</v>
      </c>
      <c r="Q140" s="1">
        <v>7.56</v>
      </c>
      <c r="R140" s="1">
        <v>0.497354497</v>
      </c>
      <c r="S140" s="1">
        <v>148.0</v>
      </c>
      <c r="T140" s="1">
        <v>8.42</v>
      </c>
      <c r="U140" s="1">
        <v>4.662</v>
      </c>
      <c r="V140" s="1">
        <v>116.2</v>
      </c>
      <c r="W140" s="1">
        <v>144.9225473</v>
      </c>
      <c r="X140" s="1">
        <v>93.3</v>
      </c>
      <c r="Y140" s="1">
        <v>57.31894093</v>
      </c>
      <c r="Z140" s="1">
        <v>1.744624</v>
      </c>
      <c r="AA140" s="1">
        <v>0.350444158</v>
      </c>
      <c r="AB140" s="1">
        <v>95.6</v>
      </c>
      <c r="AC140" s="1">
        <v>31.53990276</v>
      </c>
      <c r="AD140" s="1" t="s">
        <v>155</v>
      </c>
      <c r="AE140" s="1">
        <v>34.02258709</v>
      </c>
      <c r="AF140" s="1">
        <v>100.2</v>
      </c>
      <c r="AG140" s="1" t="s">
        <v>140</v>
      </c>
      <c r="AH140" s="1" t="s">
        <v>141</v>
      </c>
      <c r="AI140" s="1" t="s">
        <v>167</v>
      </c>
      <c r="AJ140" s="1" t="s">
        <v>167</v>
      </c>
      <c r="AK140" s="1" t="s">
        <v>170</v>
      </c>
      <c r="AL140" s="1">
        <v>118.0</v>
      </c>
      <c r="AM140" s="1">
        <v>73.0</v>
      </c>
      <c r="AN140" s="1">
        <v>1462.16</v>
      </c>
      <c r="AO140" s="1">
        <v>15.6348</v>
      </c>
      <c r="AP140" s="1">
        <v>456.59</v>
      </c>
      <c r="AQ140" s="1">
        <v>765.954</v>
      </c>
      <c r="AR140" s="1">
        <v>10.64</v>
      </c>
      <c r="AS140" s="1">
        <v>1105.56</v>
      </c>
      <c r="AT140" s="1">
        <v>2585.14</v>
      </c>
      <c r="AU140" s="1">
        <v>200.381</v>
      </c>
      <c r="AV140" s="1">
        <v>9.96153</v>
      </c>
      <c r="AW140" s="1">
        <v>1.35809</v>
      </c>
      <c r="AX140" s="1">
        <v>2.79842</v>
      </c>
      <c r="AY140" s="1">
        <v>687.955</v>
      </c>
      <c r="AZ140" s="1">
        <v>0.820001</v>
      </c>
      <c r="BA140" s="1">
        <v>1.62339</v>
      </c>
      <c r="BB140" s="1">
        <v>15.0604</v>
      </c>
      <c r="BC140" s="1">
        <v>4.76214</v>
      </c>
      <c r="BD140" s="1">
        <v>1.22924</v>
      </c>
      <c r="BE140" s="1">
        <v>257.358</v>
      </c>
      <c r="BF140" s="1">
        <v>6.53345</v>
      </c>
      <c r="BG140" s="1">
        <v>174.807</v>
      </c>
      <c r="BH140" s="1">
        <v>6.482702126</v>
      </c>
      <c r="BI140" s="1">
        <v>2.53243468</v>
      </c>
      <c r="BJ140" s="1">
        <v>0.995246864</v>
      </c>
      <c r="BK140" s="1">
        <v>0.0</v>
      </c>
      <c r="BL140" s="1" t="s">
        <v>144</v>
      </c>
      <c r="BM140" s="1" t="s">
        <v>146</v>
      </c>
      <c r="BN140" s="1" t="s">
        <v>146</v>
      </c>
      <c r="BO140" s="1" t="s">
        <v>145</v>
      </c>
      <c r="BP140" s="1" t="s">
        <v>146</v>
      </c>
      <c r="BQ140" s="1" t="s">
        <v>145</v>
      </c>
      <c r="BR140" s="1" t="s">
        <v>146</v>
      </c>
      <c r="BS140" s="1">
        <v>19.76792276</v>
      </c>
      <c r="BT140" s="1">
        <v>11.27703169</v>
      </c>
      <c r="BU140" s="1">
        <v>17.5200832</v>
      </c>
      <c r="BV140" s="1">
        <v>15.52624245</v>
      </c>
      <c r="BW140" s="1">
        <v>4.541062038</v>
      </c>
      <c r="BX140" s="1">
        <v>0.255533983</v>
      </c>
      <c r="BY140" s="1">
        <v>0.174783846</v>
      </c>
      <c r="BZ140" s="1" t="str">
        <f t="shared" si="1"/>
        <v>proinflamatoria</v>
      </c>
      <c r="CA140" s="1">
        <v>29.249501</v>
      </c>
      <c r="CB140" s="1" t="s">
        <v>148</v>
      </c>
      <c r="CC140" s="1">
        <v>0.052939323</v>
      </c>
      <c r="CD140" s="1">
        <v>0.357270404</v>
      </c>
      <c r="CE140" s="1">
        <v>0.2816428</v>
      </c>
      <c r="CF140" s="1">
        <v>0.176919576</v>
      </c>
      <c r="CG140" s="1">
        <v>0.010643885</v>
      </c>
      <c r="CH140" s="1">
        <v>635.118</v>
      </c>
      <c r="CI140" s="2" t="str">
        <f t="shared" si="2"/>
        <v>low</v>
      </c>
      <c r="CJ140" s="1">
        <v>377.902</v>
      </c>
      <c r="CK140" s="1">
        <v>275.085</v>
      </c>
      <c r="CL140" s="1">
        <v>102.817</v>
      </c>
      <c r="CM140" s="1">
        <v>224.402</v>
      </c>
      <c r="CN140" s="1">
        <v>144.576</v>
      </c>
      <c r="CO140" s="1">
        <v>0.203</v>
      </c>
      <c r="CP140" s="1">
        <v>0.0</v>
      </c>
      <c r="CQ140" s="1">
        <v>0.203</v>
      </c>
      <c r="CR140" s="1">
        <v>0.0</v>
      </c>
      <c r="CS140" s="1">
        <v>8.721</v>
      </c>
      <c r="CT140" s="1">
        <v>8.721</v>
      </c>
      <c r="CU140" s="1">
        <v>0.0</v>
      </c>
      <c r="CV140" s="1">
        <v>0.001</v>
      </c>
      <c r="CW140" s="1">
        <v>59.817</v>
      </c>
      <c r="CX140" s="1">
        <v>0.0</v>
      </c>
      <c r="CY140" s="1">
        <v>156.501</v>
      </c>
      <c r="CZ140" s="1">
        <v>0.0</v>
      </c>
      <c r="DA140" s="1">
        <v>0.0</v>
      </c>
      <c r="DB140" s="1">
        <v>0.0</v>
      </c>
      <c r="DC140" s="1">
        <v>0.072</v>
      </c>
      <c r="DD140" s="1">
        <v>0.03</v>
      </c>
      <c r="DE140" s="1">
        <v>0.102</v>
      </c>
      <c r="DF140" s="1">
        <v>5.127</v>
      </c>
      <c r="DG140" s="1">
        <v>2.855</v>
      </c>
      <c r="DH140" s="1">
        <v>7.982</v>
      </c>
      <c r="DI140" s="1">
        <v>17.554</v>
      </c>
      <c r="DJ140" s="1">
        <v>16.233</v>
      </c>
      <c r="DK140" s="1">
        <v>33.788</v>
      </c>
      <c r="DL140" s="1">
        <v>35.769</v>
      </c>
      <c r="DM140" s="1">
        <v>74.935</v>
      </c>
      <c r="DN140" s="1">
        <v>110.705</v>
      </c>
      <c r="DO140" s="1">
        <v>0.0</v>
      </c>
      <c r="DP140" s="1">
        <v>8.721</v>
      </c>
      <c r="DQ140" s="1">
        <v>8.721</v>
      </c>
      <c r="DR140" s="1" t="s">
        <v>158</v>
      </c>
      <c r="DS140" s="1" t="s">
        <v>157</v>
      </c>
      <c r="DT140" s="1" t="s">
        <v>157</v>
      </c>
      <c r="DU140" s="1" t="s">
        <v>157</v>
      </c>
      <c r="DV140" s="1">
        <v>434.37</v>
      </c>
      <c r="DW140" s="1" t="str">
        <f t="shared" si="3"/>
        <v>low</v>
      </c>
      <c r="DX140" s="1">
        <v>258.455</v>
      </c>
      <c r="DY140" s="1">
        <v>153.473</v>
      </c>
      <c r="DZ140" s="1">
        <v>98.879</v>
      </c>
      <c r="EA140" s="1" t="s">
        <v>157</v>
      </c>
      <c r="EB140" s="1" t="s">
        <v>157</v>
      </c>
      <c r="EC140" s="1" t="s">
        <v>149</v>
      </c>
      <c r="ED140" s="1" t="s">
        <v>157</v>
      </c>
      <c r="EE140" s="1" t="s">
        <v>439</v>
      </c>
      <c r="EF140" s="1" t="s">
        <v>165</v>
      </c>
      <c r="EG140" s="1" t="s">
        <v>165</v>
      </c>
    </row>
    <row r="141" ht="14.25" customHeight="1">
      <c r="A141" s="1" t="s">
        <v>440</v>
      </c>
      <c r="B141" s="1" t="s">
        <v>136</v>
      </c>
      <c r="C141" s="1">
        <v>47.0</v>
      </c>
      <c r="D141" s="1" t="s">
        <v>161</v>
      </c>
      <c r="E141" s="1">
        <v>88.3</v>
      </c>
      <c r="F141" s="1">
        <v>23.0</v>
      </c>
      <c r="G141" s="1" t="s">
        <v>138</v>
      </c>
      <c r="H141" s="1">
        <v>94.0</v>
      </c>
      <c r="I141" s="1">
        <v>87.0</v>
      </c>
      <c r="J141" s="1">
        <v>184.0</v>
      </c>
      <c r="K141" s="1">
        <v>8.0</v>
      </c>
      <c r="L141" s="1">
        <v>147.4</v>
      </c>
      <c r="M141" s="1">
        <v>1.5</v>
      </c>
      <c r="N141" s="1">
        <v>90.0</v>
      </c>
      <c r="O141" s="1">
        <v>5.7</v>
      </c>
      <c r="P141" s="1">
        <v>3.05</v>
      </c>
      <c r="Q141" s="1">
        <v>3.44</v>
      </c>
      <c r="R141" s="1">
        <v>0.886627907</v>
      </c>
      <c r="S141" s="1">
        <v>466.0</v>
      </c>
      <c r="T141" s="1">
        <v>7.46</v>
      </c>
      <c r="U141" s="1">
        <v>4.995</v>
      </c>
      <c r="V141" s="1">
        <v>93.3</v>
      </c>
      <c r="W141" s="1">
        <v>99.7993311</v>
      </c>
      <c r="X141" s="1">
        <v>103.2</v>
      </c>
      <c r="Y141" s="1">
        <v>60.38209792</v>
      </c>
      <c r="Z141" s="1">
        <v>1.65612</v>
      </c>
      <c r="AA141" s="1">
        <v>0.3532431</v>
      </c>
      <c r="AB141" s="1">
        <v>76.4</v>
      </c>
      <c r="AC141" s="1">
        <v>25.4094446</v>
      </c>
      <c r="AD141" s="1" t="s">
        <v>139</v>
      </c>
      <c r="AE141" s="1">
        <v>36.48466471</v>
      </c>
      <c r="AF141" s="1">
        <v>90.6</v>
      </c>
      <c r="AG141" s="1" t="s">
        <v>140</v>
      </c>
      <c r="AH141" s="1" t="s">
        <v>141</v>
      </c>
      <c r="AI141" s="1" t="s">
        <v>142</v>
      </c>
      <c r="AJ141" s="1" t="s">
        <v>167</v>
      </c>
      <c r="AK141" s="1" t="s">
        <v>143</v>
      </c>
      <c r="AL141" s="1">
        <v>133.0</v>
      </c>
      <c r="AM141" s="1">
        <v>99.0</v>
      </c>
      <c r="AN141" s="1">
        <v>1924.63</v>
      </c>
      <c r="AO141" s="1">
        <v>18.5872</v>
      </c>
      <c r="AP141" s="1">
        <v>775.523</v>
      </c>
      <c r="AQ141" s="1">
        <v>1140.9</v>
      </c>
      <c r="AR141" s="1">
        <v>15.3837</v>
      </c>
      <c r="AS141" s="1">
        <v>1728.59</v>
      </c>
      <c r="AT141" s="1">
        <v>2177.08</v>
      </c>
      <c r="AU141" s="1">
        <v>259.449</v>
      </c>
      <c r="AV141" s="1">
        <v>10.5388</v>
      </c>
      <c r="AW141" s="1">
        <v>1.40122</v>
      </c>
      <c r="AX141" s="1">
        <v>3.6117</v>
      </c>
      <c r="AY141" s="1">
        <v>841.392</v>
      </c>
      <c r="AZ141" s="1">
        <v>0.926443</v>
      </c>
      <c r="BA141" s="1">
        <v>1.44876</v>
      </c>
      <c r="BB141" s="1">
        <v>15.6752</v>
      </c>
      <c r="BC141" s="1">
        <v>4.4246</v>
      </c>
      <c r="BD141" s="1">
        <v>1.05375</v>
      </c>
      <c r="BE141" s="1">
        <v>364.551</v>
      </c>
      <c r="BF141" s="1">
        <v>7.01693</v>
      </c>
      <c r="BG141" s="1">
        <v>155.135</v>
      </c>
      <c r="BH141" s="1">
        <v>1.737752109</v>
      </c>
      <c r="BI141" s="1">
        <v>0.542421559</v>
      </c>
      <c r="BJ141" s="1">
        <v>0.635353148</v>
      </c>
      <c r="BK141" s="1">
        <v>0.030087191</v>
      </c>
      <c r="BL141" s="1" t="s">
        <v>144</v>
      </c>
      <c r="BM141" s="1" t="s">
        <v>145</v>
      </c>
      <c r="BN141" s="1" t="s">
        <v>145</v>
      </c>
      <c r="BO141" s="1" t="s">
        <v>145</v>
      </c>
      <c r="BP141" s="1" t="s">
        <v>146</v>
      </c>
      <c r="BQ141" s="1" t="s">
        <v>146</v>
      </c>
      <c r="BR141" s="1" t="s">
        <v>146</v>
      </c>
      <c r="BS141" s="1">
        <v>10.23406678</v>
      </c>
      <c r="BT141" s="1">
        <v>13.5906703</v>
      </c>
      <c r="BU141" s="1">
        <v>12.65252904</v>
      </c>
      <c r="BV141" s="1">
        <v>6.174464702</v>
      </c>
      <c r="BW141" s="1">
        <v>12.64260364</v>
      </c>
      <c r="BX141" s="1">
        <v>0.372301497</v>
      </c>
      <c r="BY141" s="1">
        <v>0.193403375</v>
      </c>
      <c r="BZ141" s="1" t="str">
        <f t="shared" si="1"/>
        <v>proinflamatoria</v>
      </c>
      <c r="CA141" s="1">
        <v>25.7218543</v>
      </c>
      <c r="CB141" s="1" t="s">
        <v>148</v>
      </c>
      <c r="CC141" s="1">
        <v>0.129540465</v>
      </c>
      <c r="CD141" s="1">
        <v>0.435537922</v>
      </c>
      <c r="CE141" s="1">
        <v>0.007164593</v>
      </c>
      <c r="CF141" s="1">
        <v>0.153769115</v>
      </c>
      <c r="CG141" s="1">
        <v>0.087169215</v>
      </c>
      <c r="CH141" s="1">
        <v>1911.222</v>
      </c>
      <c r="CI141" s="2" t="str">
        <f t="shared" si="2"/>
        <v>High</v>
      </c>
      <c r="CJ141" s="1">
        <v>1240.853</v>
      </c>
      <c r="CK141" s="1">
        <v>1144.239</v>
      </c>
      <c r="CL141" s="1">
        <v>96.614</v>
      </c>
      <c r="CM141" s="1">
        <v>1005.481</v>
      </c>
      <c r="CN141" s="1">
        <v>215.773</v>
      </c>
      <c r="CO141" s="1">
        <v>14.734</v>
      </c>
      <c r="CP141" s="1">
        <v>0.0</v>
      </c>
      <c r="CQ141" s="1">
        <v>14.734</v>
      </c>
      <c r="CR141" s="1">
        <v>0.0</v>
      </c>
      <c r="CS141" s="1">
        <v>4.856</v>
      </c>
      <c r="CT141" s="1">
        <v>4.856</v>
      </c>
      <c r="CU141" s="1">
        <v>0.008</v>
      </c>
      <c r="CV141" s="1">
        <v>14.619</v>
      </c>
      <c r="CW141" s="1">
        <v>0.0</v>
      </c>
      <c r="CX141" s="1">
        <v>0.0</v>
      </c>
      <c r="CY141" s="1">
        <v>987.335</v>
      </c>
      <c r="CZ141" s="1">
        <v>0.0</v>
      </c>
      <c r="DA141" s="1">
        <v>12.514</v>
      </c>
      <c r="DB141" s="1">
        <v>12.514</v>
      </c>
      <c r="DC141" s="1">
        <v>0.311</v>
      </c>
      <c r="DD141" s="1">
        <v>0.598</v>
      </c>
      <c r="DE141" s="1">
        <v>0.909</v>
      </c>
      <c r="DF141" s="1">
        <v>3.037</v>
      </c>
      <c r="DG141" s="1">
        <v>1.686</v>
      </c>
      <c r="DH141" s="1">
        <v>4.723</v>
      </c>
      <c r="DI141" s="1">
        <v>0.139</v>
      </c>
      <c r="DJ141" s="1">
        <v>16.622</v>
      </c>
      <c r="DK141" s="1">
        <v>16.76</v>
      </c>
      <c r="DL141" s="1">
        <v>138.643</v>
      </c>
      <c r="DM141" s="1">
        <v>60.306</v>
      </c>
      <c r="DN141" s="1">
        <v>198.949</v>
      </c>
      <c r="DO141" s="1">
        <v>0.0</v>
      </c>
      <c r="DP141" s="1">
        <v>4.856</v>
      </c>
      <c r="DQ141" s="1">
        <v>4.856</v>
      </c>
      <c r="DR141" s="1" t="s">
        <v>149</v>
      </c>
      <c r="DS141" s="1" t="s">
        <v>149</v>
      </c>
      <c r="DT141" s="1" t="s">
        <v>149</v>
      </c>
      <c r="DU141" s="1" t="s">
        <v>157</v>
      </c>
      <c r="DV141" s="1">
        <v>993.033</v>
      </c>
      <c r="DW141" s="1" t="str">
        <f t="shared" si="3"/>
        <v>high</v>
      </c>
      <c r="DX141" s="1">
        <v>644.723</v>
      </c>
      <c r="DY141" s="1">
        <v>522.428</v>
      </c>
      <c r="DZ141" s="1">
        <v>112.111</v>
      </c>
      <c r="EA141" s="1" t="s">
        <v>149</v>
      </c>
      <c r="EB141" s="1" t="s">
        <v>149</v>
      </c>
      <c r="EC141" s="1" t="s">
        <v>149</v>
      </c>
      <c r="ED141" s="1" t="s">
        <v>157</v>
      </c>
      <c r="EE141" s="1" t="s">
        <v>441</v>
      </c>
      <c r="EF141" s="1" t="s">
        <v>151</v>
      </c>
      <c r="EG141" s="1" t="s">
        <v>151</v>
      </c>
    </row>
    <row r="142" ht="14.25" customHeight="1">
      <c r="A142" s="1" t="s">
        <v>442</v>
      </c>
      <c r="B142" s="1" t="s">
        <v>136</v>
      </c>
      <c r="C142" s="1">
        <v>57.0</v>
      </c>
      <c r="D142" s="1" t="s">
        <v>161</v>
      </c>
      <c r="E142" s="1">
        <v>85.9</v>
      </c>
      <c r="F142" s="1">
        <v>55.0</v>
      </c>
      <c r="G142" s="1" t="s">
        <v>154</v>
      </c>
      <c r="H142" s="1">
        <v>19.0</v>
      </c>
      <c r="I142" s="1">
        <v>128.0</v>
      </c>
      <c r="J142" s="1">
        <v>197.0</v>
      </c>
      <c r="K142" s="1">
        <v>3.581818182</v>
      </c>
      <c r="L142" s="1">
        <v>169.8</v>
      </c>
      <c r="M142" s="1">
        <v>0.9</v>
      </c>
      <c r="N142" s="1">
        <v>90.0</v>
      </c>
      <c r="O142" s="1">
        <v>5.6</v>
      </c>
      <c r="P142" s="1">
        <v>1.87</v>
      </c>
      <c r="Q142" s="1">
        <v>14.79</v>
      </c>
      <c r="R142" s="1">
        <v>0.126436782</v>
      </c>
      <c r="S142" s="1">
        <v>96.0</v>
      </c>
      <c r="T142" s="1">
        <v>8.55</v>
      </c>
      <c r="U142" s="1">
        <v>4.995</v>
      </c>
      <c r="V142" s="1">
        <v>102.3</v>
      </c>
      <c r="W142" s="1">
        <v>114.3812709</v>
      </c>
      <c r="X142" s="1">
        <v>90.2</v>
      </c>
      <c r="Y142" s="1">
        <v>52.68426321</v>
      </c>
      <c r="Z142" s="1">
        <v>1.8981</v>
      </c>
      <c r="AA142" s="1">
        <v>0.346004129</v>
      </c>
      <c r="AB142" s="1">
        <v>85.2</v>
      </c>
      <c r="AC142" s="1">
        <v>29.13717041</v>
      </c>
      <c r="AD142" s="1" t="s">
        <v>139</v>
      </c>
      <c r="AE142" s="1">
        <v>39.70980393</v>
      </c>
      <c r="AF142" s="1">
        <v>104.2</v>
      </c>
      <c r="AG142" s="1" t="s">
        <v>140</v>
      </c>
      <c r="AH142" s="1" t="s">
        <v>141</v>
      </c>
      <c r="AI142" s="1" t="s">
        <v>142</v>
      </c>
      <c r="AJ142" s="1" t="s">
        <v>142</v>
      </c>
      <c r="AK142" s="1" t="s">
        <v>143</v>
      </c>
      <c r="AL142" s="1">
        <v>135.0</v>
      </c>
      <c r="AM142" s="1">
        <v>86.0</v>
      </c>
      <c r="AN142" s="1">
        <v>2385.05</v>
      </c>
      <c r="AO142" s="1">
        <v>18.4826</v>
      </c>
      <c r="AP142" s="1">
        <v>601.899</v>
      </c>
      <c r="AQ142" s="1">
        <v>1275.16</v>
      </c>
      <c r="AR142" s="1">
        <v>16.1052</v>
      </c>
      <c r="AS142" s="1">
        <v>1143.74</v>
      </c>
      <c r="AT142" s="1">
        <v>2721.77</v>
      </c>
      <c r="AU142" s="1">
        <v>222.855</v>
      </c>
      <c r="AV142" s="1">
        <v>11.018</v>
      </c>
      <c r="AW142" s="1">
        <v>4.81014</v>
      </c>
      <c r="AX142" s="1">
        <v>3.53814</v>
      </c>
      <c r="AY142" s="1">
        <v>1419.32</v>
      </c>
      <c r="AZ142" s="1">
        <v>1.33387</v>
      </c>
      <c r="BA142" s="1">
        <v>3.02388</v>
      </c>
      <c r="BB142" s="1">
        <v>22.0811</v>
      </c>
      <c r="BC142" s="1">
        <v>7.43896</v>
      </c>
      <c r="BD142" s="1">
        <v>1.70809</v>
      </c>
      <c r="BE142" s="1">
        <v>445.98</v>
      </c>
      <c r="BF142" s="1">
        <v>8.03319</v>
      </c>
      <c r="BG142" s="1">
        <v>143.657</v>
      </c>
      <c r="BH142" s="1">
        <v>1.471156475</v>
      </c>
      <c r="BI142" s="1">
        <v>0.516143798</v>
      </c>
      <c r="BJ142" s="1">
        <v>0.305804373</v>
      </c>
      <c r="BK142" s="1">
        <v>0.011336575</v>
      </c>
      <c r="BL142" s="1" t="s">
        <v>156</v>
      </c>
      <c r="BM142" s="1" t="s">
        <v>145</v>
      </c>
      <c r="BN142" s="1" t="s">
        <v>146</v>
      </c>
      <c r="BO142" s="1" t="s">
        <v>146</v>
      </c>
      <c r="BP142" s="1" t="s">
        <v>146</v>
      </c>
      <c r="BQ142" s="1" t="s">
        <v>146</v>
      </c>
      <c r="BR142" s="1" t="s">
        <v>146</v>
      </c>
      <c r="BS142" s="1">
        <v>14.84558815</v>
      </c>
      <c r="BT142" s="1">
        <v>6.803373779</v>
      </c>
      <c r="BU142" s="1">
        <v>5.713758092</v>
      </c>
      <c r="BV142" s="1">
        <v>7.155854495</v>
      </c>
      <c r="BW142" s="1">
        <v>6.834595998</v>
      </c>
      <c r="BX142" s="1">
        <v>-0.386004998</v>
      </c>
      <c r="BY142" s="1">
        <v>-0.161846959</v>
      </c>
      <c r="BZ142" s="1" t="str">
        <f t="shared" si="1"/>
        <v>antiinflamatoria</v>
      </c>
      <c r="CA142" s="1">
        <v>31.17850288</v>
      </c>
      <c r="CB142" s="1" t="s">
        <v>148</v>
      </c>
      <c r="CC142" s="1">
        <v>0.087178711</v>
      </c>
      <c r="CD142" s="1">
        <v>0.227769997</v>
      </c>
      <c r="CE142" s="1">
        <v>0.027785138</v>
      </c>
      <c r="CF142" s="1">
        <v>0.18507022</v>
      </c>
      <c r="CG142" s="1">
        <v>0.185259492</v>
      </c>
      <c r="CH142" s="1">
        <v>1252.205</v>
      </c>
      <c r="CI142" s="2" t="str">
        <f t="shared" si="2"/>
        <v>High</v>
      </c>
      <c r="CJ142" s="1">
        <v>1258.231</v>
      </c>
      <c r="CK142" s="1">
        <v>894.439</v>
      </c>
      <c r="CL142" s="1">
        <v>363.792</v>
      </c>
      <c r="CM142" s="1">
        <v>182.709</v>
      </c>
      <c r="CN142" s="1">
        <v>1041.589</v>
      </c>
      <c r="CO142" s="1">
        <v>29.763</v>
      </c>
      <c r="CP142" s="1">
        <v>0.0</v>
      </c>
      <c r="CQ142" s="1">
        <v>29.763</v>
      </c>
      <c r="CR142" s="1">
        <v>0.0</v>
      </c>
      <c r="CS142" s="1">
        <v>4.171</v>
      </c>
      <c r="CT142" s="1">
        <v>4.171</v>
      </c>
      <c r="CU142" s="1">
        <v>0.0</v>
      </c>
      <c r="CV142" s="1">
        <v>22.788</v>
      </c>
      <c r="CW142" s="1">
        <v>0.0</v>
      </c>
      <c r="CX142" s="1">
        <v>0.0</v>
      </c>
      <c r="CY142" s="1">
        <v>12.578</v>
      </c>
      <c r="CZ142" s="1">
        <v>0.0</v>
      </c>
      <c r="DA142" s="1">
        <v>0.0</v>
      </c>
      <c r="DB142" s="1">
        <v>0.0</v>
      </c>
      <c r="DC142" s="1">
        <v>33.063</v>
      </c>
      <c r="DD142" s="1">
        <v>0.003</v>
      </c>
      <c r="DE142" s="1">
        <v>33.065</v>
      </c>
      <c r="DF142" s="1">
        <v>136.597</v>
      </c>
      <c r="DG142" s="1">
        <v>0.468</v>
      </c>
      <c r="DH142" s="1">
        <v>137.065</v>
      </c>
      <c r="DI142" s="1">
        <v>0.265</v>
      </c>
      <c r="DJ142" s="1">
        <v>1.647</v>
      </c>
      <c r="DK142" s="1">
        <v>1.912</v>
      </c>
      <c r="DL142" s="1">
        <v>682.153</v>
      </c>
      <c r="DM142" s="1">
        <v>357.483</v>
      </c>
      <c r="DN142" s="1">
        <v>1039.636</v>
      </c>
      <c r="DO142" s="1">
        <v>0.0</v>
      </c>
      <c r="DP142" s="1">
        <v>4.171</v>
      </c>
      <c r="DQ142" s="1">
        <v>4.171</v>
      </c>
      <c r="DR142" s="1" t="s">
        <v>157</v>
      </c>
      <c r="DS142" s="1" t="s">
        <v>149</v>
      </c>
      <c r="DT142" s="1" t="s">
        <v>157</v>
      </c>
      <c r="DU142" s="1" t="s">
        <v>149</v>
      </c>
      <c r="DV142" s="1">
        <v>525.022</v>
      </c>
      <c r="DW142" s="1" t="str">
        <f t="shared" si="3"/>
        <v>high</v>
      </c>
      <c r="DX142" s="1">
        <v>527.549</v>
      </c>
      <c r="DY142" s="1">
        <v>76.606</v>
      </c>
      <c r="DZ142" s="1">
        <v>436.716</v>
      </c>
      <c r="EA142" s="1" t="s">
        <v>157</v>
      </c>
      <c r="EB142" s="1" t="s">
        <v>149</v>
      </c>
      <c r="EC142" s="1" t="s">
        <v>157</v>
      </c>
      <c r="ED142" s="1" t="s">
        <v>149</v>
      </c>
      <c r="EE142" s="1" t="s">
        <v>443</v>
      </c>
      <c r="EF142" s="1" t="s">
        <v>175</v>
      </c>
      <c r="EG142" s="1" t="s">
        <v>151</v>
      </c>
    </row>
    <row r="143" ht="14.25" customHeight="1">
      <c r="A143" s="1" t="s">
        <v>444</v>
      </c>
      <c r="B143" s="1" t="s">
        <v>136</v>
      </c>
      <c r="C143" s="1">
        <v>42.0</v>
      </c>
      <c r="D143" s="1" t="s">
        <v>161</v>
      </c>
      <c r="E143" s="1">
        <v>83.3</v>
      </c>
      <c r="F143" s="1">
        <v>30.0</v>
      </c>
      <c r="G143" s="1" t="s">
        <v>138</v>
      </c>
      <c r="H143" s="1">
        <v>40.0</v>
      </c>
      <c r="I143" s="1">
        <v>93.0</v>
      </c>
      <c r="J143" s="1">
        <v>150.0</v>
      </c>
      <c r="K143" s="1">
        <v>5.0</v>
      </c>
      <c r="L143" s="1">
        <v>99.7</v>
      </c>
      <c r="M143" s="1">
        <v>5.4</v>
      </c>
      <c r="N143" s="1">
        <v>106.0</v>
      </c>
      <c r="O143" s="1">
        <v>5.8</v>
      </c>
      <c r="P143" s="1">
        <v>2.61</v>
      </c>
      <c r="Q143" s="1">
        <v>4.9</v>
      </c>
      <c r="R143" s="1">
        <v>0.532653061</v>
      </c>
      <c r="S143" s="1">
        <v>201.0</v>
      </c>
      <c r="T143" s="1">
        <v>13.68</v>
      </c>
      <c r="U143" s="1">
        <v>5.883</v>
      </c>
      <c r="V143" s="1">
        <v>102.3</v>
      </c>
      <c r="W143" s="1">
        <v>114.8132606</v>
      </c>
      <c r="X143" s="1">
        <v>54.7</v>
      </c>
      <c r="Y143" s="1">
        <v>27.957451</v>
      </c>
      <c r="Z143" s="1">
        <v>3.576864</v>
      </c>
      <c r="AA143" s="1">
        <v>0.315923599</v>
      </c>
      <c r="AB143" s="1">
        <v>93.0</v>
      </c>
      <c r="AC143" s="1">
        <v>29.28650516</v>
      </c>
      <c r="AD143" s="1" t="s">
        <v>139</v>
      </c>
      <c r="AE143" s="1">
        <v>37.87631221</v>
      </c>
      <c r="AF143" s="1">
        <v>109.5</v>
      </c>
      <c r="AG143" s="1" t="s">
        <v>140</v>
      </c>
      <c r="AH143" s="1" t="s">
        <v>141</v>
      </c>
      <c r="AI143" s="1" t="s">
        <v>142</v>
      </c>
      <c r="AJ143" s="1" t="s">
        <v>167</v>
      </c>
      <c r="AK143" s="1" t="s">
        <v>143</v>
      </c>
      <c r="AL143" s="1">
        <v>127.0</v>
      </c>
      <c r="AM143" s="1">
        <v>93.0</v>
      </c>
      <c r="AN143" s="1">
        <v>1367.53</v>
      </c>
      <c r="AO143" s="1">
        <v>17.7314</v>
      </c>
      <c r="AP143" s="1">
        <v>495.316</v>
      </c>
      <c r="AQ143" s="1">
        <v>885.657</v>
      </c>
      <c r="AR143" s="1">
        <v>10.6983</v>
      </c>
      <c r="AS143" s="1">
        <v>764.356</v>
      </c>
      <c r="AT143" s="1">
        <v>2844.75</v>
      </c>
      <c r="AU143" s="1">
        <v>213.575</v>
      </c>
      <c r="AV143" s="1">
        <v>10.0647</v>
      </c>
      <c r="AW143" s="1">
        <v>1.22722</v>
      </c>
      <c r="AX143" s="1">
        <v>2.71263</v>
      </c>
      <c r="AY143" s="1">
        <v>819.254</v>
      </c>
      <c r="AZ143" s="1">
        <v>0.85237</v>
      </c>
      <c r="BA143" s="1">
        <v>1.28655</v>
      </c>
      <c r="BB143" s="1">
        <v>13.1483</v>
      </c>
      <c r="BC143" s="1">
        <v>4.62695</v>
      </c>
      <c r="BD143" s="1">
        <v>1.66158</v>
      </c>
      <c r="BE143" s="1">
        <v>294.782</v>
      </c>
      <c r="BF143" s="1">
        <v>7.4504</v>
      </c>
      <c r="BG143" s="1">
        <v>186.677</v>
      </c>
      <c r="BH143" s="1">
        <v>2.779324995</v>
      </c>
      <c r="BI143" s="1">
        <v>1.201625092</v>
      </c>
      <c r="BJ143" s="1">
        <v>0.642674068</v>
      </c>
      <c r="BK143" s="1">
        <v>0.016977833</v>
      </c>
      <c r="BL143" s="1" t="s">
        <v>144</v>
      </c>
      <c r="BM143" s="1" t="s">
        <v>145</v>
      </c>
      <c r="BN143" s="1" t="s">
        <v>145</v>
      </c>
      <c r="BO143" s="1" t="s">
        <v>145</v>
      </c>
      <c r="BP143" s="1" t="s">
        <v>145</v>
      </c>
      <c r="BQ143" s="1" t="s">
        <v>145</v>
      </c>
      <c r="BR143" s="1" t="s">
        <v>145</v>
      </c>
      <c r="BS143" s="1">
        <v>15.99786394</v>
      </c>
      <c r="BT143" s="1">
        <v>9.168006353</v>
      </c>
      <c r="BU143" s="1">
        <v>9.570666167</v>
      </c>
      <c r="BV143" s="1">
        <v>6.370266415</v>
      </c>
      <c r="BW143" s="1">
        <v>6.02001025</v>
      </c>
      <c r="BX143" s="1">
        <v>-0.451048035</v>
      </c>
      <c r="BY143" s="1">
        <v>-0.329713476</v>
      </c>
      <c r="BZ143" s="1" t="str">
        <f t="shared" si="1"/>
        <v>antiinflamatoria</v>
      </c>
      <c r="CA143" s="1">
        <v>31.45205479</v>
      </c>
      <c r="CB143" s="1" t="s">
        <v>148</v>
      </c>
      <c r="CC143" s="1">
        <v>0.128812997</v>
      </c>
      <c r="CD143" s="1">
        <v>0.148209549</v>
      </c>
      <c r="CE143" s="1">
        <v>0.33617374</v>
      </c>
      <c r="CF143" s="1">
        <v>0.015285146</v>
      </c>
      <c r="CG143" s="1">
        <v>0.243998674</v>
      </c>
      <c r="CH143" s="1">
        <v>819.517</v>
      </c>
      <c r="CI143" s="2" t="str">
        <f t="shared" si="2"/>
        <v>low</v>
      </c>
      <c r="CJ143" s="1">
        <v>383.828</v>
      </c>
      <c r="CK143" s="1">
        <v>309.37</v>
      </c>
      <c r="CL143" s="1">
        <v>74.458</v>
      </c>
      <c r="CM143" s="1">
        <v>287.143</v>
      </c>
      <c r="CN143" s="1">
        <v>75.03</v>
      </c>
      <c r="CO143" s="1">
        <v>0.0</v>
      </c>
      <c r="CP143" s="1">
        <v>0.0</v>
      </c>
      <c r="CQ143" s="1">
        <v>0.0</v>
      </c>
      <c r="CR143" s="1">
        <v>0.0</v>
      </c>
      <c r="CS143" s="1">
        <v>21.655</v>
      </c>
      <c r="CT143" s="1">
        <v>21.655</v>
      </c>
      <c r="CU143" s="1">
        <v>0.0</v>
      </c>
      <c r="CV143" s="1">
        <v>0.0</v>
      </c>
      <c r="CW143" s="1">
        <v>1.606</v>
      </c>
      <c r="CX143" s="1">
        <v>0.0</v>
      </c>
      <c r="CY143" s="1">
        <v>224.248</v>
      </c>
      <c r="CZ143" s="1">
        <v>0.099</v>
      </c>
      <c r="DA143" s="1">
        <v>25.73</v>
      </c>
      <c r="DB143" s="1">
        <v>25.829</v>
      </c>
      <c r="DC143" s="1">
        <v>0.155</v>
      </c>
      <c r="DD143" s="1">
        <v>1.402</v>
      </c>
      <c r="DE143" s="1">
        <v>1.558</v>
      </c>
      <c r="DF143" s="1">
        <v>16.394</v>
      </c>
      <c r="DG143" s="1">
        <v>8.204</v>
      </c>
      <c r="DH143" s="1">
        <v>24.598</v>
      </c>
      <c r="DI143" s="1">
        <v>3.157</v>
      </c>
      <c r="DJ143" s="1">
        <v>4.055</v>
      </c>
      <c r="DK143" s="1">
        <v>7.212</v>
      </c>
      <c r="DL143" s="1">
        <v>54.406</v>
      </c>
      <c r="DM143" s="1">
        <v>13.412</v>
      </c>
      <c r="DN143" s="1">
        <v>67.818</v>
      </c>
      <c r="DO143" s="1">
        <v>0.0</v>
      </c>
      <c r="DP143" s="1">
        <v>21.655</v>
      </c>
      <c r="DQ143" s="1">
        <v>21.655</v>
      </c>
      <c r="DR143" s="1" t="s">
        <v>157</v>
      </c>
      <c r="DS143" s="1" t="s">
        <v>157</v>
      </c>
      <c r="DT143" s="1" t="s">
        <v>149</v>
      </c>
      <c r="DU143" s="1" t="s">
        <v>158</v>
      </c>
      <c r="DV143" s="1">
        <v>599.268</v>
      </c>
      <c r="DW143" s="1" t="str">
        <f t="shared" si="3"/>
        <v>high</v>
      </c>
      <c r="DX143" s="1">
        <v>280.672</v>
      </c>
      <c r="DY143" s="1">
        <v>209.972</v>
      </c>
      <c r="DZ143" s="1">
        <v>54.865</v>
      </c>
      <c r="EA143" s="1" t="s">
        <v>157</v>
      </c>
      <c r="EB143" s="1" t="s">
        <v>157</v>
      </c>
      <c r="EC143" s="1" t="s">
        <v>149</v>
      </c>
      <c r="ED143" s="1" t="s">
        <v>158</v>
      </c>
      <c r="EE143" s="1" t="s">
        <v>445</v>
      </c>
      <c r="EF143" s="1" t="s">
        <v>165</v>
      </c>
      <c r="EG143" s="1" t="s">
        <v>165</v>
      </c>
    </row>
    <row r="144" ht="14.25" customHeight="1">
      <c r="A144" s="1" t="s">
        <v>446</v>
      </c>
      <c r="B144" s="1" t="s">
        <v>153</v>
      </c>
      <c r="C144" s="1">
        <v>34.0</v>
      </c>
      <c r="D144" s="1" t="s">
        <v>137</v>
      </c>
      <c r="E144" s="1">
        <v>74.9</v>
      </c>
      <c r="F144" s="1">
        <v>54.0</v>
      </c>
      <c r="G144" s="1" t="s">
        <v>154</v>
      </c>
      <c r="H144" s="1">
        <v>20.0</v>
      </c>
      <c r="I144" s="1">
        <v>92.0</v>
      </c>
      <c r="J144" s="1">
        <v>155.0</v>
      </c>
      <c r="K144" s="1">
        <v>2.87037037</v>
      </c>
      <c r="L144" s="1">
        <v>158.5</v>
      </c>
      <c r="M144" s="1">
        <v>1.6</v>
      </c>
      <c r="N144" s="1">
        <v>102.0</v>
      </c>
      <c r="O144" s="1">
        <v>5.5</v>
      </c>
      <c r="P144" s="1">
        <v>4.79</v>
      </c>
      <c r="Q144" s="1">
        <v>4.06</v>
      </c>
      <c r="R144" s="1">
        <v>1.179802956</v>
      </c>
      <c r="S144" s="1">
        <v>102.0</v>
      </c>
      <c r="T144" s="1">
        <v>27.56</v>
      </c>
      <c r="U144" s="1">
        <v>5.661</v>
      </c>
      <c r="V144" s="1">
        <v>179.0</v>
      </c>
      <c r="W144" s="1">
        <v>255.0670986</v>
      </c>
      <c r="X144" s="1">
        <v>28.1</v>
      </c>
      <c r="Y144" s="1">
        <v>14.42149056</v>
      </c>
      <c r="Z144" s="1">
        <v>6.934096</v>
      </c>
      <c r="AA144" s="1">
        <v>0.289619207</v>
      </c>
      <c r="AB144" s="1">
        <v>96.4</v>
      </c>
      <c r="AC144" s="1">
        <v>38.13140303</v>
      </c>
      <c r="AD144" s="1" t="s">
        <v>155</v>
      </c>
      <c r="AE144" s="1">
        <v>41.81761078</v>
      </c>
      <c r="AF144" s="1">
        <v>115.5</v>
      </c>
      <c r="AG144" s="1" t="s">
        <v>140</v>
      </c>
      <c r="AH144" s="1" t="s">
        <v>141</v>
      </c>
      <c r="AI144" s="1" t="s">
        <v>167</v>
      </c>
      <c r="AJ144" s="1" t="s">
        <v>167</v>
      </c>
      <c r="AK144" s="1" t="s">
        <v>143</v>
      </c>
      <c r="AL144" s="1">
        <v>119.0</v>
      </c>
      <c r="AM144" s="1">
        <v>80.0</v>
      </c>
      <c r="AN144" s="1">
        <v>2041.86</v>
      </c>
      <c r="AO144" s="1">
        <v>17.0133</v>
      </c>
      <c r="AP144" s="1">
        <v>316.584</v>
      </c>
      <c r="AQ144" s="1">
        <v>949.04</v>
      </c>
      <c r="AR144" s="1">
        <v>13.1831</v>
      </c>
      <c r="AS144" s="1">
        <v>998.557</v>
      </c>
      <c r="AT144" s="1">
        <v>2895.09</v>
      </c>
      <c r="AU144" s="1">
        <v>262.701</v>
      </c>
      <c r="AV144" s="1">
        <v>10.8525</v>
      </c>
      <c r="AW144" s="1">
        <v>1.68263</v>
      </c>
      <c r="AX144" s="1">
        <v>3.22726</v>
      </c>
      <c r="AY144" s="1">
        <v>803.931</v>
      </c>
      <c r="AZ144" s="1">
        <v>0.926443</v>
      </c>
      <c r="BA144" s="1">
        <v>1.41535</v>
      </c>
      <c r="BB144" s="1">
        <v>18.4887</v>
      </c>
      <c r="BC144" s="1">
        <v>4.66604</v>
      </c>
      <c r="BD144" s="1">
        <v>0.989438</v>
      </c>
      <c r="BE144" s="1">
        <v>310.18</v>
      </c>
      <c r="BF144" s="1">
        <v>7.13386</v>
      </c>
      <c r="BG144" s="1">
        <v>140.247</v>
      </c>
      <c r="BH144" s="1">
        <v>2.808119318</v>
      </c>
      <c r="BI144" s="1">
        <v>1.137117048</v>
      </c>
      <c r="BJ144" s="1">
        <v>0.60930621</v>
      </c>
      <c r="BK144" s="1">
        <v>0.014618876</v>
      </c>
      <c r="BL144" s="1" t="s">
        <v>144</v>
      </c>
      <c r="BM144" s="1" t="s">
        <v>146</v>
      </c>
      <c r="BN144" s="1" t="s">
        <v>146</v>
      </c>
      <c r="BO144" s="1" t="s">
        <v>146</v>
      </c>
      <c r="BP144" s="1" t="s">
        <v>145</v>
      </c>
      <c r="BQ144" s="1" t="s">
        <v>146</v>
      </c>
      <c r="BR144" s="1" t="s">
        <v>145</v>
      </c>
      <c r="BS144" s="1">
        <v>13.10148325</v>
      </c>
      <c r="BT144" s="1">
        <v>9.178346796</v>
      </c>
      <c r="BU144" s="1">
        <v>9.855440795</v>
      </c>
      <c r="BV144" s="1">
        <v>5.220783719</v>
      </c>
      <c r="BW144" s="1">
        <v>8.742619459</v>
      </c>
      <c r="BX144" s="1">
        <v>0.454724891</v>
      </c>
      <c r="BY144" s="1">
        <v>0.222686039</v>
      </c>
      <c r="BZ144" s="1" t="str">
        <f t="shared" si="1"/>
        <v>proinflamatoria</v>
      </c>
      <c r="CA144" s="1">
        <v>48.46753247</v>
      </c>
      <c r="CB144" s="1" t="s">
        <v>148</v>
      </c>
      <c r="CC144" s="1">
        <v>0.115810675</v>
      </c>
      <c r="CD144" s="1">
        <v>0.383093419</v>
      </c>
      <c r="CE144" s="1">
        <v>0.003198863</v>
      </c>
      <c r="CF144" s="1">
        <v>0.121260589</v>
      </c>
      <c r="CG144" s="1">
        <v>0.089479296</v>
      </c>
      <c r="CH144" s="1">
        <v>2470.787</v>
      </c>
      <c r="CI144" s="2" t="str">
        <f t="shared" si="2"/>
        <v>High</v>
      </c>
      <c r="CJ144" s="1">
        <v>2582.114</v>
      </c>
      <c r="CK144" s="1">
        <v>1758.574</v>
      </c>
      <c r="CL144" s="1">
        <v>823.54</v>
      </c>
      <c r="CM144" s="1">
        <v>14.54</v>
      </c>
      <c r="CN144" s="1">
        <v>2544.024</v>
      </c>
      <c r="CO144" s="1">
        <v>20.707</v>
      </c>
      <c r="CP144" s="1">
        <v>0.0</v>
      </c>
      <c r="CQ144" s="1">
        <v>20.707</v>
      </c>
      <c r="CR144" s="1">
        <v>0.0</v>
      </c>
      <c r="CS144" s="1">
        <v>2.838</v>
      </c>
      <c r="CT144" s="1">
        <v>2.838</v>
      </c>
      <c r="CU144" s="1">
        <v>0.005</v>
      </c>
      <c r="CV144" s="1">
        <v>2.107</v>
      </c>
      <c r="CW144" s="1">
        <v>0.0</v>
      </c>
      <c r="CX144" s="1">
        <v>0.0</v>
      </c>
      <c r="CY144" s="1">
        <v>4.564</v>
      </c>
      <c r="CZ144" s="1">
        <v>0.006</v>
      </c>
      <c r="DA144" s="1">
        <v>0.042</v>
      </c>
      <c r="DB144" s="1">
        <v>0.048</v>
      </c>
      <c r="DC144" s="1">
        <v>0.0</v>
      </c>
      <c r="DD144" s="1">
        <v>0.006</v>
      </c>
      <c r="DE144" s="1">
        <v>0.006</v>
      </c>
      <c r="DF144" s="1">
        <v>8.742</v>
      </c>
      <c r="DG144" s="1">
        <v>1.11</v>
      </c>
      <c r="DH144" s="1">
        <v>9.852</v>
      </c>
      <c r="DI144" s="1">
        <v>0.11</v>
      </c>
      <c r="DJ144" s="1">
        <v>1.075</v>
      </c>
      <c r="DK144" s="1">
        <v>1.186</v>
      </c>
      <c r="DL144" s="1">
        <v>1724.369</v>
      </c>
      <c r="DM144" s="1">
        <v>818.469</v>
      </c>
      <c r="DN144" s="1">
        <v>2542.838</v>
      </c>
      <c r="DO144" s="1">
        <v>0.0</v>
      </c>
      <c r="DP144" s="1">
        <v>2.838</v>
      </c>
      <c r="DQ144" s="1">
        <v>2.838</v>
      </c>
      <c r="DR144" s="1" t="s">
        <v>149</v>
      </c>
      <c r="DS144" s="1" t="s">
        <v>149</v>
      </c>
      <c r="DT144" s="1" t="s">
        <v>158</v>
      </c>
      <c r="DU144" s="1" t="s">
        <v>149</v>
      </c>
      <c r="DV144" s="1">
        <v>1210.067</v>
      </c>
      <c r="DW144" s="1" t="str">
        <f t="shared" si="3"/>
        <v>high</v>
      </c>
      <c r="DX144" s="1">
        <v>1264.589</v>
      </c>
      <c r="DY144" s="1">
        <v>7.121</v>
      </c>
      <c r="DZ144" s="1">
        <v>1245.935</v>
      </c>
      <c r="EA144" s="1" t="s">
        <v>149</v>
      </c>
      <c r="EB144" s="1" t="s">
        <v>149</v>
      </c>
      <c r="EC144" s="1" t="s">
        <v>158</v>
      </c>
      <c r="ED144" s="1" t="s">
        <v>149</v>
      </c>
      <c r="EE144" s="1" t="s">
        <v>447</v>
      </c>
      <c r="EF144" s="1" t="s">
        <v>151</v>
      </c>
      <c r="EG144" s="1" t="s">
        <v>151</v>
      </c>
    </row>
    <row r="145" ht="14.25" customHeight="1">
      <c r="A145" s="1" t="s">
        <v>448</v>
      </c>
      <c r="B145" s="1" t="s">
        <v>136</v>
      </c>
      <c r="C145" s="1">
        <v>29.0</v>
      </c>
      <c r="D145" s="1" t="s">
        <v>137</v>
      </c>
      <c r="E145" s="1">
        <v>127.0</v>
      </c>
      <c r="F145" s="1">
        <v>30.0</v>
      </c>
      <c r="G145" s="1" t="s">
        <v>138</v>
      </c>
      <c r="H145" s="1">
        <v>45.0</v>
      </c>
      <c r="I145" s="1">
        <v>165.0</v>
      </c>
      <c r="J145" s="1">
        <v>223.0</v>
      </c>
      <c r="K145" s="1">
        <v>7.433333333</v>
      </c>
      <c r="L145" s="1">
        <v>177.7</v>
      </c>
      <c r="M145" s="1">
        <v>4.6</v>
      </c>
      <c r="N145" s="1">
        <v>84.0</v>
      </c>
      <c r="O145" s="1">
        <v>5.3</v>
      </c>
      <c r="P145" s="1">
        <v>1.43</v>
      </c>
      <c r="Q145" s="1">
        <v>5.43</v>
      </c>
      <c r="R145" s="1">
        <v>0.26335175</v>
      </c>
      <c r="S145" s="1">
        <v>227.0</v>
      </c>
      <c r="T145" s="1">
        <v>14.06</v>
      </c>
      <c r="U145" s="1">
        <v>4.662</v>
      </c>
      <c r="V145" s="1">
        <v>164.2</v>
      </c>
      <c r="W145" s="1">
        <v>241.9965577</v>
      </c>
      <c r="X145" s="1">
        <v>56.4</v>
      </c>
      <c r="Y145" s="1">
        <v>34.32613674</v>
      </c>
      <c r="Z145" s="1">
        <v>2.913232</v>
      </c>
      <c r="AA145" s="1">
        <v>0.325076932</v>
      </c>
      <c r="AB145" s="1">
        <v>89.2</v>
      </c>
      <c r="AC145" s="1">
        <v>28.82923879</v>
      </c>
      <c r="AD145" s="1" t="s">
        <v>139</v>
      </c>
      <c r="AE145" s="1">
        <v>34.20129395</v>
      </c>
      <c r="AF145" s="1">
        <v>97.1</v>
      </c>
      <c r="AG145" s="1" t="s">
        <v>140</v>
      </c>
      <c r="AH145" s="1" t="s">
        <v>141</v>
      </c>
      <c r="AI145" s="1" t="s">
        <v>142</v>
      </c>
      <c r="AJ145" s="1" t="s">
        <v>142</v>
      </c>
      <c r="AK145" s="1" t="s">
        <v>143</v>
      </c>
      <c r="AL145" s="1">
        <v>136.0</v>
      </c>
      <c r="AM145" s="1">
        <v>72.0</v>
      </c>
      <c r="AN145" s="1">
        <v>2895.79</v>
      </c>
      <c r="AO145" s="1">
        <v>27.1261</v>
      </c>
      <c r="AP145" s="1">
        <v>647.41</v>
      </c>
      <c r="AQ145" s="1">
        <v>1448.35</v>
      </c>
      <c r="AR145" s="1">
        <v>16.9318</v>
      </c>
      <c r="AS145" s="1">
        <v>1733.2</v>
      </c>
      <c r="AT145" s="1">
        <v>4155.53</v>
      </c>
      <c r="AU145" s="1">
        <v>389.787</v>
      </c>
      <c r="AV145" s="1">
        <v>11.3598</v>
      </c>
      <c r="AW145" s="1">
        <v>3.3239</v>
      </c>
      <c r="AX145" s="1">
        <v>4.00452</v>
      </c>
      <c r="AY145" s="1">
        <v>762.515</v>
      </c>
      <c r="AZ145" s="1">
        <v>1.75566</v>
      </c>
      <c r="BA145" s="1">
        <v>1.84154</v>
      </c>
      <c r="BB145" s="1">
        <v>25.6725</v>
      </c>
      <c r="BC145" s="1">
        <v>7.30716</v>
      </c>
      <c r="BD145" s="1">
        <v>0.941714</v>
      </c>
      <c r="BE145" s="1">
        <v>447.806</v>
      </c>
      <c r="BF145" s="1">
        <v>7.43767</v>
      </c>
      <c r="BG145" s="1">
        <v>211.044</v>
      </c>
      <c r="BH145" s="1">
        <v>0.622294576</v>
      </c>
      <c r="BI145" s="1">
        <v>0.453558773</v>
      </c>
      <c r="BJ145" s="1">
        <v>0.475591271</v>
      </c>
      <c r="BK145" s="1">
        <v>0.04139265</v>
      </c>
      <c r="BL145" s="1" t="s">
        <v>144</v>
      </c>
      <c r="BM145" s="1" t="s">
        <v>145</v>
      </c>
      <c r="BN145" s="1" t="s">
        <v>145</v>
      </c>
      <c r="BO145" s="1" t="s">
        <v>145</v>
      </c>
      <c r="BP145" s="1" t="s">
        <v>146</v>
      </c>
      <c r="BQ145" s="1" t="s">
        <v>145</v>
      </c>
      <c r="BR145" s="1" t="s">
        <v>146</v>
      </c>
      <c r="BS145" s="1">
        <v>13.92291186</v>
      </c>
      <c r="BT145" s="1">
        <v>9.481335927</v>
      </c>
      <c r="BU145" s="1">
        <v>8.402143737</v>
      </c>
      <c r="BV145" s="1">
        <v>4.170554849</v>
      </c>
      <c r="BW145" s="1">
        <v>8.096096009</v>
      </c>
      <c r="BX145" s="1">
        <v>-0.274029821</v>
      </c>
      <c r="BY145" s="1">
        <v>-0.094623557</v>
      </c>
      <c r="BZ145" s="1" t="str">
        <f t="shared" si="1"/>
        <v>antiinflamatoria</v>
      </c>
      <c r="CA145" s="1">
        <v>27.76930999</v>
      </c>
      <c r="CB145" s="1" t="s">
        <v>148</v>
      </c>
      <c r="CC145" s="1">
        <v>0.168662084</v>
      </c>
      <c r="CD145" s="1">
        <v>0.225929804</v>
      </c>
      <c r="CE145" s="1">
        <v>0.003778395</v>
      </c>
      <c r="CF145" s="1">
        <v>0.112304821</v>
      </c>
      <c r="CG145" s="1">
        <v>0.1940183</v>
      </c>
      <c r="CH145" s="1">
        <v>1623.922</v>
      </c>
      <c r="CI145" s="2" t="str">
        <f t="shared" si="2"/>
        <v>High</v>
      </c>
      <c r="CJ145" s="1">
        <v>1544.734</v>
      </c>
      <c r="CK145" s="1">
        <v>1049.933</v>
      </c>
      <c r="CL145" s="1">
        <v>494.801</v>
      </c>
      <c r="CM145" s="1">
        <v>67.123</v>
      </c>
      <c r="CN145" s="1">
        <v>1419.434</v>
      </c>
      <c r="CO145" s="1">
        <v>40.118</v>
      </c>
      <c r="CP145" s="1">
        <v>0.0</v>
      </c>
      <c r="CQ145" s="1">
        <v>40.118</v>
      </c>
      <c r="CR145" s="1">
        <v>0.0</v>
      </c>
      <c r="CS145" s="1">
        <v>18.058</v>
      </c>
      <c r="CT145" s="1">
        <v>18.058</v>
      </c>
      <c r="CU145" s="1">
        <v>0.0</v>
      </c>
      <c r="CV145" s="1">
        <v>32.213</v>
      </c>
      <c r="CW145" s="1">
        <v>0.0</v>
      </c>
      <c r="CX145" s="1">
        <v>0.0</v>
      </c>
      <c r="CY145" s="1">
        <v>0.317</v>
      </c>
      <c r="CZ145" s="1">
        <v>0.748</v>
      </c>
      <c r="DA145" s="1">
        <v>59.925</v>
      </c>
      <c r="DB145" s="1">
        <v>60.673</v>
      </c>
      <c r="DC145" s="1">
        <v>0.0</v>
      </c>
      <c r="DD145" s="1">
        <v>2.294</v>
      </c>
      <c r="DE145" s="1">
        <v>2.294</v>
      </c>
      <c r="DF145" s="1">
        <v>2.323</v>
      </c>
      <c r="DG145" s="1">
        <v>1.516</v>
      </c>
      <c r="DH145" s="1">
        <v>3.839</v>
      </c>
      <c r="DI145" s="1">
        <v>0.481</v>
      </c>
      <c r="DJ145" s="1">
        <v>4.474</v>
      </c>
      <c r="DK145" s="1">
        <v>4.954</v>
      </c>
      <c r="DL145" s="1">
        <v>1005.914</v>
      </c>
      <c r="DM145" s="1">
        <v>408.502</v>
      </c>
      <c r="DN145" s="1">
        <v>1414.416</v>
      </c>
      <c r="DO145" s="1">
        <v>0.0</v>
      </c>
      <c r="DP145" s="1">
        <v>18.058</v>
      </c>
      <c r="DQ145" s="1">
        <v>18.058</v>
      </c>
      <c r="DR145" s="1" t="s">
        <v>149</v>
      </c>
      <c r="DS145" s="1" t="s">
        <v>149</v>
      </c>
      <c r="DT145" s="1" t="s">
        <v>157</v>
      </c>
      <c r="DU145" s="1" t="s">
        <v>149</v>
      </c>
      <c r="DV145" s="1">
        <v>560.787</v>
      </c>
      <c r="DW145" s="1" t="str">
        <f t="shared" si="3"/>
        <v>high</v>
      </c>
      <c r="DX145" s="1">
        <v>533.441</v>
      </c>
      <c r="DY145" s="1">
        <v>23.179</v>
      </c>
      <c r="DZ145" s="1">
        <v>490.172</v>
      </c>
      <c r="EA145" s="1" t="s">
        <v>157</v>
      </c>
      <c r="EB145" s="1" t="s">
        <v>149</v>
      </c>
      <c r="EC145" s="1" t="s">
        <v>158</v>
      </c>
      <c r="ED145" s="1" t="s">
        <v>149</v>
      </c>
      <c r="EE145" s="1" t="s">
        <v>449</v>
      </c>
      <c r="EF145" s="1" t="s">
        <v>175</v>
      </c>
      <c r="EG145" s="1" t="s">
        <v>175</v>
      </c>
    </row>
    <row r="146" ht="14.25" customHeight="1">
      <c r="A146" s="1" t="s">
        <v>450</v>
      </c>
      <c r="B146" s="1" t="s">
        <v>153</v>
      </c>
      <c r="C146" s="1">
        <v>50.0</v>
      </c>
      <c r="D146" s="1" t="s">
        <v>161</v>
      </c>
      <c r="E146" s="1">
        <v>66.1</v>
      </c>
      <c r="F146" s="1">
        <v>57.0</v>
      </c>
      <c r="G146" s="1" t="s">
        <v>154</v>
      </c>
      <c r="H146" s="1">
        <v>15.0</v>
      </c>
      <c r="I146" s="1">
        <v>100.0</v>
      </c>
      <c r="J146" s="1">
        <v>165.0</v>
      </c>
      <c r="K146" s="1">
        <v>2.894736842</v>
      </c>
      <c r="L146" s="1">
        <v>107.1</v>
      </c>
      <c r="M146" s="1">
        <v>0.6</v>
      </c>
      <c r="N146" s="1">
        <v>91.0</v>
      </c>
      <c r="O146" s="1">
        <v>5.3</v>
      </c>
      <c r="P146" s="1">
        <v>13.1</v>
      </c>
      <c r="Q146" s="1">
        <v>10.11</v>
      </c>
      <c r="R146" s="1">
        <v>1.295746785</v>
      </c>
      <c r="S146" s="1">
        <v>73.0</v>
      </c>
      <c r="T146" s="1">
        <v>8.66</v>
      </c>
      <c r="U146" s="1">
        <v>5.0505</v>
      </c>
      <c r="V146" s="1">
        <v>101.0</v>
      </c>
      <c r="W146" s="1">
        <v>111.7059013</v>
      </c>
      <c r="X146" s="1">
        <v>88.8</v>
      </c>
      <c r="Y146" s="1">
        <v>51.44346947</v>
      </c>
      <c r="Z146" s="1">
        <v>1.943881333</v>
      </c>
      <c r="AA146" s="1">
        <v>0.344769382</v>
      </c>
      <c r="AB146" s="1">
        <v>65.0</v>
      </c>
      <c r="AC146" s="1">
        <v>26.23637928</v>
      </c>
      <c r="AD146" s="1" t="s">
        <v>139</v>
      </c>
      <c r="AE146" s="1">
        <v>46.5335094</v>
      </c>
      <c r="AF146" s="1">
        <v>84.2</v>
      </c>
      <c r="AG146" s="1" t="s">
        <v>140</v>
      </c>
      <c r="AH146" s="1" t="s">
        <v>154</v>
      </c>
      <c r="AI146" s="1" t="s">
        <v>142</v>
      </c>
      <c r="AJ146" s="1" t="s">
        <v>142</v>
      </c>
      <c r="AK146" s="1" t="s">
        <v>143</v>
      </c>
      <c r="AL146" s="1">
        <v>94.0</v>
      </c>
      <c r="AM146" s="1">
        <v>50.0</v>
      </c>
      <c r="AN146" s="1">
        <v>2165.04</v>
      </c>
      <c r="AO146" s="1">
        <v>21.4437</v>
      </c>
      <c r="AP146" s="1">
        <v>784.159</v>
      </c>
      <c r="AQ146" s="1">
        <v>1141.59</v>
      </c>
      <c r="AR146" s="1">
        <v>14.9323</v>
      </c>
      <c r="AS146" s="1">
        <v>1192.81</v>
      </c>
      <c r="AT146" s="1">
        <v>4287.51</v>
      </c>
      <c r="AU146" s="1">
        <v>306.008</v>
      </c>
      <c r="AV146" s="1">
        <v>9.99316</v>
      </c>
      <c r="AW146" s="1">
        <v>2.63427</v>
      </c>
      <c r="AX146" s="1">
        <v>3.36652</v>
      </c>
      <c r="AY146" s="1">
        <v>987.966</v>
      </c>
      <c r="AZ146" s="1">
        <v>1.51292</v>
      </c>
      <c r="BA146" s="1">
        <v>2.23901</v>
      </c>
      <c r="BB146" s="1">
        <v>19.5342</v>
      </c>
      <c r="BC146" s="1">
        <v>6.53529</v>
      </c>
      <c r="BD146" s="1">
        <v>1.50891</v>
      </c>
      <c r="BE146" s="1">
        <v>386.645</v>
      </c>
      <c r="BF146" s="1">
        <v>7.72873</v>
      </c>
      <c r="BG146" s="1">
        <v>187.243</v>
      </c>
      <c r="BH146" s="1">
        <v>5.570731031</v>
      </c>
      <c r="BI146" s="1">
        <v>1.154252059</v>
      </c>
      <c r="BJ146" s="1">
        <v>0.401174785</v>
      </c>
      <c r="BK146" s="1">
        <v>0.035038342</v>
      </c>
      <c r="BL146" s="1" t="s">
        <v>156</v>
      </c>
      <c r="BM146" s="1" t="s">
        <v>146</v>
      </c>
      <c r="BN146" s="1" t="s">
        <v>146</v>
      </c>
      <c r="BO146" s="1" t="s">
        <v>146</v>
      </c>
      <c r="BP146" s="1" t="s">
        <v>146</v>
      </c>
      <c r="BQ146" s="1" t="s">
        <v>146</v>
      </c>
      <c r="BR146" s="1" t="s">
        <v>146</v>
      </c>
      <c r="BS146" s="1">
        <v>7.367240946</v>
      </c>
      <c r="BT146" s="1">
        <v>14.19431134</v>
      </c>
      <c r="BU146" s="1">
        <v>2.377784326</v>
      </c>
      <c r="BV146" s="1">
        <v>1.029284906</v>
      </c>
      <c r="BW146" s="1">
        <v>12.29089338</v>
      </c>
      <c r="BX146" s="1">
        <v>-0.535240473</v>
      </c>
      <c r="BY146" s="1">
        <v>-0.247224237</v>
      </c>
      <c r="BZ146" s="1" t="str">
        <f t="shared" si="1"/>
        <v>antiinflamatoria</v>
      </c>
      <c r="CA146" s="1">
        <v>38.6128266</v>
      </c>
      <c r="CB146" s="1" t="s">
        <v>148</v>
      </c>
      <c r="CC146" s="1">
        <v>0.172660902</v>
      </c>
      <c r="CD146" s="1">
        <v>0.338054705</v>
      </c>
      <c r="CE146" s="1">
        <v>0.034518723</v>
      </c>
      <c r="CF146" s="1">
        <v>0.049086566</v>
      </c>
      <c r="CG146" s="1">
        <v>0.170978703</v>
      </c>
      <c r="CH146" s="1">
        <v>760.479</v>
      </c>
      <c r="CI146" s="2" t="str">
        <f t="shared" si="2"/>
        <v>low</v>
      </c>
      <c r="CJ146" s="1">
        <v>265.813</v>
      </c>
      <c r="CK146" s="1">
        <v>220.678</v>
      </c>
      <c r="CL146" s="1">
        <v>45.135</v>
      </c>
      <c r="CM146" s="1">
        <v>81.751</v>
      </c>
      <c r="CN146" s="1">
        <v>161.671</v>
      </c>
      <c r="CO146" s="1">
        <v>0.277</v>
      </c>
      <c r="CP146" s="1">
        <v>0.0</v>
      </c>
      <c r="CQ146" s="1">
        <v>0.277</v>
      </c>
      <c r="CR146" s="1">
        <v>0.026</v>
      </c>
      <c r="CS146" s="1">
        <v>22.087</v>
      </c>
      <c r="CT146" s="1">
        <v>22.113</v>
      </c>
      <c r="CU146" s="1">
        <v>0.0</v>
      </c>
      <c r="CV146" s="1">
        <v>0.0</v>
      </c>
      <c r="CW146" s="1">
        <v>59.817</v>
      </c>
      <c r="CX146" s="1">
        <v>0.0</v>
      </c>
      <c r="CY146" s="1">
        <v>12.114</v>
      </c>
      <c r="CZ146" s="1">
        <v>0.065</v>
      </c>
      <c r="DA146" s="1">
        <v>0.462</v>
      </c>
      <c r="DB146" s="1">
        <v>0.527</v>
      </c>
      <c r="DC146" s="1">
        <v>0.101</v>
      </c>
      <c r="DD146" s="1">
        <v>0.473</v>
      </c>
      <c r="DE146" s="1">
        <v>0.574</v>
      </c>
      <c r="DF146" s="1">
        <v>5.217</v>
      </c>
      <c r="DG146" s="1">
        <v>3.503</v>
      </c>
      <c r="DH146" s="1">
        <v>8.72</v>
      </c>
      <c r="DI146" s="1">
        <v>17.448</v>
      </c>
      <c r="DJ146" s="1">
        <v>13.057</v>
      </c>
      <c r="DK146" s="1">
        <v>30.506</v>
      </c>
      <c r="DL146" s="1">
        <v>125.614</v>
      </c>
      <c r="DM146" s="1">
        <v>5.552</v>
      </c>
      <c r="DN146" s="1">
        <v>131.166</v>
      </c>
      <c r="DO146" s="1">
        <v>0.026</v>
      </c>
      <c r="DP146" s="1">
        <v>22.087</v>
      </c>
      <c r="DQ146" s="1">
        <v>22.113</v>
      </c>
      <c r="DR146" s="1" t="s">
        <v>157</v>
      </c>
      <c r="DS146" s="1" t="s">
        <v>158</v>
      </c>
      <c r="DT146" s="1" t="s">
        <v>157</v>
      </c>
      <c r="DU146" s="1" t="s">
        <v>157</v>
      </c>
      <c r="DV146" s="1">
        <v>351.254</v>
      </c>
      <c r="DW146" s="1" t="str">
        <f t="shared" si="3"/>
        <v>low</v>
      </c>
      <c r="DX146" s="1">
        <v>122.775</v>
      </c>
      <c r="DY146" s="1">
        <v>37.76</v>
      </c>
      <c r="DZ146" s="1">
        <v>74.674</v>
      </c>
      <c r="EA146" s="1" t="s">
        <v>158</v>
      </c>
      <c r="EB146" s="1" t="s">
        <v>158</v>
      </c>
      <c r="EC146" s="1" t="s">
        <v>157</v>
      </c>
      <c r="ED146" s="1" t="s">
        <v>157</v>
      </c>
      <c r="EE146" s="1" t="s">
        <v>451</v>
      </c>
      <c r="EF146" s="1" t="s">
        <v>151</v>
      </c>
      <c r="EG146" s="1" t="s">
        <v>151</v>
      </c>
    </row>
    <row r="147" ht="14.25" customHeight="1">
      <c r="A147" s="1" t="s">
        <v>452</v>
      </c>
      <c r="B147" s="1" t="s">
        <v>136</v>
      </c>
      <c r="C147" s="1">
        <v>29.0</v>
      </c>
      <c r="D147" s="1" t="s">
        <v>137</v>
      </c>
      <c r="E147" s="1">
        <v>111.0</v>
      </c>
      <c r="F147" s="1">
        <v>53.0</v>
      </c>
      <c r="G147" s="1" t="s">
        <v>154</v>
      </c>
      <c r="H147" s="1">
        <v>15.0</v>
      </c>
      <c r="I147" s="1">
        <v>171.0</v>
      </c>
      <c r="J147" s="1">
        <v>242.0</v>
      </c>
      <c r="K147" s="1">
        <v>4.566037736</v>
      </c>
      <c r="L147" s="1">
        <v>207.0</v>
      </c>
      <c r="M147" s="1">
        <v>0.7</v>
      </c>
      <c r="N147" s="1">
        <v>95.0</v>
      </c>
      <c r="O147" s="1">
        <v>5.3</v>
      </c>
      <c r="P147" s="1">
        <v>1.51</v>
      </c>
      <c r="Q147" s="1">
        <v>9.33</v>
      </c>
      <c r="R147" s="1">
        <v>0.161843516</v>
      </c>
      <c r="S147" s="1">
        <v>73.0</v>
      </c>
      <c r="T147" s="1">
        <v>10.36</v>
      </c>
      <c r="U147" s="1">
        <v>5.2725</v>
      </c>
      <c r="V147" s="1">
        <v>104.7</v>
      </c>
      <c r="W147" s="1">
        <v>116.8970381</v>
      </c>
      <c r="X147" s="1">
        <v>73.7</v>
      </c>
      <c r="Y147" s="1">
        <v>41.1913641</v>
      </c>
      <c r="Z147" s="1">
        <v>2.427693333</v>
      </c>
      <c r="AA147" s="1">
        <v>0.33366548</v>
      </c>
      <c r="AB147" s="1">
        <v>76.2</v>
      </c>
      <c r="AC147" s="1">
        <v>25.78714237</v>
      </c>
      <c r="AD147" s="1" t="s">
        <v>139</v>
      </c>
      <c r="AE147" s="1">
        <v>32.31522959</v>
      </c>
      <c r="AF147" s="1">
        <v>84.6</v>
      </c>
      <c r="AG147" s="1" t="s">
        <v>140</v>
      </c>
      <c r="AH147" s="1" t="s">
        <v>154</v>
      </c>
      <c r="AI147" s="1" t="s">
        <v>142</v>
      </c>
      <c r="AJ147" s="1" t="s">
        <v>142</v>
      </c>
      <c r="AK147" s="1" t="s">
        <v>143</v>
      </c>
      <c r="AL147" s="1">
        <v>161.0</v>
      </c>
      <c r="AM147" s="1">
        <v>102.0</v>
      </c>
      <c r="AN147" s="1">
        <v>2612.58</v>
      </c>
      <c r="AO147" s="1">
        <v>17.6064</v>
      </c>
      <c r="AP147" s="1">
        <v>1361.46</v>
      </c>
      <c r="AQ147" s="1">
        <v>1561.56</v>
      </c>
      <c r="AR147" s="1">
        <v>15.6943</v>
      </c>
      <c r="AS147" s="1">
        <v>1948.37</v>
      </c>
      <c r="AT147" s="1">
        <v>3819.01</v>
      </c>
      <c r="AU147" s="1">
        <v>269.249</v>
      </c>
      <c r="AV147" s="1">
        <v>10.8567</v>
      </c>
      <c r="AW147" s="1">
        <v>2.26057</v>
      </c>
      <c r="AX147" s="1">
        <v>2.96849</v>
      </c>
      <c r="AY147" s="1">
        <v>885.387</v>
      </c>
      <c r="AZ147" s="1">
        <v>1.6645</v>
      </c>
      <c r="BA147" s="1">
        <v>2.28563</v>
      </c>
      <c r="BB147" s="1">
        <v>18.6854</v>
      </c>
      <c r="BC147" s="1">
        <v>6.30103</v>
      </c>
      <c r="BD147" s="1">
        <v>1.73253</v>
      </c>
      <c r="BE147" s="1">
        <v>414.335</v>
      </c>
      <c r="BF147" s="1">
        <v>7.35571</v>
      </c>
      <c r="BG147" s="1">
        <v>130.548</v>
      </c>
      <c r="BH147" s="1">
        <v>0.510590199</v>
      </c>
      <c r="BI147" s="1">
        <v>0.24257691</v>
      </c>
      <c r="BJ147" s="1">
        <v>0.225322333</v>
      </c>
      <c r="BK147" s="1">
        <v>0.028424081</v>
      </c>
      <c r="BL147" s="1" t="s">
        <v>156</v>
      </c>
      <c r="BM147" s="1" t="s">
        <v>145</v>
      </c>
      <c r="BN147" s="1" t="s">
        <v>146</v>
      </c>
      <c r="BO147" s="1" t="s">
        <v>146</v>
      </c>
      <c r="BP147" s="1" t="s">
        <v>146</v>
      </c>
      <c r="BQ147" s="1" t="s">
        <v>146</v>
      </c>
      <c r="BR147" s="1" t="s">
        <v>146</v>
      </c>
      <c r="BS147" s="1">
        <v>22.56704981</v>
      </c>
      <c r="BT147" s="1">
        <v>1.766328031</v>
      </c>
      <c r="BU147" s="1">
        <v>0.678038012</v>
      </c>
      <c r="BV147" s="1">
        <v>0.466129091</v>
      </c>
      <c r="BW147" s="1">
        <v>0.18649603</v>
      </c>
      <c r="BX147" s="1">
        <v>-0.097671593</v>
      </c>
      <c r="BY147" s="1">
        <v>-0.037379102</v>
      </c>
      <c r="BZ147" s="1" t="str">
        <f t="shared" si="1"/>
        <v>antiinflamatoria</v>
      </c>
      <c r="CA147" s="1">
        <v>23.36170213</v>
      </c>
      <c r="CB147" s="1" t="s">
        <v>148</v>
      </c>
      <c r="CC147" s="1">
        <v>0.154409235</v>
      </c>
      <c r="CD147" s="1">
        <v>0.508712109</v>
      </c>
      <c r="CE147" s="1">
        <v>0.011949823</v>
      </c>
      <c r="CF147" s="1">
        <v>0.063471705</v>
      </c>
      <c r="CG147" s="1">
        <v>0.062627084</v>
      </c>
      <c r="CH147" s="1">
        <v>852.733</v>
      </c>
      <c r="CI147" s="2" t="str">
        <f t="shared" si="2"/>
        <v>low</v>
      </c>
      <c r="CJ147" s="1">
        <v>495.771</v>
      </c>
      <c r="CK147" s="1">
        <v>94.369</v>
      </c>
      <c r="CL147" s="1">
        <v>401.403</v>
      </c>
      <c r="CM147" s="1">
        <v>48.669</v>
      </c>
      <c r="CN147" s="1">
        <v>416.611</v>
      </c>
      <c r="CO147" s="1">
        <v>2.35</v>
      </c>
      <c r="CP147" s="1">
        <v>0.0</v>
      </c>
      <c r="CQ147" s="1">
        <v>2.35</v>
      </c>
      <c r="CR147" s="1">
        <v>0.221</v>
      </c>
      <c r="CS147" s="1">
        <v>27.92</v>
      </c>
      <c r="CT147" s="1">
        <v>28.141</v>
      </c>
      <c r="CU147" s="1">
        <v>0.0</v>
      </c>
      <c r="CV147" s="1">
        <v>0.0</v>
      </c>
      <c r="CW147" s="1">
        <v>21.952</v>
      </c>
      <c r="CX147" s="1">
        <v>0.0</v>
      </c>
      <c r="CY147" s="1">
        <v>0.707</v>
      </c>
      <c r="CZ147" s="1">
        <v>0.074</v>
      </c>
      <c r="DA147" s="1">
        <v>0.53</v>
      </c>
      <c r="DB147" s="1">
        <v>0.604</v>
      </c>
      <c r="DC147" s="1">
        <v>0.042</v>
      </c>
      <c r="DD147" s="1">
        <v>0.217</v>
      </c>
      <c r="DE147" s="1">
        <v>0.259</v>
      </c>
      <c r="DF147" s="1">
        <v>14.377</v>
      </c>
      <c r="DG147" s="1">
        <v>10.77</v>
      </c>
      <c r="DH147" s="1">
        <v>25.148</v>
      </c>
      <c r="DI147" s="1">
        <v>23.356</v>
      </c>
      <c r="DJ147" s="1">
        <v>218.638</v>
      </c>
      <c r="DK147" s="1">
        <v>241.994</v>
      </c>
      <c r="DL147" s="1">
        <v>31.233</v>
      </c>
      <c r="DM147" s="1">
        <v>142.949</v>
      </c>
      <c r="DN147" s="1">
        <v>174.182</v>
      </c>
      <c r="DO147" s="1">
        <v>0.221</v>
      </c>
      <c r="DP147" s="1">
        <v>27.92</v>
      </c>
      <c r="DQ147" s="1">
        <v>28.141</v>
      </c>
      <c r="DR147" s="1" t="s">
        <v>157</v>
      </c>
      <c r="DS147" s="1" t="s">
        <v>157</v>
      </c>
      <c r="DT147" s="1" t="s">
        <v>158</v>
      </c>
      <c r="DU147" s="1" t="s">
        <v>157</v>
      </c>
      <c r="DV147" s="1">
        <v>326.395</v>
      </c>
      <c r="DW147" s="1" t="str">
        <f t="shared" si="3"/>
        <v>low</v>
      </c>
      <c r="DX147" s="1">
        <v>189.763</v>
      </c>
      <c r="DY147" s="1">
        <v>18.629</v>
      </c>
      <c r="DZ147" s="1">
        <v>159.464</v>
      </c>
      <c r="EA147" s="1" t="s">
        <v>158</v>
      </c>
      <c r="EB147" s="1" t="s">
        <v>157</v>
      </c>
      <c r="EC147" s="1" t="s">
        <v>158</v>
      </c>
      <c r="ED147" s="1" t="s">
        <v>157</v>
      </c>
      <c r="EE147" s="1" t="s">
        <v>453</v>
      </c>
      <c r="EF147" s="1" t="s">
        <v>175</v>
      </c>
      <c r="EG147" s="1" t="s">
        <v>175</v>
      </c>
    </row>
    <row r="148" ht="14.25" customHeight="1">
      <c r="A148" s="1" t="s">
        <v>454</v>
      </c>
      <c r="B148" s="1" t="s">
        <v>136</v>
      </c>
      <c r="C148" s="1">
        <v>53.0</v>
      </c>
      <c r="D148" s="1" t="s">
        <v>161</v>
      </c>
      <c r="E148" s="1">
        <v>96.1</v>
      </c>
      <c r="F148" s="1">
        <v>38.0</v>
      </c>
      <c r="G148" s="1" t="s">
        <v>138</v>
      </c>
      <c r="H148" s="1">
        <v>32.0</v>
      </c>
      <c r="I148" s="1">
        <v>131.0</v>
      </c>
      <c r="J148" s="1">
        <v>200.0</v>
      </c>
      <c r="K148" s="1">
        <v>5.263157895</v>
      </c>
      <c r="L148" s="1">
        <v>108.1</v>
      </c>
      <c r="M148" s="1">
        <v>3.0</v>
      </c>
      <c r="N148" s="1">
        <v>94.0</v>
      </c>
      <c r="O148" s="1">
        <v>5.8</v>
      </c>
      <c r="P148" s="1">
        <v>2.43</v>
      </c>
      <c r="Q148" s="1">
        <v>7.53</v>
      </c>
      <c r="R148" s="1">
        <v>0.322709163</v>
      </c>
      <c r="S148" s="1">
        <v>158.0</v>
      </c>
      <c r="T148" s="1">
        <v>15.34</v>
      </c>
      <c r="U148" s="1">
        <v>5.217</v>
      </c>
      <c r="V148" s="1">
        <v>139.7</v>
      </c>
      <c r="W148" s="1">
        <v>178.6837507</v>
      </c>
      <c r="X148" s="1">
        <v>50.4</v>
      </c>
      <c r="Y148" s="1">
        <v>28.11488567</v>
      </c>
      <c r="Z148" s="1">
        <v>3.556834667</v>
      </c>
      <c r="AA148" s="1">
        <v>0.316167193</v>
      </c>
      <c r="AB148" s="1">
        <v>76.0</v>
      </c>
      <c r="AC148" s="1">
        <v>24.50726689</v>
      </c>
      <c r="AD148" s="1" t="s">
        <v>154</v>
      </c>
      <c r="AE148" s="1">
        <v>36.74141533</v>
      </c>
      <c r="AF148" s="1">
        <v>96.8</v>
      </c>
      <c r="AG148" s="1" t="s">
        <v>140</v>
      </c>
      <c r="AH148" s="1" t="s">
        <v>141</v>
      </c>
      <c r="AI148" s="1" t="s">
        <v>167</v>
      </c>
      <c r="AJ148" s="1" t="s">
        <v>167</v>
      </c>
      <c r="AK148" s="1" t="s">
        <v>143</v>
      </c>
      <c r="AL148" s="1">
        <v>122.0</v>
      </c>
      <c r="AM148" s="1">
        <v>81.0</v>
      </c>
      <c r="AN148" s="1">
        <v>2253.41</v>
      </c>
      <c r="AO148" s="1">
        <v>17.2421</v>
      </c>
      <c r="AP148" s="1">
        <v>425.236</v>
      </c>
      <c r="AQ148" s="1">
        <v>945.316</v>
      </c>
      <c r="AR148" s="1">
        <v>14.3777</v>
      </c>
      <c r="AS148" s="1">
        <v>1098.98</v>
      </c>
      <c r="AT148" s="1">
        <v>3271.11</v>
      </c>
      <c r="AU148" s="1">
        <v>309.096</v>
      </c>
      <c r="AV148" s="1">
        <v>10.444</v>
      </c>
      <c r="AW148" s="1">
        <v>1.89209</v>
      </c>
      <c r="AX148" s="1">
        <v>4.05316</v>
      </c>
      <c r="AY148" s="1">
        <v>643.826</v>
      </c>
      <c r="AZ148" s="1">
        <v>1.05033</v>
      </c>
      <c r="BA148" s="1">
        <v>1.35426</v>
      </c>
      <c r="BB148" s="1">
        <v>18.7801</v>
      </c>
      <c r="BC148" s="1">
        <v>4.91668</v>
      </c>
      <c r="BD148" s="1">
        <v>1.38036</v>
      </c>
      <c r="BE148" s="1">
        <v>332.738</v>
      </c>
      <c r="BF148" s="1">
        <v>6.30855</v>
      </c>
      <c r="BG148" s="1">
        <v>233.355</v>
      </c>
      <c r="BH148" s="1">
        <v>1.157538833</v>
      </c>
      <c r="BI148" s="1">
        <v>0.208553832</v>
      </c>
      <c r="BJ148" s="1">
        <v>0.168370145</v>
      </c>
      <c r="BK148" s="1">
        <v>0.025485376</v>
      </c>
      <c r="BL148" s="1" t="s">
        <v>144</v>
      </c>
      <c r="BM148" s="1" t="s">
        <v>146</v>
      </c>
      <c r="BN148" s="1" t="s">
        <v>145</v>
      </c>
      <c r="BO148" s="1" t="s">
        <v>145</v>
      </c>
      <c r="BP148" s="1" t="s">
        <v>146</v>
      </c>
      <c r="BQ148" s="1" t="s">
        <v>146</v>
      </c>
      <c r="BR148" s="1" t="s">
        <v>145</v>
      </c>
      <c r="BS148" s="1">
        <v>7.657108492</v>
      </c>
      <c r="BT148" s="1">
        <v>11.81477195</v>
      </c>
      <c r="BU148" s="1">
        <v>12.25290679</v>
      </c>
      <c r="BV148" s="1">
        <v>9.479654499</v>
      </c>
      <c r="BW148" s="1">
        <v>2.242451527</v>
      </c>
      <c r="BX148" s="1">
        <v>-0.412159546</v>
      </c>
      <c r="BY148" s="1">
        <v>-0.182938103</v>
      </c>
      <c r="BZ148" s="1" t="str">
        <f t="shared" si="1"/>
        <v>antiinflamatoria</v>
      </c>
      <c r="CA148" s="1">
        <v>27.61570248</v>
      </c>
      <c r="CB148" s="1" t="s">
        <v>148</v>
      </c>
      <c r="CC148" s="1">
        <v>0.113535639</v>
      </c>
      <c r="CD148" s="1">
        <v>0.125928017</v>
      </c>
      <c r="CE148" s="1">
        <v>0.001778405</v>
      </c>
      <c r="CF148" s="1">
        <v>0.146337332</v>
      </c>
      <c r="CG148" s="1">
        <v>0.376683133</v>
      </c>
      <c r="CH148" s="1">
        <v>1620.964</v>
      </c>
      <c r="CI148" s="2" t="str">
        <f t="shared" si="2"/>
        <v>High</v>
      </c>
      <c r="CJ148" s="1">
        <v>942.604</v>
      </c>
      <c r="CK148" s="1">
        <v>647.407</v>
      </c>
      <c r="CL148" s="1">
        <v>295.198</v>
      </c>
      <c r="CM148" s="1">
        <v>19.43</v>
      </c>
      <c r="CN148" s="1">
        <v>909.038</v>
      </c>
      <c r="CO148" s="1">
        <v>12.151</v>
      </c>
      <c r="CP148" s="1">
        <v>0.0</v>
      </c>
      <c r="CQ148" s="1">
        <v>12.151</v>
      </c>
      <c r="CR148" s="1">
        <v>0.0</v>
      </c>
      <c r="CS148" s="1">
        <v>1.986</v>
      </c>
      <c r="CT148" s="1">
        <v>1.986</v>
      </c>
      <c r="CU148" s="1">
        <v>0.0</v>
      </c>
      <c r="CV148" s="1">
        <v>5.612</v>
      </c>
      <c r="CW148" s="1">
        <v>0.0</v>
      </c>
      <c r="CX148" s="1">
        <v>0.0</v>
      </c>
      <c r="CY148" s="1">
        <v>19.392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0.001</v>
      </c>
      <c r="DE148" s="1">
        <v>0.001</v>
      </c>
      <c r="DF148" s="1">
        <v>0.0</v>
      </c>
      <c r="DG148" s="1">
        <v>0.037</v>
      </c>
      <c r="DH148" s="1">
        <v>0.037</v>
      </c>
      <c r="DI148" s="1">
        <v>0.304</v>
      </c>
      <c r="DJ148" s="1">
        <v>1.003</v>
      </c>
      <c r="DK148" s="1">
        <v>1.308</v>
      </c>
      <c r="DL148" s="1">
        <v>615.56</v>
      </c>
      <c r="DM148" s="1">
        <v>292.17</v>
      </c>
      <c r="DN148" s="1">
        <v>907.73</v>
      </c>
      <c r="DO148" s="1">
        <v>0.0</v>
      </c>
      <c r="DP148" s="1">
        <v>1.986</v>
      </c>
      <c r="DQ148" s="1">
        <v>1.986</v>
      </c>
      <c r="DR148" s="1" t="s">
        <v>149</v>
      </c>
      <c r="DS148" s="1" t="s">
        <v>149</v>
      </c>
      <c r="DT148" s="1" t="s">
        <v>158</v>
      </c>
      <c r="DU148" s="1" t="s">
        <v>149</v>
      </c>
      <c r="DV148" s="1">
        <v>719.338</v>
      </c>
      <c r="DW148" s="1" t="str">
        <f t="shared" si="3"/>
        <v>high</v>
      </c>
      <c r="DX148" s="1">
        <v>418.301</v>
      </c>
      <c r="DY148" s="1">
        <v>8.623</v>
      </c>
      <c r="DZ148" s="1">
        <v>403.405</v>
      </c>
      <c r="EA148" s="1" t="s">
        <v>149</v>
      </c>
      <c r="EB148" s="1" t="s">
        <v>149</v>
      </c>
      <c r="EC148" s="1" t="s">
        <v>158</v>
      </c>
      <c r="ED148" s="1" t="s">
        <v>149</v>
      </c>
      <c r="EE148" s="1" t="s">
        <v>455</v>
      </c>
      <c r="EF148" s="1" t="s">
        <v>151</v>
      </c>
      <c r="EG148" s="1" t="s">
        <v>151</v>
      </c>
    </row>
    <row r="149" ht="14.25" customHeight="1">
      <c r="A149" s="1" t="s">
        <v>456</v>
      </c>
      <c r="B149" s="1" t="s">
        <v>136</v>
      </c>
      <c r="C149" s="1">
        <v>41.0</v>
      </c>
      <c r="D149" s="1" t="s">
        <v>161</v>
      </c>
      <c r="E149" s="1">
        <v>88.7</v>
      </c>
      <c r="F149" s="1">
        <v>32.0</v>
      </c>
      <c r="G149" s="1" t="s">
        <v>138</v>
      </c>
      <c r="H149" s="1">
        <v>67.0</v>
      </c>
      <c r="I149" s="1">
        <v>114.0</v>
      </c>
      <c r="J149" s="1">
        <v>191.0</v>
      </c>
      <c r="K149" s="1">
        <v>5.96875</v>
      </c>
      <c r="L149" s="1">
        <v>161.6</v>
      </c>
      <c r="M149" s="1">
        <v>2.6</v>
      </c>
      <c r="N149" s="1">
        <v>91.0</v>
      </c>
      <c r="O149" s="1">
        <v>5.5</v>
      </c>
      <c r="P149" s="1">
        <v>8.3</v>
      </c>
      <c r="Q149" s="1">
        <v>5.64</v>
      </c>
      <c r="R149" s="1">
        <v>1.471631206</v>
      </c>
      <c r="S149" s="1">
        <v>334.0</v>
      </c>
      <c r="T149" s="1">
        <v>10.16</v>
      </c>
      <c r="U149" s="1">
        <v>5.0505</v>
      </c>
      <c r="V149" s="1">
        <v>112.5</v>
      </c>
      <c r="W149" s="1">
        <v>131.0544985</v>
      </c>
      <c r="X149" s="1">
        <v>75.9</v>
      </c>
      <c r="Y149" s="1">
        <v>43.84846905</v>
      </c>
      <c r="Z149" s="1">
        <v>2.280581333</v>
      </c>
      <c r="AA149" s="1">
        <v>0.336715597</v>
      </c>
      <c r="AB149" s="1">
        <v>71.0</v>
      </c>
      <c r="AC149" s="1">
        <v>23.45091822</v>
      </c>
      <c r="AD149" s="1" t="s">
        <v>154</v>
      </c>
      <c r="AE149" s="1">
        <v>34.17874897</v>
      </c>
      <c r="AF149" s="1">
        <v>87.7</v>
      </c>
      <c r="AG149" s="1" t="s">
        <v>140</v>
      </c>
      <c r="AH149" s="1" t="s">
        <v>154</v>
      </c>
      <c r="AI149" s="1" t="s">
        <v>142</v>
      </c>
      <c r="AJ149" s="1" t="s">
        <v>167</v>
      </c>
      <c r="AK149" s="1" t="s">
        <v>143</v>
      </c>
      <c r="AL149" s="1">
        <v>129.0</v>
      </c>
      <c r="AM149" s="1">
        <v>76.0</v>
      </c>
      <c r="AN149" s="1">
        <v>3004.6</v>
      </c>
      <c r="AO149" s="1">
        <v>20.6521</v>
      </c>
      <c r="AP149" s="1">
        <v>1527.38</v>
      </c>
      <c r="AQ149" s="1">
        <v>1623.64</v>
      </c>
      <c r="AR149" s="1">
        <v>12.6489</v>
      </c>
      <c r="AS149" s="1">
        <v>1620.81</v>
      </c>
      <c r="AT149" s="1">
        <v>4397.63</v>
      </c>
      <c r="AU149" s="1">
        <v>342.225</v>
      </c>
      <c r="AV149" s="1">
        <v>11.1476</v>
      </c>
      <c r="AW149" s="1">
        <v>2.05022</v>
      </c>
      <c r="AX149" s="1">
        <v>2.91852</v>
      </c>
      <c r="AY149" s="1">
        <v>993.45</v>
      </c>
      <c r="AZ149" s="1">
        <v>1.2436</v>
      </c>
      <c r="BA149" s="1">
        <v>2.48089</v>
      </c>
      <c r="BB149" s="1">
        <v>18.1762</v>
      </c>
      <c r="BC149" s="1">
        <v>6.32174</v>
      </c>
      <c r="BD149" s="1">
        <v>1.19962</v>
      </c>
      <c r="BE149" s="1">
        <v>333.763</v>
      </c>
      <c r="BF149" s="1">
        <v>7.43941</v>
      </c>
      <c r="BG149" s="1">
        <v>157.539</v>
      </c>
      <c r="BH149" s="1">
        <v>1.255321844</v>
      </c>
      <c r="BI149" s="1">
        <v>0.742536805</v>
      </c>
      <c r="BJ149" s="1">
        <v>1.184748376</v>
      </c>
      <c r="BK149" s="1">
        <v>0.015701203</v>
      </c>
      <c r="BL149" s="1" t="s">
        <v>144</v>
      </c>
      <c r="BM149" s="1" t="s">
        <v>146</v>
      </c>
      <c r="BN149" s="1" t="s">
        <v>145</v>
      </c>
      <c r="BO149" s="1" t="s">
        <v>145</v>
      </c>
      <c r="BP149" s="1" t="s">
        <v>146</v>
      </c>
      <c r="BQ149" s="1" t="s">
        <v>146</v>
      </c>
      <c r="BR149" s="1" t="s">
        <v>146</v>
      </c>
      <c r="BS149" s="1">
        <v>12.60601462</v>
      </c>
      <c r="BT149" s="1">
        <v>10.43458671</v>
      </c>
      <c r="BU149" s="1">
        <v>13.59184609</v>
      </c>
      <c r="BV149" s="1">
        <v>8.272776827</v>
      </c>
      <c r="BW149" s="1">
        <v>1.921738265</v>
      </c>
      <c r="BX149" s="1">
        <v>-0.164213974</v>
      </c>
      <c r="BY149" s="1">
        <v>-0.054646913</v>
      </c>
      <c r="BZ149" s="1" t="str">
        <f t="shared" si="1"/>
        <v>antiinflamatoria</v>
      </c>
      <c r="CA149" s="1">
        <v>24.31927024</v>
      </c>
      <c r="CB149" s="1" t="s">
        <v>148</v>
      </c>
      <c r="CC149" s="1">
        <v>0.293521286</v>
      </c>
      <c r="CD149" s="1">
        <v>0.331165684</v>
      </c>
      <c r="CE149" s="1">
        <v>0.111357945</v>
      </c>
      <c r="CF149" s="1">
        <v>0.14193392</v>
      </c>
      <c r="CG149" s="1">
        <v>0.00654334</v>
      </c>
      <c r="CH149" s="1">
        <v>1055.002</v>
      </c>
      <c r="CI149" s="2" t="str">
        <f t="shared" si="2"/>
        <v>High</v>
      </c>
      <c r="CJ149" s="1">
        <v>402.344</v>
      </c>
      <c r="CK149" s="1">
        <v>297.789</v>
      </c>
      <c r="CL149" s="1">
        <v>104.555</v>
      </c>
      <c r="CM149" s="1">
        <v>189.621</v>
      </c>
      <c r="CN149" s="1">
        <v>204.93</v>
      </c>
      <c r="CO149" s="1">
        <v>0.0</v>
      </c>
      <c r="CP149" s="1">
        <v>0.0</v>
      </c>
      <c r="CQ149" s="1">
        <v>0.0</v>
      </c>
      <c r="CR149" s="1">
        <v>0.0</v>
      </c>
      <c r="CS149" s="1">
        <v>7.794</v>
      </c>
      <c r="CT149" s="1">
        <v>7.794</v>
      </c>
      <c r="CU149" s="1">
        <v>0.0</v>
      </c>
      <c r="CV149" s="1">
        <v>0.0</v>
      </c>
      <c r="CW149" s="1">
        <v>0.0</v>
      </c>
      <c r="CX149" s="1">
        <v>0.0</v>
      </c>
      <c r="CY149" s="1">
        <v>182.225</v>
      </c>
      <c r="CZ149" s="1">
        <v>1.071</v>
      </c>
      <c r="DA149" s="1">
        <v>0.0</v>
      </c>
      <c r="DB149" s="1">
        <v>1.071</v>
      </c>
      <c r="DC149" s="1">
        <v>0.0</v>
      </c>
      <c r="DD149" s="1">
        <v>0.005</v>
      </c>
      <c r="DE149" s="1">
        <v>0.005</v>
      </c>
      <c r="DF149" s="1">
        <v>3.167</v>
      </c>
      <c r="DG149" s="1">
        <v>0.151</v>
      </c>
      <c r="DH149" s="1">
        <v>3.318</v>
      </c>
      <c r="DI149" s="1">
        <v>0.211</v>
      </c>
      <c r="DJ149" s="1">
        <v>1.163</v>
      </c>
      <c r="DK149" s="1">
        <v>1.373</v>
      </c>
      <c r="DL149" s="1">
        <v>108.057</v>
      </c>
      <c r="DM149" s="1">
        <v>95.386</v>
      </c>
      <c r="DN149" s="1">
        <v>203.443</v>
      </c>
      <c r="DO149" s="1">
        <v>0.0</v>
      </c>
      <c r="DP149" s="1">
        <v>7.794</v>
      </c>
      <c r="DQ149" s="1">
        <v>7.794</v>
      </c>
      <c r="DR149" s="1" t="s">
        <v>157</v>
      </c>
      <c r="DS149" s="1" t="s">
        <v>157</v>
      </c>
      <c r="DT149" s="1" t="s">
        <v>157</v>
      </c>
      <c r="DU149" s="1" t="s">
        <v>157</v>
      </c>
      <c r="DV149" s="1">
        <v>351.129</v>
      </c>
      <c r="DW149" s="1" t="str">
        <f t="shared" si="3"/>
        <v>low</v>
      </c>
      <c r="DX149" s="1">
        <v>133.909</v>
      </c>
      <c r="DY149" s="1">
        <v>63.11</v>
      </c>
      <c r="DZ149" s="1">
        <v>68.205</v>
      </c>
      <c r="EA149" s="1" t="s">
        <v>158</v>
      </c>
      <c r="EB149" s="1" t="s">
        <v>158</v>
      </c>
      <c r="EC149" s="1" t="s">
        <v>157</v>
      </c>
      <c r="ED149" s="1" t="s">
        <v>157</v>
      </c>
      <c r="EE149" s="1" t="s">
        <v>457</v>
      </c>
      <c r="EF149" s="1" t="s">
        <v>175</v>
      </c>
      <c r="EG149" s="1" t="s">
        <v>175</v>
      </c>
    </row>
    <row r="150" ht="14.25" customHeight="1">
      <c r="A150" s="1" t="s">
        <v>458</v>
      </c>
      <c r="B150" s="1" t="s">
        <v>136</v>
      </c>
      <c r="C150" s="1">
        <v>48.0</v>
      </c>
      <c r="D150" s="1" t="s">
        <v>161</v>
      </c>
      <c r="E150" s="1">
        <v>135.0</v>
      </c>
      <c r="F150" s="1">
        <v>28.0</v>
      </c>
      <c r="G150" s="1" t="s">
        <v>138</v>
      </c>
      <c r="H150" s="1">
        <v>68.0</v>
      </c>
      <c r="I150" s="1">
        <v>171.0</v>
      </c>
      <c r="J150" s="1">
        <v>253.0</v>
      </c>
      <c r="K150" s="1">
        <v>9.035714286</v>
      </c>
      <c r="L150" s="1">
        <v>122.5</v>
      </c>
      <c r="M150" s="1">
        <v>2.0</v>
      </c>
      <c r="N150" s="1">
        <v>100.0</v>
      </c>
      <c r="O150" s="1">
        <v>5.8</v>
      </c>
      <c r="P150" s="1">
        <v>2.74</v>
      </c>
      <c r="Q150" s="1">
        <v>3.41</v>
      </c>
      <c r="R150" s="1">
        <v>0.803519062</v>
      </c>
      <c r="S150" s="1">
        <v>337.0</v>
      </c>
      <c r="T150" s="1">
        <v>24.08</v>
      </c>
      <c r="U150" s="1">
        <v>5.55</v>
      </c>
      <c r="V150" s="1">
        <v>169.2</v>
      </c>
      <c r="W150" s="1">
        <v>234.9268293</v>
      </c>
      <c r="X150" s="1">
        <v>32.1</v>
      </c>
      <c r="Y150" s="1">
        <v>16.83577265</v>
      </c>
      <c r="Z150" s="1">
        <v>5.939733333</v>
      </c>
      <c r="AA150" s="1">
        <v>0.295369774</v>
      </c>
      <c r="AB150" s="1">
        <v>91.0</v>
      </c>
      <c r="AC150" s="1">
        <v>30.40529253</v>
      </c>
      <c r="AD150" s="1" t="s">
        <v>155</v>
      </c>
      <c r="AE150" s="1">
        <v>40.41400085</v>
      </c>
      <c r="AF150" s="1">
        <v>104.2</v>
      </c>
      <c r="AG150" s="1" t="s">
        <v>140</v>
      </c>
      <c r="AH150" s="1" t="s">
        <v>141</v>
      </c>
      <c r="AI150" s="1" t="s">
        <v>167</v>
      </c>
      <c r="AJ150" s="1" t="s">
        <v>167</v>
      </c>
      <c r="AK150" s="1" t="s">
        <v>143</v>
      </c>
      <c r="AL150" s="1">
        <v>126.0</v>
      </c>
      <c r="AM150" s="1">
        <v>83.0</v>
      </c>
      <c r="AN150" s="1">
        <v>1881.37</v>
      </c>
      <c r="AO150" s="1">
        <v>13.2768</v>
      </c>
      <c r="AP150" s="1">
        <v>512.668</v>
      </c>
      <c r="AQ150" s="1">
        <v>965.457</v>
      </c>
      <c r="AR150" s="1">
        <v>12.6118</v>
      </c>
      <c r="AS150" s="1">
        <v>941.575</v>
      </c>
      <c r="AT150" s="1">
        <v>3053.03</v>
      </c>
      <c r="AU150" s="1">
        <v>226.341</v>
      </c>
      <c r="AV150" s="1">
        <v>11.0301</v>
      </c>
      <c r="AW150" s="1">
        <v>1.73014</v>
      </c>
      <c r="AX150" s="1">
        <v>2.86602</v>
      </c>
      <c r="AY150" s="1">
        <v>553.462</v>
      </c>
      <c r="AZ150" s="1">
        <v>0.896004</v>
      </c>
      <c r="BA150" s="1">
        <v>1.91786</v>
      </c>
      <c r="BB150" s="1">
        <v>25.2604</v>
      </c>
      <c r="BC150" s="1">
        <v>7.61886</v>
      </c>
      <c r="BD150" s="1">
        <v>1.74451</v>
      </c>
      <c r="BE150" s="1">
        <v>239.847</v>
      </c>
      <c r="BF150" s="1">
        <v>7.50346</v>
      </c>
      <c r="BG150" s="1">
        <v>93.5226</v>
      </c>
      <c r="BH150" s="1">
        <v>5.214540555</v>
      </c>
      <c r="BI150" s="1">
        <v>0.619768336</v>
      </c>
      <c r="BJ150" s="1">
        <v>0.303538771</v>
      </c>
      <c r="BK150" s="1">
        <v>0.0</v>
      </c>
      <c r="BL150" s="1" t="s">
        <v>144</v>
      </c>
      <c r="BM150" s="1" t="s">
        <v>146</v>
      </c>
      <c r="BN150" s="1" t="s">
        <v>145</v>
      </c>
      <c r="BO150" s="1" t="s">
        <v>145</v>
      </c>
      <c r="BP150" s="1" t="s">
        <v>145</v>
      </c>
      <c r="BQ150" s="1" t="s">
        <v>146</v>
      </c>
      <c r="BR150" s="1" t="s">
        <v>145</v>
      </c>
      <c r="BS150" s="1">
        <v>16.70261941</v>
      </c>
      <c r="BT150" s="1">
        <v>10.37647973</v>
      </c>
      <c r="BU150" s="1">
        <v>14.47983786</v>
      </c>
      <c r="BV150" s="1">
        <v>2.380409523</v>
      </c>
      <c r="BW150" s="1">
        <v>2.956254548</v>
      </c>
      <c r="BX150" s="1">
        <v>1.111306526</v>
      </c>
      <c r="BY150" s="1">
        <v>0.590806234</v>
      </c>
      <c r="BZ150" s="1" t="str">
        <f t="shared" si="1"/>
        <v>proinflamatoria</v>
      </c>
      <c r="CA150" s="1">
        <v>30.79462572</v>
      </c>
      <c r="CB150" s="1" t="s">
        <v>148</v>
      </c>
      <c r="CC150" s="1">
        <v>0.198443014</v>
      </c>
      <c r="CD150" s="1">
        <v>0.205464004</v>
      </c>
      <c r="CE150" s="1">
        <v>0.005893266</v>
      </c>
      <c r="CF150" s="1">
        <v>0.053112154</v>
      </c>
      <c r="CG150" s="1">
        <v>0.298301139</v>
      </c>
      <c r="CH150" s="1">
        <v>646.29</v>
      </c>
      <c r="CI150" s="2" t="str">
        <f t="shared" si="2"/>
        <v>low</v>
      </c>
      <c r="CJ150" s="1">
        <v>390.709</v>
      </c>
      <c r="CK150" s="1">
        <v>348.5</v>
      </c>
      <c r="CL150" s="1">
        <v>42.21</v>
      </c>
      <c r="CM150" s="1">
        <v>292.65</v>
      </c>
      <c r="CN150" s="1">
        <v>92.669</v>
      </c>
      <c r="CO150" s="1">
        <v>0.036</v>
      </c>
      <c r="CP150" s="1">
        <v>0.0</v>
      </c>
      <c r="CQ150" s="1">
        <v>0.036</v>
      </c>
      <c r="CR150" s="1">
        <v>0.0</v>
      </c>
      <c r="CS150" s="1">
        <v>5.355</v>
      </c>
      <c r="CT150" s="1">
        <v>5.355</v>
      </c>
      <c r="CU150" s="1">
        <v>0.0</v>
      </c>
      <c r="CV150" s="1">
        <v>0.002</v>
      </c>
      <c r="CW150" s="1">
        <v>0.0</v>
      </c>
      <c r="CX150" s="1">
        <v>0.0</v>
      </c>
      <c r="CY150" s="1">
        <v>292.543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0.004</v>
      </c>
      <c r="DE150" s="1">
        <v>0.004</v>
      </c>
      <c r="DF150" s="1">
        <v>0.0</v>
      </c>
      <c r="DG150" s="1">
        <v>0.104</v>
      </c>
      <c r="DH150" s="1">
        <v>0.104</v>
      </c>
      <c r="DI150" s="1">
        <v>0.353</v>
      </c>
      <c r="DJ150" s="1">
        <v>4.814</v>
      </c>
      <c r="DK150" s="1">
        <v>5.167</v>
      </c>
      <c r="DL150" s="1">
        <v>55.553</v>
      </c>
      <c r="DM150" s="1">
        <v>31.919</v>
      </c>
      <c r="DN150" s="1">
        <v>87.472</v>
      </c>
      <c r="DO150" s="1">
        <v>0.0</v>
      </c>
      <c r="DP150" s="1">
        <v>5.355</v>
      </c>
      <c r="DQ150" s="1">
        <v>5.355</v>
      </c>
      <c r="DR150" s="1" t="s">
        <v>158</v>
      </c>
      <c r="DS150" s="1" t="s">
        <v>157</v>
      </c>
      <c r="DT150" s="1" t="s">
        <v>149</v>
      </c>
      <c r="DU150" s="1" t="s">
        <v>158</v>
      </c>
      <c r="DV150" s="1">
        <v>343.521</v>
      </c>
      <c r="DW150" s="1" t="str">
        <f t="shared" si="3"/>
        <v>low</v>
      </c>
      <c r="DX150" s="1">
        <v>207.673</v>
      </c>
      <c r="DY150" s="1">
        <v>155.552</v>
      </c>
      <c r="DZ150" s="1">
        <v>49.256</v>
      </c>
      <c r="EA150" s="1" t="s">
        <v>158</v>
      </c>
      <c r="EB150" s="1" t="s">
        <v>157</v>
      </c>
      <c r="EC150" s="1" t="s">
        <v>149</v>
      </c>
      <c r="ED150" s="1" t="s">
        <v>158</v>
      </c>
      <c r="EE150" s="1" t="s">
        <v>459</v>
      </c>
      <c r="EF150" s="1" t="s">
        <v>151</v>
      </c>
      <c r="EG150" s="1" t="s">
        <v>151</v>
      </c>
    </row>
    <row r="151" ht="14.25" customHeight="1">
      <c r="A151" s="1" t="s">
        <v>460</v>
      </c>
      <c r="B151" s="1" t="s">
        <v>136</v>
      </c>
      <c r="C151" s="1">
        <v>56.0</v>
      </c>
      <c r="D151" s="1" t="s">
        <v>161</v>
      </c>
      <c r="E151" s="1">
        <v>103.0</v>
      </c>
      <c r="F151" s="1">
        <v>33.0</v>
      </c>
      <c r="G151" s="1" t="s">
        <v>138</v>
      </c>
      <c r="H151" s="1">
        <v>44.0</v>
      </c>
      <c r="I151" s="1">
        <v>140.0</v>
      </c>
      <c r="J151" s="1">
        <v>203.0</v>
      </c>
      <c r="K151" s="1">
        <v>6.151515152</v>
      </c>
      <c r="L151" s="1">
        <v>293.3</v>
      </c>
      <c r="M151" s="1">
        <v>6.6</v>
      </c>
      <c r="N151" s="1">
        <v>95.0</v>
      </c>
      <c r="O151" s="1">
        <v>5.5</v>
      </c>
      <c r="P151" s="1">
        <v>3.23</v>
      </c>
      <c r="Q151" s="1">
        <v>6.2</v>
      </c>
      <c r="R151" s="1">
        <v>0.520967742</v>
      </c>
      <c r="S151" s="1">
        <v>216.0</v>
      </c>
      <c r="T151" s="1">
        <v>13.3</v>
      </c>
      <c r="U151" s="1">
        <v>5.2725</v>
      </c>
      <c r="V151" s="1">
        <v>124.2</v>
      </c>
      <c r="W151" s="1">
        <v>150.0705219</v>
      </c>
      <c r="X151" s="1">
        <v>57.7</v>
      </c>
      <c r="Y151" s="1">
        <v>32.08590467</v>
      </c>
      <c r="Z151" s="1">
        <v>3.116633333</v>
      </c>
      <c r="AA151" s="1">
        <v>0.322008764</v>
      </c>
      <c r="AB151" s="1">
        <v>86.0</v>
      </c>
      <c r="AC151" s="1">
        <v>31.85835332</v>
      </c>
      <c r="AD151" s="1" t="s">
        <v>155</v>
      </c>
      <c r="AE151" s="1">
        <v>41.44406548</v>
      </c>
      <c r="AF151" s="1">
        <v>104.4</v>
      </c>
      <c r="AG151" s="1" t="s">
        <v>140</v>
      </c>
      <c r="AH151" s="1" t="s">
        <v>141</v>
      </c>
      <c r="AI151" s="1" t="s">
        <v>142</v>
      </c>
      <c r="AJ151" s="1" t="s">
        <v>167</v>
      </c>
      <c r="AK151" s="1" t="s">
        <v>143</v>
      </c>
      <c r="AL151" s="1">
        <v>159.0</v>
      </c>
      <c r="AM151" s="1">
        <v>104.0</v>
      </c>
      <c r="AN151" s="1">
        <v>2446.4</v>
      </c>
      <c r="AO151" s="1">
        <v>18.3783</v>
      </c>
      <c r="AP151" s="1">
        <v>607.755</v>
      </c>
      <c r="AQ151" s="1">
        <v>1160.51</v>
      </c>
      <c r="AR151" s="1">
        <v>13.0216</v>
      </c>
      <c r="AS151" s="1">
        <v>1076.77</v>
      </c>
      <c r="AT151" s="1">
        <v>4034.23</v>
      </c>
      <c r="AU151" s="1">
        <v>299.608</v>
      </c>
      <c r="AV151" s="1">
        <v>10.5324</v>
      </c>
      <c r="AW151" s="1">
        <v>2.37009</v>
      </c>
      <c r="AX151" s="1">
        <v>3.42573</v>
      </c>
      <c r="AY151" s="1">
        <v>829.018</v>
      </c>
      <c r="AZ151" s="1">
        <v>1.13674</v>
      </c>
      <c r="BA151" s="1">
        <v>1.76795</v>
      </c>
      <c r="BB151" s="1">
        <v>20.8682</v>
      </c>
      <c r="BC151" s="1">
        <v>6.85717</v>
      </c>
      <c r="BD151" s="1">
        <v>1.19962</v>
      </c>
      <c r="BE151" s="1">
        <v>326.193</v>
      </c>
      <c r="BF151" s="1">
        <v>7.05085</v>
      </c>
      <c r="BG151" s="1">
        <v>150.365</v>
      </c>
      <c r="BH151" s="1">
        <v>13.96239487</v>
      </c>
      <c r="BI151" s="1">
        <v>5.697474631</v>
      </c>
      <c r="BJ151" s="1">
        <v>2.485191653</v>
      </c>
      <c r="BK151" s="1">
        <v>0.0</v>
      </c>
      <c r="BL151" s="1" t="s">
        <v>144</v>
      </c>
      <c r="BM151" s="1" t="s">
        <v>145</v>
      </c>
      <c r="BN151" s="1" t="s">
        <v>145</v>
      </c>
      <c r="BO151" s="1" t="s">
        <v>145</v>
      </c>
      <c r="BP151" s="1" t="s">
        <v>146</v>
      </c>
      <c r="BQ151" s="1" t="s">
        <v>145</v>
      </c>
      <c r="BR151" s="1" t="s">
        <v>145</v>
      </c>
      <c r="BS151" s="1">
        <v>18.71879769</v>
      </c>
      <c r="BT151" s="1">
        <v>11.03114126</v>
      </c>
      <c r="BU151" s="1">
        <v>12.86558689</v>
      </c>
      <c r="BV151" s="1">
        <v>3.458524115</v>
      </c>
      <c r="BW151" s="1">
        <v>3.723323416</v>
      </c>
      <c r="BX151" s="1">
        <v>0.032331878</v>
      </c>
      <c r="BY151" s="1">
        <v>0.013218266</v>
      </c>
      <c r="BZ151" s="1" t="str">
        <f t="shared" si="1"/>
        <v>antiinflamatoria</v>
      </c>
      <c r="CA151" s="1">
        <v>32.52490421</v>
      </c>
      <c r="CB151" s="1" t="s">
        <v>148</v>
      </c>
      <c r="CC151" s="1">
        <v>0.073819611</v>
      </c>
      <c r="CD151" s="1">
        <v>0.511775259</v>
      </c>
      <c r="CE151" s="1">
        <v>0.038780106</v>
      </c>
      <c r="CF151" s="1">
        <v>0.031947784</v>
      </c>
      <c r="CG151" s="1">
        <v>0.050879805</v>
      </c>
      <c r="CH151" s="1">
        <v>2139.386</v>
      </c>
      <c r="CI151" s="2" t="str">
        <f t="shared" si="2"/>
        <v>High</v>
      </c>
      <c r="CJ151" s="1">
        <v>1309.055</v>
      </c>
      <c r="CK151" s="1">
        <v>1066.92</v>
      </c>
      <c r="CL151" s="1">
        <v>242.135</v>
      </c>
      <c r="CM151" s="1">
        <v>549.719</v>
      </c>
      <c r="CN151" s="1">
        <v>734.144</v>
      </c>
      <c r="CO151" s="1">
        <v>8.96</v>
      </c>
      <c r="CP151" s="1">
        <v>0.0</v>
      </c>
      <c r="CQ151" s="1">
        <v>8.96</v>
      </c>
      <c r="CR151" s="1">
        <v>0.0</v>
      </c>
      <c r="CS151" s="1">
        <v>16.231</v>
      </c>
      <c r="CT151" s="1">
        <v>16.231</v>
      </c>
      <c r="CU151" s="1">
        <v>0.0</v>
      </c>
      <c r="CV151" s="1">
        <v>0.503</v>
      </c>
      <c r="CW151" s="1">
        <v>39.878</v>
      </c>
      <c r="CX151" s="1">
        <v>0.0</v>
      </c>
      <c r="CY151" s="1">
        <v>500.909</v>
      </c>
      <c r="CZ151" s="1">
        <v>0.095</v>
      </c>
      <c r="DA151" s="1">
        <v>0.042</v>
      </c>
      <c r="DB151" s="1">
        <v>0.137</v>
      </c>
      <c r="DC151" s="1">
        <v>0.0</v>
      </c>
      <c r="DD151" s="1">
        <v>0.095</v>
      </c>
      <c r="DE151" s="1">
        <v>0.095</v>
      </c>
      <c r="DF151" s="1">
        <v>5.74</v>
      </c>
      <c r="DG151" s="1">
        <v>2.96</v>
      </c>
      <c r="DH151" s="1">
        <v>8.7</v>
      </c>
      <c r="DI151" s="1">
        <v>12.11</v>
      </c>
      <c r="DJ151" s="1">
        <v>17.889</v>
      </c>
      <c r="DK151" s="1">
        <v>29.999</v>
      </c>
      <c r="DL151" s="1">
        <v>499.228</v>
      </c>
      <c r="DM151" s="1">
        <v>204.917</v>
      </c>
      <c r="DN151" s="1">
        <v>704.145</v>
      </c>
      <c r="DO151" s="1">
        <v>0.0</v>
      </c>
      <c r="DP151" s="1">
        <v>16.231</v>
      </c>
      <c r="DQ151" s="1">
        <v>16.231</v>
      </c>
      <c r="DR151" s="1" t="s">
        <v>149</v>
      </c>
      <c r="DS151" s="1" t="s">
        <v>149</v>
      </c>
      <c r="DT151" s="1" t="s">
        <v>149</v>
      </c>
      <c r="DU151" s="1" t="s">
        <v>149</v>
      </c>
      <c r="DV151" s="1">
        <v>874.504</v>
      </c>
      <c r="DW151" s="1" t="str">
        <f t="shared" si="3"/>
        <v>high</v>
      </c>
      <c r="DX151" s="1">
        <v>535.094</v>
      </c>
      <c r="DY151" s="1">
        <v>224.705</v>
      </c>
      <c r="DZ151" s="1">
        <v>300.092</v>
      </c>
      <c r="EA151" s="1" t="s">
        <v>149</v>
      </c>
      <c r="EB151" s="1" t="s">
        <v>149</v>
      </c>
      <c r="EC151" s="1" t="s">
        <v>149</v>
      </c>
      <c r="ED151" s="1" t="s">
        <v>149</v>
      </c>
      <c r="EE151" s="1" t="s">
        <v>461</v>
      </c>
      <c r="EF151" s="1" t="s">
        <v>175</v>
      </c>
      <c r="EG151" s="1" t="s">
        <v>175</v>
      </c>
    </row>
    <row r="152" ht="14.25" customHeight="1">
      <c r="A152" s="1" t="s">
        <v>462</v>
      </c>
      <c r="B152" s="1" t="s">
        <v>153</v>
      </c>
      <c r="C152" s="1">
        <v>28.0</v>
      </c>
      <c r="D152" s="1" t="s">
        <v>137</v>
      </c>
      <c r="E152" s="1">
        <v>112.0</v>
      </c>
      <c r="F152" s="1">
        <v>46.0</v>
      </c>
      <c r="G152" s="1" t="s">
        <v>154</v>
      </c>
      <c r="H152" s="1">
        <v>21.0</v>
      </c>
      <c r="I152" s="1">
        <v>163.0</v>
      </c>
      <c r="J152" s="1">
        <v>227.0</v>
      </c>
      <c r="K152" s="1">
        <v>4.934782609</v>
      </c>
      <c r="L152" s="1">
        <v>157.8</v>
      </c>
      <c r="M152" s="1">
        <v>3.0</v>
      </c>
      <c r="N152" s="1">
        <v>88.0</v>
      </c>
      <c r="O152" s="1">
        <v>5.4</v>
      </c>
      <c r="P152" s="1">
        <v>3.37</v>
      </c>
      <c r="Q152" s="1">
        <v>8.34</v>
      </c>
      <c r="R152" s="1">
        <v>0.404076739</v>
      </c>
      <c r="S152" s="1">
        <v>107.0</v>
      </c>
      <c r="T152" s="1">
        <v>7.43</v>
      </c>
      <c r="U152" s="1">
        <v>4.884</v>
      </c>
      <c r="V152" s="1">
        <v>97.4</v>
      </c>
      <c r="W152" s="1">
        <v>107.3699422</v>
      </c>
      <c r="X152" s="1">
        <v>104.2</v>
      </c>
      <c r="Y152" s="1">
        <v>62.00376323</v>
      </c>
      <c r="Z152" s="1">
        <v>1.612805333</v>
      </c>
      <c r="AA152" s="1">
        <v>0.35468517</v>
      </c>
      <c r="AB152" s="1">
        <v>65.0</v>
      </c>
      <c r="AC152" s="1">
        <v>23.11251635</v>
      </c>
      <c r="AD152" s="1" t="s">
        <v>154</v>
      </c>
      <c r="AE152" s="1">
        <v>35.39842497</v>
      </c>
      <c r="AF152" s="1">
        <v>82.2</v>
      </c>
      <c r="AG152" s="1" t="s">
        <v>140</v>
      </c>
      <c r="AH152" s="1" t="s">
        <v>154</v>
      </c>
      <c r="AI152" s="1" t="s">
        <v>142</v>
      </c>
      <c r="AJ152" s="1" t="s">
        <v>142</v>
      </c>
      <c r="AK152" s="1" t="s">
        <v>143</v>
      </c>
      <c r="AL152" s="1">
        <v>100.0</v>
      </c>
      <c r="AM152" s="1">
        <v>60.0</v>
      </c>
      <c r="AN152" s="1">
        <v>1872.18</v>
      </c>
      <c r="AO152" s="1">
        <v>12.2549</v>
      </c>
      <c r="AP152" s="1">
        <v>695.555</v>
      </c>
      <c r="AQ152" s="1">
        <v>1153.09</v>
      </c>
      <c r="AR152" s="1">
        <v>12.8837</v>
      </c>
      <c r="AS152" s="1">
        <v>1383.28</v>
      </c>
      <c r="AT152" s="1">
        <v>3995.08</v>
      </c>
      <c r="AU152" s="1">
        <v>256.743</v>
      </c>
      <c r="AV152" s="1">
        <v>10.1464</v>
      </c>
      <c r="AW152" s="1">
        <v>1.17001</v>
      </c>
      <c r="AX152" s="1">
        <v>2.56287</v>
      </c>
      <c r="AY152" s="1">
        <v>887.181</v>
      </c>
      <c r="AZ152" s="1">
        <v>0.938523</v>
      </c>
      <c r="BA152" s="1">
        <v>2.04189</v>
      </c>
      <c r="BB152" s="1">
        <v>13.0854</v>
      </c>
      <c r="BC152" s="1">
        <v>4.94545</v>
      </c>
      <c r="BD152" s="1">
        <v>1.42279</v>
      </c>
      <c r="BE152" s="1">
        <v>299.523</v>
      </c>
      <c r="BF152" s="1">
        <v>7.54217</v>
      </c>
      <c r="BG152" s="1">
        <v>126.938</v>
      </c>
      <c r="BH152" s="1">
        <v>6.031205518</v>
      </c>
      <c r="BI152" s="1">
        <v>1.430861044</v>
      </c>
      <c r="BJ152" s="1">
        <v>0.81825337</v>
      </c>
      <c r="BK152" s="1">
        <v>0.049055642</v>
      </c>
      <c r="BL152" s="1" t="s">
        <v>156</v>
      </c>
      <c r="BM152" s="1" t="s">
        <v>146</v>
      </c>
      <c r="BN152" s="1" t="s">
        <v>146</v>
      </c>
      <c r="BO152" s="1" t="s">
        <v>145</v>
      </c>
      <c r="BP152" s="1" t="s">
        <v>146</v>
      </c>
      <c r="BQ152" s="1" t="s">
        <v>146</v>
      </c>
      <c r="BR152" s="1" t="s">
        <v>146</v>
      </c>
      <c r="BS152" s="1">
        <v>16.93383487</v>
      </c>
      <c r="BT152" s="1">
        <v>10.82086431</v>
      </c>
      <c r="BU152" s="1">
        <v>14.5478035</v>
      </c>
      <c r="BV152" s="1">
        <v>7.301931323</v>
      </c>
      <c r="BW152" s="1">
        <v>3.825484059</v>
      </c>
      <c r="BX152" s="1">
        <v>1.220620087</v>
      </c>
      <c r="BY152" s="1">
        <v>0.652040645</v>
      </c>
      <c r="BZ152" s="1" t="str">
        <f t="shared" si="1"/>
        <v>proinflamatoria</v>
      </c>
      <c r="CA152" s="1">
        <v>35.19708029</v>
      </c>
      <c r="CB152" s="1" t="s">
        <v>148</v>
      </c>
      <c r="CC152" s="1">
        <v>0.00347459</v>
      </c>
      <c r="CD152" s="1">
        <v>0.368209125</v>
      </c>
      <c r="CE152" s="1">
        <v>0.010521189</v>
      </c>
      <c r="CF152" s="1">
        <v>0.377658711</v>
      </c>
      <c r="CG152" s="1">
        <v>0.038025654</v>
      </c>
      <c r="CH152" s="1">
        <v>1775.074</v>
      </c>
      <c r="CI152" s="2" t="str">
        <f t="shared" si="2"/>
        <v>High</v>
      </c>
      <c r="CJ152" s="1">
        <v>1019.289</v>
      </c>
      <c r="CK152" s="1">
        <v>930.514</v>
      </c>
      <c r="CL152" s="1">
        <v>88.775</v>
      </c>
      <c r="CM152" s="1">
        <v>741.988</v>
      </c>
      <c r="CN152" s="1">
        <v>273.093</v>
      </c>
      <c r="CO152" s="1">
        <v>2.181</v>
      </c>
      <c r="CP152" s="1">
        <v>0.0</v>
      </c>
      <c r="CQ152" s="1">
        <v>2.181</v>
      </c>
      <c r="CR152" s="1">
        <v>0.0</v>
      </c>
      <c r="CS152" s="1">
        <v>2.028</v>
      </c>
      <c r="CT152" s="1">
        <v>2.028</v>
      </c>
      <c r="CU152" s="1">
        <v>0.0</v>
      </c>
      <c r="CV152" s="1">
        <v>0.351</v>
      </c>
      <c r="CW152" s="1">
        <v>0.0</v>
      </c>
      <c r="CX152" s="1">
        <v>0.0</v>
      </c>
      <c r="CY152" s="1">
        <v>740.5</v>
      </c>
      <c r="CZ152" s="1">
        <v>0.0</v>
      </c>
      <c r="DA152" s="1">
        <v>0.0</v>
      </c>
      <c r="DB152" s="1">
        <v>0.0</v>
      </c>
      <c r="DC152" s="1">
        <v>1.449</v>
      </c>
      <c r="DD152" s="1">
        <v>0.001</v>
      </c>
      <c r="DE152" s="1">
        <v>1.451</v>
      </c>
      <c r="DF152" s="1">
        <v>0.0</v>
      </c>
      <c r="DG152" s="1">
        <v>0.038</v>
      </c>
      <c r="DH152" s="1">
        <v>0.038</v>
      </c>
      <c r="DI152" s="1">
        <v>0.041</v>
      </c>
      <c r="DJ152" s="1">
        <v>9.866</v>
      </c>
      <c r="DK152" s="1">
        <v>9.908</v>
      </c>
      <c r="DL152" s="1">
        <v>186.343</v>
      </c>
      <c r="DM152" s="1">
        <v>76.842</v>
      </c>
      <c r="DN152" s="1">
        <v>263.185</v>
      </c>
      <c r="DO152" s="1">
        <v>0.0</v>
      </c>
      <c r="DP152" s="1">
        <v>2.028</v>
      </c>
      <c r="DQ152" s="1">
        <v>2.028</v>
      </c>
      <c r="DR152" s="1" t="s">
        <v>149</v>
      </c>
      <c r="DS152" s="1" t="s">
        <v>149</v>
      </c>
      <c r="DT152" s="1" t="s">
        <v>149</v>
      </c>
      <c r="DU152" s="1" t="s">
        <v>157</v>
      </c>
      <c r="DV152" s="1">
        <v>948.132</v>
      </c>
      <c r="DW152" s="1" t="str">
        <f t="shared" si="3"/>
        <v>high</v>
      </c>
      <c r="DX152" s="1">
        <v>544.44</v>
      </c>
      <c r="DY152" s="1">
        <v>396.323</v>
      </c>
      <c r="DZ152" s="1">
        <v>145.869</v>
      </c>
      <c r="EA152" s="1" t="s">
        <v>149</v>
      </c>
      <c r="EB152" s="1" t="s">
        <v>149</v>
      </c>
      <c r="EC152" s="1" t="s">
        <v>149</v>
      </c>
      <c r="ED152" s="1" t="s">
        <v>157</v>
      </c>
      <c r="EE152" s="1" t="s">
        <v>463</v>
      </c>
      <c r="EF152" s="1" t="s">
        <v>151</v>
      </c>
      <c r="EG152" s="1" t="s">
        <v>151</v>
      </c>
    </row>
    <row r="153" ht="14.25" customHeight="1">
      <c r="A153" s="1" t="s">
        <v>464</v>
      </c>
      <c r="B153" s="1" t="s">
        <v>136</v>
      </c>
      <c r="C153" s="1">
        <v>42.0</v>
      </c>
      <c r="D153" s="1" t="s">
        <v>161</v>
      </c>
      <c r="E153" s="1">
        <v>91.5</v>
      </c>
      <c r="F153" s="1">
        <v>51.0</v>
      </c>
      <c r="G153" s="1" t="s">
        <v>154</v>
      </c>
      <c r="H153" s="1">
        <v>17.0</v>
      </c>
      <c r="I153" s="1">
        <v>146.0</v>
      </c>
      <c r="J153" s="1">
        <v>221.0</v>
      </c>
      <c r="K153" s="1">
        <v>4.333333333</v>
      </c>
      <c r="L153" s="1">
        <v>217.2</v>
      </c>
      <c r="M153" s="1">
        <v>1.1</v>
      </c>
      <c r="N153" s="1">
        <v>92.0</v>
      </c>
      <c r="O153" s="1">
        <v>5.7</v>
      </c>
      <c r="P153" s="1">
        <v>3.28</v>
      </c>
      <c r="Q153" s="1">
        <v>7.22</v>
      </c>
      <c r="R153" s="1">
        <v>0.454293629</v>
      </c>
      <c r="S153" s="1">
        <v>87.0</v>
      </c>
      <c r="T153" s="1">
        <v>7.94</v>
      </c>
      <c r="U153" s="1">
        <v>5.106</v>
      </c>
      <c r="V153" s="1">
        <v>93.2</v>
      </c>
      <c r="W153" s="1">
        <v>98.87920299</v>
      </c>
      <c r="X153" s="1">
        <v>96.5</v>
      </c>
      <c r="Y153" s="1">
        <v>55.49849487</v>
      </c>
      <c r="Z153" s="1">
        <v>1.801850667</v>
      </c>
      <c r="AA153" s="1">
        <v>0.348731135</v>
      </c>
      <c r="AB153" s="1">
        <v>79.0</v>
      </c>
      <c r="AC153" s="1">
        <v>26.27416392</v>
      </c>
      <c r="AD153" s="1" t="s">
        <v>139</v>
      </c>
      <c r="AE153" s="1">
        <v>37.57925739</v>
      </c>
      <c r="AF153" s="1">
        <v>91.4</v>
      </c>
      <c r="AG153" s="1" t="s">
        <v>140</v>
      </c>
      <c r="AH153" s="1" t="s">
        <v>141</v>
      </c>
      <c r="AI153" s="1" t="s">
        <v>142</v>
      </c>
      <c r="AJ153" s="1" t="s">
        <v>142</v>
      </c>
      <c r="AK153" s="1" t="s">
        <v>143</v>
      </c>
      <c r="AL153" s="1">
        <v>128.0</v>
      </c>
      <c r="AM153" s="1">
        <v>82.0</v>
      </c>
      <c r="AN153" s="1">
        <v>3242.83</v>
      </c>
      <c r="AO153" s="1">
        <v>22.599</v>
      </c>
      <c r="AP153" s="1">
        <v>1106.97</v>
      </c>
      <c r="AQ153" s="1">
        <v>1562.03</v>
      </c>
      <c r="AR153" s="1">
        <v>19.1882</v>
      </c>
      <c r="AS153" s="1">
        <v>1948.12</v>
      </c>
      <c r="AT153" s="1">
        <v>4873.31</v>
      </c>
      <c r="AU153" s="1">
        <v>352.443</v>
      </c>
      <c r="AV153" s="1">
        <v>11.2511</v>
      </c>
      <c r="AW153" s="1">
        <v>3.21273</v>
      </c>
      <c r="AX153" s="1">
        <v>4.96566</v>
      </c>
      <c r="AY153" s="1">
        <v>1134.46</v>
      </c>
      <c r="AZ153" s="1">
        <v>1.94427</v>
      </c>
      <c r="BA153" s="1">
        <v>2.73978</v>
      </c>
      <c r="BB153" s="1">
        <v>27.1688</v>
      </c>
      <c r="BC153" s="1">
        <v>9.94194</v>
      </c>
      <c r="BD153" s="1">
        <v>4.04114</v>
      </c>
      <c r="BE153" s="1">
        <v>572.322</v>
      </c>
      <c r="BF153" s="1">
        <v>7.7518</v>
      </c>
      <c r="BG153" s="1">
        <v>201.536</v>
      </c>
      <c r="BH153" s="1">
        <v>3.234441668</v>
      </c>
      <c r="BI153" s="1">
        <v>0.563013654</v>
      </c>
      <c r="BJ153" s="1">
        <v>0.220419855</v>
      </c>
      <c r="BK153" s="1">
        <v>0.0</v>
      </c>
      <c r="BL153" s="1" t="s">
        <v>156</v>
      </c>
      <c r="BM153" s="1" t="s">
        <v>146</v>
      </c>
      <c r="BN153" s="1" t="s">
        <v>146</v>
      </c>
      <c r="BO153" s="1" t="s">
        <v>146</v>
      </c>
      <c r="BP153" s="1" t="s">
        <v>146</v>
      </c>
      <c r="BQ153" s="1" t="s">
        <v>146</v>
      </c>
      <c r="BR153" s="1" t="s">
        <v>146</v>
      </c>
      <c r="BS153" s="1">
        <v>121.8916863</v>
      </c>
      <c r="BT153" s="1">
        <v>346.7208084</v>
      </c>
      <c r="BU153" s="1">
        <v>151.3301126</v>
      </c>
      <c r="BV153" s="1">
        <v>201.1331547</v>
      </c>
      <c r="BW153" s="1">
        <v>150.567202</v>
      </c>
      <c r="BX153" s="1">
        <v>-1.300746725</v>
      </c>
      <c r="BY153" s="1">
        <v>-0.401093656</v>
      </c>
      <c r="BZ153" s="1" t="str">
        <f t="shared" si="1"/>
        <v>antiinflamatoria</v>
      </c>
      <c r="CA153" s="1">
        <v>26.05689278</v>
      </c>
      <c r="CB153" s="1" t="s">
        <v>148</v>
      </c>
      <c r="CC153" s="1">
        <v>0.098364607</v>
      </c>
      <c r="CD153" s="1">
        <v>0.259184025</v>
      </c>
      <c r="CE153" s="1">
        <v>0.137269754</v>
      </c>
      <c r="CF153" s="1">
        <v>0.126493372</v>
      </c>
      <c r="CG153" s="1">
        <v>0.151007058</v>
      </c>
      <c r="CH153" s="1">
        <v>2453.953</v>
      </c>
      <c r="CI153" s="2" t="str">
        <f t="shared" si="2"/>
        <v>High</v>
      </c>
      <c r="CJ153" s="1">
        <v>1837.961</v>
      </c>
      <c r="CK153" s="1">
        <v>1424.672</v>
      </c>
      <c r="CL153" s="1">
        <v>413.289</v>
      </c>
      <c r="CM153" s="1">
        <v>519.047</v>
      </c>
      <c r="CN153" s="1">
        <v>1299.501</v>
      </c>
      <c r="CO153" s="1">
        <v>11.551</v>
      </c>
      <c r="CP153" s="1">
        <v>0.0</v>
      </c>
      <c r="CQ153" s="1">
        <v>11.551</v>
      </c>
      <c r="CR153" s="1">
        <v>0.0</v>
      </c>
      <c r="CS153" s="1">
        <v>7.862</v>
      </c>
      <c r="CT153" s="1">
        <v>7.862</v>
      </c>
      <c r="CU153" s="1">
        <v>0.0</v>
      </c>
      <c r="CV153" s="1">
        <v>2.659</v>
      </c>
      <c r="CW153" s="1">
        <v>0.0</v>
      </c>
      <c r="CX153" s="1">
        <v>0.0</v>
      </c>
      <c r="CY153" s="1">
        <v>500.89</v>
      </c>
      <c r="CZ153" s="1">
        <v>0.0</v>
      </c>
      <c r="DA153" s="1">
        <v>0.0</v>
      </c>
      <c r="DB153" s="1">
        <v>0.0</v>
      </c>
      <c r="DC153" s="1">
        <v>16.121</v>
      </c>
      <c r="DD153" s="1">
        <v>0.005</v>
      </c>
      <c r="DE153" s="1">
        <v>16.127</v>
      </c>
      <c r="DF153" s="1">
        <v>1.516</v>
      </c>
      <c r="DG153" s="1">
        <v>0.515</v>
      </c>
      <c r="DH153" s="1">
        <v>2.03</v>
      </c>
      <c r="DI153" s="1">
        <v>1.77</v>
      </c>
      <c r="DJ153" s="1">
        <v>8.173</v>
      </c>
      <c r="DK153" s="1">
        <v>9.942</v>
      </c>
      <c r="DL153" s="1">
        <v>892.825</v>
      </c>
      <c r="DM153" s="1">
        <v>396.734</v>
      </c>
      <c r="DN153" s="1">
        <v>1289.559</v>
      </c>
      <c r="DO153" s="1">
        <v>0.0</v>
      </c>
      <c r="DP153" s="1">
        <v>7.862</v>
      </c>
      <c r="DQ153" s="1">
        <v>7.862</v>
      </c>
      <c r="DR153" s="1" t="s">
        <v>149</v>
      </c>
      <c r="DS153" s="1" t="s">
        <v>149</v>
      </c>
      <c r="DT153" s="1" t="s">
        <v>149</v>
      </c>
      <c r="DU153" s="1" t="s">
        <v>149</v>
      </c>
      <c r="DV153" s="1">
        <v>756.732</v>
      </c>
      <c r="DW153" s="1" t="str">
        <f t="shared" si="3"/>
        <v>high</v>
      </c>
      <c r="DX153" s="1">
        <v>566.777</v>
      </c>
      <c r="DY153" s="1">
        <v>160.06</v>
      </c>
      <c r="DZ153" s="1">
        <v>400.73</v>
      </c>
      <c r="EA153" s="1" t="s">
        <v>149</v>
      </c>
      <c r="EB153" s="1" t="s">
        <v>149</v>
      </c>
      <c r="EC153" s="1" t="s">
        <v>149</v>
      </c>
      <c r="ED153" s="1" t="s">
        <v>149</v>
      </c>
      <c r="EE153" s="1" t="s">
        <v>465</v>
      </c>
      <c r="EF153" s="1" t="s">
        <v>175</v>
      </c>
      <c r="EG153" s="1" t="s">
        <v>175</v>
      </c>
    </row>
    <row r="154" ht="14.25" customHeight="1">
      <c r="A154" s="1" t="s">
        <v>466</v>
      </c>
      <c r="B154" s="1" t="s">
        <v>136</v>
      </c>
      <c r="C154" s="1">
        <v>41.0</v>
      </c>
      <c r="D154" s="1" t="s">
        <v>161</v>
      </c>
      <c r="E154" s="1">
        <v>133.0</v>
      </c>
      <c r="F154" s="1">
        <v>38.0</v>
      </c>
      <c r="G154" s="1" t="s">
        <v>138</v>
      </c>
      <c r="H154" s="1">
        <v>81.0</v>
      </c>
      <c r="I154" s="1">
        <v>164.0</v>
      </c>
      <c r="J154" s="1">
        <v>245.0</v>
      </c>
      <c r="K154" s="1">
        <v>6.447368421</v>
      </c>
      <c r="L154" s="1">
        <v>89.2</v>
      </c>
      <c r="M154" s="1">
        <v>2.5</v>
      </c>
      <c r="N154" s="1">
        <v>91.0</v>
      </c>
      <c r="O154" s="1">
        <v>5.7</v>
      </c>
      <c r="P154" s="1">
        <v>2.244</v>
      </c>
      <c r="Q154" s="1">
        <v>5.43</v>
      </c>
      <c r="R154" s="1">
        <v>0.413259669</v>
      </c>
      <c r="S154" s="1">
        <v>406.0</v>
      </c>
      <c r="T154" s="1">
        <v>16.06</v>
      </c>
      <c r="U154" s="1">
        <v>5.0505</v>
      </c>
      <c r="V154" s="1">
        <v>153.6</v>
      </c>
      <c r="W154" s="1">
        <v>207.158981</v>
      </c>
      <c r="X154" s="1">
        <v>48.6</v>
      </c>
      <c r="Y154" s="1">
        <v>27.73975376</v>
      </c>
      <c r="Z154" s="1">
        <v>3.604934667</v>
      </c>
      <c r="AA154" s="1">
        <v>0.315585118</v>
      </c>
      <c r="AB154" s="1">
        <v>70.0</v>
      </c>
      <c r="AC154" s="1">
        <v>28.65365872</v>
      </c>
      <c r="AD154" s="1" t="s">
        <v>139</v>
      </c>
      <c r="AE154" s="1">
        <v>35.81659971</v>
      </c>
      <c r="AF154" s="1">
        <v>94.4</v>
      </c>
      <c r="AG154" s="1" t="s">
        <v>140</v>
      </c>
      <c r="AH154" s="1" t="s">
        <v>141</v>
      </c>
      <c r="AI154" s="1" t="s">
        <v>142</v>
      </c>
      <c r="AJ154" s="1" t="s">
        <v>167</v>
      </c>
      <c r="AK154" s="1" t="s">
        <v>143</v>
      </c>
      <c r="AL154" s="1">
        <v>134.0</v>
      </c>
      <c r="AM154" s="1">
        <v>86.0</v>
      </c>
      <c r="AN154" s="1">
        <v>1248.79</v>
      </c>
      <c r="AO154" s="1">
        <v>12.9327</v>
      </c>
      <c r="AP154" s="1">
        <v>446.7</v>
      </c>
      <c r="AQ154" s="1">
        <v>811.061</v>
      </c>
      <c r="AR154" s="1">
        <v>10.674</v>
      </c>
      <c r="AS154" s="1">
        <v>900.826</v>
      </c>
      <c r="AT154" s="1">
        <v>2258.78</v>
      </c>
      <c r="AU154" s="1">
        <v>164.207</v>
      </c>
      <c r="AV154" s="1">
        <v>10.6586</v>
      </c>
      <c r="AW154" s="1">
        <v>1.04143</v>
      </c>
      <c r="AX154" s="1">
        <v>2.39137</v>
      </c>
      <c r="AY154" s="1">
        <v>726.649</v>
      </c>
      <c r="AZ154" s="1">
        <v>0.833102</v>
      </c>
      <c r="BA154" s="1">
        <v>1.93603</v>
      </c>
      <c r="BB154" s="1">
        <v>10.7162</v>
      </c>
      <c r="BC154" s="1">
        <v>4.50414</v>
      </c>
      <c r="BD154" s="1">
        <v>1.56664</v>
      </c>
      <c r="BE154" s="1">
        <v>272.696</v>
      </c>
      <c r="BF154" s="1">
        <v>7.13386</v>
      </c>
      <c r="BG154" s="1">
        <v>179.795</v>
      </c>
      <c r="BH154" s="1">
        <v>2.960621794</v>
      </c>
      <c r="BI154" s="1">
        <v>0.554245858</v>
      </c>
      <c r="BJ154" s="1">
        <v>0.447494768</v>
      </c>
      <c r="BK154" s="1">
        <v>0.036722911</v>
      </c>
      <c r="BL154" s="1" t="s">
        <v>144</v>
      </c>
      <c r="BM154" s="1" t="s">
        <v>145</v>
      </c>
      <c r="BN154" s="1" t="s">
        <v>145</v>
      </c>
      <c r="BO154" s="1" t="s">
        <v>145</v>
      </c>
      <c r="BP154" s="1" t="s">
        <v>146</v>
      </c>
      <c r="BQ154" s="1" t="s">
        <v>146</v>
      </c>
      <c r="BR154" s="1" t="s">
        <v>145</v>
      </c>
      <c r="BS154" s="1">
        <v>19.67223989</v>
      </c>
      <c r="BT154" s="1">
        <v>21.11677112</v>
      </c>
      <c r="BU154" s="1">
        <v>35.01634534</v>
      </c>
      <c r="BV154" s="1">
        <v>4.030023279</v>
      </c>
      <c r="BW154" s="1">
        <v>3.555495334</v>
      </c>
      <c r="BX154" s="1">
        <v>0.318969171</v>
      </c>
      <c r="BY154" s="1">
        <v>0.255379641</v>
      </c>
      <c r="BZ154" s="1" t="str">
        <f t="shared" si="1"/>
        <v>proinflamatoria</v>
      </c>
      <c r="CA154" s="1">
        <v>30.88559322</v>
      </c>
      <c r="CB154" s="1" t="s">
        <v>148</v>
      </c>
      <c r="CC154" s="1">
        <v>0.055432513</v>
      </c>
      <c r="CD154" s="1">
        <v>0.246915143</v>
      </c>
      <c r="CE154" s="1">
        <v>0.00436626</v>
      </c>
      <c r="CF154" s="1">
        <v>0.150382839</v>
      </c>
      <c r="CG154" s="1">
        <v>0.25071189</v>
      </c>
      <c r="CH154" s="1">
        <v>489.203</v>
      </c>
      <c r="CI154" s="2" t="str">
        <f t="shared" si="2"/>
        <v>low</v>
      </c>
      <c r="CJ154" s="1">
        <v>393.766</v>
      </c>
      <c r="CK154" s="1">
        <v>262.285</v>
      </c>
      <c r="CL154" s="1">
        <v>131.481</v>
      </c>
      <c r="CM154" s="1">
        <v>95.032</v>
      </c>
      <c r="CN154" s="1">
        <v>288.496</v>
      </c>
      <c r="CO154" s="1">
        <v>2.537</v>
      </c>
      <c r="CP154" s="1">
        <v>0.0</v>
      </c>
      <c r="CQ154" s="1">
        <v>2.537</v>
      </c>
      <c r="CR154" s="1">
        <v>0.026</v>
      </c>
      <c r="CS154" s="1">
        <v>7.675</v>
      </c>
      <c r="CT154" s="1">
        <v>7.701</v>
      </c>
      <c r="CU154" s="1">
        <v>0.0</v>
      </c>
      <c r="CV154" s="1">
        <v>0.211</v>
      </c>
      <c r="CW154" s="1">
        <v>0.0</v>
      </c>
      <c r="CX154" s="1">
        <v>0.0</v>
      </c>
      <c r="CY154" s="1">
        <v>0.0</v>
      </c>
      <c r="CZ154" s="1">
        <v>0.294</v>
      </c>
      <c r="DA154" s="1">
        <v>18.56</v>
      </c>
      <c r="DB154" s="1">
        <v>18.854</v>
      </c>
      <c r="DC154" s="1">
        <v>0.001</v>
      </c>
      <c r="DD154" s="1">
        <v>1.251</v>
      </c>
      <c r="DE154" s="1">
        <v>1.252</v>
      </c>
      <c r="DF154" s="1">
        <v>58.698</v>
      </c>
      <c r="DG154" s="1">
        <v>16.228</v>
      </c>
      <c r="DH154" s="1">
        <v>74.926</v>
      </c>
      <c r="DI154" s="1">
        <v>0.999</v>
      </c>
      <c r="DJ154" s="1">
        <v>0.326</v>
      </c>
      <c r="DK154" s="1">
        <v>1.324</v>
      </c>
      <c r="DL154" s="1">
        <v>199.729</v>
      </c>
      <c r="DM154" s="1">
        <v>87.442</v>
      </c>
      <c r="DN154" s="1">
        <v>287.172</v>
      </c>
      <c r="DO154" s="1">
        <v>0.026</v>
      </c>
      <c r="DP154" s="1">
        <v>7.675</v>
      </c>
      <c r="DQ154" s="1">
        <v>7.701</v>
      </c>
      <c r="DR154" s="1" t="s">
        <v>158</v>
      </c>
      <c r="DS154" s="1" t="s">
        <v>157</v>
      </c>
      <c r="DT154" s="1" t="s">
        <v>157</v>
      </c>
      <c r="DU154" s="1" t="s">
        <v>157</v>
      </c>
      <c r="DV154" s="1">
        <v>391.742</v>
      </c>
      <c r="DW154" s="1" t="str">
        <f t="shared" si="3"/>
        <v>low</v>
      </c>
      <c r="DX154" s="1">
        <v>315.318</v>
      </c>
      <c r="DY154" s="1">
        <v>76.1</v>
      </c>
      <c r="DZ154" s="1">
        <v>231.02</v>
      </c>
      <c r="EA154" s="1" t="s">
        <v>157</v>
      </c>
      <c r="EB154" s="1" t="s">
        <v>157</v>
      </c>
      <c r="EC154" s="1" t="s">
        <v>157</v>
      </c>
      <c r="ED154" s="1" t="s">
        <v>157</v>
      </c>
      <c r="EE154" s="1" t="s">
        <v>467</v>
      </c>
      <c r="EF154" s="1" t="s">
        <v>165</v>
      </c>
      <c r="EG154" s="1" t="s">
        <v>165</v>
      </c>
    </row>
    <row r="155" ht="14.25" customHeight="1">
      <c r="A155" s="1" t="s">
        <v>468</v>
      </c>
      <c r="B155" s="1" t="s">
        <v>136</v>
      </c>
      <c r="C155" s="1">
        <v>39.0</v>
      </c>
      <c r="D155" s="1" t="s">
        <v>137</v>
      </c>
      <c r="E155" s="1">
        <v>109.0</v>
      </c>
      <c r="F155" s="1">
        <v>41.0</v>
      </c>
      <c r="G155" s="1" t="s">
        <v>154</v>
      </c>
      <c r="H155" s="1">
        <v>27.0</v>
      </c>
      <c r="I155" s="1">
        <v>153.0</v>
      </c>
      <c r="J155" s="1">
        <v>216.0</v>
      </c>
      <c r="K155" s="1">
        <v>5.268292683</v>
      </c>
      <c r="L155" s="1">
        <v>241.8</v>
      </c>
      <c r="M155" s="1">
        <v>0.5</v>
      </c>
      <c r="N155" s="1">
        <v>73.0</v>
      </c>
      <c r="O155" s="1">
        <v>5.1</v>
      </c>
      <c r="P155" s="1">
        <v>9.2</v>
      </c>
      <c r="Q155" s="1">
        <v>3.57</v>
      </c>
      <c r="R155" s="1">
        <v>2.577030812</v>
      </c>
      <c r="S155" s="1">
        <v>134.0</v>
      </c>
      <c r="T155" s="1">
        <v>9.41</v>
      </c>
      <c r="U155" s="1">
        <v>4.0515</v>
      </c>
      <c r="V155" s="1">
        <v>165.9</v>
      </c>
      <c r="W155" s="1">
        <v>341.2511333</v>
      </c>
      <c r="X155" s="1">
        <v>87.0</v>
      </c>
      <c r="Y155" s="1">
        <v>59.01698943</v>
      </c>
      <c r="Z155" s="1">
        <v>1.694427333</v>
      </c>
      <c r="AA155" s="1">
        <v>0.352008217</v>
      </c>
      <c r="AB155" s="1">
        <v>84.6</v>
      </c>
      <c r="AC155" s="1">
        <v>27.24950107</v>
      </c>
      <c r="AD155" s="1" t="s">
        <v>139</v>
      </c>
      <c r="AE155" s="1">
        <v>26.25690783</v>
      </c>
      <c r="AF155" s="1">
        <v>96.6</v>
      </c>
      <c r="AG155" s="1" t="s">
        <v>140</v>
      </c>
      <c r="AH155" s="1" t="s">
        <v>141</v>
      </c>
      <c r="AI155" s="1" t="s">
        <v>142</v>
      </c>
      <c r="AJ155" s="1" t="s">
        <v>167</v>
      </c>
      <c r="AK155" s="1" t="s">
        <v>143</v>
      </c>
      <c r="AL155" s="1">
        <v>108.0</v>
      </c>
      <c r="AM155" s="1">
        <v>63.0</v>
      </c>
      <c r="AN155" s="1">
        <v>1746.12</v>
      </c>
      <c r="AO155" s="1">
        <v>21.5185</v>
      </c>
      <c r="AP155" s="1">
        <v>821.294</v>
      </c>
      <c r="AQ155" s="1">
        <v>1207.1</v>
      </c>
      <c r="AR155" s="1">
        <v>14.1024</v>
      </c>
      <c r="AS155" s="1">
        <v>1110.33</v>
      </c>
      <c r="AT155" s="1">
        <v>2556.11</v>
      </c>
      <c r="AU155" s="1">
        <v>212.188</v>
      </c>
      <c r="AV155" s="1">
        <v>10.8244</v>
      </c>
      <c r="AW155" s="1">
        <v>1.40122</v>
      </c>
      <c r="AX155" s="1">
        <v>2.7435</v>
      </c>
      <c r="AY155" s="1">
        <v>725.902</v>
      </c>
      <c r="AZ155" s="1">
        <v>1.10451</v>
      </c>
      <c r="BA155" s="1">
        <v>1.3987</v>
      </c>
      <c r="BB155" s="1">
        <v>12.2358</v>
      </c>
      <c r="BC155" s="1">
        <v>4.163</v>
      </c>
      <c r="BD155" s="1">
        <v>0.896325</v>
      </c>
      <c r="BE155" s="1">
        <v>444.309</v>
      </c>
      <c r="BF155" s="1">
        <v>7.20458</v>
      </c>
      <c r="BG155" s="1">
        <v>160.47</v>
      </c>
      <c r="BH155" s="1">
        <v>0.0</v>
      </c>
      <c r="BI155" s="1">
        <v>0.0</v>
      </c>
      <c r="BJ155" s="1">
        <v>0.059838156</v>
      </c>
      <c r="BK155" s="1">
        <v>0.0</v>
      </c>
      <c r="BL155" s="1" t="s">
        <v>156</v>
      </c>
      <c r="BM155" s="1" t="s">
        <v>146</v>
      </c>
      <c r="BN155" s="1" t="s">
        <v>146</v>
      </c>
      <c r="BO155" s="1" t="s">
        <v>146</v>
      </c>
      <c r="BP155" s="1" t="s">
        <v>146</v>
      </c>
      <c r="BQ155" s="1" t="s">
        <v>146</v>
      </c>
      <c r="BR155" s="1" t="s">
        <v>146</v>
      </c>
      <c r="BS155" s="1">
        <v>13.48971659</v>
      </c>
      <c r="BT155" s="1">
        <v>17.40495783</v>
      </c>
      <c r="BU155" s="1">
        <v>30.59512918</v>
      </c>
      <c r="BV155" s="1">
        <v>6.410432803</v>
      </c>
      <c r="BW155" s="1">
        <v>6.600187453</v>
      </c>
      <c r="BX155" s="1">
        <v>-0.077152838</v>
      </c>
      <c r="BY155" s="1">
        <v>-0.044188338</v>
      </c>
      <c r="BZ155" s="1" t="str">
        <f t="shared" si="1"/>
        <v>antiinflamatoria</v>
      </c>
      <c r="CA155" s="1">
        <v>27.51966874</v>
      </c>
      <c r="CB155" s="1" t="s">
        <v>148</v>
      </c>
      <c r="CC155" s="1">
        <v>0.070979126</v>
      </c>
      <c r="CD155" s="1">
        <v>0.509172021</v>
      </c>
      <c r="CE155" s="1">
        <v>0.091420581</v>
      </c>
      <c r="CF155" s="1">
        <v>0.024802743</v>
      </c>
      <c r="CG155" s="1">
        <v>0.114592003</v>
      </c>
      <c r="CH155" s="1">
        <v>1588.273</v>
      </c>
      <c r="CI155" s="2" t="str">
        <f t="shared" si="2"/>
        <v>High</v>
      </c>
      <c r="CJ155" s="1">
        <v>313.719</v>
      </c>
      <c r="CK155" s="1">
        <v>240.505</v>
      </c>
      <c r="CL155" s="1">
        <v>73.215</v>
      </c>
      <c r="CM155" s="1">
        <v>239.369</v>
      </c>
      <c r="CN155" s="1">
        <v>69.366</v>
      </c>
      <c r="CO155" s="1">
        <v>4.81</v>
      </c>
      <c r="CP155" s="1">
        <v>0.0</v>
      </c>
      <c r="CQ155" s="1">
        <v>4.81</v>
      </c>
      <c r="CR155" s="1">
        <v>0.0</v>
      </c>
      <c r="CS155" s="1">
        <v>0.143</v>
      </c>
      <c r="CT155" s="1">
        <v>0.143</v>
      </c>
      <c r="CU155" s="1">
        <v>0.031</v>
      </c>
      <c r="CV155" s="1">
        <v>0.263</v>
      </c>
      <c r="CW155" s="1">
        <v>0.803</v>
      </c>
      <c r="CX155" s="1">
        <v>0.0</v>
      </c>
      <c r="CY155" s="1">
        <v>110.186</v>
      </c>
      <c r="CZ155" s="1">
        <v>77.287</v>
      </c>
      <c r="DA155" s="1">
        <v>20.061</v>
      </c>
      <c r="DB155" s="1">
        <v>97.348</v>
      </c>
      <c r="DC155" s="1">
        <v>14.554</v>
      </c>
      <c r="DD155" s="1">
        <v>0.147</v>
      </c>
      <c r="DE155" s="1">
        <v>14.701</v>
      </c>
      <c r="DF155" s="1">
        <v>9.041</v>
      </c>
      <c r="DG155" s="1">
        <v>2.638</v>
      </c>
      <c r="DH155" s="1">
        <v>11.679</v>
      </c>
      <c r="DI155" s="1">
        <v>1.264</v>
      </c>
      <c r="DJ155" s="1">
        <v>0.93</v>
      </c>
      <c r="DK155" s="1">
        <v>2.195</v>
      </c>
      <c r="DL155" s="1">
        <v>17.856</v>
      </c>
      <c r="DM155" s="1">
        <v>49.275</v>
      </c>
      <c r="DN155" s="1">
        <v>67.132</v>
      </c>
      <c r="DO155" s="1">
        <v>0.0</v>
      </c>
      <c r="DP155" s="1">
        <v>0.143</v>
      </c>
      <c r="DQ155" s="1">
        <v>0.143</v>
      </c>
      <c r="DR155" s="1" t="s">
        <v>149</v>
      </c>
      <c r="DS155" s="1" t="s">
        <v>158</v>
      </c>
      <c r="DT155" s="1" t="s">
        <v>157</v>
      </c>
      <c r="DU155" s="1" t="s">
        <v>158</v>
      </c>
      <c r="DV155" s="1">
        <v>909.601</v>
      </c>
      <c r="DW155" s="1" t="str">
        <f t="shared" si="3"/>
        <v>high</v>
      </c>
      <c r="DX155" s="1">
        <v>179.667</v>
      </c>
      <c r="DY155" s="1">
        <v>137.086</v>
      </c>
      <c r="DZ155" s="1">
        <v>39.726</v>
      </c>
      <c r="EA155" s="1" t="s">
        <v>149</v>
      </c>
      <c r="EB155" s="1" t="s">
        <v>158</v>
      </c>
      <c r="EC155" s="1" t="s">
        <v>149</v>
      </c>
      <c r="ED155" s="1" t="s">
        <v>158</v>
      </c>
      <c r="EE155" s="1" t="s">
        <v>469</v>
      </c>
      <c r="EF155" s="1" t="s">
        <v>151</v>
      </c>
      <c r="EG155" s="1" t="s">
        <v>151</v>
      </c>
    </row>
    <row r="156" ht="14.25" customHeight="1">
      <c r="A156" s="1" t="s">
        <v>470</v>
      </c>
      <c r="B156" s="1" t="s">
        <v>153</v>
      </c>
      <c r="C156" s="1">
        <v>31.0</v>
      </c>
      <c r="D156" s="1" t="s">
        <v>137</v>
      </c>
      <c r="E156" s="1">
        <v>65.5</v>
      </c>
      <c r="F156" s="1">
        <v>90.0</v>
      </c>
      <c r="G156" s="1" t="s">
        <v>154</v>
      </c>
      <c r="H156" s="1">
        <v>15.0</v>
      </c>
      <c r="I156" s="1">
        <v>102.0</v>
      </c>
      <c r="J156" s="1">
        <v>189.0</v>
      </c>
      <c r="K156" s="1">
        <v>2.1</v>
      </c>
      <c r="L156" s="1">
        <v>96.6</v>
      </c>
      <c r="M156" s="1">
        <v>0.6</v>
      </c>
      <c r="N156" s="1">
        <v>84.0</v>
      </c>
      <c r="O156" s="1">
        <v>5.3</v>
      </c>
      <c r="P156" s="1">
        <v>5.91</v>
      </c>
      <c r="Q156" s="1">
        <v>14.76</v>
      </c>
      <c r="R156" s="1">
        <v>0.400406504</v>
      </c>
      <c r="S156" s="1">
        <v>73.0</v>
      </c>
      <c r="T156" s="1">
        <v>8.73</v>
      </c>
      <c r="U156" s="1">
        <v>4.662</v>
      </c>
      <c r="V156" s="1">
        <v>119.1</v>
      </c>
      <c r="W156" s="1">
        <v>150.2581756</v>
      </c>
      <c r="X156" s="1">
        <v>90.0</v>
      </c>
      <c r="Y156" s="1">
        <v>55.28356044</v>
      </c>
      <c r="Z156" s="1">
        <v>1.808856</v>
      </c>
      <c r="AA156" s="1">
        <v>0.348526313</v>
      </c>
      <c r="AB156" s="1">
        <v>51.0</v>
      </c>
      <c r="AC156" s="1">
        <v>20.17325264</v>
      </c>
      <c r="AD156" s="1" t="s">
        <v>154</v>
      </c>
      <c r="AE156" s="1">
        <v>33.28666944</v>
      </c>
      <c r="AF156" s="1">
        <v>67.7</v>
      </c>
      <c r="AG156" s="1" t="s">
        <v>154</v>
      </c>
      <c r="AH156" s="1" t="s">
        <v>154</v>
      </c>
      <c r="AI156" s="1" t="s">
        <v>142</v>
      </c>
      <c r="AJ156" s="1" t="s">
        <v>167</v>
      </c>
      <c r="AK156" s="1" t="s">
        <v>143</v>
      </c>
      <c r="AL156" s="1">
        <v>102.0</v>
      </c>
      <c r="AM156" s="1">
        <v>63.0</v>
      </c>
      <c r="AN156" s="1">
        <v>1966.42</v>
      </c>
      <c r="AO156" s="1">
        <v>11.8942</v>
      </c>
      <c r="AP156" s="1">
        <v>543.888</v>
      </c>
      <c r="AQ156" s="1">
        <v>926.143</v>
      </c>
      <c r="AR156" s="1">
        <v>13.4388</v>
      </c>
      <c r="AS156" s="1">
        <v>1259.3</v>
      </c>
      <c r="AT156" s="1">
        <v>3115.12</v>
      </c>
      <c r="AU156" s="1">
        <v>249.274</v>
      </c>
      <c r="AV156" s="1">
        <v>10.4298</v>
      </c>
      <c r="AW156" s="1">
        <v>1.37945</v>
      </c>
      <c r="AX156" s="1">
        <v>3.61567</v>
      </c>
      <c r="AY156" s="1">
        <v>614.038</v>
      </c>
      <c r="AZ156" s="1">
        <v>1.33387</v>
      </c>
      <c r="BA156" s="1">
        <v>1.7882</v>
      </c>
      <c r="BB156" s="1">
        <v>18.2465</v>
      </c>
      <c r="BC156" s="1">
        <v>4.3057</v>
      </c>
      <c r="BD156" s="1">
        <v>1.43836</v>
      </c>
      <c r="BE156" s="1">
        <v>319.265</v>
      </c>
      <c r="BF156" s="1">
        <v>7.13386</v>
      </c>
      <c r="BG156" s="1">
        <v>94.7505</v>
      </c>
      <c r="BH156" s="1">
        <v>2.085425539</v>
      </c>
      <c r="BI156" s="1">
        <v>0.477710734</v>
      </c>
      <c r="BJ156" s="1">
        <v>0.205492777</v>
      </c>
      <c r="BK156" s="1">
        <v>0.0</v>
      </c>
      <c r="BL156" s="1" t="s">
        <v>156</v>
      </c>
      <c r="BM156" s="1" t="s">
        <v>146</v>
      </c>
      <c r="BN156" s="1" t="s">
        <v>146</v>
      </c>
      <c r="BO156" s="1" t="s">
        <v>146</v>
      </c>
      <c r="BP156" s="1" t="s">
        <v>146</v>
      </c>
      <c r="BQ156" s="1" t="s">
        <v>146</v>
      </c>
      <c r="BR156" s="1" t="s">
        <v>146</v>
      </c>
      <c r="BS156" s="1">
        <v>10.67008539</v>
      </c>
      <c r="BT156" s="1">
        <v>13.41909162</v>
      </c>
      <c r="BU156" s="1">
        <v>27.55314509</v>
      </c>
      <c r="BV156" s="1">
        <v>10.75101415</v>
      </c>
      <c r="BW156" s="1">
        <v>3.33673941</v>
      </c>
      <c r="BX156" s="1">
        <v>1.299681223</v>
      </c>
      <c r="BY156" s="1">
        <v>0.661078954</v>
      </c>
      <c r="BZ156" s="1" t="str">
        <f t="shared" si="1"/>
        <v>proinflamatoria</v>
      </c>
      <c r="CA156" s="1">
        <v>29.02806499</v>
      </c>
      <c r="CB156" s="1" t="s">
        <v>154</v>
      </c>
      <c r="CC156" s="1">
        <v>0.002060833</v>
      </c>
      <c r="CD156" s="1">
        <v>0.382856925</v>
      </c>
      <c r="CE156" s="1">
        <v>0.507308323</v>
      </c>
      <c r="CF156" s="1">
        <v>0.023585086</v>
      </c>
      <c r="CG156" s="1">
        <v>0.011296416</v>
      </c>
      <c r="CH156" s="1">
        <v>3385.87</v>
      </c>
      <c r="CI156" s="2" t="str">
        <f t="shared" si="2"/>
        <v>High</v>
      </c>
      <c r="CJ156" s="1">
        <v>3816.689</v>
      </c>
      <c r="CK156" s="1">
        <v>2598.794</v>
      </c>
      <c r="CL156" s="1">
        <v>1217.895</v>
      </c>
      <c r="CM156" s="1">
        <v>2.715</v>
      </c>
      <c r="CN156" s="1">
        <v>3775.391</v>
      </c>
      <c r="CO156" s="1">
        <v>30.801</v>
      </c>
      <c r="CP156" s="1">
        <v>0.0</v>
      </c>
      <c r="CQ156" s="1">
        <v>30.801</v>
      </c>
      <c r="CR156" s="1">
        <v>0.0</v>
      </c>
      <c r="CS156" s="1">
        <v>7.782</v>
      </c>
      <c r="CT156" s="1">
        <v>7.782</v>
      </c>
      <c r="CU156" s="1">
        <v>0.0</v>
      </c>
      <c r="CV156" s="1">
        <v>3.134</v>
      </c>
      <c r="CW156" s="1">
        <v>0.0</v>
      </c>
      <c r="CX156" s="1">
        <v>0.0</v>
      </c>
      <c r="CY156" s="1">
        <v>0.159</v>
      </c>
      <c r="CZ156" s="1">
        <v>0.29</v>
      </c>
      <c r="DA156" s="1">
        <v>0.289</v>
      </c>
      <c r="DB156" s="1">
        <v>0.579</v>
      </c>
      <c r="DC156" s="1">
        <v>0.016</v>
      </c>
      <c r="DD156" s="1">
        <v>0.063</v>
      </c>
      <c r="DE156" s="1">
        <v>0.079</v>
      </c>
      <c r="DF156" s="1">
        <v>1.097</v>
      </c>
      <c r="DG156" s="1">
        <v>0.801</v>
      </c>
      <c r="DH156" s="1">
        <v>1.899</v>
      </c>
      <c r="DI156" s="1">
        <v>0.08</v>
      </c>
      <c r="DJ156" s="1">
        <v>2.12</v>
      </c>
      <c r="DK156" s="1">
        <v>2.2</v>
      </c>
      <c r="DL156" s="1">
        <v>2566.351</v>
      </c>
      <c r="DM156" s="1">
        <v>1206.839</v>
      </c>
      <c r="DN156" s="1">
        <v>3773.19</v>
      </c>
      <c r="DO156" s="1">
        <v>0.0</v>
      </c>
      <c r="DP156" s="1">
        <v>7.782</v>
      </c>
      <c r="DQ156" s="1">
        <v>7.782</v>
      </c>
      <c r="DR156" s="1" t="s">
        <v>149</v>
      </c>
      <c r="DS156" s="1" t="s">
        <v>149</v>
      </c>
      <c r="DT156" s="1" t="s">
        <v>158</v>
      </c>
      <c r="DU156" s="1" t="s">
        <v>149</v>
      </c>
      <c r="DV156" s="1">
        <v>1721.845</v>
      </c>
      <c r="DW156" s="1" t="str">
        <f t="shared" si="3"/>
        <v>high</v>
      </c>
      <c r="DX156" s="1">
        <v>1940.933</v>
      </c>
      <c r="DY156" s="1">
        <v>1.381</v>
      </c>
      <c r="DZ156" s="1">
        <v>1919.931</v>
      </c>
      <c r="EA156" s="1" t="s">
        <v>149</v>
      </c>
      <c r="EB156" s="1" t="s">
        <v>149</v>
      </c>
      <c r="EC156" s="1" t="s">
        <v>158</v>
      </c>
      <c r="ED156" s="1" t="s">
        <v>149</v>
      </c>
      <c r="EE156" s="1" t="s">
        <v>471</v>
      </c>
      <c r="EF156" s="1" t="s">
        <v>151</v>
      </c>
      <c r="EG156" s="1" t="s">
        <v>151</v>
      </c>
    </row>
    <row r="157" ht="14.25" customHeight="1">
      <c r="A157" s="1" t="s">
        <v>472</v>
      </c>
      <c r="B157" s="1" t="s">
        <v>153</v>
      </c>
      <c r="C157" s="1">
        <v>54.0</v>
      </c>
      <c r="D157" s="1" t="s">
        <v>161</v>
      </c>
      <c r="E157" s="1">
        <v>107.0</v>
      </c>
      <c r="F157" s="1">
        <v>60.0</v>
      </c>
      <c r="G157" s="1" t="s">
        <v>154</v>
      </c>
      <c r="H157" s="1">
        <v>42.0</v>
      </c>
      <c r="I157" s="1">
        <v>145.0</v>
      </c>
      <c r="J157" s="1">
        <v>222.0</v>
      </c>
      <c r="K157" s="1">
        <v>3.7</v>
      </c>
      <c r="L157" s="1">
        <v>84.9</v>
      </c>
      <c r="M157" s="1">
        <v>1.2</v>
      </c>
      <c r="N157" s="1">
        <v>84.0</v>
      </c>
      <c r="O157" s="1">
        <v>4.7</v>
      </c>
      <c r="P157" s="1">
        <v>5.5</v>
      </c>
      <c r="Q157" s="1">
        <v>3.63</v>
      </c>
      <c r="R157" s="1">
        <v>1.515151515</v>
      </c>
      <c r="S157" s="1">
        <v>210.0</v>
      </c>
      <c r="T157" s="1">
        <v>11.73</v>
      </c>
      <c r="U157" s="1">
        <v>4.662</v>
      </c>
      <c r="V157" s="1">
        <v>145.3</v>
      </c>
      <c r="W157" s="1">
        <v>201.8932874</v>
      </c>
      <c r="X157" s="1">
        <v>67.4</v>
      </c>
      <c r="Y157" s="1">
        <v>41.14454242</v>
      </c>
      <c r="Z157" s="1">
        <v>2.430456</v>
      </c>
      <c r="AA157" s="1">
        <v>0.333610498</v>
      </c>
      <c r="AB157" s="1">
        <v>62.0</v>
      </c>
      <c r="AC157" s="1">
        <v>27.88922221</v>
      </c>
      <c r="AD157" s="1" t="s">
        <v>139</v>
      </c>
      <c r="AE157" s="1">
        <v>40.83727404</v>
      </c>
      <c r="AF157" s="1">
        <v>96.6</v>
      </c>
      <c r="AG157" s="1" t="s">
        <v>140</v>
      </c>
      <c r="AH157" s="1" t="s">
        <v>141</v>
      </c>
      <c r="AI157" s="1" t="s">
        <v>167</v>
      </c>
      <c r="AJ157" s="1" t="s">
        <v>167</v>
      </c>
      <c r="AK157" s="1" t="s">
        <v>143</v>
      </c>
      <c r="AL157" s="1">
        <v>121.0</v>
      </c>
      <c r="AM157" s="1">
        <v>82.0</v>
      </c>
      <c r="AN157" s="1">
        <v>1016.51</v>
      </c>
      <c r="AO157" s="1">
        <v>11.6962</v>
      </c>
      <c r="AP157" s="1">
        <v>520.612</v>
      </c>
      <c r="AQ157" s="1">
        <v>774.614</v>
      </c>
      <c r="AR157" s="1">
        <v>9.7999</v>
      </c>
      <c r="AS157" s="1">
        <v>988.841</v>
      </c>
      <c r="AT157" s="1">
        <v>1522.47</v>
      </c>
      <c r="AU157" s="1">
        <v>155.885</v>
      </c>
      <c r="AV157" s="1">
        <v>9.58403</v>
      </c>
      <c r="AW157" s="1">
        <v>0.850103</v>
      </c>
      <c r="AX157" s="1">
        <v>2.60878</v>
      </c>
      <c r="AY157" s="1">
        <v>701.547</v>
      </c>
      <c r="AZ157" s="1">
        <v>0.710906</v>
      </c>
      <c r="BA157" s="1">
        <v>1.29226</v>
      </c>
      <c r="BB157" s="1">
        <v>9.40435</v>
      </c>
      <c r="BC157" s="1">
        <v>3.96822</v>
      </c>
      <c r="BD157" s="1">
        <v>0.974116</v>
      </c>
      <c r="BE157" s="1">
        <v>241.563</v>
      </c>
      <c r="BF157" s="1">
        <v>7.00015</v>
      </c>
      <c r="BG157" s="1">
        <v>84.4842</v>
      </c>
      <c r="BH157" s="1">
        <v>2.115048278</v>
      </c>
      <c r="BI157" s="1">
        <v>1.285870095</v>
      </c>
      <c r="BJ157" s="1">
        <v>0.0</v>
      </c>
      <c r="BK157" s="1">
        <v>0.0</v>
      </c>
      <c r="BL157" s="1" t="s">
        <v>156</v>
      </c>
      <c r="BM157" s="1" t="s">
        <v>146</v>
      </c>
      <c r="BN157" s="1" t="s">
        <v>145</v>
      </c>
      <c r="BO157" s="1" t="s">
        <v>146</v>
      </c>
      <c r="BP157" s="1" t="s">
        <v>146</v>
      </c>
      <c r="BQ157" s="1" t="s">
        <v>146</v>
      </c>
      <c r="BR157" s="1" t="s">
        <v>146</v>
      </c>
      <c r="BS157" s="1" t="s">
        <v>147</v>
      </c>
      <c r="BT157" s="1" t="s">
        <v>147</v>
      </c>
      <c r="BU157" s="1" t="s">
        <v>147</v>
      </c>
      <c r="BV157" s="1" t="s">
        <v>147</v>
      </c>
      <c r="BW157" s="1" t="s">
        <v>147</v>
      </c>
      <c r="BX157" s="1">
        <v>1.375977522</v>
      </c>
      <c r="BY157" s="1">
        <v>1.352976915</v>
      </c>
      <c r="BZ157" s="1" t="str">
        <f t="shared" si="1"/>
        <v>proinflamatoria</v>
      </c>
      <c r="CA157" s="1">
        <v>45.13043478</v>
      </c>
      <c r="CB157" s="1" t="s">
        <v>148</v>
      </c>
      <c r="CC157" s="1">
        <v>0.0</v>
      </c>
      <c r="CD157" s="1">
        <v>0.062408459</v>
      </c>
      <c r="CE157" s="1">
        <v>0.045082699</v>
      </c>
      <c r="CF157" s="1">
        <v>0.579109063</v>
      </c>
      <c r="CG157" s="1">
        <v>0.0</v>
      </c>
      <c r="CH157" s="1">
        <v>284.957</v>
      </c>
      <c r="CI157" s="2" t="str">
        <f t="shared" si="2"/>
        <v>low</v>
      </c>
      <c r="CJ157" s="1">
        <v>178.214</v>
      </c>
      <c r="CK157" s="1">
        <v>117.449</v>
      </c>
      <c r="CL157" s="1">
        <v>60.765</v>
      </c>
      <c r="CM157" s="1">
        <v>12.553</v>
      </c>
      <c r="CN157" s="1">
        <v>159.569</v>
      </c>
      <c r="CO157" s="1">
        <v>6.026</v>
      </c>
      <c r="CP157" s="1">
        <v>0.0</v>
      </c>
      <c r="CQ157" s="1">
        <v>6.026</v>
      </c>
      <c r="CR157" s="1">
        <v>0.0</v>
      </c>
      <c r="CS157" s="1">
        <v>0.066</v>
      </c>
      <c r="CT157" s="1">
        <v>0.066</v>
      </c>
      <c r="CU157" s="1">
        <v>0.0</v>
      </c>
      <c r="CV157" s="1">
        <v>4.863</v>
      </c>
      <c r="CW157" s="1">
        <v>0.0</v>
      </c>
      <c r="CX157" s="1">
        <v>0.0</v>
      </c>
      <c r="CY157" s="1">
        <v>0.0</v>
      </c>
      <c r="CZ157" s="1">
        <v>0.0</v>
      </c>
      <c r="DA157" s="1">
        <v>8.46</v>
      </c>
      <c r="DB157" s="1">
        <v>8.46</v>
      </c>
      <c r="DC157" s="1">
        <v>3.7</v>
      </c>
      <c r="DD157" s="1">
        <v>0.305</v>
      </c>
      <c r="DE157" s="1">
        <v>4.005</v>
      </c>
      <c r="DF157" s="1">
        <v>0.0</v>
      </c>
      <c r="DG157" s="1">
        <v>0.088</v>
      </c>
      <c r="DH157" s="1">
        <v>0.088</v>
      </c>
      <c r="DI157" s="1">
        <v>0.018</v>
      </c>
      <c r="DJ157" s="1">
        <v>0.194</v>
      </c>
      <c r="DK157" s="1">
        <v>0.212</v>
      </c>
      <c r="DL157" s="1">
        <v>107.705</v>
      </c>
      <c r="DM157" s="1">
        <v>51.652</v>
      </c>
      <c r="DN157" s="1">
        <v>159.357</v>
      </c>
      <c r="DO157" s="1">
        <v>0.0</v>
      </c>
      <c r="DP157" s="1">
        <v>0.066</v>
      </c>
      <c r="DQ157" s="1">
        <v>0.066</v>
      </c>
      <c r="DR157" s="1" t="s">
        <v>158</v>
      </c>
      <c r="DS157" s="1" t="s">
        <v>158</v>
      </c>
      <c r="DT157" s="1" t="s">
        <v>158</v>
      </c>
      <c r="DU157" s="1" t="s">
        <v>157</v>
      </c>
      <c r="DV157" s="1">
        <v>280.329</v>
      </c>
      <c r="DW157" s="1" t="str">
        <f t="shared" si="3"/>
        <v>low</v>
      </c>
      <c r="DX157" s="1">
        <v>175.319</v>
      </c>
      <c r="DY157" s="1">
        <v>12.349</v>
      </c>
      <c r="DZ157" s="1">
        <v>156.977</v>
      </c>
      <c r="EA157" s="1" t="s">
        <v>158</v>
      </c>
      <c r="EB157" s="1" t="s">
        <v>158</v>
      </c>
      <c r="EC157" s="1" t="s">
        <v>158</v>
      </c>
      <c r="ED157" s="1" t="s">
        <v>157</v>
      </c>
      <c r="EE157" s="1" t="s">
        <v>473</v>
      </c>
      <c r="EF157" s="1" t="s">
        <v>165</v>
      </c>
      <c r="EG157" s="1" t="s">
        <v>165</v>
      </c>
    </row>
    <row r="158" ht="14.25" customHeight="1">
      <c r="A158" s="1" t="s">
        <v>474</v>
      </c>
      <c r="B158" s="1" t="s">
        <v>136</v>
      </c>
      <c r="C158" s="1">
        <v>47.0</v>
      </c>
      <c r="D158" s="1" t="s">
        <v>161</v>
      </c>
      <c r="E158" s="1">
        <v>84.2</v>
      </c>
      <c r="F158" s="1">
        <v>35.0</v>
      </c>
      <c r="G158" s="1" t="s">
        <v>138</v>
      </c>
      <c r="H158" s="1">
        <v>32.0</v>
      </c>
      <c r="I158" s="1">
        <v>114.0</v>
      </c>
      <c r="J158" s="1">
        <v>177.0</v>
      </c>
      <c r="K158" s="1">
        <v>5.057142857</v>
      </c>
      <c r="L158" s="1">
        <v>200.9</v>
      </c>
      <c r="M158" s="1">
        <v>0.7</v>
      </c>
      <c r="N158" s="1">
        <v>97.0</v>
      </c>
      <c r="O158" s="1">
        <v>6.0</v>
      </c>
      <c r="P158" s="1">
        <v>1.98</v>
      </c>
      <c r="Q158" s="1">
        <v>3.47</v>
      </c>
      <c r="R158" s="1">
        <v>0.570605187</v>
      </c>
      <c r="S158" s="1">
        <v>160.0</v>
      </c>
      <c r="T158" s="1">
        <v>8.67</v>
      </c>
      <c r="U158" s="1">
        <v>5.3835</v>
      </c>
      <c r="V158" s="1">
        <v>89.0</v>
      </c>
      <c r="W158" s="1">
        <v>92.06264932</v>
      </c>
      <c r="X158" s="1">
        <v>87.3</v>
      </c>
      <c r="Y158" s="1">
        <v>48.20573436</v>
      </c>
      <c r="Z158" s="1">
        <v>2.074442</v>
      </c>
      <c r="AA158" s="1">
        <v>0.341445961</v>
      </c>
      <c r="AB158" s="1">
        <v>79.8</v>
      </c>
      <c r="AC158" s="1">
        <v>24.6844535</v>
      </c>
      <c r="AD158" s="1" t="s">
        <v>154</v>
      </c>
      <c r="AE158" s="1">
        <v>37.57925739</v>
      </c>
      <c r="AF158" s="1">
        <v>99.1</v>
      </c>
      <c r="AG158" s="1" t="s">
        <v>140</v>
      </c>
      <c r="AH158" s="1" t="s">
        <v>141</v>
      </c>
      <c r="AI158" s="1" t="s">
        <v>142</v>
      </c>
      <c r="AJ158" s="1" t="s">
        <v>167</v>
      </c>
      <c r="AK158" s="1" t="s">
        <v>173</v>
      </c>
      <c r="AL158" s="1">
        <v>133.0</v>
      </c>
      <c r="AM158" s="1">
        <v>80.0</v>
      </c>
      <c r="AN158" s="1">
        <v>2364.82</v>
      </c>
      <c r="AO158" s="1">
        <v>24.5267</v>
      </c>
      <c r="AP158" s="1">
        <v>533.312</v>
      </c>
      <c r="AQ158" s="1">
        <v>1235.26</v>
      </c>
      <c r="AR158" s="1">
        <v>13.4713</v>
      </c>
      <c r="AS158" s="1">
        <v>1190.38</v>
      </c>
      <c r="AT158" s="1">
        <v>4386.4</v>
      </c>
      <c r="AU158" s="1">
        <v>281.834</v>
      </c>
      <c r="AV158" s="1">
        <v>11.2105</v>
      </c>
      <c r="AW158" s="1">
        <v>1.51785</v>
      </c>
      <c r="AX158" s="1">
        <v>3.15648</v>
      </c>
      <c r="AY158" s="1">
        <v>756.534</v>
      </c>
      <c r="AZ158" s="1">
        <v>1.29022</v>
      </c>
      <c r="BA158" s="1">
        <v>2.36004</v>
      </c>
      <c r="BB158" s="1">
        <v>20.7341</v>
      </c>
      <c r="BC158" s="1">
        <v>5.49818</v>
      </c>
      <c r="BD158" s="1">
        <v>2.36942</v>
      </c>
      <c r="BE158" s="1">
        <v>397.31</v>
      </c>
      <c r="BF158" s="1">
        <v>7.56419</v>
      </c>
      <c r="BG158" s="1">
        <v>300.097</v>
      </c>
      <c r="BH158" s="1">
        <v>0.535886437</v>
      </c>
      <c r="BI158" s="1">
        <v>0.0</v>
      </c>
      <c r="BJ158" s="1">
        <v>0.180616367</v>
      </c>
      <c r="BK158" s="1">
        <v>0.027062136</v>
      </c>
      <c r="BL158" s="1" t="s">
        <v>144</v>
      </c>
      <c r="BM158" s="1" t="s">
        <v>145</v>
      </c>
      <c r="BN158" s="1" t="s">
        <v>145</v>
      </c>
      <c r="BO158" s="1" t="s">
        <v>145</v>
      </c>
      <c r="BP158" s="1" t="s">
        <v>146</v>
      </c>
      <c r="BQ158" s="1" t="s">
        <v>146</v>
      </c>
      <c r="BR158" s="1" t="s">
        <v>146</v>
      </c>
      <c r="BS158" s="1">
        <v>10.5585227</v>
      </c>
      <c r="BT158" s="1">
        <v>20.02365643</v>
      </c>
      <c r="BU158" s="1">
        <v>17.76758915</v>
      </c>
      <c r="BV158" s="1">
        <v>7.013469882</v>
      </c>
      <c r="BW158" s="1">
        <v>7.019401873</v>
      </c>
      <c r="BX158" s="1">
        <v>-1.340676856</v>
      </c>
      <c r="BY158" s="1">
        <v>-0.566882391</v>
      </c>
      <c r="BZ158" s="1" t="str">
        <f t="shared" si="1"/>
        <v>antiinflamatoria</v>
      </c>
      <c r="CA158" s="1">
        <v>27.71342079</v>
      </c>
      <c r="CB158" s="1" t="s">
        <v>148</v>
      </c>
      <c r="CC158" s="1">
        <v>0.016514884</v>
      </c>
      <c r="CD158" s="1">
        <v>0.0724027</v>
      </c>
      <c r="CE158" s="1">
        <v>0.046123873</v>
      </c>
      <c r="CF158" s="1">
        <v>0.231185719</v>
      </c>
      <c r="CG158" s="1">
        <v>0.113406733</v>
      </c>
      <c r="CH158" s="1">
        <v>1353.264</v>
      </c>
      <c r="CI158" s="2" t="str">
        <f t="shared" si="2"/>
        <v>High</v>
      </c>
      <c r="CJ158" s="1">
        <v>210.309</v>
      </c>
      <c r="CK158" s="1">
        <v>43.159</v>
      </c>
      <c r="CL158" s="1">
        <v>167.15</v>
      </c>
      <c r="CM158" s="1">
        <v>81.627</v>
      </c>
      <c r="CN158" s="1">
        <v>82.912</v>
      </c>
      <c r="CO158" s="1">
        <v>1.229</v>
      </c>
      <c r="CP158" s="1">
        <v>0.0</v>
      </c>
      <c r="CQ158" s="1">
        <v>1.229</v>
      </c>
      <c r="CR158" s="1">
        <v>0.0</v>
      </c>
      <c r="CS158" s="1">
        <v>44.542</v>
      </c>
      <c r="CT158" s="1">
        <v>44.542</v>
      </c>
      <c r="CU158" s="1">
        <v>0.0</v>
      </c>
      <c r="CV158" s="1">
        <v>1.229</v>
      </c>
      <c r="CW158" s="1">
        <v>0.0</v>
      </c>
      <c r="CX158" s="1">
        <v>0.0</v>
      </c>
      <c r="CY158" s="1">
        <v>8.838</v>
      </c>
      <c r="CZ158" s="1">
        <v>0.231</v>
      </c>
      <c r="DA158" s="1">
        <v>62.024</v>
      </c>
      <c r="DB158" s="1">
        <v>62.256</v>
      </c>
      <c r="DC158" s="1">
        <v>5.073</v>
      </c>
      <c r="DD158" s="1">
        <v>0.001</v>
      </c>
      <c r="DE158" s="1">
        <v>5.074</v>
      </c>
      <c r="DF158" s="1">
        <v>3.403</v>
      </c>
      <c r="DG158" s="1">
        <v>2.055</v>
      </c>
      <c r="DH158" s="1">
        <v>5.459</v>
      </c>
      <c r="DI158" s="1">
        <v>0.347</v>
      </c>
      <c r="DJ158" s="1">
        <v>1.203</v>
      </c>
      <c r="DK158" s="1">
        <v>1.55</v>
      </c>
      <c r="DL158" s="1">
        <v>24.007</v>
      </c>
      <c r="DM158" s="1">
        <v>57.293</v>
      </c>
      <c r="DN158" s="1">
        <v>81.301</v>
      </c>
      <c r="DO158" s="1">
        <v>0.0</v>
      </c>
      <c r="DP158" s="1">
        <v>44.542</v>
      </c>
      <c r="DQ158" s="1">
        <v>44.542</v>
      </c>
      <c r="DR158" s="1" t="s">
        <v>149</v>
      </c>
      <c r="DS158" s="1" t="s">
        <v>158</v>
      </c>
      <c r="DT158" s="1" t="s">
        <v>157</v>
      </c>
      <c r="DU158" s="1" t="s">
        <v>158</v>
      </c>
      <c r="DV158" s="1">
        <v>572.248</v>
      </c>
      <c r="DW158" s="1" t="str">
        <f t="shared" si="3"/>
        <v>high</v>
      </c>
      <c r="DX158" s="1">
        <v>88.932</v>
      </c>
      <c r="DY158" s="1">
        <v>34.517</v>
      </c>
      <c r="DZ158" s="1">
        <v>35.06</v>
      </c>
      <c r="EA158" s="1" t="s">
        <v>157</v>
      </c>
      <c r="EB158" s="1" t="s">
        <v>158</v>
      </c>
      <c r="EC158" s="1" t="s">
        <v>157</v>
      </c>
      <c r="ED158" s="1" t="s">
        <v>158</v>
      </c>
      <c r="EE158" s="1" t="s">
        <v>475</v>
      </c>
      <c r="EF158" s="1" t="s">
        <v>175</v>
      </c>
      <c r="EG158" s="1" t="s">
        <v>151</v>
      </c>
    </row>
    <row r="159" ht="14.25" customHeight="1">
      <c r="A159" s="1" t="s">
        <v>476</v>
      </c>
      <c r="B159" s="1" t="s">
        <v>136</v>
      </c>
      <c r="C159" s="1">
        <v>41.0</v>
      </c>
      <c r="D159" s="1" t="s">
        <v>161</v>
      </c>
      <c r="E159" s="1">
        <v>114.0</v>
      </c>
      <c r="F159" s="1">
        <v>65.0</v>
      </c>
      <c r="G159" s="1" t="s">
        <v>154</v>
      </c>
      <c r="H159" s="1">
        <v>35.0</v>
      </c>
      <c r="I159" s="1">
        <v>166.0</v>
      </c>
      <c r="J159" s="1">
        <v>241.0</v>
      </c>
      <c r="K159" s="1">
        <v>3.707692308</v>
      </c>
      <c r="L159" s="1">
        <v>188.6</v>
      </c>
      <c r="M159" s="1">
        <v>0.7</v>
      </c>
      <c r="N159" s="1">
        <v>96.0</v>
      </c>
      <c r="O159" s="1">
        <v>5.8</v>
      </c>
      <c r="P159" s="1">
        <v>1.47</v>
      </c>
      <c r="Q159" s="1">
        <v>7.29</v>
      </c>
      <c r="R159" s="1">
        <v>0.201646091</v>
      </c>
      <c r="S159" s="1">
        <v>173.0</v>
      </c>
      <c r="T159" s="1">
        <v>9.64</v>
      </c>
      <c r="U159" s="1">
        <v>5.328</v>
      </c>
      <c r="V159" s="1">
        <v>97.7</v>
      </c>
      <c r="W159" s="1">
        <v>105.4704595</v>
      </c>
      <c r="X159" s="1">
        <v>78.9</v>
      </c>
      <c r="Y159" s="1">
        <v>43.80677358</v>
      </c>
      <c r="Z159" s="1">
        <v>2.282752</v>
      </c>
      <c r="AA159" s="1">
        <v>0.33666876</v>
      </c>
      <c r="AB159" s="1">
        <v>61.2</v>
      </c>
      <c r="AC159" s="1">
        <v>21.30158979</v>
      </c>
      <c r="AD159" s="1" t="s">
        <v>154</v>
      </c>
      <c r="AE159" s="1">
        <v>36.80661013</v>
      </c>
      <c r="AF159" s="1">
        <v>80.4</v>
      </c>
      <c r="AG159" s="1" t="s">
        <v>140</v>
      </c>
      <c r="AH159" s="1" t="s">
        <v>154</v>
      </c>
      <c r="AI159" s="1" t="s">
        <v>142</v>
      </c>
      <c r="AJ159" s="1" t="s">
        <v>167</v>
      </c>
      <c r="AK159" s="1" t="s">
        <v>143</v>
      </c>
      <c r="AL159" s="1">
        <v>107.0</v>
      </c>
      <c r="AM159" s="1">
        <v>75.0</v>
      </c>
      <c r="AN159" s="1">
        <v>2054.9</v>
      </c>
      <c r="AO159" s="1">
        <v>17.6064</v>
      </c>
      <c r="AP159" s="1">
        <v>511.559</v>
      </c>
      <c r="AQ159" s="1">
        <v>949.21</v>
      </c>
      <c r="AR159" s="1">
        <v>12.8718</v>
      </c>
      <c r="AS159" s="1">
        <v>1150.31</v>
      </c>
      <c r="AT159" s="1">
        <v>3176.92</v>
      </c>
      <c r="AU159" s="1">
        <v>260.869</v>
      </c>
      <c r="AV159" s="1">
        <v>10.2447</v>
      </c>
      <c r="AW159" s="1">
        <v>1.62375</v>
      </c>
      <c r="AX159" s="1">
        <v>3.30926</v>
      </c>
      <c r="AY159" s="1">
        <v>696.739</v>
      </c>
      <c r="AZ159" s="1">
        <v>1.1432</v>
      </c>
      <c r="BA159" s="1">
        <v>1.34305</v>
      </c>
      <c r="BB159" s="1">
        <v>15.8378</v>
      </c>
      <c r="BC159" s="1">
        <v>4.96461</v>
      </c>
      <c r="BD159" s="1">
        <v>1.63527</v>
      </c>
      <c r="BE159" s="1">
        <v>348.915</v>
      </c>
      <c r="BF159" s="1">
        <v>6.95206</v>
      </c>
      <c r="BG159" s="1">
        <v>148.363</v>
      </c>
      <c r="BH159" s="1">
        <v>0.917670552</v>
      </c>
      <c r="BI159" s="1">
        <v>0.173097226</v>
      </c>
      <c r="BJ159" s="1">
        <v>0.25870282</v>
      </c>
      <c r="BK159" s="1">
        <v>0.020900467</v>
      </c>
      <c r="BL159" s="1" t="s">
        <v>156</v>
      </c>
      <c r="BM159" s="1" t="s">
        <v>146</v>
      </c>
      <c r="BN159" s="1" t="s">
        <v>145</v>
      </c>
      <c r="BO159" s="1" t="s">
        <v>146</v>
      </c>
      <c r="BP159" s="1" t="s">
        <v>146</v>
      </c>
      <c r="BQ159" s="1" t="s">
        <v>146</v>
      </c>
      <c r="BR159" s="1" t="s">
        <v>146</v>
      </c>
      <c r="BS159" s="1">
        <v>23.65580827</v>
      </c>
      <c r="BT159" s="1">
        <v>7.412866036</v>
      </c>
      <c r="BU159" s="1">
        <v>22.86014655</v>
      </c>
      <c r="BV159" s="1">
        <v>35.21620033</v>
      </c>
      <c r="BW159" s="1">
        <v>3.382584634</v>
      </c>
      <c r="BX159" s="1">
        <v>-0.655640093</v>
      </c>
      <c r="BY159" s="1">
        <v>-0.319046274</v>
      </c>
      <c r="BZ159" s="1" t="str">
        <f t="shared" si="1"/>
        <v>antiinflamatoria</v>
      </c>
      <c r="CA159" s="1">
        <v>21.8358209</v>
      </c>
      <c r="CB159" s="1" t="s">
        <v>148</v>
      </c>
      <c r="CC159" s="1">
        <v>0.025162408</v>
      </c>
      <c r="CD159" s="1">
        <v>0.153529667</v>
      </c>
      <c r="CE159" s="1">
        <v>0.012386314</v>
      </c>
      <c r="CF159" s="1">
        <v>0.138414898</v>
      </c>
      <c r="CG159" s="1">
        <v>0.349328714</v>
      </c>
      <c r="CH159" s="1">
        <v>727.016</v>
      </c>
      <c r="CI159" s="2" t="str">
        <f t="shared" si="2"/>
        <v>low</v>
      </c>
      <c r="CJ159" s="1">
        <v>584.322</v>
      </c>
      <c r="CK159" s="1">
        <v>373.235</v>
      </c>
      <c r="CL159" s="1">
        <v>211.087</v>
      </c>
      <c r="CM159" s="1">
        <v>36.432</v>
      </c>
      <c r="CN159" s="1">
        <v>531.177</v>
      </c>
      <c r="CO159" s="1">
        <v>3.883</v>
      </c>
      <c r="CP159" s="1">
        <v>0.0</v>
      </c>
      <c r="CQ159" s="1">
        <v>3.883</v>
      </c>
      <c r="CR159" s="1">
        <v>0.0</v>
      </c>
      <c r="CS159" s="1">
        <v>12.831</v>
      </c>
      <c r="CT159" s="1">
        <v>12.831</v>
      </c>
      <c r="CU159" s="1">
        <v>0.0</v>
      </c>
      <c r="CV159" s="1">
        <v>0.395</v>
      </c>
      <c r="CW159" s="1">
        <v>0.0</v>
      </c>
      <c r="CX159" s="1">
        <v>0.0</v>
      </c>
      <c r="CY159" s="1">
        <v>0.421</v>
      </c>
      <c r="CZ159" s="1">
        <v>0.498</v>
      </c>
      <c r="DA159" s="1">
        <v>30.491</v>
      </c>
      <c r="DB159" s="1">
        <v>30.99</v>
      </c>
      <c r="DC159" s="1">
        <v>0.034</v>
      </c>
      <c r="DD159" s="1">
        <v>1.233</v>
      </c>
      <c r="DE159" s="1">
        <v>1.266</v>
      </c>
      <c r="DF159" s="1">
        <v>2.365</v>
      </c>
      <c r="DG159" s="1">
        <v>1.39</v>
      </c>
      <c r="DH159" s="1">
        <v>3.754</v>
      </c>
      <c r="DI159" s="1">
        <v>0.276</v>
      </c>
      <c r="DJ159" s="1">
        <v>3.539</v>
      </c>
      <c r="DK159" s="1">
        <v>3.815</v>
      </c>
      <c r="DL159" s="1">
        <v>365.759</v>
      </c>
      <c r="DM159" s="1">
        <v>161.603</v>
      </c>
      <c r="DN159" s="1">
        <v>527.362</v>
      </c>
      <c r="DO159" s="1">
        <v>0.0</v>
      </c>
      <c r="DP159" s="1">
        <v>12.831</v>
      </c>
      <c r="DQ159" s="1">
        <v>12.831</v>
      </c>
      <c r="DR159" s="1" t="s">
        <v>158</v>
      </c>
      <c r="DS159" s="1" t="s">
        <v>157</v>
      </c>
      <c r="DT159" s="1" t="s">
        <v>158</v>
      </c>
      <c r="DU159" s="1" t="s">
        <v>149</v>
      </c>
      <c r="DV159" s="1">
        <v>353.796</v>
      </c>
      <c r="DW159" s="1" t="str">
        <f t="shared" si="3"/>
        <v>low</v>
      </c>
      <c r="DX159" s="1">
        <v>284.355</v>
      </c>
      <c r="DY159" s="1">
        <v>17.729</v>
      </c>
      <c r="DZ159" s="1">
        <v>258.493</v>
      </c>
      <c r="EA159" s="1" t="s">
        <v>158</v>
      </c>
      <c r="EB159" s="1" t="s">
        <v>157</v>
      </c>
      <c r="EC159" s="1" t="s">
        <v>158</v>
      </c>
      <c r="ED159" s="1" t="s">
        <v>149</v>
      </c>
      <c r="EE159" s="1" t="s">
        <v>477</v>
      </c>
      <c r="EF159" s="1" t="s">
        <v>151</v>
      </c>
      <c r="EG159" s="1" t="s">
        <v>151</v>
      </c>
    </row>
    <row r="160" ht="14.25" customHeight="1">
      <c r="A160" s="1" t="s">
        <v>478</v>
      </c>
      <c r="B160" s="1" t="s">
        <v>136</v>
      </c>
      <c r="C160" s="1">
        <v>38.0</v>
      </c>
      <c r="D160" s="1" t="s">
        <v>137</v>
      </c>
      <c r="E160" s="1">
        <v>123.0</v>
      </c>
      <c r="F160" s="1">
        <v>48.0</v>
      </c>
      <c r="G160" s="1" t="s">
        <v>154</v>
      </c>
      <c r="H160" s="1">
        <v>57.0</v>
      </c>
      <c r="I160" s="1">
        <v>170.0</v>
      </c>
      <c r="J160" s="1">
        <v>256.0</v>
      </c>
      <c r="K160" s="1">
        <v>5.333333333</v>
      </c>
      <c r="L160" s="1">
        <v>182.9</v>
      </c>
      <c r="M160" s="1">
        <v>0.9</v>
      </c>
      <c r="N160" s="1">
        <v>90.0</v>
      </c>
      <c r="O160" s="1">
        <v>5.8</v>
      </c>
      <c r="P160" s="1">
        <v>4.45</v>
      </c>
      <c r="Q160" s="1">
        <v>4.43</v>
      </c>
      <c r="R160" s="1">
        <v>1.004514673</v>
      </c>
      <c r="S160" s="1">
        <v>283.0</v>
      </c>
      <c r="T160" s="1">
        <v>49.33</v>
      </c>
      <c r="U160" s="1">
        <v>4.995</v>
      </c>
      <c r="V160" s="1">
        <v>337.2</v>
      </c>
      <c r="W160" s="1">
        <v>659.9331104</v>
      </c>
      <c r="X160" s="1">
        <v>16.8</v>
      </c>
      <c r="Y160" s="1">
        <v>9.131369358</v>
      </c>
      <c r="Z160" s="1">
        <v>10.95126</v>
      </c>
      <c r="AA160" s="1">
        <v>0.273876264</v>
      </c>
      <c r="AB160" s="1">
        <v>89.2</v>
      </c>
      <c r="AC160" s="1">
        <v>30.43388069</v>
      </c>
      <c r="AD160" s="1" t="s">
        <v>155</v>
      </c>
      <c r="AE160" s="1">
        <v>37.8358527</v>
      </c>
      <c r="AF160" s="1">
        <v>109.9</v>
      </c>
      <c r="AG160" s="1" t="s">
        <v>140</v>
      </c>
      <c r="AH160" s="1" t="s">
        <v>141</v>
      </c>
      <c r="AI160" s="1" t="s">
        <v>142</v>
      </c>
      <c r="AJ160" s="1" t="s">
        <v>167</v>
      </c>
      <c r="AK160" s="1" t="s">
        <v>143</v>
      </c>
      <c r="AL160" s="1">
        <v>131.0</v>
      </c>
      <c r="AM160" s="1">
        <v>87.0</v>
      </c>
      <c r="AN160" s="1">
        <v>2313.31</v>
      </c>
      <c r="AO160" s="1">
        <v>22.2106</v>
      </c>
      <c r="AP160" s="1">
        <v>414.691</v>
      </c>
      <c r="AQ160" s="1">
        <v>1198.4</v>
      </c>
      <c r="AR160" s="1">
        <v>15.9068</v>
      </c>
      <c r="AS160" s="1">
        <v>1471.4</v>
      </c>
      <c r="AT160" s="1">
        <v>3786.35</v>
      </c>
      <c r="AU160" s="1">
        <v>371.265</v>
      </c>
      <c r="AV160" s="1">
        <v>10.9231</v>
      </c>
      <c r="AW160" s="1">
        <v>3.12278</v>
      </c>
      <c r="AX160" s="1">
        <v>4.1087</v>
      </c>
      <c r="AY160" s="1">
        <v>1202.61</v>
      </c>
      <c r="AZ160" s="1">
        <v>1.35698</v>
      </c>
      <c r="BA160" s="1">
        <v>2.15063</v>
      </c>
      <c r="BB160" s="1">
        <v>32.1679</v>
      </c>
      <c r="BC160" s="1">
        <v>6.60405</v>
      </c>
      <c r="BD160" s="1">
        <v>1.27406</v>
      </c>
      <c r="BE160" s="1">
        <v>491.136</v>
      </c>
      <c r="BF160" s="1">
        <v>7.4834</v>
      </c>
      <c r="BG160" s="1">
        <v>122.734</v>
      </c>
      <c r="BH160" s="1">
        <v>1.21476999</v>
      </c>
      <c r="BI160" s="1">
        <v>0.23858439</v>
      </c>
      <c r="BJ160" s="1">
        <v>0.186464083</v>
      </c>
      <c r="BK160" s="1">
        <v>0.040618104</v>
      </c>
      <c r="BL160" s="1" t="s">
        <v>144</v>
      </c>
      <c r="BM160" s="1" t="s">
        <v>145</v>
      </c>
      <c r="BN160" s="1" t="s">
        <v>145</v>
      </c>
      <c r="BO160" s="1" t="s">
        <v>146</v>
      </c>
      <c r="BP160" s="1" t="s">
        <v>146</v>
      </c>
      <c r="BQ160" s="1" t="s">
        <v>146</v>
      </c>
      <c r="BR160" s="1" t="s">
        <v>145</v>
      </c>
      <c r="BS160" s="1">
        <v>11.97435969</v>
      </c>
      <c r="BT160" s="1">
        <v>14.98204879</v>
      </c>
      <c r="BU160" s="1">
        <v>12.66626199</v>
      </c>
      <c r="BV160" s="1">
        <v>4.26826511</v>
      </c>
      <c r="BW160" s="1">
        <v>4.366274726</v>
      </c>
      <c r="BX160" s="1">
        <v>-1.549491912</v>
      </c>
      <c r="BY160" s="1">
        <v>-0.669905712</v>
      </c>
      <c r="BZ160" s="1" t="str">
        <f t="shared" si="1"/>
        <v>antiinflamatoria</v>
      </c>
      <c r="CA160" s="1">
        <v>32.844404</v>
      </c>
      <c r="CB160" s="1" t="s">
        <v>148</v>
      </c>
      <c r="CC160" s="1">
        <v>0.146782891</v>
      </c>
      <c r="CD160" s="1">
        <v>0.206101795</v>
      </c>
      <c r="CE160" s="1">
        <v>0.064231366</v>
      </c>
      <c r="CF160" s="1">
        <v>0.13525892</v>
      </c>
      <c r="CG160" s="1">
        <v>0.299106154</v>
      </c>
      <c r="CH160" s="1">
        <v>4387.942</v>
      </c>
      <c r="CI160" s="2" t="str">
        <f t="shared" si="2"/>
        <v>High</v>
      </c>
      <c r="CJ160" s="1">
        <v>4202.968</v>
      </c>
      <c r="CK160" s="1">
        <v>2872.325</v>
      </c>
      <c r="CL160" s="1">
        <v>1330.642</v>
      </c>
      <c r="CM160" s="1">
        <v>123.641</v>
      </c>
      <c r="CN160" s="1">
        <v>4043.313</v>
      </c>
      <c r="CO160" s="1">
        <v>33.031</v>
      </c>
      <c r="CP160" s="1">
        <v>0.0</v>
      </c>
      <c r="CQ160" s="1">
        <v>33.031</v>
      </c>
      <c r="CR160" s="1">
        <v>0.0</v>
      </c>
      <c r="CS160" s="1">
        <v>2.972</v>
      </c>
      <c r="CT160" s="1">
        <v>2.972</v>
      </c>
      <c r="CU160" s="1">
        <v>0.011</v>
      </c>
      <c r="CV160" s="1">
        <v>3.581</v>
      </c>
      <c r="CW160" s="1">
        <v>39.878</v>
      </c>
      <c r="CX160" s="1">
        <v>0.0</v>
      </c>
      <c r="CY160" s="1">
        <v>57.743</v>
      </c>
      <c r="CZ160" s="1">
        <v>0.0</v>
      </c>
      <c r="DA160" s="1">
        <v>12.514</v>
      </c>
      <c r="DB160" s="1">
        <v>12.514</v>
      </c>
      <c r="DC160" s="1">
        <v>2.392</v>
      </c>
      <c r="DD160" s="1">
        <v>0.453</v>
      </c>
      <c r="DE160" s="1">
        <v>2.844</v>
      </c>
      <c r="DF160" s="1">
        <v>8.73</v>
      </c>
      <c r="DG160" s="1">
        <v>1.916</v>
      </c>
      <c r="DH160" s="1">
        <v>10.646</v>
      </c>
      <c r="DI160" s="1">
        <v>11.717</v>
      </c>
      <c r="DJ160" s="1">
        <v>10.449</v>
      </c>
      <c r="DK160" s="1">
        <v>22.167</v>
      </c>
      <c r="DL160" s="1">
        <v>2718.798</v>
      </c>
      <c r="DM160" s="1">
        <v>1302.331</v>
      </c>
      <c r="DN160" s="1">
        <v>4021.129</v>
      </c>
      <c r="DO160" s="1">
        <v>0.0</v>
      </c>
      <c r="DP160" s="1">
        <v>2.972</v>
      </c>
      <c r="DQ160" s="1">
        <v>2.972</v>
      </c>
      <c r="DR160" s="1" t="s">
        <v>149</v>
      </c>
      <c r="DS160" s="1" t="s">
        <v>149</v>
      </c>
      <c r="DT160" s="1" t="s">
        <v>157</v>
      </c>
      <c r="DU160" s="1" t="s">
        <v>149</v>
      </c>
      <c r="DV160" s="1">
        <v>1896.824</v>
      </c>
      <c r="DW160" s="1" t="str">
        <f t="shared" si="3"/>
        <v>high</v>
      </c>
      <c r="DX160" s="1">
        <v>1816.863</v>
      </c>
      <c r="DY160" s="1">
        <v>53.448</v>
      </c>
      <c r="DZ160" s="1">
        <v>1747.847</v>
      </c>
      <c r="EA160" s="1" t="s">
        <v>149</v>
      </c>
      <c r="EB160" s="1" t="s">
        <v>149</v>
      </c>
      <c r="EC160" s="1" t="s">
        <v>157</v>
      </c>
      <c r="ED160" s="1" t="s">
        <v>149</v>
      </c>
      <c r="EE160" s="1" t="s">
        <v>479</v>
      </c>
      <c r="EF160" s="1" t="s">
        <v>151</v>
      </c>
      <c r="EG160" s="1" t="s">
        <v>151</v>
      </c>
    </row>
    <row r="161" ht="14.25" customHeight="1">
      <c r="A161" s="1" t="s">
        <v>480</v>
      </c>
      <c r="B161" s="1" t="s">
        <v>153</v>
      </c>
      <c r="C161" s="1">
        <v>39.0</v>
      </c>
      <c r="D161" s="1" t="s">
        <v>137</v>
      </c>
      <c r="E161" s="1">
        <v>154.0</v>
      </c>
      <c r="F161" s="1">
        <v>50.0</v>
      </c>
      <c r="G161" s="1" t="s">
        <v>154</v>
      </c>
      <c r="H161" s="1">
        <v>23.0</v>
      </c>
      <c r="I161" s="1">
        <v>219.0</v>
      </c>
      <c r="J161" s="1">
        <v>302.0</v>
      </c>
      <c r="K161" s="1">
        <v>6.04</v>
      </c>
      <c r="L161" s="1">
        <v>186.2</v>
      </c>
      <c r="M161" s="1">
        <v>0.9</v>
      </c>
      <c r="N161" s="1">
        <v>89.0</v>
      </c>
      <c r="O161" s="1">
        <v>5.7</v>
      </c>
      <c r="P161" s="1">
        <v>5.67</v>
      </c>
      <c r="Q161" s="1">
        <v>9.24</v>
      </c>
      <c r="R161" s="1">
        <v>0.613636364</v>
      </c>
      <c r="S161" s="1">
        <v>114.0</v>
      </c>
      <c r="T161" s="1">
        <v>7.96</v>
      </c>
      <c r="U161" s="1">
        <v>4.9395</v>
      </c>
      <c r="V161" s="1">
        <v>99.7</v>
      </c>
      <c r="W161" s="1">
        <v>110.5939562</v>
      </c>
      <c r="X161" s="1">
        <v>97.0</v>
      </c>
      <c r="Y161" s="1">
        <v>57.22508688</v>
      </c>
      <c r="Z161" s="1">
        <v>1.747485333</v>
      </c>
      <c r="AA161" s="1">
        <v>0.350356776</v>
      </c>
      <c r="AB161" s="1">
        <v>60.2</v>
      </c>
      <c r="AC161" s="1">
        <v>22.93857644</v>
      </c>
      <c r="AD161" s="1" t="s">
        <v>154</v>
      </c>
      <c r="AE161" s="1">
        <v>35.2328753</v>
      </c>
      <c r="AF161" s="1">
        <v>84.5</v>
      </c>
      <c r="AG161" s="1" t="s">
        <v>140</v>
      </c>
      <c r="AH161" s="1" t="s">
        <v>154</v>
      </c>
      <c r="AI161" s="1" t="s">
        <v>142</v>
      </c>
      <c r="AJ161" s="1" t="s">
        <v>142</v>
      </c>
      <c r="AK161" s="1" t="s">
        <v>143</v>
      </c>
      <c r="AL161" s="1">
        <v>113.0</v>
      </c>
      <c r="AM161" s="1">
        <v>63.0</v>
      </c>
      <c r="AN161" s="1">
        <v>1564.5</v>
      </c>
      <c r="AO161" s="1">
        <v>15.6111</v>
      </c>
      <c r="AP161" s="1">
        <v>706.731</v>
      </c>
      <c r="AQ161" s="1">
        <v>1004.49</v>
      </c>
      <c r="AR161" s="1">
        <v>12.15</v>
      </c>
      <c r="AS161" s="1">
        <v>918.035</v>
      </c>
      <c r="AT161" s="1">
        <v>3333.58</v>
      </c>
      <c r="AU161" s="1">
        <v>239.983</v>
      </c>
      <c r="AV161" s="1">
        <v>10.4652</v>
      </c>
      <c r="AW161" s="1">
        <v>1.5824</v>
      </c>
      <c r="AX161" s="1">
        <v>2.83873</v>
      </c>
      <c r="AY161" s="1">
        <v>714.982</v>
      </c>
      <c r="AZ161" s="1">
        <v>1.08531</v>
      </c>
      <c r="BA161" s="1">
        <v>1.62339</v>
      </c>
      <c r="BB161" s="1">
        <v>13.6639</v>
      </c>
      <c r="BC161" s="1">
        <v>4.4493</v>
      </c>
      <c r="BD161" s="1">
        <v>0.533854</v>
      </c>
      <c r="BE161" s="1">
        <v>315.14</v>
      </c>
      <c r="BF161" s="1">
        <v>7.23324</v>
      </c>
      <c r="BG161" s="1">
        <v>155.45</v>
      </c>
      <c r="BH161" s="1">
        <v>4.692120052</v>
      </c>
      <c r="BI161" s="1">
        <v>1.974965608</v>
      </c>
      <c r="BJ161" s="1">
        <v>0.382701788</v>
      </c>
      <c r="BK161" s="1">
        <v>0.034044718</v>
      </c>
      <c r="BL161" s="1" t="s">
        <v>156</v>
      </c>
      <c r="BM161" s="1" t="s">
        <v>146</v>
      </c>
      <c r="BN161" s="1" t="s">
        <v>146</v>
      </c>
      <c r="BO161" s="1" t="s">
        <v>146</v>
      </c>
      <c r="BP161" s="1" t="s">
        <v>146</v>
      </c>
      <c r="BQ161" s="1" t="s">
        <v>146</v>
      </c>
      <c r="BR161" s="1" t="s">
        <v>146</v>
      </c>
      <c r="BS161" s="1">
        <v>11.97077376</v>
      </c>
      <c r="BT161" s="1">
        <v>10.612582</v>
      </c>
      <c r="BU161" s="1">
        <v>11.96516238</v>
      </c>
      <c r="BV161" s="1">
        <v>5.38394397</v>
      </c>
      <c r="BW161" s="1">
        <v>4.723074584</v>
      </c>
      <c r="BX161" s="1">
        <v>0.823695853</v>
      </c>
      <c r="BY161" s="1">
        <v>0.526323229</v>
      </c>
      <c r="BZ161" s="1" t="str">
        <f t="shared" si="1"/>
        <v>proinflamatoria</v>
      </c>
      <c r="CA161" s="1">
        <v>37.65680473</v>
      </c>
      <c r="CB161" s="1" t="s">
        <v>148</v>
      </c>
      <c r="CC161" s="1">
        <v>2.27066E-4</v>
      </c>
      <c r="CD161" s="1">
        <v>0.147612019</v>
      </c>
      <c r="CE161" s="1">
        <v>0.063389343</v>
      </c>
      <c r="CF161" s="1">
        <v>0.125340599</v>
      </c>
      <c r="CG161" s="1">
        <v>0.356456252</v>
      </c>
      <c r="CH161" s="1">
        <v>1091.951</v>
      </c>
      <c r="CI161" s="2" t="str">
        <f t="shared" si="2"/>
        <v>High</v>
      </c>
      <c r="CJ161" s="1">
        <v>824.172</v>
      </c>
      <c r="CK161" s="1">
        <v>717.428</v>
      </c>
      <c r="CL161" s="1">
        <v>106.744</v>
      </c>
      <c r="CM161" s="1">
        <v>567.023</v>
      </c>
      <c r="CN161" s="1">
        <v>247.476</v>
      </c>
      <c r="CO161" s="1">
        <v>2.824</v>
      </c>
      <c r="CP161" s="1">
        <v>0.0</v>
      </c>
      <c r="CQ161" s="1">
        <v>2.824</v>
      </c>
      <c r="CR161" s="1">
        <v>0.0</v>
      </c>
      <c r="CS161" s="1">
        <v>6.849</v>
      </c>
      <c r="CT161" s="1">
        <v>6.849</v>
      </c>
      <c r="CU161" s="1">
        <v>0.0</v>
      </c>
      <c r="CV161" s="1">
        <v>1.32</v>
      </c>
      <c r="CW161" s="1">
        <v>0.0</v>
      </c>
      <c r="CX161" s="1">
        <v>0.0</v>
      </c>
      <c r="CY161" s="1">
        <v>438.815</v>
      </c>
      <c r="CZ161" s="1">
        <v>0.605</v>
      </c>
      <c r="DA161" s="1">
        <v>0.635</v>
      </c>
      <c r="DB161" s="1">
        <v>1.241</v>
      </c>
      <c r="DC161" s="1">
        <v>11.227</v>
      </c>
      <c r="DD161" s="1">
        <v>0.063</v>
      </c>
      <c r="DE161" s="1">
        <v>11.291</v>
      </c>
      <c r="DF161" s="1">
        <v>92.629</v>
      </c>
      <c r="DG161" s="1">
        <v>23.048</v>
      </c>
      <c r="DH161" s="1">
        <v>115.677</v>
      </c>
      <c r="DI161" s="1">
        <v>1.711</v>
      </c>
      <c r="DJ161" s="1">
        <v>6.372</v>
      </c>
      <c r="DK161" s="1">
        <v>8.083</v>
      </c>
      <c r="DL161" s="1">
        <v>169.617</v>
      </c>
      <c r="DM161" s="1">
        <v>69.776</v>
      </c>
      <c r="DN161" s="1">
        <v>239.393</v>
      </c>
      <c r="DO161" s="1">
        <v>0.0</v>
      </c>
      <c r="DP161" s="1">
        <v>6.849</v>
      </c>
      <c r="DQ161" s="1">
        <v>6.849</v>
      </c>
      <c r="DR161" s="1" t="s">
        <v>157</v>
      </c>
      <c r="DS161" s="1" t="s">
        <v>149</v>
      </c>
      <c r="DT161" s="1" t="s">
        <v>149</v>
      </c>
      <c r="DU161" s="1" t="s">
        <v>157</v>
      </c>
      <c r="DV161" s="1">
        <v>697.955</v>
      </c>
      <c r="DW161" s="1" t="str">
        <f t="shared" si="3"/>
        <v>high</v>
      </c>
      <c r="DX161" s="1">
        <v>526.796</v>
      </c>
      <c r="DY161" s="1">
        <v>362.431</v>
      </c>
      <c r="DZ161" s="1">
        <v>158.182</v>
      </c>
      <c r="EA161" s="1" t="s">
        <v>149</v>
      </c>
      <c r="EB161" s="1" t="s">
        <v>149</v>
      </c>
      <c r="EC161" s="1" t="s">
        <v>149</v>
      </c>
      <c r="ED161" s="1" t="s">
        <v>157</v>
      </c>
      <c r="EE161" s="1" t="s">
        <v>481</v>
      </c>
      <c r="EF161" s="1" t="s">
        <v>165</v>
      </c>
      <c r="EG161" s="1" t="s">
        <v>165</v>
      </c>
    </row>
    <row r="162" ht="14.25" customHeight="1">
      <c r="A162" s="1" t="s">
        <v>482</v>
      </c>
      <c r="B162" s="1" t="s">
        <v>153</v>
      </c>
      <c r="C162" s="1">
        <v>32.0</v>
      </c>
      <c r="D162" s="1" t="s">
        <v>137</v>
      </c>
      <c r="E162" s="1">
        <v>89.7</v>
      </c>
      <c r="F162" s="1">
        <v>34.0</v>
      </c>
      <c r="G162" s="1" t="s">
        <v>154</v>
      </c>
      <c r="H162" s="1">
        <v>35.0</v>
      </c>
      <c r="I162" s="1">
        <v>122.0</v>
      </c>
      <c r="J162" s="1">
        <v>184.0</v>
      </c>
      <c r="K162" s="1">
        <v>5.411764706</v>
      </c>
      <c r="L162" s="1">
        <v>263.7</v>
      </c>
      <c r="M162" s="1">
        <v>3.2</v>
      </c>
      <c r="N162" s="1">
        <v>93.0</v>
      </c>
      <c r="O162" s="1">
        <v>5.8</v>
      </c>
      <c r="P162" s="1">
        <v>10.9</v>
      </c>
      <c r="Q162" s="1">
        <v>5.64</v>
      </c>
      <c r="R162" s="1">
        <v>1.932624113</v>
      </c>
      <c r="S162" s="1">
        <v>176.0</v>
      </c>
      <c r="T162" s="1">
        <v>26.47</v>
      </c>
      <c r="U162" s="1">
        <v>5.1615</v>
      </c>
      <c r="V162" s="1">
        <v>207.3</v>
      </c>
      <c r="W162" s="1">
        <v>318.627746</v>
      </c>
      <c r="X162" s="1">
        <v>29.9</v>
      </c>
      <c r="Y162" s="1">
        <v>16.46844695</v>
      </c>
      <c r="Z162" s="1">
        <v>6.072218</v>
      </c>
      <c r="AA162" s="1">
        <v>0.294536306</v>
      </c>
      <c r="AB162" s="1">
        <v>72.2</v>
      </c>
      <c r="AC162" s="1">
        <v>29.70605407</v>
      </c>
      <c r="AD162" s="1" t="s">
        <v>139</v>
      </c>
      <c r="AE162" s="1">
        <v>40.07290332</v>
      </c>
      <c r="AF162" s="1">
        <v>89.4</v>
      </c>
      <c r="AG162" s="1" t="s">
        <v>140</v>
      </c>
      <c r="AH162" s="1" t="s">
        <v>141</v>
      </c>
      <c r="AI162" s="1" t="s">
        <v>142</v>
      </c>
      <c r="AJ162" s="1" t="s">
        <v>142</v>
      </c>
      <c r="AK162" s="1" t="s">
        <v>143</v>
      </c>
      <c r="AL162" s="1">
        <v>116.0</v>
      </c>
      <c r="AM162" s="1">
        <v>79.0</v>
      </c>
      <c r="AN162" s="1">
        <v>1630.97</v>
      </c>
      <c r="AO162" s="1">
        <v>12.5621</v>
      </c>
      <c r="AP162" s="1">
        <v>552.902</v>
      </c>
      <c r="AQ162" s="1">
        <v>927.234</v>
      </c>
      <c r="AR162" s="1">
        <v>10.8277</v>
      </c>
      <c r="AS162" s="1">
        <v>1276.65</v>
      </c>
      <c r="AT162" s="1">
        <v>1873.14</v>
      </c>
      <c r="AU162" s="1">
        <v>213.679</v>
      </c>
      <c r="AV162" s="1">
        <v>9.99316</v>
      </c>
      <c r="AW162" s="1">
        <v>1.33712</v>
      </c>
      <c r="AX162" s="1">
        <v>2.6285</v>
      </c>
      <c r="AY162" s="1">
        <v>697.693</v>
      </c>
      <c r="AZ162" s="1">
        <v>0.757421</v>
      </c>
      <c r="BA162" s="1">
        <v>1.17937</v>
      </c>
      <c r="BB162" s="1">
        <v>14.9199</v>
      </c>
      <c r="BC162" s="1">
        <v>3.62265</v>
      </c>
      <c r="BD162" s="1">
        <v>1.90274</v>
      </c>
      <c r="BE162" s="1">
        <v>303.214</v>
      </c>
      <c r="BF162" s="1">
        <v>6.62057</v>
      </c>
      <c r="BG162" s="1">
        <v>115.03</v>
      </c>
      <c r="BH162" s="1">
        <v>4.332844594</v>
      </c>
      <c r="BI162" s="1">
        <v>0.803986051</v>
      </c>
      <c r="BJ162" s="1">
        <v>0.696187645</v>
      </c>
      <c r="BK162" s="1">
        <v>0.0</v>
      </c>
      <c r="BL162" s="1" t="s">
        <v>144</v>
      </c>
      <c r="BM162" s="1" t="s">
        <v>146</v>
      </c>
      <c r="BN162" s="1" t="s">
        <v>145</v>
      </c>
      <c r="BO162" s="1" t="s">
        <v>145</v>
      </c>
      <c r="BP162" s="1" t="s">
        <v>146</v>
      </c>
      <c r="BQ162" s="1" t="s">
        <v>145</v>
      </c>
      <c r="BR162" s="1" t="s">
        <v>145</v>
      </c>
      <c r="BS162" s="1">
        <v>14.98657373</v>
      </c>
      <c r="BT162" s="1">
        <v>0.736168006</v>
      </c>
      <c r="BU162" s="1">
        <v>0.360883266</v>
      </c>
      <c r="BV162" s="1">
        <v>0.112877688</v>
      </c>
      <c r="BW162" s="1">
        <v>0.076425448</v>
      </c>
      <c r="BX162" s="1">
        <v>0.458361648</v>
      </c>
      <c r="BY162" s="1">
        <v>0.281031054</v>
      </c>
      <c r="BZ162" s="1" t="str">
        <f t="shared" si="1"/>
        <v>proinflamatoria</v>
      </c>
      <c r="CA162" s="1">
        <v>41.12304251</v>
      </c>
      <c r="CB162" s="1" t="s">
        <v>148</v>
      </c>
      <c r="CC162" s="1">
        <v>0.002849003</v>
      </c>
      <c r="CD162" s="1">
        <v>0.360155653</v>
      </c>
      <c r="CE162" s="1">
        <v>0.019838788</v>
      </c>
      <c r="CF162" s="1">
        <v>0.410708081</v>
      </c>
      <c r="CG162" s="1">
        <v>0.024633451</v>
      </c>
      <c r="CH162" s="1">
        <v>338.66</v>
      </c>
      <c r="CI162" s="2" t="str">
        <f t="shared" si="2"/>
        <v>low</v>
      </c>
      <c r="CJ162" s="1">
        <v>128.803</v>
      </c>
      <c r="CK162" s="1">
        <v>68.238</v>
      </c>
      <c r="CL162" s="1">
        <v>60.564</v>
      </c>
      <c r="CM162" s="1">
        <v>68.643</v>
      </c>
      <c r="CN162" s="1">
        <v>57.938</v>
      </c>
      <c r="CO162" s="1">
        <v>1.731</v>
      </c>
      <c r="CP162" s="1">
        <v>0.0</v>
      </c>
      <c r="CQ162" s="1">
        <v>1.731</v>
      </c>
      <c r="CR162" s="1">
        <v>0.0</v>
      </c>
      <c r="CS162" s="1">
        <v>0.491</v>
      </c>
      <c r="CT162" s="1">
        <v>0.491</v>
      </c>
      <c r="CU162" s="1">
        <v>0.0</v>
      </c>
      <c r="CV162" s="1">
        <v>0.248</v>
      </c>
      <c r="CW162" s="1">
        <v>0.0</v>
      </c>
      <c r="CX162" s="1">
        <v>0.0</v>
      </c>
      <c r="CY162" s="1">
        <v>28.332</v>
      </c>
      <c r="CZ162" s="1">
        <v>25.121</v>
      </c>
      <c r="DA162" s="1">
        <v>6.542</v>
      </c>
      <c r="DB162" s="1">
        <v>31.663</v>
      </c>
      <c r="DC162" s="1">
        <v>6.321</v>
      </c>
      <c r="DD162" s="1">
        <v>0.007</v>
      </c>
      <c r="DE162" s="1">
        <v>6.328</v>
      </c>
      <c r="DF162" s="1">
        <v>1.713</v>
      </c>
      <c r="DG162" s="1">
        <v>0.607</v>
      </c>
      <c r="DH162" s="1">
        <v>2.32</v>
      </c>
      <c r="DI162" s="1">
        <v>0.099</v>
      </c>
      <c r="DJ162" s="1">
        <v>0.666</v>
      </c>
      <c r="DK162" s="1">
        <v>0.765</v>
      </c>
      <c r="DL162" s="1">
        <v>4.893</v>
      </c>
      <c r="DM162" s="1">
        <v>52.224</v>
      </c>
      <c r="DN162" s="1">
        <v>57.117</v>
      </c>
      <c r="DO162" s="1">
        <v>0.0</v>
      </c>
      <c r="DP162" s="1">
        <v>0.491</v>
      </c>
      <c r="DQ162" s="1">
        <v>0.491</v>
      </c>
      <c r="DR162" s="1" t="s">
        <v>158</v>
      </c>
      <c r="DS162" s="1" t="s">
        <v>158</v>
      </c>
      <c r="DT162" s="1" t="s">
        <v>157</v>
      </c>
      <c r="DU162" s="1" t="s">
        <v>158</v>
      </c>
      <c r="DV162" s="1">
        <v>207.643</v>
      </c>
      <c r="DW162" s="1" t="str">
        <f t="shared" si="3"/>
        <v>low</v>
      </c>
      <c r="DX162" s="1">
        <v>78.973</v>
      </c>
      <c r="DY162" s="1">
        <v>42.087</v>
      </c>
      <c r="DZ162" s="1">
        <v>35.524</v>
      </c>
      <c r="EA162" s="1" t="s">
        <v>158</v>
      </c>
      <c r="EB162" s="1" t="s">
        <v>158</v>
      </c>
      <c r="EC162" s="1" t="s">
        <v>157</v>
      </c>
      <c r="ED162" s="1" t="s">
        <v>158</v>
      </c>
      <c r="EE162" s="1" t="s">
        <v>483</v>
      </c>
      <c r="EF162" s="1" t="s">
        <v>165</v>
      </c>
      <c r="EG162" s="1" t="s">
        <v>151</v>
      </c>
    </row>
    <row r="163" ht="14.25" customHeight="1">
      <c r="A163" s="1" t="s">
        <v>484</v>
      </c>
      <c r="B163" s="1" t="s">
        <v>153</v>
      </c>
      <c r="C163" s="1">
        <v>41.0</v>
      </c>
      <c r="D163" s="1" t="s">
        <v>161</v>
      </c>
      <c r="E163" s="1">
        <v>108.0</v>
      </c>
      <c r="F163" s="1">
        <v>43.0</v>
      </c>
      <c r="G163" s="1" t="s">
        <v>154</v>
      </c>
      <c r="H163" s="1">
        <v>63.0</v>
      </c>
      <c r="I163" s="1">
        <v>131.0</v>
      </c>
      <c r="J163" s="1">
        <v>200.0</v>
      </c>
      <c r="K163" s="1">
        <v>4.651162791</v>
      </c>
      <c r="L163" s="1">
        <v>132.2</v>
      </c>
      <c r="M163" s="1">
        <v>4.6</v>
      </c>
      <c r="N163" s="1">
        <v>91.0</v>
      </c>
      <c r="O163" s="1">
        <v>5.9</v>
      </c>
      <c r="P163" s="1">
        <v>10.7</v>
      </c>
      <c r="Q163" s="1">
        <v>8.93</v>
      </c>
      <c r="R163" s="1">
        <v>1.198208287</v>
      </c>
      <c r="S163" s="1">
        <v>313.0</v>
      </c>
      <c r="T163" s="1">
        <v>10.59</v>
      </c>
      <c r="U163" s="1">
        <v>5.0505</v>
      </c>
      <c r="V163" s="1">
        <v>115.7</v>
      </c>
      <c r="W163" s="1">
        <v>136.6010964</v>
      </c>
      <c r="X163" s="1">
        <v>72.9</v>
      </c>
      <c r="Y163" s="1">
        <v>42.06803074</v>
      </c>
      <c r="Z163" s="1">
        <v>2.377102</v>
      </c>
      <c r="AA163" s="1">
        <v>0.334686846</v>
      </c>
      <c r="AB163" s="1">
        <v>67.2</v>
      </c>
      <c r="AC163" s="1">
        <v>31.78633528</v>
      </c>
      <c r="AD163" s="1" t="s">
        <v>155</v>
      </c>
      <c r="AE163" s="1">
        <v>40.77467625</v>
      </c>
      <c r="AF163" s="1">
        <v>98.0</v>
      </c>
      <c r="AG163" s="1" t="s">
        <v>140</v>
      </c>
      <c r="AH163" s="1" t="s">
        <v>141</v>
      </c>
      <c r="AI163" s="1" t="s">
        <v>142</v>
      </c>
      <c r="AJ163" s="1" t="s">
        <v>167</v>
      </c>
      <c r="AK163" s="1" t="s">
        <v>143</v>
      </c>
      <c r="AL163" s="1">
        <v>141.0</v>
      </c>
      <c r="AM163" s="1">
        <v>94.0</v>
      </c>
      <c r="AN163" s="1">
        <v>1417.46</v>
      </c>
      <c r="AO163" s="1">
        <v>13.0691</v>
      </c>
      <c r="AP163" s="1">
        <v>551.902</v>
      </c>
      <c r="AQ163" s="1">
        <v>788.203</v>
      </c>
      <c r="AR163" s="1">
        <v>11.9755</v>
      </c>
      <c r="AS163" s="1">
        <v>1029.76</v>
      </c>
      <c r="AT163" s="1">
        <v>1882.99</v>
      </c>
      <c r="AU163" s="1">
        <v>176.85</v>
      </c>
      <c r="AV163" s="1">
        <v>9.86642</v>
      </c>
      <c r="AW163" s="1">
        <v>0.901447</v>
      </c>
      <c r="AX163" s="1">
        <v>3.3067</v>
      </c>
      <c r="AY163" s="1">
        <v>781.941</v>
      </c>
      <c r="AZ163" s="1">
        <v>0.85237</v>
      </c>
      <c r="BA163" s="1">
        <v>1.39315</v>
      </c>
      <c r="BB163" s="1">
        <v>13.7489</v>
      </c>
      <c r="BC163" s="1">
        <v>3.46171</v>
      </c>
      <c r="BD163" s="1">
        <v>1.03299</v>
      </c>
      <c r="BE163" s="1">
        <v>291.706</v>
      </c>
      <c r="BF163" s="1">
        <v>6.78447</v>
      </c>
      <c r="BG163" s="1">
        <v>136.244</v>
      </c>
      <c r="BH163" s="1">
        <v>1.810296992</v>
      </c>
      <c r="BI163" s="1">
        <v>1.255805486</v>
      </c>
      <c r="BJ163" s="1">
        <v>0.17218364</v>
      </c>
      <c r="BK163" s="1">
        <v>0.0</v>
      </c>
      <c r="BL163" s="1" t="s">
        <v>144</v>
      </c>
      <c r="BM163" s="1" t="s">
        <v>145</v>
      </c>
      <c r="BN163" s="1" t="s">
        <v>145</v>
      </c>
      <c r="BO163" s="1" t="s">
        <v>145</v>
      </c>
      <c r="BP163" s="1" t="s">
        <v>146</v>
      </c>
      <c r="BQ163" s="1" t="s">
        <v>145</v>
      </c>
      <c r="BR163" s="1" t="s">
        <v>146</v>
      </c>
      <c r="BS163" s="1">
        <v>17.67967714</v>
      </c>
      <c r="BT163" s="1">
        <v>0.572768977</v>
      </c>
      <c r="BU163" s="1">
        <v>0.452593795</v>
      </c>
      <c r="BV163" s="1">
        <v>0.106685909</v>
      </c>
      <c r="BW163" s="1">
        <v>0.150705047</v>
      </c>
      <c r="BX163" s="1">
        <v>0.7049869</v>
      </c>
      <c r="BY163" s="1">
        <v>0.497520748</v>
      </c>
      <c r="BZ163" s="1" t="str">
        <f t="shared" si="1"/>
        <v>proinflamatoria</v>
      </c>
      <c r="CA163" s="1">
        <v>46.32653061</v>
      </c>
      <c r="CB163" s="1" t="s">
        <v>148</v>
      </c>
      <c r="CC163" s="1">
        <v>0.181755807</v>
      </c>
      <c r="CD163" s="1">
        <v>0.438690496</v>
      </c>
      <c r="CE163" s="1">
        <v>0.236547195</v>
      </c>
      <c r="CF163" s="1">
        <v>0.044074885</v>
      </c>
      <c r="CG163" s="1">
        <v>0.014147091</v>
      </c>
      <c r="CH163" s="1">
        <v>274.539</v>
      </c>
      <c r="CI163" s="2" t="str">
        <f t="shared" si="2"/>
        <v>low</v>
      </c>
      <c r="CJ163" s="1">
        <v>54.008</v>
      </c>
      <c r="CK163" s="1">
        <v>23.832</v>
      </c>
      <c r="CL163" s="1">
        <v>30.177</v>
      </c>
      <c r="CM163" s="1">
        <v>9.22</v>
      </c>
      <c r="CN163" s="1">
        <v>34.168</v>
      </c>
      <c r="CO163" s="1">
        <v>0.266</v>
      </c>
      <c r="CP163" s="1">
        <v>0.0</v>
      </c>
      <c r="CQ163" s="1">
        <v>0.266</v>
      </c>
      <c r="CR163" s="1">
        <v>0.0</v>
      </c>
      <c r="CS163" s="1">
        <v>10.355</v>
      </c>
      <c r="CT163" s="1">
        <v>10.355</v>
      </c>
      <c r="CU163" s="1">
        <v>0.0</v>
      </c>
      <c r="CV163" s="1">
        <v>0.266</v>
      </c>
      <c r="CW163" s="1">
        <v>0.0</v>
      </c>
      <c r="CX163" s="1">
        <v>0.0</v>
      </c>
      <c r="CY163" s="1">
        <v>0.0</v>
      </c>
      <c r="CZ163" s="1">
        <v>0.249</v>
      </c>
      <c r="DA163" s="1">
        <v>0.0</v>
      </c>
      <c r="DB163" s="1">
        <v>0.249</v>
      </c>
      <c r="DC163" s="1">
        <v>0.039</v>
      </c>
      <c r="DD163" s="1">
        <v>0.078</v>
      </c>
      <c r="DE163" s="1">
        <v>0.117</v>
      </c>
      <c r="DF163" s="1">
        <v>7.77</v>
      </c>
      <c r="DG163" s="1">
        <v>1.084</v>
      </c>
      <c r="DH163" s="1">
        <v>8.854</v>
      </c>
      <c r="DI163" s="1">
        <v>0.256</v>
      </c>
      <c r="DJ163" s="1">
        <v>0.606</v>
      </c>
      <c r="DK163" s="1">
        <v>0.862</v>
      </c>
      <c r="DL163" s="1">
        <v>15.236</v>
      </c>
      <c r="DM163" s="1">
        <v>18.036</v>
      </c>
      <c r="DN163" s="1">
        <v>33.272</v>
      </c>
      <c r="DO163" s="1">
        <v>0.0</v>
      </c>
      <c r="DP163" s="1">
        <v>10.355</v>
      </c>
      <c r="DQ163" s="1">
        <v>10.355</v>
      </c>
      <c r="DR163" s="1" t="s">
        <v>158</v>
      </c>
      <c r="DS163" s="1" t="s">
        <v>158</v>
      </c>
      <c r="DT163" s="1" t="s">
        <v>158</v>
      </c>
      <c r="DU163" s="1" t="s">
        <v>158</v>
      </c>
      <c r="DV163" s="1">
        <v>193.684</v>
      </c>
      <c r="DW163" s="1" t="str">
        <f t="shared" si="3"/>
        <v>low</v>
      </c>
      <c r="DX163" s="1">
        <v>38.102</v>
      </c>
      <c r="DY163" s="1">
        <v>6.505</v>
      </c>
      <c r="DZ163" s="1">
        <v>24.105</v>
      </c>
      <c r="EA163" s="1" t="s">
        <v>158</v>
      </c>
      <c r="EB163" s="1" t="s">
        <v>158</v>
      </c>
      <c r="EC163" s="1" t="s">
        <v>158</v>
      </c>
      <c r="ED163" s="1" t="s">
        <v>158</v>
      </c>
      <c r="EE163" s="1" t="s">
        <v>485</v>
      </c>
      <c r="EF163" s="1" t="s">
        <v>165</v>
      </c>
      <c r="EG163" s="1" t="s">
        <v>165</v>
      </c>
    </row>
    <row r="164" ht="14.25" customHeight="1">
      <c r="A164" s="1" t="s">
        <v>486</v>
      </c>
      <c r="B164" s="1" t="s">
        <v>136</v>
      </c>
      <c r="C164" s="1">
        <v>43.0</v>
      </c>
      <c r="D164" s="1" t="s">
        <v>161</v>
      </c>
      <c r="E164" s="1">
        <v>86.0</v>
      </c>
      <c r="F164" s="1">
        <v>48.0</v>
      </c>
      <c r="G164" s="1" t="s">
        <v>154</v>
      </c>
      <c r="H164" s="1">
        <v>16.0</v>
      </c>
      <c r="I164" s="1">
        <v>121.0</v>
      </c>
      <c r="J164" s="1">
        <v>178.0</v>
      </c>
      <c r="K164" s="1">
        <v>3.708333333</v>
      </c>
      <c r="L164" s="1">
        <v>284.1</v>
      </c>
      <c r="M164" s="1">
        <v>1.2</v>
      </c>
      <c r="N164" s="1">
        <v>87.0</v>
      </c>
      <c r="O164" s="1">
        <v>5.6</v>
      </c>
      <c r="P164" s="1">
        <v>1.74</v>
      </c>
      <c r="Q164" s="1">
        <v>4.93</v>
      </c>
      <c r="R164" s="1">
        <v>0.352941176</v>
      </c>
      <c r="S164" s="1">
        <v>79.0</v>
      </c>
      <c r="T164" s="1">
        <v>13.19</v>
      </c>
      <c r="U164" s="1">
        <v>4.8285</v>
      </c>
      <c r="V164" s="1">
        <v>146.7</v>
      </c>
      <c r="W164" s="1">
        <v>198.5698156</v>
      </c>
      <c r="X164" s="1">
        <v>59.5</v>
      </c>
      <c r="Y164" s="1">
        <v>35.32852347</v>
      </c>
      <c r="Z164" s="1">
        <v>2.830574</v>
      </c>
      <c r="AA164" s="1">
        <v>0.326403318</v>
      </c>
      <c r="AB164" s="1">
        <v>79.4</v>
      </c>
      <c r="AC164" s="1">
        <v>27.66901447</v>
      </c>
      <c r="AD164" s="1" t="s">
        <v>139</v>
      </c>
      <c r="AE164" s="1">
        <v>36.1547984</v>
      </c>
      <c r="AF164" s="1">
        <v>98.4</v>
      </c>
      <c r="AG164" s="1" t="s">
        <v>140</v>
      </c>
      <c r="AH164" s="1" t="s">
        <v>141</v>
      </c>
      <c r="AI164" s="1" t="s">
        <v>167</v>
      </c>
      <c r="AJ164" s="1" t="s">
        <v>167</v>
      </c>
      <c r="AK164" s="1" t="s">
        <v>143</v>
      </c>
      <c r="AL164" s="1">
        <v>117.0</v>
      </c>
      <c r="AM164" s="1">
        <v>77.0</v>
      </c>
      <c r="AN164" s="1">
        <v>1345.97</v>
      </c>
      <c r="AO164" s="1">
        <v>16.0556</v>
      </c>
      <c r="AP164" s="1">
        <v>518.68</v>
      </c>
      <c r="AQ164" s="1">
        <v>832.414</v>
      </c>
      <c r="AR164" s="1">
        <v>12.2018</v>
      </c>
      <c r="AS164" s="1">
        <v>871.756</v>
      </c>
      <c r="AT164" s="1">
        <v>2118.87</v>
      </c>
      <c r="AU164" s="1">
        <v>170.712</v>
      </c>
      <c r="AV164" s="1">
        <v>9.63746</v>
      </c>
      <c r="AW164" s="1">
        <v>0.953254</v>
      </c>
      <c r="AX164" s="1">
        <v>2.63821</v>
      </c>
      <c r="AY164" s="1">
        <v>732.556</v>
      </c>
      <c r="AZ164" s="1">
        <v>0.871262</v>
      </c>
      <c r="BA164" s="1">
        <v>1.38759</v>
      </c>
      <c r="BB164" s="1">
        <v>9.86938</v>
      </c>
      <c r="BC164" s="1">
        <v>3.87927</v>
      </c>
      <c r="BD164" s="1">
        <v>1.6702</v>
      </c>
      <c r="BE164" s="1">
        <v>367.282</v>
      </c>
      <c r="BF164" s="1">
        <v>6.8904</v>
      </c>
      <c r="BG164" s="1">
        <v>147.204</v>
      </c>
      <c r="BH164" s="1">
        <v>0.0</v>
      </c>
      <c r="BI164" s="1">
        <v>0.374517238</v>
      </c>
      <c r="BJ164" s="1">
        <v>0.321989169</v>
      </c>
      <c r="BK164" s="1">
        <v>0.033787352</v>
      </c>
      <c r="BL164" s="1" t="s">
        <v>156</v>
      </c>
      <c r="BM164" s="1" t="s">
        <v>146</v>
      </c>
      <c r="BN164" s="1" t="s">
        <v>146</v>
      </c>
      <c r="BO164" s="1" t="s">
        <v>146</v>
      </c>
      <c r="BP164" s="1" t="s">
        <v>146</v>
      </c>
      <c r="BQ164" s="1" t="s">
        <v>146</v>
      </c>
      <c r="BR164" s="1" t="s">
        <v>146</v>
      </c>
      <c r="BS164" s="1">
        <v>41.77657711</v>
      </c>
      <c r="BT164" s="1">
        <v>39.11574047</v>
      </c>
      <c r="BU164" s="1">
        <v>1.853120242</v>
      </c>
      <c r="BV164" s="1">
        <v>0.294655478</v>
      </c>
      <c r="BW164" s="1">
        <v>0.082530447</v>
      </c>
      <c r="BX164" s="1">
        <v>0.183812227</v>
      </c>
      <c r="BY164" s="1">
        <v>0.136561833</v>
      </c>
      <c r="BZ164" s="1" t="str">
        <f t="shared" si="1"/>
        <v>proinflamatoria</v>
      </c>
      <c r="CA164" s="1">
        <v>29.56910569</v>
      </c>
      <c r="CB164" s="1" t="s">
        <v>148</v>
      </c>
      <c r="CC164" s="1">
        <v>0.005360184</v>
      </c>
      <c r="CD164" s="1">
        <v>0.275773971</v>
      </c>
      <c r="CE164" s="1">
        <v>0.019637311</v>
      </c>
      <c r="CF164" s="1">
        <v>0.412233243</v>
      </c>
      <c r="CG164" s="1">
        <v>0.011321511</v>
      </c>
      <c r="CH164" s="1">
        <v>1184.061</v>
      </c>
      <c r="CI164" s="2" t="str">
        <f t="shared" si="2"/>
        <v>High</v>
      </c>
      <c r="CJ164" s="1">
        <v>686.102</v>
      </c>
      <c r="CK164" s="1">
        <v>529.066</v>
      </c>
      <c r="CL164" s="1">
        <v>157.036</v>
      </c>
      <c r="CM164" s="1">
        <v>143.0</v>
      </c>
      <c r="CN164" s="1">
        <v>536.594</v>
      </c>
      <c r="CO164" s="1">
        <v>3.847</v>
      </c>
      <c r="CP164" s="1">
        <v>0.0</v>
      </c>
      <c r="CQ164" s="1">
        <v>3.847</v>
      </c>
      <c r="CR164" s="1">
        <v>0.0</v>
      </c>
      <c r="CS164" s="1">
        <v>2.646</v>
      </c>
      <c r="CT164" s="1">
        <v>2.646</v>
      </c>
      <c r="CU164" s="1">
        <v>0.015</v>
      </c>
      <c r="CV164" s="1">
        <v>0.592</v>
      </c>
      <c r="CW164" s="1">
        <v>92.5</v>
      </c>
      <c r="CX164" s="1">
        <v>0.0</v>
      </c>
      <c r="CY164" s="1">
        <v>2.139</v>
      </c>
      <c r="CZ164" s="1">
        <v>0.103</v>
      </c>
      <c r="DA164" s="1">
        <v>0.732</v>
      </c>
      <c r="DB164" s="1">
        <v>0.834</v>
      </c>
      <c r="DC164" s="1">
        <v>2.337</v>
      </c>
      <c r="DD164" s="1">
        <v>0.07</v>
      </c>
      <c r="DE164" s="1">
        <v>2.407</v>
      </c>
      <c r="DF164" s="1">
        <v>38.933</v>
      </c>
      <c r="DG164" s="1">
        <v>6.187</v>
      </c>
      <c r="DH164" s="1">
        <v>45.12</v>
      </c>
      <c r="DI164" s="1">
        <v>0.907</v>
      </c>
      <c r="DJ164" s="1">
        <v>0.481</v>
      </c>
      <c r="DK164" s="1">
        <v>1.388</v>
      </c>
      <c r="DL164" s="1">
        <v>388.285</v>
      </c>
      <c r="DM164" s="1">
        <v>146.921</v>
      </c>
      <c r="DN164" s="1">
        <v>535.206</v>
      </c>
      <c r="DO164" s="1">
        <v>0.0</v>
      </c>
      <c r="DP164" s="1">
        <v>2.646</v>
      </c>
      <c r="DQ164" s="1">
        <v>2.646</v>
      </c>
      <c r="DR164" s="1" t="s">
        <v>157</v>
      </c>
      <c r="DS164" s="1" t="s">
        <v>157</v>
      </c>
      <c r="DT164" s="1" t="s">
        <v>157</v>
      </c>
      <c r="DU164" s="1" t="s">
        <v>149</v>
      </c>
      <c r="DV164" s="1">
        <v>879.709</v>
      </c>
      <c r="DW164" s="1" t="str">
        <f t="shared" si="3"/>
        <v>high</v>
      </c>
      <c r="DX164" s="1">
        <v>509.745</v>
      </c>
      <c r="DY164" s="1">
        <v>106.243</v>
      </c>
      <c r="DZ164" s="1">
        <v>398.667</v>
      </c>
      <c r="EA164" s="1" t="s">
        <v>149</v>
      </c>
      <c r="EB164" s="1" t="s">
        <v>149</v>
      </c>
      <c r="EC164" s="1" t="s">
        <v>157</v>
      </c>
      <c r="ED164" s="1" t="s">
        <v>149</v>
      </c>
      <c r="EE164" s="1" t="s">
        <v>487</v>
      </c>
      <c r="EF164" s="1" t="s">
        <v>165</v>
      </c>
      <c r="EG164" s="1" t="s">
        <v>165</v>
      </c>
    </row>
    <row r="165" ht="14.25" customHeight="1">
      <c r="A165" s="1" t="s">
        <v>488</v>
      </c>
      <c r="B165" s="1" t="s">
        <v>153</v>
      </c>
      <c r="C165" s="1">
        <v>43.0</v>
      </c>
      <c r="D165" s="1" t="s">
        <v>161</v>
      </c>
      <c r="E165" s="1">
        <v>114.0</v>
      </c>
      <c r="F165" s="1">
        <v>44.0</v>
      </c>
      <c r="G165" s="1" t="s">
        <v>154</v>
      </c>
      <c r="H165" s="1">
        <v>25.0</v>
      </c>
      <c r="I165" s="1">
        <v>168.0</v>
      </c>
      <c r="J165" s="1">
        <v>232.0</v>
      </c>
      <c r="K165" s="1">
        <v>5.272727273</v>
      </c>
      <c r="L165" s="1">
        <v>29.0</v>
      </c>
      <c r="M165" s="1">
        <v>1.1</v>
      </c>
      <c r="N165" s="1">
        <v>95.0</v>
      </c>
      <c r="O165" s="1">
        <v>5.5</v>
      </c>
      <c r="P165" s="1">
        <v>8.48</v>
      </c>
      <c r="Q165" s="1">
        <v>11.25</v>
      </c>
      <c r="R165" s="1">
        <v>0.753777778</v>
      </c>
      <c r="S165" s="1">
        <v>125.0</v>
      </c>
      <c r="T165" s="1">
        <v>8.45</v>
      </c>
      <c r="U165" s="1">
        <v>5.2725</v>
      </c>
      <c r="V165" s="1">
        <v>91.2</v>
      </c>
      <c r="W165" s="1">
        <v>95.34555712</v>
      </c>
      <c r="X165" s="1">
        <v>90.0</v>
      </c>
      <c r="Y165" s="1">
        <v>50.50207479</v>
      </c>
      <c r="Z165" s="1">
        <v>1.980116667</v>
      </c>
      <c r="AA165" s="1">
        <v>0.343818584</v>
      </c>
      <c r="AB165" s="1">
        <v>62.4</v>
      </c>
      <c r="AC165" s="1">
        <v>26.58686064</v>
      </c>
      <c r="AD165" s="1" t="s">
        <v>139</v>
      </c>
      <c r="AE165" s="1">
        <v>41.1260678</v>
      </c>
      <c r="AF165" s="1">
        <v>83.4</v>
      </c>
      <c r="AG165" s="1" t="s">
        <v>140</v>
      </c>
      <c r="AH165" s="1" t="s">
        <v>154</v>
      </c>
      <c r="AI165" s="1" t="s">
        <v>142</v>
      </c>
      <c r="AJ165" s="1" t="s">
        <v>167</v>
      </c>
      <c r="AK165" s="1" t="s">
        <v>143</v>
      </c>
      <c r="AL165" s="1">
        <v>132.0</v>
      </c>
      <c r="AM165" s="1">
        <v>85.0</v>
      </c>
      <c r="AN165" s="1">
        <v>1592.29</v>
      </c>
      <c r="AO165" s="1">
        <v>16.8569</v>
      </c>
      <c r="AP165" s="1">
        <v>451.662</v>
      </c>
      <c r="AQ165" s="1">
        <v>882.348</v>
      </c>
      <c r="AR165" s="1">
        <v>13.006</v>
      </c>
      <c r="AS165" s="1">
        <v>1334.38</v>
      </c>
      <c r="AT165" s="1">
        <v>2048.6</v>
      </c>
      <c r="AU165" s="1">
        <v>207.76</v>
      </c>
      <c r="AV165" s="1">
        <v>10.2242</v>
      </c>
      <c r="AW165" s="1">
        <v>1.06844</v>
      </c>
      <c r="AX165" s="1">
        <v>2.8268</v>
      </c>
      <c r="AY165" s="1">
        <v>575.975</v>
      </c>
      <c r="AZ165" s="1">
        <v>0.839572</v>
      </c>
      <c r="BA165" s="1">
        <v>1.42647</v>
      </c>
      <c r="BB165" s="1">
        <v>10.023</v>
      </c>
      <c r="BC165" s="1">
        <v>4.36222</v>
      </c>
      <c r="BD165" s="1">
        <v>1.10672</v>
      </c>
      <c r="BE165" s="1">
        <v>353.432</v>
      </c>
      <c r="BF165" s="1">
        <v>6.95206</v>
      </c>
      <c r="BG165" s="1">
        <v>57.4976</v>
      </c>
      <c r="BH165" s="1">
        <v>3.00998933</v>
      </c>
      <c r="BI165" s="1">
        <v>1.117661822</v>
      </c>
      <c r="BJ165" s="1">
        <v>0.748402462</v>
      </c>
      <c r="BK165" s="1">
        <v>0.104352968</v>
      </c>
      <c r="BL165" s="1" t="s">
        <v>144</v>
      </c>
      <c r="BM165" s="1" t="s">
        <v>145</v>
      </c>
      <c r="BN165" s="1" t="s">
        <v>146</v>
      </c>
      <c r="BO165" s="1" t="s">
        <v>145</v>
      </c>
      <c r="BP165" s="1" t="s">
        <v>146</v>
      </c>
      <c r="BQ165" s="1" t="s">
        <v>146</v>
      </c>
      <c r="BR165" s="1" t="s">
        <v>146</v>
      </c>
      <c r="BS165" s="1">
        <v>25.9456812</v>
      </c>
      <c r="BT165" s="1">
        <v>6.526863219</v>
      </c>
      <c r="BU165" s="1">
        <v>0.612788355</v>
      </c>
      <c r="BV165" s="1">
        <v>0.143256388</v>
      </c>
      <c r="BW165" s="1">
        <v>0.245274977</v>
      </c>
      <c r="BX165" s="1">
        <v>0.870541485</v>
      </c>
      <c r="BY165" s="1">
        <v>0.546822541</v>
      </c>
      <c r="BZ165" s="1" t="str">
        <f t="shared" si="1"/>
        <v>proinflamatoria</v>
      </c>
      <c r="CA165" s="1">
        <v>39.26139089</v>
      </c>
      <c r="CB165" s="1" t="s">
        <v>148</v>
      </c>
      <c r="CC165" s="1">
        <v>0.08863497</v>
      </c>
      <c r="CD165" s="1">
        <v>0.283722281</v>
      </c>
      <c r="CE165" s="1">
        <v>0.102546722</v>
      </c>
      <c r="CF165" s="1">
        <v>0.067105645</v>
      </c>
      <c r="CG165" s="1">
        <v>0.231884058</v>
      </c>
      <c r="CH165" s="1">
        <v>1143.516</v>
      </c>
      <c r="CI165" s="2" t="str">
        <f t="shared" si="2"/>
        <v>High</v>
      </c>
      <c r="CJ165" s="1">
        <v>222.099</v>
      </c>
      <c r="CK165" s="1">
        <v>158.617</v>
      </c>
      <c r="CL165" s="1">
        <v>63.482</v>
      </c>
      <c r="CM165" s="1">
        <v>153.159</v>
      </c>
      <c r="CN165" s="1">
        <v>68.361</v>
      </c>
      <c r="CO165" s="1">
        <v>0.509</v>
      </c>
      <c r="CP165" s="1">
        <v>0.0</v>
      </c>
      <c r="CQ165" s="1">
        <v>0.509</v>
      </c>
      <c r="CR165" s="1">
        <v>0.0</v>
      </c>
      <c r="CS165" s="1">
        <v>0.054</v>
      </c>
      <c r="CT165" s="1">
        <v>0.054</v>
      </c>
      <c r="CU165" s="1">
        <v>0.015</v>
      </c>
      <c r="CV165" s="1">
        <v>0.492</v>
      </c>
      <c r="CW165" s="1">
        <v>0.0</v>
      </c>
      <c r="CX165" s="1">
        <v>0.0</v>
      </c>
      <c r="CY165" s="1">
        <v>147.157</v>
      </c>
      <c r="CZ165" s="1">
        <v>0.268</v>
      </c>
      <c r="DA165" s="1">
        <v>0.0</v>
      </c>
      <c r="DB165" s="1">
        <v>0.268</v>
      </c>
      <c r="DC165" s="1">
        <v>4.946</v>
      </c>
      <c r="DD165" s="1">
        <v>0.0</v>
      </c>
      <c r="DE165" s="1">
        <v>4.946</v>
      </c>
      <c r="DF165" s="1">
        <v>0.789</v>
      </c>
      <c r="DG165" s="1">
        <v>0.0</v>
      </c>
      <c r="DH165" s="1">
        <v>0.789</v>
      </c>
      <c r="DI165" s="1">
        <v>0.376</v>
      </c>
      <c r="DJ165" s="1">
        <v>3.129</v>
      </c>
      <c r="DK165" s="1">
        <v>3.505</v>
      </c>
      <c r="DL165" s="1">
        <v>4.525</v>
      </c>
      <c r="DM165" s="1">
        <v>60.266</v>
      </c>
      <c r="DN165" s="1">
        <v>64.791</v>
      </c>
      <c r="DO165" s="1">
        <v>0.0</v>
      </c>
      <c r="DP165" s="1">
        <v>0.054</v>
      </c>
      <c r="DQ165" s="1">
        <v>0.054</v>
      </c>
      <c r="DR165" s="1" t="s">
        <v>157</v>
      </c>
      <c r="DS165" s="1" t="s">
        <v>158</v>
      </c>
      <c r="DT165" s="1" t="s">
        <v>157</v>
      </c>
      <c r="DU165" s="1" t="s">
        <v>158</v>
      </c>
      <c r="DV165" s="1">
        <v>718.158</v>
      </c>
      <c r="DW165" s="1" t="str">
        <f t="shared" si="3"/>
        <v>high</v>
      </c>
      <c r="DX165" s="1">
        <v>139.484</v>
      </c>
      <c r="DY165" s="1">
        <v>96.188</v>
      </c>
      <c r="DZ165" s="1">
        <v>42.933</v>
      </c>
      <c r="EA165" s="1" t="s">
        <v>149</v>
      </c>
      <c r="EB165" s="1" t="s">
        <v>158</v>
      </c>
      <c r="EC165" s="1" t="s">
        <v>157</v>
      </c>
      <c r="ED165" s="1" t="s">
        <v>158</v>
      </c>
      <c r="EE165" s="1" t="s">
        <v>489</v>
      </c>
      <c r="EF165" s="1" t="s">
        <v>165</v>
      </c>
      <c r="EG165" s="1" t="s">
        <v>151</v>
      </c>
    </row>
    <row r="166" ht="14.25" customHeight="1">
      <c r="A166" s="1" t="s">
        <v>490</v>
      </c>
      <c r="B166" s="1" t="s">
        <v>153</v>
      </c>
      <c r="C166" s="1">
        <v>44.0</v>
      </c>
      <c r="D166" s="1" t="s">
        <v>161</v>
      </c>
      <c r="E166" s="1">
        <v>99.1</v>
      </c>
      <c r="F166" s="1">
        <v>58.0</v>
      </c>
      <c r="G166" s="1" t="s">
        <v>154</v>
      </c>
      <c r="H166" s="1">
        <v>21.0</v>
      </c>
      <c r="I166" s="1">
        <v>149.0</v>
      </c>
      <c r="J166" s="1">
        <v>214.0</v>
      </c>
      <c r="K166" s="1">
        <v>3.689655172</v>
      </c>
      <c r="L166" s="1">
        <v>91.7</v>
      </c>
      <c r="M166" s="1">
        <v>0.9</v>
      </c>
      <c r="N166" s="1">
        <v>82.0</v>
      </c>
      <c r="O166" s="1">
        <v>5.4</v>
      </c>
      <c r="P166" s="1">
        <v>5.39</v>
      </c>
      <c r="Q166" s="1">
        <v>11.13</v>
      </c>
      <c r="R166" s="1">
        <v>0.48427673</v>
      </c>
      <c r="S166" s="1">
        <v>106.0</v>
      </c>
      <c r="T166" s="1">
        <v>8.62</v>
      </c>
      <c r="U166" s="1">
        <v>4.551</v>
      </c>
      <c r="V166" s="1">
        <v>123.9</v>
      </c>
      <c r="W166" s="1">
        <v>164.0342531</v>
      </c>
      <c r="X166" s="1">
        <v>91.7</v>
      </c>
      <c r="Y166" s="1">
        <v>57.35462132</v>
      </c>
      <c r="Z166" s="1">
        <v>1.743538667</v>
      </c>
      <c r="AA166" s="1">
        <v>0.350477352</v>
      </c>
      <c r="AB166" s="1">
        <v>54.0</v>
      </c>
      <c r="AC166" s="1">
        <v>22.18934911</v>
      </c>
      <c r="AD166" s="1" t="s">
        <v>154</v>
      </c>
      <c r="AE166" s="1">
        <v>34.56052054</v>
      </c>
      <c r="AF166" s="1">
        <v>78.2</v>
      </c>
      <c r="AG166" s="1" t="s">
        <v>154</v>
      </c>
      <c r="AH166" s="1" t="s">
        <v>154</v>
      </c>
      <c r="AI166" s="1" t="s">
        <v>142</v>
      </c>
      <c r="AJ166" s="1" t="s">
        <v>167</v>
      </c>
      <c r="AK166" s="1" t="s">
        <v>143</v>
      </c>
      <c r="AL166" s="1">
        <v>99.0</v>
      </c>
      <c r="AM166" s="1">
        <v>67.0</v>
      </c>
      <c r="AN166" s="1">
        <v>1974.26</v>
      </c>
      <c r="AO166" s="1">
        <v>22.96</v>
      </c>
      <c r="AP166" s="1">
        <v>866.659</v>
      </c>
      <c r="AQ166" s="1">
        <v>1290.99</v>
      </c>
      <c r="AR166" s="1">
        <v>13.4892</v>
      </c>
      <c r="AS166" s="1">
        <v>1207.13</v>
      </c>
      <c r="AT166" s="1">
        <v>3533.05</v>
      </c>
      <c r="AU166" s="1">
        <v>288.414</v>
      </c>
      <c r="AV166" s="1">
        <v>10.6608</v>
      </c>
      <c r="AW166" s="1">
        <v>2.07242</v>
      </c>
      <c r="AX166" s="1">
        <v>3.12684</v>
      </c>
      <c r="AY166" s="1">
        <v>986.667</v>
      </c>
      <c r="AZ166" s="1">
        <v>1.45671</v>
      </c>
      <c r="BA166" s="1">
        <v>2.13306</v>
      </c>
      <c r="BB166" s="1">
        <v>16.0613</v>
      </c>
      <c r="BC166" s="1">
        <v>5.99564</v>
      </c>
      <c r="BD166" s="1">
        <v>1.37515</v>
      </c>
      <c r="BE166" s="1">
        <v>421.089</v>
      </c>
      <c r="BF166" s="1">
        <v>7.34988</v>
      </c>
      <c r="BG166" s="1">
        <v>187.255</v>
      </c>
      <c r="BH166" s="1">
        <v>3.475051538</v>
      </c>
      <c r="BI166" s="1">
        <v>1.650215828</v>
      </c>
      <c r="BJ166" s="1">
        <v>0.825332726</v>
      </c>
      <c r="BK166" s="1">
        <v>0.036530252</v>
      </c>
      <c r="BL166" s="1" t="s">
        <v>156</v>
      </c>
      <c r="BM166" s="1" t="s">
        <v>146</v>
      </c>
      <c r="BN166" s="1" t="s">
        <v>146</v>
      </c>
      <c r="BO166" s="1" t="s">
        <v>146</v>
      </c>
      <c r="BP166" s="1" t="s">
        <v>146</v>
      </c>
      <c r="BQ166" s="1" t="s">
        <v>146</v>
      </c>
      <c r="BR166" s="1" t="s">
        <v>146</v>
      </c>
      <c r="BS166" s="1" t="s">
        <v>147</v>
      </c>
      <c r="BT166" s="1" t="s">
        <v>147</v>
      </c>
      <c r="BU166" s="1" t="s">
        <v>147</v>
      </c>
      <c r="BV166" s="1" t="s">
        <v>147</v>
      </c>
      <c r="BW166" s="1" t="s">
        <v>147</v>
      </c>
      <c r="BX166" s="1">
        <v>-1.099493711</v>
      </c>
      <c r="BY166" s="1">
        <v>-0.556987696</v>
      </c>
      <c r="BZ166" s="1" t="str">
        <f t="shared" si="1"/>
        <v>antiinflamatoria</v>
      </c>
      <c r="CA166" s="1">
        <v>36.10230179</v>
      </c>
      <c r="CB166" s="1" t="s">
        <v>148</v>
      </c>
      <c r="CC166" s="1">
        <v>1.92849E-4</v>
      </c>
      <c r="CD166" s="1">
        <v>0.638716396</v>
      </c>
      <c r="CE166" s="1">
        <v>0.110695414</v>
      </c>
      <c r="CF166" s="1">
        <v>0.052840668</v>
      </c>
      <c r="CG166" s="1">
        <v>0.026458904</v>
      </c>
      <c r="CH166" s="1">
        <v>829.112</v>
      </c>
      <c r="CI166" s="2" t="str">
        <f t="shared" si="2"/>
        <v>low</v>
      </c>
      <c r="CJ166" s="1">
        <v>310.766</v>
      </c>
      <c r="CK166" s="1">
        <v>203.305</v>
      </c>
      <c r="CL166" s="1">
        <v>107.461</v>
      </c>
      <c r="CM166" s="1">
        <v>153.468</v>
      </c>
      <c r="CN166" s="1">
        <v>133.105</v>
      </c>
      <c r="CO166" s="1">
        <v>0.387</v>
      </c>
      <c r="CP166" s="1">
        <v>0.0</v>
      </c>
      <c r="CQ166" s="1">
        <v>0.387</v>
      </c>
      <c r="CR166" s="1">
        <v>0.0</v>
      </c>
      <c r="CS166" s="1">
        <v>23.805</v>
      </c>
      <c r="CT166" s="1">
        <v>23.805</v>
      </c>
      <c r="CU166" s="1">
        <v>0.001</v>
      </c>
      <c r="CV166" s="1">
        <v>0.387</v>
      </c>
      <c r="CW166" s="1">
        <v>39.878</v>
      </c>
      <c r="CX166" s="1">
        <v>0.0</v>
      </c>
      <c r="CY166" s="1">
        <v>58.447</v>
      </c>
      <c r="CZ166" s="1">
        <v>0.066</v>
      </c>
      <c r="DA166" s="1">
        <v>0.469</v>
      </c>
      <c r="DB166" s="1">
        <v>0.534</v>
      </c>
      <c r="DC166" s="1">
        <v>3.775</v>
      </c>
      <c r="DD166" s="1">
        <v>0.404</v>
      </c>
      <c r="DE166" s="1">
        <v>4.179</v>
      </c>
      <c r="DF166" s="1">
        <v>39.354</v>
      </c>
      <c r="DG166" s="1">
        <v>11.058</v>
      </c>
      <c r="DH166" s="1">
        <v>50.413</v>
      </c>
      <c r="DI166" s="1">
        <v>12.184</v>
      </c>
      <c r="DJ166" s="1">
        <v>17.734</v>
      </c>
      <c r="DK166" s="1">
        <v>29.918</v>
      </c>
      <c r="DL166" s="1">
        <v>49.196</v>
      </c>
      <c r="DM166" s="1">
        <v>53.991</v>
      </c>
      <c r="DN166" s="1">
        <v>103.188</v>
      </c>
      <c r="DO166" s="1">
        <v>0.0</v>
      </c>
      <c r="DP166" s="1">
        <v>23.805</v>
      </c>
      <c r="DQ166" s="1">
        <v>23.805</v>
      </c>
      <c r="DR166" s="1" t="s">
        <v>157</v>
      </c>
      <c r="DS166" s="1" t="s">
        <v>158</v>
      </c>
      <c r="DT166" s="1" t="s">
        <v>157</v>
      </c>
      <c r="DU166" s="1" t="s">
        <v>157</v>
      </c>
      <c r="DV166" s="1">
        <v>419.961</v>
      </c>
      <c r="DW166" s="1" t="str">
        <f t="shared" si="3"/>
        <v>low</v>
      </c>
      <c r="DX166" s="1">
        <v>157.409</v>
      </c>
      <c r="DY166" s="1">
        <v>77.734</v>
      </c>
      <c r="DZ166" s="1">
        <v>67.42</v>
      </c>
      <c r="EA166" s="1" t="s">
        <v>157</v>
      </c>
      <c r="EB166" s="1" t="s">
        <v>158</v>
      </c>
      <c r="EC166" s="1" t="s">
        <v>157</v>
      </c>
      <c r="ED166" s="1" t="s">
        <v>157</v>
      </c>
      <c r="EE166" s="1" t="s">
        <v>491</v>
      </c>
      <c r="EF166" s="1" t="s">
        <v>151</v>
      </c>
      <c r="EG166" s="1" t="s">
        <v>151</v>
      </c>
    </row>
    <row r="167" ht="14.25" customHeight="1">
      <c r="A167" s="1" t="s">
        <v>492</v>
      </c>
      <c r="B167" s="1" t="s">
        <v>136</v>
      </c>
      <c r="C167" s="1">
        <v>24.0</v>
      </c>
      <c r="D167" s="1" t="s">
        <v>137</v>
      </c>
      <c r="E167" s="1">
        <v>108.0</v>
      </c>
      <c r="F167" s="1">
        <v>31.0</v>
      </c>
      <c r="G167" s="1" t="s">
        <v>138</v>
      </c>
      <c r="H167" s="1">
        <v>95.0</v>
      </c>
      <c r="I167" s="1">
        <v>119.0</v>
      </c>
      <c r="J167" s="1">
        <v>211.0</v>
      </c>
      <c r="K167" s="1">
        <v>6.806451613</v>
      </c>
      <c r="L167" s="1">
        <v>158.2</v>
      </c>
      <c r="M167" s="1">
        <v>2.7</v>
      </c>
      <c r="N167" s="1">
        <v>82.0</v>
      </c>
      <c r="O167" s="1">
        <v>6.1</v>
      </c>
      <c r="P167" s="1">
        <v>6.43</v>
      </c>
      <c r="Q167" s="1">
        <v>4.37</v>
      </c>
      <c r="R167" s="1">
        <v>1.471395881</v>
      </c>
      <c r="S167" s="1">
        <v>477.0</v>
      </c>
      <c r="T167" s="1">
        <v>40.7</v>
      </c>
      <c r="U167" s="1">
        <v>4.551</v>
      </c>
      <c r="V167" s="1">
        <v>352.4</v>
      </c>
      <c r="W167" s="1">
        <v>774.5004757</v>
      </c>
      <c r="X167" s="1">
        <v>20.6</v>
      </c>
      <c r="Y167" s="1">
        <v>12.1473424</v>
      </c>
      <c r="Z167" s="1">
        <v>8.232253333</v>
      </c>
      <c r="AA167" s="1">
        <v>0.283499864</v>
      </c>
      <c r="AB167" s="1">
        <v>110.4</v>
      </c>
      <c r="AC167" s="1">
        <v>33.8855595</v>
      </c>
      <c r="AD167" s="1" t="s">
        <v>155</v>
      </c>
      <c r="AE167" s="1">
        <v>42.14507155</v>
      </c>
      <c r="AF167" s="1">
        <v>113.4</v>
      </c>
      <c r="AG167" s="1" t="s">
        <v>140</v>
      </c>
      <c r="AH167" s="1" t="s">
        <v>141</v>
      </c>
      <c r="AI167" s="1" t="s">
        <v>167</v>
      </c>
      <c r="AJ167" s="1" t="s">
        <v>142</v>
      </c>
      <c r="AK167" s="1" t="s">
        <v>170</v>
      </c>
      <c r="AL167" s="1">
        <v>169.0</v>
      </c>
      <c r="AM167" s="1">
        <v>109.0</v>
      </c>
      <c r="AN167" s="1">
        <v>2607.52</v>
      </c>
      <c r="AO167" s="1">
        <v>16.6058</v>
      </c>
      <c r="AP167" s="1">
        <v>723.777</v>
      </c>
      <c r="AQ167" s="1">
        <v>1088.4</v>
      </c>
      <c r="AR167" s="1">
        <v>17.8852</v>
      </c>
      <c r="AS167" s="1">
        <v>2352.71</v>
      </c>
      <c r="AT167" s="1">
        <v>3799.48</v>
      </c>
      <c r="AU167" s="1">
        <v>270.106</v>
      </c>
      <c r="AV167" s="1">
        <v>12.0833</v>
      </c>
      <c r="AW167" s="1">
        <v>1.68263</v>
      </c>
      <c r="AX167" s="1">
        <v>3.24089</v>
      </c>
      <c r="AY167" s="1">
        <v>760.686</v>
      </c>
      <c r="AZ167" s="1">
        <v>1.46093</v>
      </c>
      <c r="BA167" s="1">
        <v>3.23842</v>
      </c>
      <c r="BB167" s="1">
        <v>20.5045</v>
      </c>
      <c r="BC167" s="1">
        <v>6.10207</v>
      </c>
      <c r="BD167" s="1">
        <v>2.96129</v>
      </c>
      <c r="BE167" s="1">
        <v>414.7</v>
      </c>
      <c r="BF167" s="1">
        <v>7.39019</v>
      </c>
      <c r="BG167" s="1">
        <v>155.015</v>
      </c>
      <c r="BH167" s="1">
        <v>7.61879167</v>
      </c>
      <c r="BI167" s="1">
        <v>1.637252461</v>
      </c>
      <c r="BJ167" s="1">
        <v>2.065369051</v>
      </c>
      <c r="BK167" s="1">
        <v>0.0</v>
      </c>
      <c r="BL167" s="1" t="s">
        <v>144</v>
      </c>
      <c r="BM167" s="1" t="s">
        <v>145</v>
      </c>
      <c r="BN167" s="1" t="s">
        <v>145</v>
      </c>
      <c r="BO167" s="1" t="s">
        <v>145</v>
      </c>
      <c r="BP167" s="1" t="s">
        <v>146</v>
      </c>
      <c r="BQ167" s="1" t="s">
        <v>146</v>
      </c>
      <c r="BR167" s="1" t="s">
        <v>145</v>
      </c>
      <c r="BS167" s="1" t="s">
        <v>147</v>
      </c>
      <c r="BT167" s="1" t="s">
        <v>147</v>
      </c>
      <c r="BU167" s="1" t="s">
        <v>147</v>
      </c>
      <c r="BV167" s="1" t="s">
        <v>147</v>
      </c>
      <c r="BW167" s="1" t="s">
        <v>147</v>
      </c>
      <c r="BX167" s="1">
        <v>-0.212174672</v>
      </c>
      <c r="BY167" s="1">
        <v>-0.081355319</v>
      </c>
      <c r="BZ167" s="1" t="str">
        <f t="shared" si="1"/>
        <v>antiinflamatoria</v>
      </c>
      <c r="CA167" s="1">
        <v>32.16578483</v>
      </c>
      <c r="CB167" s="1" t="s">
        <v>148</v>
      </c>
      <c r="CC167" s="1">
        <v>1.49914E-4</v>
      </c>
      <c r="CD167" s="1">
        <v>0.619031557</v>
      </c>
      <c r="CE167" s="1">
        <v>0.241885916</v>
      </c>
      <c r="CF167" s="1">
        <v>0.01352972</v>
      </c>
      <c r="CG167" s="1">
        <v>1.12435E-4</v>
      </c>
      <c r="CH167" s="1">
        <v>1595.234</v>
      </c>
      <c r="CI167" s="2" t="str">
        <f t="shared" si="2"/>
        <v>High</v>
      </c>
      <c r="CJ167" s="1">
        <v>895.107</v>
      </c>
      <c r="CK167" s="1">
        <v>666.685</v>
      </c>
      <c r="CL167" s="1">
        <v>228.422</v>
      </c>
      <c r="CM167" s="1">
        <v>658.534</v>
      </c>
      <c r="CN167" s="1">
        <v>236.429</v>
      </c>
      <c r="CO167" s="1">
        <v>0.081</v>
      </c>
      <c r="CP167" s="1">
        <v>0.0</v>
      </c>
      <c r="CQ167" s="1">
        <v>0.081</v>
      </c>
      <c r="CR167" s="1">
        <v>0.0</v>
      </c>
      <c r="CS167" s="1">
        <v>0.063</v>
      </c>
      <c r="CT167" s="1">
        <v>0.063</v>
      </c>
      <c r="CU167" s="1">
        <v>0.0</v>
      </c>
      <c r="CV167" s="1">
        <v>0.004</v>
      </c>
      <c r="CW167" s="1">
        <v>0.0</v>
      </c>
      <c r="CX167" s="1">
        <v>0.0</v>
      </c>
      <c r="CY167" s="1">
        <v>658.222</v>
      </c>
      <c r="CZ167" s="1">
        <v>0.1</v>
      </c>
      <c r="DA167" s="1">
        <v>0.0</v>
      </c>
      <c r="DB167" s="1">
        <v>0.1</v>
      </c>
      <c r="DC167" s="1">
        <v>0.0</v>
      </c>
      <c r="DD167" s="1">
        <v>0.0</v>
      </c>
      <c r="DE167" s="1">
        <v>0.0</v>
      </c>
      <c r="DF167" s="1">
        <v>0.213</v>
      </c>
      <c r="DG167" s="1">
        <v>0.0</v>
      </c>
      <c r="DH167" s="1">
        <v>0.213</v>
      </c>
      <c r="DI167" s="1">
        <v>0.517</v>
      </c>
      <c r="DJ167" s="1">
        <v>11.413</v>
      </c>
      <c r="DK167" s="1">
        <v>11.93</v>
      </c>
      <c r="DL167" s="1">
        <v>7.426</v>
      </c>
      <c r="DM167" s="1">
        <v>216.818</v>
      </c>
      <c r="DN167" s="1">
        <v>224.245</v>
      </c>
      <c r="DO167" s="1">
        <v>0.0</v>
      </c>
      <c r="DP167" s="1">
        <v>0.063</v>
      </c>
      <c r="DQ167" s="1">
        <v>0.063</v>
      </c>
      <c r="DR167" s="1" t="s">
        <v>149</v>
      </c>
      <c r="DS167" s="1" t="s">
        <v>149</v>
      </c>
      <c r="DT167" s="1" t="s">
        <v>149</v>
      </c>
      <c r="DU167" s="1" t="s">
        <v>157</v>
      </c>
      <c r="DV167" s="1">
        <v>611.782</v>
      </c>
      <c r="DW167" s="1" t="str">
        <f t="shared" si="3"/>
        <v>high</v>
      </c>
      <c r="DX167" s="1">
        <v>343.279</v>
      </c>
      <c r="DY167" s="1">
        <v>252.552</v>
      </c>
      <c r="DZ167" s="1">
        <v>90.672</v>
      </c>
      <c r="EA167" s="1" t="s">
        <v>157</v>
      </c>
      <c r="EB167" s="1" t="s">
        <v>157</v>
      </c>
      <c r="EC167" s="1" t="s">
        <v>149</v>
      </c>
      <c r="ED167" s="1" t="s">
        <v>157</v>
      </c>
      <c r="EE167" s="1" t="s">
        <v>493</v>
      </c>
      <c r="EF167" s="1" t="s">
        <v>175</v>
      </c>
      <c r="EG167" s="1" t="s">
        <v>175</v>
      </c>
    </row>
    <row r="168" ht="14.25" customHeight="1">
      <c r="A168" s="1" t="s">
        <v>494</v>
      </c>
      <c r="B168" s="1" t="s">
        <v>153</v>
      </c>
      <c r="C168" s="1">
        <v>49.0</v>
      </c>
      <c r="D168" s="1" t="s">
        <v>161</v>
      </c>
      <c r="E168" s="1">
        <v>118.0</v>
      </c>
      <c r="F168" s="1">
        <v>40.0</v>
      </c>
      <c r="G168" s="1" t="s">
        <v>154</v>
      </c>
      <c r="H168" s="1">
        <v>39.0</v>
      </c>
      <c r="I168" s="1">
        <v>156.0</v>
      </c>
      <c r="J168" s="1">
        <v>215.0</v>
      </c>
      <c r="K168" s="1">
        <v>5.375</v>
      </c>
      <c r="L168" s="1">
        <v>144.5</v>
      </c>
      <c r="M168" s="1">
        <v>4.0</v>
      </c>
      <c r="N168" s="1">
        <v>83.0</v>
      </c>
      <c r="O168" s="1">
        <v>5.8</v>
      </c>
      <c r="P168" s="1">
        <v>7.23</v>
      </c>
      <c r="Q168" s="1">
        <v>13.73</v>
      </c>
      <c r="R168" s="1">
        <v>0.526584122</v>
      </c>
      <c r="S168" s="1">
        <v>195.0</v>
      </c>
      <c r="T168" s="1">
        <v>13.05</v>
      </c>
      <c r="U168" s="1">
        <v>4.6065</v>
      </c>
      <c r="V168" s="1">
        <v>159.9</v>
      </c>
      <c r="W168" s="1">
        <v>235.8788974</v>
      </c>
      <c r="X168" s="1">
        <v>60.9</v>
      </c>
      <c r="Y168" s="1">
        <v>37.42837145</v>
      </c>
      <c r="Z168" s="1">
        <v>2.67177</v>
      </c>
      <c r="AA168" s="1">
        <v>0.32909688</v>
      </c>
      <c r="AB168" s="1">
        <v>69.2</v>
      </c>
      <c r="AC168" s="1">
        <v>30.14954961</v>
      </c>
      <c r="AD168" s="1" t="s">
        <v>155</v>
      </c>
      <c r="AE168" s="1">
        <v>41.69237299</v>
      </c>
      <c r="AF168" s="1">
        <v>93.5</v>
      </c>
      <c r="AG168" s="1" t="s">
        <v>140</v>
      </c>
      <c r="AH168" s="1" t="s">
        <v>141</v>
      </c>
      <c r="AI168" s="1" t="s">
        <v>142</v>
      </c>
      <c r="AJ168" s="1" t="s">
        <v>142</v>
      </c>
      <c r="AK168" s="1" t="s">
        <v>143</v>
      </c>
      <c r="AL168" s="1">
        <v>111.0</v>
      </c>
      <c r="AM168" s="1">
        <v>68.0</v>
      </c>
      <c r="AN168" s="1">
        <v>1649.15</v>
      </c>
      <c r="AO168" s="1">
        <v>17.3611</v>
      </c>
      <c r="AP168" s="1">
        <v>581.227</v>
      </c>
      <c r="AQ168" s="1">
        <v>948.019</v>
      </c>
      <c r="AR168" s="1">
        <v>11.8566</v>
      </c>
      <c r="AS168" s="1">
        <v>1200.48</v>
      </c>
      <c r="AT168" s="1">
        <v>2747.04</v>
      </c>
      <c r="AU168" s="1">
        <v>178.05</v>
      </c>
      <c r="AV168" s="1">
        <v>9.75596</v>
      </c>
      <c r="AW168" s="1">
        <v>1.02358</v>
      </c>
      <c r="AX168" s="1">
        <v>2.95092</v>
      </c>
      <c r="AY168" s="1">
        <v>1050.59</v>
      </c>
      <c r="AZ168" s="1">
        <v>0.813361</v>
      </c>
      <c r="BA168" s="1">
        <v>1.72071</v>
      </c>
      <c r="BB168" s="1">
        <v>13.9205</v>
      </c>
      <c r="BC168" s="1">
        <v>4.56361</v>
      </c>
      <c r="BD168" s="1">
        <v>1.46395</v>
      </c>
      <c r="BE168" s="1">
        <v>280.141</v>
      </c>
      <c r="BF168" s="1">
        <v>6.9802</v>
      </c>
      <c r="BG168" s="1">
        <v>132.911</v>
      </c>
      <c r="BH168" s="1">
        <v>15.55204416</v>
      </c>
      <c r="BI168" s="1">
        <v>3.209089776</v>
      </c>
      <c r="BJ168" s="1">
        <v>1.770572992</v>
      </c>
      <c r="BK168" s="1">
        <v>0.0</v>
      </c>
      <c r="BL168" s="1" t="s">
        <v>144</v>
      </c>
      <c r="BM168" s="1" t="s">
        <v>146</v>
      </c>
      <c r="BN168" s="1" t="s">
        <v>145</v>
      </c>
      <c r="BO168" s="1" t="s">
        <v>145</v>
      </c>
      <c r="BP168" s="1" t="s">
        <v>146</v>
      </c>
      <c r="BQ168" s="1" t="s">
        <v>145</v>
      </c>
      <c r="BR168" s="1" t="s">
        <v>146</v>
      </c>
      <c r="BS168" s="1">
        <v>28.72252861</v>
      </c>
      <c r="BT168" s="1">
        <v>3.698284708</v>
      </c>
      <c r="BU168" s="1">
        <v>0.466886001</v>
      </c>
      <c r="BV168" s="1">
        <v>0.129140958</v>
      </c>
      <c r="BW168" s="1">
        <v>0.203616779</v>
      </c>
      <c r="BX168" s="1">
        <v>0.366497555</v>
      </c>
      <c r="BY168" s="1">
        <v>0.22225443</v>
      </c>
      <c r="BZ168" s="1" t="str">
        <f t="shared" si="1"/>
        <v>proinflamatoria</v>
      </c>
      <c r="CA168" s="1">
        <v>43.59358289</v>
      </c>
      <c r="CB168" s="1" t="s">
        <v>148</v>
      </c>
      <c r="CC168" s="1">
        <v>0.0898017</v>
      </c>
      <c r="CD168" s="1">
        <v>0.22667611</v>
      </c>
      <c r="CE168" s="1">
        <v>0.451983003</v>
      </c>
      <c r="CF168" s="1">
        <v>0.148630784</v>
      </c>
      <c r="CG168" s="1">
        <v>0.046222852</v>
      </c>
      <c r="CH168" s="1">
        <v>897.811</v>
      </c>
      <c r="CI168" s="2" t="str">
        <f t="shared" si="2"/>
        <v>low</v>
      </c>
      <c r="CJ168" s="1">
        <v>417.365</v>
      </c>
      <c r="CK168" s="1">
        <v>213.131</v>
      </c>
      <c r="CL168" s="1">
        <v>204.234</v>
      </c>
      <c r="CM168" s="1">
        <v>154.518</v>
      </c>
      <c r="CN168" s="1">
        <v>215.121</v>
      </c>
      <c r="CO168" s="1">
        <v>1.207</v>
      </c>
      <c r="CP168" s="1">
        <v>0.0</v>
      </c>
      <c r="CQ168" s="1">
        <v>1.207</v>
      </c>
      <c r="CR168" s="1">
        <v>0.026</v>
      </c>
      <c r="CS168" s="1">
        <v>46.385</v>
      </c>
      <c r="CT168" s="1">
        <v>46.411</v>
      </c>
      <c r="CU168" s="1">
        <v>0.108</v>
      </c>
      <c r="CV168" s="1">
        <v>0.814</v>
      </c>
      <c r="CW168" s="1">
        <v>22.302</v>
      </c>
      <c r="CX168" s="1">
        <v>0.0</v>
      </c>
      <c r="CY168" s="1">
        <v>113.359</v>
      </c>
      <c r="CZ168" s="1">
        <v>0.0</v>
      </c>
      <c r="DA168" s="1">
        <v>0.0</v>
      </c>
      <c r="DB168" s="1">
        <v>0.0</v>
      </c>
      <c r="DC168" s="1">
        <v>7.935</v>
      </c>
      <c r="DD168" s="1">
        <v>0.958</v>
      </c>
      <c r="DE168" s="1">
        <v>8.893</v>
      </c>
      <c r="DF168" s="1">
        <v>3.66</v>
      </c>
      <c r="DG168" s="1">
        <v>3.978</v>
      </c>
      <c r="DH168" s="1">
        <v>7.638</v>
      </c>
      <c r="DI168" s="1">
        <v>2.472</v>
      </c>
      <c r="DJ168" s="1">
        <v>35.951</v>
      </c>
      <c r="DK168" s="1">
        <v>38.423</v>
      </c>
      <c r="DL168" s="1">
        <v>59.717</v>
      </c>
      <c r="DM168" s="1">
        <v>116.943</v>
      </c>
      <c r="DN168" s="1">
        <v>176.66</v>
      </c>
      <c r="DO168" s="1">
        <v>0.026</v>
      </c>
      <c r="DP168" s="1">
        <v>46.385</v>
      </c>
      <c r="DQ168" s="1">
        <v>46.411</v>
      </c>
      <c r="DR168" s="1" t="s">
        <v>157</v>
      </c>
      <c r="DS168" s="1" t="s">
        <v>157</v>
      </c>
      <c r="DT168" s="1" t="s">
        <v>157</v>
      </c>
      <c r="DU168" s="1" t="s">
        <v>157</v>
      </c>
      <c r="DV168" s="1">
        <v>544.408</v>
      </c>
      <c r="DW168" s="1" t="str">
        <f t="shared" si="3"/>
        <v>high</v>
      </c>
      <c r="DX168" s="1">
        <v>253.079</v>
      </c>
      <c r="DY168" s="1">
        <v>93.695</v>
      </c>
      <c r="DZ168" s="1">
        <v>130.444</v>
      </c>
      <c r="EA168" s="1" t="s">
        <v>157</v>
      </c>
      <c r="EB168" s="1" t="s">
        <v>157</v>
      </c>
      <c r="EC168" s="1" t="s">
        <v>157</v>
      </c>
      <c r="ED168" s="1" t="s">
        <v>157</v>
      </c>
      <c r="EE168" s="1" t="s">
        <v>495</v>
      </c>
      <c r="EF168" s="1" t="s">
        <v>151</v>
      </c>
      <c r="EG168" s="1" t="s">
        <v>151</v>
      </c>
    </row>
    <row r="169" ht="14.25" customHeight="1">
      <c r="A169" s="1" t="s">
        <v>496</v>
      </c>
      <c r="B169" s="1" t="s">
        <v>136</v>
      </c>
      <c r="C169" s="1">
        <v>30.0</v>
      </c>
      <c r="D169" s="1" t="s">
        <v>137</v>
      </c>
      <c r="E169" s="1">
        <v>77.1</v>
      </c>
      <c r="F169" s="1">
        <v>34.0</v>
      </c>
      <c r="G169" s="1" t="s">
        <v>138</v>
      </c>
      <c r="H169" s="1">
        <v>49.0</v>
      </c>
      <c r="I169" s="1">
        <v>93.0</v>
      </c>
      <c r="J169" s="1">
        <v>159.0</v>
      </c>
      <c r="K169" s="1">
        <v>4.676470588</v>
      </c>
      <c r="L169" s="1">
        <v>165.8</v>
      </c>
      <c r="M169" s="1">
        <v>0.8</v>
      </c>
      <c r="N169" s="1">
        <v>82.0</v>
      </c>
      <c r="O169" s="1">
        <v>5.4</v>
      </c>
      <c r="P169" s="1">
        <v>0.95</v>
      </c>
      <c r="Q169" s="1">
        <v>4.46</v>
      </c>
      <c r="R169" s="1">
        <v>0.213004484</v>
      </c>
      <c r="S169" s="1">
        <v>246.0</v>
      </c>
      <c r="T169" s="1">
        <v>14.27</v>
      </c>
      <c r="U169" s="1">
        <v>4.551</v>
      </c>
      <c r="V169" s="1">
        <v>173.9</v>
      </c>
      <c r="W169" s="1">
        <v>271.5509039</v>
      </c>
      <c r="X169" s="1">
        <v>56.0</v>
      </c>
      <c r="Y169" s="1">
        <v>34.64588899</v>
      </c>
      <c r="Z169" s="1">
        <v>2.886345333</v>
      </c>
      <c r="AA169" s="1">
        <v>0.32550302</v>
      </c>
      <c r="AB169" s="1">
        <v>63.8</v>
      </c>
      <c r="AC169" s="1">
        <v>22.98638543</v>
      </c>
      <c r="AD169" s="1" t="s">
        <v>154</v>
      </c>
      <c r="AE169" s="1">
        <v>33.84182176</v>
      </c>
      <c r="AF169" s="1">
        <v>84.4</v>
      </c>
      <c r="AG169" s="1" t="s">
        <v>140</v>
      </c>
      <c r="AH169" s="1" t="s">
        <v>154</v>
      </c>
      <c r="AI169" s="1" t="s">
        <v>167</v>
      </c>
      <c r="AJ169" s="1" t="s">
        <v>167</v>
      </c>
      <c r="AK169" s="1" t="s">
        <v>143</v>
      </c>
      <c r="AL169" s="1">
        <v>115.0</v>
      </c>
      <c r="AM169" s="1">
        <v>72.0</v>
      </c>
      <c r="AN169" s="1">
        <v>2407.14</v>
      </c>
      <c r="AO169" s="1">
        <v>20.0819</v>
      </c>
      <c r="AP169" s="1">
        <v>996.465</v>
      </c>
      <c r="AQ169" s="1">
        <v>1158.19</v>
      </c>
      <c r="AR169" s="1">
        <v>16.4929</v>
      </c>
      <c r="AS169" s="1">
        <v>1242.4</v>
      </c>
      <c r="AT169" s="1">
        <v>4051.16</v>
      </c>
      <c r="AU169" s="1">
        <v>286.777</v>
      </c>
      <c r="AV169" s="1">
        <v>10.9164</v>
      </c>
      <c r="AW169" s="1">
        <v>2.92195</v>
      </c>
      <c r="AX169" s="1">
        <v>3.49965</v>
      </c>
      <c r="AY169" s="1">
        <v>1173.4</v>
      </c>
      <c r="AZ169" s="1">
        <v>2.09958</v>
      </c>
      <c r="BA169" s="1">
        <v>2.82491</v>
      </c>
      <c r="BB169" s="1">
        <v>28.5283</v>
      </c>
      <c r="BC169" s="1">
        <v>8.31208</v>
      </c>
      <c r="BD169" s="1">
        <v>1.66158</v>
      </c>
      <c r="BE169" s="1">
        <v>511.945</v>
      </c>
      <c r="BF169" s="1">
        <v>7.55399</v>
      </c>
      <c r="BG169" s="1">
        <v>232.147</v>
      </c>
      <c r="BH169" s="1">
        <v>0.410431641</v>
      </c>
      <c r="BI169" s="1">
        <v>0.283485193</v>
      </c>
      <c r="BJ169" s="1">
        <v>0.33303764</v>
      </c>
      <c r="BK169" s="1">
        <v>0.036204149</v>
      </c>
      <c r="BL169" s="1" t="s">
        <v>144</v>
      </c>
      <c r="BM169" s="1" t="s">
        <v>146</v>
      </c>
      <c r="BN169" s="1" t="s">
        <v>145</v>
      </c>
      <c r="BO169" s="1" t="s">
        <v>145</v>
      </c>
      <c r="BP169" s="1" t="s">
        <v>146</v>
      </c>
      <c r="BQ169" s="1" t="s">
        <v>146</v>
      </c>
      <c r="BR169" s="1" t="s">
        <v>146</v>
      </c>
      <c r="BS169" s="1" t="s">
        <v>147</v>
      </c>
      <c r="BT169" s="1" t="s">
        <v>147</v>
      </c>
      <c r="BU169" s="1" t="s">
        <v>147</v>
      </c>
      <c r="BV169" s="1" t="s">
        <v>147</v>
      </c>
      <c r="BW169" s="1" t="s">
        <v>147</v>
      </c>
      <c r="BX169" s="1">
        <v>-1.32230131</v>
      </c>
      <c r="BY169" s="1">
        <v>-0.549356589</v>
      </c>
      <c r="BZ169" s="1" t="str">
        <f t="shared" si="1"/>
        <v>antiinflamatoria</v>
      </c>
      <c r="CA169" s="1">
        <v>24.52132701</v>
      </c>
      <c r="CB169" s="1" t="s">
        <v>148</v>
      </c>
      <c r="CC169" s="1">
        <v>0.138053442</v>
      </c>
      <c r="CD169" s="1">
        <v>0.331809672</v>
      </c>
      <c r="CE169" s="1">
        <v>0.014223541</v>
      </c>
      <c r="CF169" s="1">
        <v>0.040093365</v>
      </c>
      <c r="CG169" s="1">
        <v>0.325001824</v>
      </c>
      <c r="CH169" s="1">
        <v>1779.9</v>
      </c>
      <c r="CI169" s="2" t="str">
        <f t="shared" si="2"/>
        <v>High</v>
      </c>
      <c r="CJ169" s="1">
        <v>1804.466</v>
      </c>
      <c r="CK169" s="1">
        <v>1181.718</v>
      </c>
      <c r="CL169" s="1">
        <v>622.748</v>
      </c>
      <c r="CM169" s="1">
        <v>60.134</v>
      </c>
      <c r="CN169" s="1">
        <v>1601.689</v>
      </c>
      <c r="CO169" s="1">
        <v>10.862</v>
      </c>
      <c r="CP169" s="1">
        <v>0.0</v>
      </c>
      <c r="CQ169" s="1">
        <v>10.862</v>
      </c>
      <c r="CR169" s="1">
        <v>0.0</v>
      </c>
      <c r="CS169" s="1">
        <v>131.781</v>
      </c>
      <c r="CT169" s="1">
        <v>131.781</v>
      </c>
      <c r="CU169" s="1">
        <v>0.0</v>
      </c>
      <c r="CV169" s="1">
        <v>2.027</v>
      </c>
      <c r="CW169" s="1">
        <v>0.0</v>
      </c>
      <c r="CX169" s="1">
        <v>0.0</v>
      </c>
      <c r="CY169" s="1">
        <v>13.702</v>
      </c>
      <c r="CZ169" s="1">
        <v>0.0</v>
      </c>
      <c r="DA169" s="1">
        <v>0.0</v>
      </c>
      <c r="DB169" s="1">
        <v>0.0</v>
      </c>
      <c r="DC169" s="1">
        <v>9.995</v>
      </c>
      <c r="DD169" s="1">
        <v>0.26</v>
      </c>
      <c r="DE169" s="1">
        <v>10.255</v>
      </c>
      <c r="DF169" s="1">
        <v>25.344</v>
      </c>
      <c r="DG169" s="1">
        <v>10.833</v>
      </c>
      <c r="DH169" s="1">
        <v>36.177</v>
      </c>
      <c r="DI169" s="1">
        <v>0.368</v>
      </c>
      <c r="DJ169" s="1">
        <v>8.074</v>
      </c>
      <c r="DK169" s="1">
        <v>8.442</v>
      </c>
      <c r="DL169" s="1">
        <v>1121.407</v>
      </c>
      <c r="DM169" s="1">
        <v>471.76</v>
      </c>
      <c r="DN169" s="1">
        <v>1593.167</v>
      </c>
      <c r="DO169" s="1">
        <v>0.0</v>
      </c>
      <c r="DP169" s="1">
        <v>131.781</v>
      </c>
      <c r="DQ169" s="1">
        <v>131.781</v>
      </c>
      <c r="DR169" s="1" t="s">
        <v>149</v>
      </c>
      <c r="DS169" s="1" t="s">
        <v>149</v>
      </c>
      <c r="DT169" s="1" t="s">
        <v>157</v>
      </c>
      <c r="DU169" s="1" t="s">
        <v>149</v>
      </c>
      <c r="DV169" s="1">
        <v>739.425</v>
      </c>
      <c r="DW169" s="1" t="str">
        <f t="shared" si="3"/>
        <v>high</v>
      </c>
      <c r="DX169" s="1">
        <v>749.631</v>
      </c>
      <c r="DY169" s="1">
        <v>24.982</v>
      </c>
      <c r="DZ169" s="1">
        <v>665.391</v>
      </c>
      <c r="EA169" s="1" t="s">
        <v>149</v>
      </c>
      <c r="EB169" s="1" t="s">
        <v>149</v>
      </c>
      <c r="EC169" s="1" t="s">
        <v>158</v>
      </c>
      <c r="ED169" s="1" t="s">
        <v>149</v>
      </c>
      <c r="EE169" s="1" t="s">
        <v>497</v>
      </c>
      <c r="EF169" s="1" t="s">
        <v>175</v>
      </c>
      <c r="EG169" s="1" t="s">
        <v>151</v>
      </c>
    </row>
    <row r="170" ht="14.25" customHeight="1">
      <c r="A170" s="1" t="s">
        <v>498</v>
      </c>
      <c r="B170" s="1" t="s">
        <v>136</v>
      </c>
      <c r="C170" s="1">
        <v>37.0</v>
      </c>
      <c r="D170" s="1" t="s">
        <v>137</v>
      </c>
      <c r="E170" s="1">
        <v>88.3</v>
      </c>
      <c r="F170" s="1">
        <v>35.0</v>
      </c>
      <c r="G170" s="1" t="s">
        <v>138</v>
      </c>
      <c r="H170" s="1">
        <v>19.0</v>
      </c>
      <c r="I170" s="1">
        <v>129.0</v>
      </c>
      <c r="J170" s="1">
        <v>183.0</v>
      </c>
      <c r="K170" s="1">
        <v>5.228571429</v>
      </c>
      <c r="L170" s="1">
        <v>128.9</v>
      </c>
      <c r="M170" s="1">
        <v>4.1</v>
      </c>
      <c r="N170" s="1">
        <v>99.0</v>
      </c>
      <c r="O170" s="1">
        <v>5.7</v>
      </c>
      <c r="P170" s="1">
        <v>4.95</v>
      </c>
      <c r="Q170" s="1">
        <v>6.2</v>
      </c>
      <c r="R170" s="1">
        <v>0.798387097</v>
      </c>
      <c r="S170" s="1">
        <v>93.0</v>
      </c>
      <c r="T170" s="1">
        <v>20.63</v>
      </c>
      <c r="U170" s="1">
        <v>5.4945</v>
      </c>
      <c r="V170" s="1">
        <v>155.0</v>
      </c>
      <c r="W170" s="1">
        <v>206.8688894</v>
      </c>
      <c r="X170" s="1">
        <v>37.3</v>
      </c>
      <c r="Y170" s="1">
        <v>19.84975325</v>
      </c>
      <c r="Z170" s="1">
        <v>5.037846</v>
      </c>
      <c r="AA170" s="1">
        <v>0.301744258</v>
      </c>
      <c r="AB170" s="1">
        <v>112.8</v>
      </c>
      <c r="AC170" s="1">
        <v>36.16826709</v>
      </c>
      <c r="AD170" s="1" t="s">
        <v>155</v>
      </c>
      <c r="AE170" s="1">
        <v>44.07874214</v>
      </c>
      <c r="AF170" s="1">
        <v>130.4</v>
      </c>
      <c r="AG170" s="1" t="s">
        <v>140</v>
      </c>
      <c r="AH170" s="1" t="s">
        <v>141</v>
      </c>
      <c r="AI170" s="1" t="s">
        <v>142</v>
      </c>
      <c r="AJ170" s="1" t="s">
        <v>142</v>
      </c>
      <c r="AK170" s="1" t="s">
        <v>173</v>
      </c>
      <c r="AL170" s="1">
        <v>106.0</v>
      </c>
      <c r="AM170" s="1">
        <v>83.0</v>
      </c>
      <c r="AN170" s="1">
        <v>2169.03</v>
      </c>
      <c r="AO170" s="1">
        <v>14.9888</v>
      </c>
      <c r="AP170" s="1">
        <v>782.057</v>
      </c>
      <c r="AQ170" s="1">
        <v>1218.54</v>
      </c>
      <c r="AR170" s="1">
        <v>14.9423</v>
      </c>
      <c r="AS170" s="1">
        <v>1651.82</v>
      </c>
      <c r="AT170" s="1">
        <v>3330.5</v>
      </c>
      <c r="AU170" s="1">
        <v>252.031</v>
      </c>
      <c r="AV170" s="1">
        <v>11.2393</v>
      </c>
      <c r="AW170" s="1">
        <v>1.59595</v>
      </c>
      <c r="AX170" s="1">
        <v>3.19385</v>
      </c>
      <c r="AY170" s="1">
        <v>701.654</v>
      </c>
      <c r="AZ170" s="1">
        <v>1.52423</v>
      </c>
      <c r="BA170" s="1">
        <v>2.10101</v>
      </c>
      <c r="BB170" s="1">
        <v>19.905</v>
      </c>
      <c r="BC170" s="1">
        <v>4.47991</v>
      </c>
      <c r="BD170" s="1">
        <v>0.762097</v>
      </c>
      <c r="BE170" s="1">
        <v>432.357</v>
      </c>
      <c r="BF170" s="1">
        <v>7.38107</v>
      </c>
      <c r="BG170" s="1">
        <v>122.451</v>
      </c>
      <c r="BH170" s="1">
        <v>4.429938817</v>
      </c>
      <c r="BI170" s="1">
        <v>0.987521514</v>
      </c>
      <c r="BJ170" s="1">
        <v>0.49155299</v>
      </c>
      <c r="BK170" s="1">
        <v>0.065089658</v>
      </c>
      <c r="BL170" s="1" t="s">
        <v>144</v>
      </c>
      <c r="BM170" s="1" t="s">
        <v>146</v>
      </c>
      <c r="BN170" s="1" t="s">
        <v>146</v>
      </c>
      <c r="BO170" s="1" t="s">
        <v>145</v>
      </c>
      <c r="BP170" s="1" t="s">
        <v>146</v>
      </c>
      <c r="BQ170" s="1" t="s">
        <v>145</v>
      </c>
      <c r="BR170" s="1" t="s">
        <v>145</v>
      </c>
      <c r="BS170" s="1">
        <v>21.42940263</v>
      </c>
      <c r="BT170" s="1">
        <v>1.760261761</v>
      </c>
      <c r="BU170" s="1">
        <v>0.286123537</v>
      </c>
      <c r="BV170" s="1">
        <v>0.129800585</v>
      </c>
      <c r="BW170" s="1">
        <v>0.154066796</v>
      </c>
      <c r="BX170" s="1">
        <v>0.748181708</v>
      </c>
      <c r="BY170" s="1">
        <v>0.344943157</v>
      </c>
      <c r="BZ170" s="1" t="str">
        <f t="shared" si="1"/>
        <v>proinflamatoria</v>
      </c>
      <c r="CA170" s="1">
        <v>36.91411043</v>
      </c>
      <c r="CB170" s="1" t="s">
        <v>148</v>
      </c>
      <c r="CC170" s="1">
        <v>0.061300698</v>
      </c>
      <c r="CD170" s="1">
        <v>0.477186001</v>
      </c>
      <c r="CE170" s="1">
        <v>0.132386611</v>
      </c>
      <c r="CF170" s="1">
        <v>0.041621239</v>
      </c>
      <c r="CG170" s="1">
        <v>0.098179241</v>
      </c>
      <c r="CH170" s="1">
        <v>441.724</v>
      </c>
      <c r="CI170" s="2" t="str">
        <f t="shared" si="2"/>
        <v>low</v>
      </c>
      <c r="CJ170" s="1">
        <v>170.015</v>
      </c>
      <c r="CK170" s="1">
        <v>141.928</v>
      </c>
      <c r="CL170" s="1">
        <v>28.087</v>
      </c>
      <c r="CM170" s="1">
        <v>108.982</v>
      </c>
      <c r="CN170" s="1">
        <v>43.986</v>
      </c>
      <c r="CO170" s="1">
        <v>16.681</v>
      </c>
      <c r="CP170" s="1">
        <v>0.0</v>
      </c>
      <c r="CQ170" s="1">
        <v>16.682</v>
      </c>
      <c r="CR170" s="1">
        <v>0.0</v>
      </c>
      <c r="CS170" s="1">
        <v>0.366</v>
      </c>
      <c r="CT170" s="1">
        <v>0.366</v>
      </c>
      <c r="CU170" s="1">
        <v>0.0</v>
      </c>
      <c r="CV170" s="1">
        <v>15.545</v>
      </c>
      <c r="CW170" s="1">
        <v>47.853</v>
      </c>
      <c r="CX170" s="1">
        <v>0.0</v>
      </c>
      <c r="CY170" s="1">
        <v>12.906</v>
      </c>
      <c r="CZ170" s="1">
        <v>21.863</v>
      </c>
      <c r="DA170" s="1">
        <v>5.015</v>
      </c>
      <c r="DB170" s="1">
        <v>26.878</v>
      </c>
      <c r="DC170" s="1">
        <v>8.956</v>
      </c>
      <c r="DD170" s="1">
        <v>0.0</v>
      </c>
      <c r="DE170" s="1">
        <v>8.956</v>
      </c>
      <c r="DF170" s="1">
        <v>9.839</v>
      </c>
      <c r="DG170" s="1">
        <v>2.015</v>
      </c>
      <c r="DH170" s="1">
        <v>11.855</v>
      </c>
      <c r="DI170" s="1">
        <v>14.346</v>
      </c>
      <c r="DJ170" s="1">
        <v>10.777</v>
      </c>
      <c r="DK170" s="1">
        <v>25.123</v>
      </c>
      <c r="DL170" s="1">
        <v>9.232</v>
      </c>
      <c r="DM170" s="1">
        <v>9.632</v>
      </c>
      <c r="DN170" s="1">
        <v>18.863</v>
      </c>
      <c r="DO170" s="1">
        <v>0.0</v>
      </c>
      <c r="DP170" s="1">
        <v>0.366</v>
      </c>
      <c r="DQ170" s="1">
        <v>0.366</v>
      </c>
      <c r="DR170" s="1" t="s">
        <v>158</v>
      </c>
      <c r="DS170" s="1" t="s">
        <v>158</v>
      </c>
      <c r="DT170" s="1" t="s">
        <v>157</v>
      </c>
      <c r="DU170" s="1" t="s">
        <v>158</v>
      </c>
      <c r="DV170" s="1">
        <v>203.65</v>
      </c>
      <c r="DW170" s="1" t="str">
        <f t="shared" si="3"/>
        <v>low</v>
      </c>
      <c r="DX170" s="1">
        <v>78.383</v>
      </c>
      <c r="DY170" s="1">
        <v>50.244</v>
      </c>
      <c r="DZ170" s="1">
        <v>20.279</v>
      </c>
      <c r="EA170" s="1" t="s">
        <v>158</v>
      </c>
      <c r="EB170" s="1" t="s">
        <v>158</v>
      </c>
      <c r="EC170" s="1" t="s">
        <v>157</v>
      </c>
      <c r="ED170" s="1" t="s">
        <v>158</v>
      </c>
      <c r="EE170" s="1" t="s">
        <v>499</v>
      </c>
      <c r="EF170" s="1" t="s">
        <v>151</v>
      </c>
      <c r="EG170" s="1" t="s">
        <v>151</v>
      </c>
    </row>
    <row r="171" ht="14.25" customHeight="1">
      <c r="A171" s="1" t="s">
        <v>500</v>
      </c>
      <c r="B171" s="1" t="s">
        <v>153</v>
      </c>
      <c r="C171" s="1">
        <v>28.0</v>
      </c>
      <c r="D171" s="1" t="s">
        <v>137</v>
      </c>
      <c r="E171" s="1">
        <v>125.0</v>
      </c>
      <c r="F171" s="1">
        <v>36.0</v>
      </c>
      <c r="G171" s="1" t="s">
        <v>154</v>
      </c>
      <c r="H171" s="1">
        <v>21.0</v>
      </c>
      <c r="I171" s="1">
        <v>191.0</v>
      </c>
      <c r="J171" s="1">
        <v>231.0</v>
      </c>
      <c r="K171" s="1">
        <v>6.416666667</v>
      </c>
      <c r="L171" s="1">
        <v>94.2</v>
      </c>
      <c r="M171" s="1">
        <v>2.0</v>
      </c>
      <c r="N171" s="1">
        <v>89.0</v>
      </c>
      <c r="O171" s="1">
        <v>5.6</v>
      </c>
      <c r="P171" s="1">
        <v>8.27</v>
      </c>
      <c r="Q171" s="1">
        <v>9.55</v>
      </c>
      <c r="R171" s="1">
        <v>0.865968586</v>
      </c>
      <c r="S171" s="1">
        <v>103.0</v>
      </c>
      <c r="T171" s="1">
        <v>17.87</v>
      </c>
      <c r="U171" s="1">
        <v>4.9395</v>
      </c>
      <c r="V171" s="1">
        <v>172.5</v>
      </c>
      <c r="W171" s="1">
        <v>248.280653</v>
      </c>
      <c r="X171" s="1">
        <v>44.0</v>
      </c>
      <c r="Y171" s="1">
        <v>25.4903017</v>
      </c>
      <c r="Z171" s="1">
        <v>3.923060667</v>
      </c>
      <c r="AA171" s="1">
        <v>0.311969179</v>
      </c>
      <c r="AB171" s="1">
        <v>75.0</v>
      </c>
      <c r="AC171" s="1">
        <v>28.97004536</v>
      </c>
      <c r="AD171" s="1" t="s">
        <v>139</v>
      </c>
      <c r="AE171" s="1">
        <v>38.39102213</v>
      </c>
      <c r="AF171" s="1">
        <v>93.5</v>
      </c>
      <c r="AG171" s="1" t="s">
        <v>140</v>
      </c>
      <c r="AH171" s="1" t="s">
        <v>141</v>
      </c>
      <c r="AI171" s="1" t="s">
        <v>142</v>
      </c>
      <c r="AJ171" s="1" t="s">
        <v>142</v>
      </c>
      <c r="AK171" s="1" t="s">
        <v>143</v>
      </c>
      <c r="AL171" s="1">
        <v>124.0</v>
      </c>
      <c r="AM171" s="1">
        <v>86.0</v>
      </c>
      <c r="AN171" s="1">
        <v>1529.16</v>
      </c>
      <c r="AO171" s="1">
        <v>23.5411</v>
      </c>
      <c r="AP171" s="1">
        <v>425.35</v>
      </c>
      <c r="AQ171" s="1">
        <v>786.851</v>
      </c>
      <c r="AR171" s="1">
        <v>11.799</v>
      </c>
      <c r="AS171" s="1">
        <v>745.657</v>
      </c>
      <c r="AT171" s="1">
        <v>3825.24</v>
      </c>
      <c r="AU171" s="1">
        <v>256.101</v>
      </c>
      <c r="AV171" s="1">
        <v>9.73262</v>
      </c>
      <c r="AW171" s="1">
        <v>2.07242</v>
      </c>
      <c r="AX171" s="1">
        <v>3.05221</v>
      </c>
      <c r="AY171" s="1">
        <v>605.075</v>
      </c>
      <c r="AZ171" s="1">
        <v>1.06008</v>
      </c>
      <c r="BA171" s="1">
        <v>1.34864</v>
      </c>
      <c r="BB171" s="1">
        <v>16.8499</v>
      </c>
      <c r="BC171" s="1">
        <v>5.57634</v>
      </c>
      <c r="BD171" s="1">
        <v>0.974116</v>
      </c>
      <c r="BE171" s="1">
        <v>346.768</v>
      </c>
      <c r="BF171" s="1">
        <v>6.31756</v>
      </c>
      <c r="BG171" s="1">
        <v>298.564</v>
      </c>
      <c r="BH171" s="1">
        <v>2.173309634</v>
      </c>
      <c r="BI171" s="1">
        <v>0.515991234</v>
      </c>
      <c r="BJ171" s="1">
        <v>0.319130602</v>
      </c>
      <c r="BK171" s="1">
        <v>0.043244743</v>
      </c>
      <c r="BL171" s="1" t="s">
        <v>144</v>
      </c>
      <c r="BM171" s="1" t="s">
        <v>145</v>
      </c>
      <c r="BN171" s="1" t="s">
        <v>146</v>
      </c>
      <c r="BO171" s="1" t="s">
        <v>145</v>
      </c>
      <c r="BP171" s="1" t="s">
        <v>146</v>
      </c>
      <c r="BQ171" s="1" t="s">
        <v>146</v>
      </c>
      <c r="BR171" s="1" t="s">
        <v>145</v>
      </c>
      <c r="BS171" s="1">
        <v>11.73888585</v>
      </c>
      <c r="BT171" s="1">
        <v>0.901577538</v>
      </c>
      <c r="BU171" s="1">
        <v>0.24942185</v>
      </c>
      <c r="BV171" s="1">
        <v>0.030859264</v>
      </c>
      <c r="BW171" s="1">
        <v>0.038922837</v>
      </c>
      <c r="BX171" s="1">
        <v>-0.819912664</v>
      </c>
      <c r="BY171" s="1">
        <v>-0.536241114</v>
      </c>
      <c r="BZ171" s="1" t="str">
        <f t="shared" si="1"/>
        <v>antiinflamatoria</v>
      </c>
      <c r="CA171" s="1">
        <v>41.5828877</v>
      </c>
      <c r="CB171" s="1" t="s">
        <v>148</v>
      </c>
      <c r="CC171" s="1">
        <v>0.095887162</v>
      </c>
      <c r="CD171" s="1">
        <v>0.212994734</v>
      </c>
      <c r="CE171" s="1">
        <v>0.254186366</v>
      </c>
      <c r="CF171" s="1">
        <v>0.008001139</v>
      </c>
      <c r="CG171" s="1">
        <v>0.170000474</v>
      </c>
      <c r="CH171" s="1">
        <v>1971.179</v>
      </c>
      <c r="CI171" s="2" t="str">
        <f t="shared" si="2"/>
        <v>High</v>
      </c>
      <c r="CJ171" s="1">
        <v>1519.405</v>
      </c>
      <c r="CK171" s="1">
        <v>1174.146</v>
      </c>
      <c r="CL171" s="1">
        <v>345.259</v>
      </c>
      <c r="CM171" s="1">
        <v>954.487</v>
      </c>
      <c r="CN171" s="1">
        <v>474.275</v>
      </c>
      <c r="CO171" s="1">
        <v>1.035</v>
      </c>
      <c r="CP171" s="1">
        <v>0.0</v>
      </c>
      <c r="CQ171" s="1">
        <v>1.035</v>
      </c>
      <c r="CR171" s="1">
        <v>0.0</v>
      </c>
      <c r="CS171" s="1">
        <v>88.168</v>
      </c>
      <c r="CT171" s="1">
        <v>88.168</v>
      </c>
      <c r="CU171" s="1">
        <v>1.44</v>
      </c>
      <c r="CV171" s="1">
        <v>0.105</v>
      </c>
      <c r="CW171" s="1">
        <v>306.155</v>
      </c>
      <c r="CX171" s="1">
        <v>0.0</v>
      </c>
      <c r="CY171" s="1">
        <v>619.05</v>
      </c>
      <c r="CZ171" s="1">
        <v>0.028</v>
      </c>
      <c r="DA171" s="1">
        <v>0.0</v>
      </c>
      <c r="DB171" s="1">
        <v>0.028</v>
      </c>
      <c r="DC171" s="1">
        <v>0.0</v>
      </c>
      <c r="DD171" s="1">
        <v>0.007</v>
      </c>
      <c r="DE171" s="1">
        <v>0.007</v>
      </c>
      <c r="DF171" s="1">
        <v>10.792</v>
      </c>
      <c r="DG171" s="1">
        <v>18.455</v>
      </c>
      <c r="DH171" s="1">
        <v>29.246</v>
      </c>
      <c r="DI171" s="1">
        <v>21.038</v>
      </c>
      <c r="DJ171" s="1">
        <v>166.611</v>
      </c>
      <c r="DK171" s="1">
        <v>187.649</v>
      </c>
      <c r="DL171" s="1">
        <v>214.595</v>
      </c>
      <c r="DM171" s="1">
        <v>72.006</v>
      </c>
      <c r="DN171" s="1">
        <v>286.601</v>
      </c>
      <c r="DO171" s="1">
        <v>0.0</v>
      </c>
      <c r="DP171" s="1">
        <v>88.168</v>
      </c>
      <c r="DQ171" s="1">
        <v>88.168</v>
      </c>
      <c r="DR171" s="1" t="s">
        <v>149</v>
      </c>
      <c r="DS171" s="1" t="s">
        <v>149</v>
      </c>
      <c r="DT171" s="1" t="s">
        <v>149</v>
      </c>
      <c r="DU171" s="1" t="s">
        <v>157</v>
      </c>
      <c r="DV171" s="1">
        <v>1289.06</v>
      </c>
      <c r="DW171" s="1" t="str">
        <f t="shared" si="3"/>
        <v>high</v>
      </c>
      <c r="DX171" s="1">
        <v>993.621</v>
      </c>
      <c r="DY171" s="1">
        <v>624.19</v>
      </c>
      <c r="DZ171" s="1">
        <v>310.154</v>
      </c>
      <c r="EA171" s="1" t="s">
        <v>149</v>
      </c>
      <c r="EB171" s="1" t="s">
        <v>149</v>
      </c>
      <c r="EC171" s="1" t="s">
        <v>149</v>
      </c>
      <c r="ED171" s="1" t="s">
        <v>149</v>
      </c>
      <c r="EE171" s="1" t="s">
        <v>501</v>
      </c>
      <c r="EF171" s="1" t="s">
        <v>165</v>
      </c>
      <c r="EG171" s="1" t="s">
        <v>165</v>
      </c>
    </row>
    <row r="172" ht="14.25" customHeight="1">
      <c r="A172" s="1" t="s">
        <v>502</v>
      </c>
      <c r="B172" s="1" t="s">
        <v>136</v>
      </c>
      <c r="C172" s="1">
        <v>29.0</v>
      </c>
      <c r="D172" s="1" t="s">
        <v>137</v>
      </c>
      <c r="E172" s="1">
        <v>93.5</v>
      </c>
      <c r="F172" s="1">
        <v>48.0</v>
      </c>
      <c r="G172" s="1" t="s">
        <v>154</v>
      </c>
      <c r="H172" s="1">
        <v>15.0</v>
      </c>
      <c r="I172" s="1">
        <v>140.0</v>
      </c>
      <c r="J172" s="1">
        <v>192.0</v>
      </c>
      <c r="K172" s="1">
        <v>4.0</v>
      </c>
      <c r="L172" s="1">
        <v>249.5</v>
      </c>
      <c r="M172" s="1">
        <v>1.9</v>
      </c>
      <c r="N172" s="1">
        <v>87.0</v>
      </c>
      <c r="O172" s="1">
        <v>5.4</v>
      </c>
      <c r="P172" s="1">
        <v>2.25</v>
      </c>
      <c r="Q172" s="1">
        <v>6.48</v>
      </c>
      <c r="R172" s="1">
        <v>0.347222222</v>
      </c>
      <c r="S172" s="1">
        <v>73.0</v>
      </c>
      <c r="T172" s="1">
        <v>24.43</v>
      </c>
      <c r="U172" s="1">
        <v>4.8285</v>
      </c>
      <c r="V172" s="1">
        <v>222.9</v>
      </c>
      <c r="W172" s="1">
        <v>367.7832142</v>
      </c>
      <c r="X172" s="1">
        <v>32.8</v>
      </c>
      <c r="Y172" s="1">
        <v>19.07422123</v>
      </c>
      <c r="Z172" s="1">
        <v>5.242678</v>
      </c>
      <c r="AA172" s="1">
        <v>0.300176533</v>
      </c>
      <c r="AB172" s="1">
        <v>89.0</v>
      </c>
      <c r="AC172" s="1">
        <v>28.47249237</v>
      </c>
      <c r="AD172" s="1" t="s">
        <v>139</v>
      </c>
      <c r="AE172" s="1">
        <v>34.3779902</v>
      </c>
      <c r="AF172" s="1">
        <v>95.0</v>
      </c>
      <c r="AG172" s="1" t="s">
        <v>140</v>
      </c>
      <c r="AH172" s="1" t="s">
        <v>141</v>
      </c>
      <c r="AI172" s="1" t="s">
        <v>142</v>
      </c>
      <c r="AJ172" s="1" t="s">
        <v>167</v>
      </c>
      <c r="AK172" s="1" t="s">
        <v>170</v>
      </c>
      <c r="AL172" s="1">
        <v>137.0</v>
      </c>
      <c r="AM172" s="1">
        <v>87.0</v>
      </c>
      <c r="AN172" s="1">
        <v>2373.85</v>
      </c>
      <c r="AO172" s="1">
        <v>19.328</v>
      </c>
      <c r="AP172" s="1">
        <v>789.884</v>
      </c>
      <c r="AQ172" s="1">
        <v>1211.88</v>
      </c>
      <c r="AR172" s="1">
        <v>15.3925</v>
      </c>
      <c r="AS172" s="1">
        <v>1597.19</v>
      </c>
      <c r="AT172" s="1">
        <v>4129.25</v>
      </c>
      <c r="AU172" s="1">
        <v>295.506</v>
      </c>
      <c r="AV172" s="1">
        <v>11.0964</v>
      </c>
      <c r="AW172" s="1">
        <v>2.20083</v>
      </c>
      <c r="AX172" s="1">
        <v>3.65462</v>
      </c>
      <c r="AY172" s="1">
        <v>824.867</v>
      </c>
      <c r="AZ172" s="1">
        <v>1.40336</v>
      </c>
      <c r="BA172" s="1">
        <v>2.03148</v>
      </c>
      <c r="BB172" s="1">
        <v>19.0115</v>
      </c>
      <c r="BC172" s="1">
        <v>5.28628</v>
      </c>
      <c r="BD172" s="1">
        <v>1.67448</v>
      </c>
      <c r="BE172" s="1">
        <v>372.83</v>
      </c>
      <c r="BF172" s="1">
        <v>7.39731</v>
      </c>
      <c r="BG172" s="1">
        <v>123.934</v>
      </c>
      <c r="BH172" s="1">
        <v>3.195991939</v>
      </c>
      <c r="BI172" s="1">
        <v>2.150220657</v>
      </c>
      <c r="BJ172" s="1">
        <v>0.856402348</v>
      </c>
      <c r="BK172" s="1">
        <v>0.020327965</v>
      </c>
      <c r="BL172" s="1" t="s">
        <v>144</v>
      </c>
      <c r="BM172" s="1" t="s">
        <v>145</v>
      </c>
      <c r="BN172" s="1" t="s">
        <v>146</v>
      </c>
      <c r="BO172" s="1" t="s">
        <v>146</v>
      </c>
      <c r="BP172" s="1" t="s">
        <v>146</v>
      </c>
      <c r="BQ172" s="1" t="s">
        <v>146</v>
      </c>
      <c r="BR172" s="1" t="s">
        <v>145</v>
      </c>
      <c r="BS172" s="1">
        <v>17.93575424</v>
      </c>
      <c r="BT172" s="1">
        <v>0.889597672</v>
      </c>
      <c r="BU172" s="1">
        <v>0.260887597</v>
      </c>
      <c r="BV172" s="1">
        <v>0.012909714</v>
      </c>
      <c r="BW172" s="1">
        <v>0.041283609</v>
      </c>
      <c r="BX172" s="1">
        <v>-0.369266376</v>
      </c>
      <c r="BY172" s="1">
        <v>-0.155546072</v>
      </c>
      <c r="BZ172" s="1" t="str">
        <f t="shared" si="1"/>
        <v>antiinflamatoria</v>
      </c>
      <c r="CA172" s="1">
        <v>26.77894737</v>
      </c>
      <c r="CB172" s="1" t="s">
        <v>148</v>
      </c>
      <c r="CC172" s="1">
        <v>0.397185067</v>
      </c>
      <c r="CD172" s="1">
        <v>0.149901606</v>
      </c>
      <c r="CE172" s="1">
        <v>0.009069389</v>
      </c>
      <c r="CF172" s="1">
        <v>0.030288338</v>
      </c>
      <c r="CG172" s="1">
        <v>0.047471694</v>
      </c>
      <c r="CH172" s="1">
        <v>670.38</v>
      </c>
      <c r="CI172" s="2" t="str">
        <f t="shared" si="2"/>
        <v>low</v>
      </c>
      <c r="CJ172" s="1">
        <v>206.84</v>
      </c>
      <c r="CK172" s="1">
        <v>97.127</v>
      </c>
      <c r="CL172" s="1">
        <v>109.713</v>
      </c>
      <c r="CM172" s="1">
        <v>36.928</v>
      </c>
      <c r="CN172" s="1">
        <v>151.209</v>
      </c>
      <c r="CO172" s="1">
        <v>1.715</v>
      </c>
      <c r="CP172" s="1">
        <v>0.0</v>
      </c>
      <c r="CQ172" s="1">
        <v>1.715</v>
      </c>
      <c r="CR172" s="1">
        <v>0.0</v>
      </c>
      <c r="CS172" s="1">
        <v>16.989</v>
      </c>
      <c r="CT172" s="1">
        <v>16.989</v>
      </c>
      <c r="CU172" s="1">
        <v>0.0</v>
      </c>
      <c r="CV172" s="1">
        <v>1.715</v>
      </c>
      <c r="CW172" s="1">
        <v>0.184</v>
      </c>
      <c r="CX172" s="1">
        <v>0.0</v>
      </c>
      <c r="CY172" s="1">
        <v>31.462</v>
      </c>
      <c r="CZ172" s="1">
        <v>0.766</v>
      </c>
      <c r="DA172" s="1">
        <v>0.0</v>
      </c>
      <c r="DB172" s="1">
        <v>0.766</v>
      </c>
      <c r="DC172" s="1">
        <v>0.0</v>
      </c>
      <c r="DD172" s="1">
        <v>0.132</v>
      </c>
      <c r="DE172" s="1">
        <v>0.132</v>
      </c>
      <c r="DF172" s="1">
        <v>3.122</v>
      </c>
      <c r="DG172" s="1">
        <v>1.262</v>
      </c>
      <c r="DH172" s="1">
        <v>4.384</v>
      </c>
      <c r="DI172" s="1">
        <v>0.222</v>
      </c>
      <c r="DJ172" s="1">
        <v>7.636</v>
      </c>
      <c r="DK172" s="1">
        <v>7.857</v>
      </c>
      <c r="DL172" s="1">
        <v>59.657</v>
      </c>
      <c r="DM172" s="1">
        <v>83.694</v>
      </c>
      <c r="DN172" s="1">
        <v>143.351</v>
      </c>
      <c r="DO172" s="1">
        <v>0.0</v>
      </c>
      <c r="DP172" s="1">
        <v>16.989</v>
      </c>
      <c r="DQ172" s="1">
        <v>16.989</v>
      </c>
      <c r="DR172" s="1" t="s">
        <v>158</v>
      </c>
      <c r="DS172" s="1" t="s">
        <v>158</v>
      </c>
      <c r="DT172" s="1" t="s">
        <v>158</v>
      </c>
      <c r="DU172" s="1" t="s">
        <v>157</v>
      </c>
      <c r="DV172" s="1">
        <v>282.402</v>
      </c>
      <c r="DW172" s="1" t="str">
        <f t="shared" si="3"/>
        <v>low</v>
      </c>
      <c r="DX172" s="1">
        <v>87.133</v>
      </c>
      <c r="DY172" s="1">
        <v>15.556</v>
      </c>
      <c r="DZ172" s="1">
        <v>63.698</v>
      </c>
      <c r="EA172" s="1" t="s">
        <v>158</v>
      </c>
      <c r="EB172" s="1" t="s">
        <v>158</v>
      </c>
      <c r="EC172" s="1" t="s">
        <v>158</v>
      </c>
      <c r="ED172" s="1" t="s">
        <v>157</v>
      </c>
      <c r="EE172" s="1" t="s">
        <v>503</v>
      </c>
      <c r="EF172" s="1" t="s">
        <v>175</v>
      </c>
      <c r="EG172" s="1" t="s">
        <v>151</v>
      </c>
    </row>
    <row r="173" ht="14.25" customHeight="1">
      <c r="A173" s="1" t="s">
        <v>504</v>
      </c>
      <c r="B173" s="1" t="s">
        <v>136</v>
      </c>
      <c r="C173" s="1">
        <v>52.0</v>
      </c>
      <c r="D173" s="1" t="s">
        <v>161</v>
      </c>
      <c r="E173" s="1">
        <v>114.0</v>
      </c>
      <c r="F173" s="1">
        <v>32.0</v>
      </c>
      <c r="G173" s="1" t="s">
        <v>138</v>
      </c>
      <c r="H173" s="1">
        <v>33.0</v>
      </c>
      <c r="I173" s="1">
        <v>143.0</v>
      </c>
      <c r="J173" s="1">
        <v>193.0</v>
      </c>
      <c r="K173" s="1">
        <v>6.03125</v>
      </c>
      <c r="L173" s="1">
        <v>194.7</v>
      </c>
      <c r="M173" s="1">
        <v>1.5</v>
      </c>
      <c r="N173" s="1">
        <v>87.0</v>
      </c>
      <c r="O173" s="1">
        <v>5.9</v>
      </c>
      <c r="P173" s="1">
        <v>2.94</v>
      </c>
      <c r="Q173" s="1">
        <v>4.77</v>
      </c>
      <c r="R173" s="1">
        <v>0.616352201</v>
      </c>
      <c r="S173" s="1">
        <v>167.0</v>
      </c>
      <c r="T173" s="1">
        <v>24.0</v>
      </c>
      <c r="U173" s="1">
        <v>4.8285</v>
      </c>
      <c r="V173" s="1">
        <v>220.3</v>
      </c>
      <c r="W173" s="1">
        <v>361.3097478</v>
      </c>
      <c r="X173" s="1">
        <v>33.4</v>
      </c>
      <c r="Y173" s="1">
        <v>19.41596769</v>
      </c>
      <c r="Z173" s="1">
        <v>5.1504</v>
      </c>
      <c r="AA173" s="1">
        <v>0.300873063</v>
      </c>
      <c r="AB173" s="1">
        <v>83.2</v>
      </c>
      <c r="AC173" s="1">
        <v>27.86351166</v>
      </c>
      <c r="AD173" s="1" t="s">
        <v>139</v>
      </c>
      <c r="AE173" s="1">
        <v>35.89137073</v>
      </c>
      <c r="AF173" s="1">
        <v>92.9</v>
      </c>
      <c r="AG173" s="1" t="s">
        <v>140</v>
      </c>
      <c r="AH173" s="1" t="s">
        <v>141</v>
      </c>
      <c r="AI173" s="1" t="s">
        <v>142</v>
      </c>
      <c r="AJ173" s="1" t="s">
        <v>167</v>
      </c>
      <c r="AK173" s="1" t="s">
        <v>170</v>
      </c>
      <c r="AL173" s="1">
        <v>132.0</v>
      </c>
      <c r="AM173" s="1">
        <v>84.0</v>
      </c>
      <c r="AN173" s="1">
        <v>2070.15</v>
      </c>
      <c r="AO173" s="1">
        <v>22.3923</v>
      </c>
      <c r="AP173" s="1">
        <v>909.358</v>
      </c>
      <c r="AQ173" s="1">
        <v>1290.51</v>
      </c>
      <c r="AR173" s="1">
        <v>14.4838</v>
      </c>
      <c r="AS173" s="1">
        <v>1515.54</v>
      </c>
      <c r="AT173" s="1">
        <v>3743.48</v>
      </c>
      <c r="AU173" s="1">
        <v>342.748</v>
      </c>
      <c r="AV173" s="1">
        <v>10.918</v>
      </c>
      <c r="AW173" s="1">
        <v>2.48278</v>
      </c>
      <c r="AX173" s="1">
        <v>3.62355</v>
      </c>
      <c r="AY173" s="1">
        <v>1019.0</v>
      </c>
      <c r="AZ173" s="1">
        <v>0.992722</v>
      </c>
      <c r="BA173" s="1">
        <v>1.68742</v>
      </c>
      <c r="BB173" s="1">
        <v>15.1844</v>
      </c>
      <c r="BC173" s="1">
        <v>4.33084</v>
      </c>
      <c r="BD173" s="1">
        <v>1.22924</v>
      </c>
      <c r="BE173" s="1">
        <v>347.03</v>
      </c>
      <c r="BF173" s="1">
        <v>7.18879</v>
      </c>
      <c r="BG173" s="1">
        <v>218.058</v>
      </c>
      <c r="BH173" s="1">
        <v>11.80406964</v>
      </c>
      <c r="BI173" s="1">
        <v>2.516666925</v>
      </c>
      <c r="BJ173" s="1">
        <v>1.213605023</v>
      </c>
      <c r="BK173" s="1">
        <v>0.060981163</v>
      </c>
      <c r="BL173" s="1" t="s">
        <v>144</v>
      </c>
      <c r="BM173" s="1" t="s">
        <v>145</v>
      </c>
      <c r="BN173" s="1" t="s">
        <v>145</v>
      </c>
      <c r="BO173" s="1" t="s">
        <v>145</v>
      </c>
      <c r="BP173" s="1" t="s">
        <v>146</v>
      </c>
      <c r="BQ173" s="1" t="s">
        <v>146</v>
      </c>
      <c r="BR173" s="1" t="s">
        <v>145</v>
      </c>
      <c r="BS173" s="1" t="s">
        <v>147</v>
      </c>
      <c r="BT173" s="1" t="s">
        <v>147</v>
      </c>
      <c r="BU173" s="1" t="s">
        <v>147</v>
      </c>
      <c r="BV173" s="1" t="s">
        <v>147</v>
      </c>
      <c r="BW173" s="1" t="s">
        <v>147</v>
      </c>
      <c r="BX173" s="1">
        <v>-0.672921397</v>
      </c>
      <c r="BY173" s="1">
        <v>-0.325082801</v>
      </c>
      <c r="BZ173" s="1" t="str">
        <f t="shared" si="1"/>
        <v>antiinflamatoria</v>
      </c>
      <c r="CA173" s="1">
        <v>26.79870829</v>
      </c>
      <c r="CB173" s="1" t="s">
        <v>148</v>
      </c>
      <c r="CC173" s="1">
        <v>0.142142627</v>
      </c>
      <c r="CD173" s="1">
        <v>0.328735076</v>
      </c>
      <c r="CE173" s="1">
        <v>0.046990965</v>
      </c>
      <c r="CF173" s="1">
        <v>0.104912875</v>
      </c>
      <c r="CG173" s="1">
        <v>0.078452727</v>
      </c>
      <c r="CH173" s="1">
        <v>2416.725</v>
      </c>
      <c r="CI173" s="2" t="str">
        <f t="shared" si="2"/>
        <v>High</v>
      </c>
      <c r="CJ173" s="1">
        <v>1757.277</v>
      </c>
      <c r="CK173" s="1">
        <v>1660.03</v>
      </c>
      <c r="CL173" s="1">
        <v>97.247</v>
      </c>
      <c r="CM173" s="1">
        <v>1370.661</v>
      </c>
      <c r="CN173" s="1">
        <v>311.607</v>
      </c>
      <c r="CO173" s="1">
        <v>12.902</v>
      </c>
      <c r="CP173" s="1">
        <v>0.0</v>
      </c>
      <c r="CQ173" s="1">
        <v>12.902</v>
      </c>
      <c r="CR173" s="1">
        <v>0.0</v>
      </c>
      <c r="CS173" s="1">
        <v>62.106</v>
      </c>
      <c r="CT173" s="1">
        <v>62.106</v>
      </c>
      <c r="CU173" s="1">
        <v>0.0</v>
      </c>
      <c r="CV173" s="1">
        <v>12.787</v>
      </c>
      <c r="CW173" s="1">
        <v>277.529</v>
      </c>
      <c r="CX173" s="1">
        <v>0.0</v>
      </c>
      <c r="CY173" s="1">
        <v>1014.314</v>
      </c>
      <c r="CZ173" s="1">
        <v>0.086</v>
      </c>
      <c r="DA173" s="1">
        <v>0.154</v>
      </c>
      <c r="DB173" s="1">
        <v>0.24</v>
      </c>
      <c r="DC173" s="1">
        <v>0.796</v>
      </c>
      <c r="DD173" s="1">
        <v>0.041</v>
      </c>
      <c r="DE173" s="1">
        <v>0.837</v>
      </c>
      <c r="DF173" s="1">
        <v>71.08</v>
      </c>
      <c r="DG173" s="1">
        <v>6.659</v>
      </c>
      <c r="DH173" s="1">
        <v>77.74</v>
      </c>
      <c r="DI173" s="1">
        <v>1.393</v>
      </c>
      <c r="DJ173" s="1">
        <v>14.293</v>
      </c>
      <c r="DK173" s="1">
        <v>15.686</v>
      </c>
      <c r="DL173" s="1">
        <v>281.921</v>
      </c>
      <c r="DM173" s="1">
        <v>13.987</v>
      </c>
      <c r="DN173" s="1">
        <v>295.909</v>
      </c>
      <c r="DO173" s="1">
        <v>0.0</v>
      </c>
      <c r="DP173" s="1">
        <v>62.106</v>
      </c>
      <c r="DQ173" s="1">
        <v>62.106</v>
      </c>
      <c r="DR173" s="1" t="s">
        <v>149</v>
      </c>
      <c r="DS173" s="1" t="s">
        <v>149</v>
      </c>
      <c r="DT173" s="1" t="s">
        <v>149</v>
      </c>
      <c r="DU173" s="1" t="s">
        <v>157</v>
      </c>
      <c r="DV173" s="1">
        <v>1167.415</v>
      </c>
      <c r="DW173" s="1" t="str">
        <f t="shared" si="3"/>
        <v>high</v>
      </c>
      <c r="DX173" s="1">
        <v>848.864</v>
      </c>
      <c r="DY173" s="1">
        <v>662.107</v>
      </c>
      <c r="DZ173" s="1">
        <v>150.524</v>
      </c>
      <c r="EA173" s="1" t="s">
        <v>149</v>
      </c>
      <c r="EB173" s="1" t="s">
        <v>149</v>
      </c>
      <c r="EC173" s="1" t="s">
        <v>149</v>
      </c>
      <c r="ED173" s="1" t="s">
        <v>157</v>
      </c>
      <c r="EE173" s="1" t="s">
        <v>505</v>
      </c>
      <c r="EF173" s="1" t="s">
        <v>151</v>
      </c>
      <c r="EG173" s="1" t="s">
        <v>151</v>
      </c>
    </row>
    <row r="174" ht="14.25" customHeight="1">
      <c r="A174" s="1" t="s">
        <v>506</v>
      </c>
      <c r="B174" s="1" t="s">
        <v>153</v>
      </c>
      <c r="C174" s="1">
        <v>35.0</v>
      </c>
      <c r="D174" s="1" t="s">
        <v>137</v>
      </c>
      <c r="E174" s="1">
        <v>84.2</v>
      </c>
      <c r="F174" s="1">
        <v>65.0</v>
      </c>
      <c r="G174" s="1" t="s">
        <v>154</v>
      </c>
      <c r="H174" s="1">
        <v>25.0</v>
      </c>
      <c r="I174" s="1">
        <v>135.0</v>
      </c>
      <c r="J174" s="1">
        <v>212.0</v>
      </c>
      <c r="K174" s="1">
        <v>3.261538462</v>
      </c>
      <c r="L174" s="1">
        <v>138.9</v>
      </c>
      <c r="M174" s="1">
        <v>2.1</v>
      </c>
      <c r="N174" s="1">
        <v>84.0</v>
      </c>
      <c r="O174" s="1">
        <v>5.4</v>
      </c>
      <c r="P174" s="1">
        <v>19.57</v>
      </c>
      <c r="Q174" s="1">
        <v>9.73</v>
      </c>
      <c r="R174" s="1">
        <v>2.011305242</v>
      </c>
      <c r="S174" s="1">
        <v>124.0</v>
      </c>
      <c r="T174" s="1">
        <v>17.21</v>
      </c>
      <c r="U174" s="1">
        <v>4.662</v>
      </c>
      <c r="V174" s="1">
        <v>188.2</v>
      </c>
      <c r="W174" s="1">
        <v>296.2134251</v>
      </c>
      <c r="X174" s="1">
        <v>46.4</v>
      </c>
      <c r="Y174" s="1">
        <v>28.04331683</v>
      </c>
      <c r="Z174" s="1">
        <v>3.565912</v>
      </c>
      <c r="AA174" s="1">
        <v>0.31605658</v>
      </c>
      <c r="AB174" s="1">
        <v>73.8</v>
      </c>
      <c r="AC174" s="1">
        <v>28.08602849</v>
      </c>
      <c r="AD174" s="1" t="s">
        <v>139</v>
      </c>
      <c r="AE174" s="1">
        <v>39.94959946</v>
      </c>
      <c r="AF174" s="1">
        <v>90.8</v>
      </c>
      <c r="AG174" s="1" t="s">
        <v>140</v>
      </c>
      <c r="AH174" s="1" t="s">
        <v>141</v>
      </c>
      <c r="AI174" s="1" t="s">
        <v>142</v>
      </c>
      <c r="AJ174" s="1" t="s">
        <v>142</v>
      </c>
      <c r="AK174" s="1" t="s">
        <v>173</v>
      </c>
      <c r="AL174" s="1">
        <v>128.0</v>
      </c>
      <c r="AM174" s="1">
        <v>88.0</v>
      </c>
      <c r="AN174" s="1">
        <v>1858.4</v>
      </c>
      <c r="AO174" s="1">
        <v>11.9207</v>
      </c>
      <c r="AP174" s="1">
        <v>822.266</v>
      </c>
      <c r="AQ174" s="1">
        <v>1025.11</v>
      </c>
      <c r="AR174" s="1">
        <v>14.6039</v>
      </c>
      <c r="AS174" s="1">
        <v>1271.83</v>
      </c>
      <c r="AT174" s="1">
        <v>3540.21</v>
      </c>
      <c r="AU174" s="1">
        <v>238.194</v>
      </c>
      <c r="AV174" s="1">
        <v>10.549</v>
      </c>
      <c r="AW174" s="1">
        <v>1.22722</v>
      </c>
      <c r="AX174" s="1">
        <v>2.68538</v>
      </c>
      <c r="AY174" s="1">
        <v>683.557</v>
      </c>
      <c r="AZ174" s="1">
        <v>0.920387</v>
      </c>
      <c r="BA174" s="1">
        <v>1.6549</v>
      </c>
      <c r="BB174" s="1">
        <v>12.7125</v>
      </c>
      <c r="BC174" s="1">
        <v>5.13946</v>
      </c>
      <c r="BD174" s="1">
        <v>1.4891</v>
      </c>
      <c r="BE174" s="1">
        <v>342.476</v>
      </c>
      <c r="BF174" s="1">
        <v>7.33065</v>
      </c>
      <c r="BG174" s="1">
        <v>87.9556</v>
      </c>
      <c r="BH174" s="1">
        <v>7.606680672</v>
      </c>
      <c r="BI174" s="1">
        <v>1.615645819</v>
      </c>
      <c r="BJ174" s="1">
        <v>1.325091297</v>
      </c>
      <c r="BK174" s="1">
        <v>0.092344874</v>
      </c>
      <c r="BL174" s="1" t="s">
        <v>144</v>
      </c>
      <c r="BM174" s="1" t="s">
        <v>145</v>
      </c>
      <c r="BN174" s="1" t="s">
        <v>146</v>
      </c>
      <c r="BO174" s="1" t="s">
        <v>146</v>
      </c>
      <c r="BP174" s="1" t="s">
        <v>146</v>
      </c>
      <c r="BQ174" s="1" t="s">
        <v>146</v>
      </c>
      <c r="BR174" s="1" t="s">
        <v>145</v>
      </c>
      <c r="BS174" s="1" t="s">
        <v>147</v>
      </c>
      <c r="BT174" s="1" t="s">
        <v>147</v>
      </c>
      <c r="BU174" s="1" t="s">
        <v>147</v>
      </c>
      <c r="BV174" s="1" t="s">
        <v>147</v>
      </c>
      <c r="BW174" s="1" t="s">
        <v>147</v>
      </c>
      <c r="BX174" s="1">
        <v>1.674349345</v>
      </c>
      <c r="BY174" s="1">
        <v>0.901156806</v>
      </c>
      <c r="BZ174" s="1" t="str">
        <f t="shared" si="1"/>
        <v>proinflamatoria</v>
      </c>
      <c r="CA174" s="1">
        <v>40.29515419</v>
      </c>
      <c r="CB174" s="1" t="s">
        <v>148</v>
      </c>
      <c r="CC174" s="1">
        <v>0.101204698</v>
      </c>
      <c r="CD174" s="1">
        <v>0.471316114</v>
      </c>
      <c r="CE174" s="1">
        <v>0.018334549</v>
      </c>
      <c r="CF174" s="1">
        <v>0.093307512</v>
      </c>
      <c r="CG174" s="1">
        <v>0.117124821</v>
      </c>
      <c r="CH174" s="1">
        <v>1066.795</v>
      </c>
      <c r="CI174" s="2" t="str">
        <f t="shared" si="2"/>
        <v>High</v>
      </c>
      <c r="CJ174" s="1">
        <v>1013.311</v>
      </c>
      <c r="CK174" s="1">
        <v>702.297</v>
      </c>
      <c r="CL174" s="1">
        <v>311.014</v>
      </c>
      <c r="CM174" s="1">
        <v>4.94</v>
      </c>
      <c r="CN174" s="1">
        <v>982.183</v>
      </c>
      <c r="CO174" s="1">
        <v>22.397</v>
      </c>
      <c r="CP174" s="1">
        <v>0.0</v>
      </c>
      <c r="CQ174" s="1">
        <v>22.397</v>
      </c>
      <c r="CR174" s="1">
        <v>0.0</v>
      </c>
      <c r="CS174" s="1">
        <v>3.791</v>
      </c>
      <c r="CT174" s="1">
        <v>3.791</v>
      </c>
      <c r="CU174" s="1">
        <v>0.0</v>
      </c>
      <c r="CV174" s="1">
        <v>12.169</v>
      </c>
      <c r="CW174" s="1">
        <v>0.0</v>
      </c>
      <c r="CX174" s="1">
        <v>0.0</v>
      </c>
      <c r="CY174" s="1">
        <v>0.0</v>
      </c>
      <c r="CZ174" s="1">
        <v>0.0</v>
      </c>
      <c r="DA174" s="1">
        <v>0.0</v>
      </c>
      <c r="DB174" s="1">
        <v>0.0</v>
      </c>
      <c r="DC174" s="1">
        <v>4.867</v>
      </c>
      <c r="DD174" s="1">
        <v>0.003</v>
      </c>
      <c r="DE174" s="1">
        <v>4.87</v>
      </c>
      <c r="DF174" s="1">
        <v>0.0</v>
      </c>
      <c r="DG174" s="1">
        <v>0.071</v>
      </c>
      <c r="DH174" s="1">
        <v>0.071</v>
      </c>
      <c r="DI174" s="1">
        <v>0.24</v>
      </c>
      <c r="DJ174" s="1">
        <v>0.657</v>
      </c>
      <c r="DK174" s="1">
        <v>0.897</v>
      </c>
      <c r="DL174" s="1">
        <v>674.793</v>
      </c>
      <c r="DM174" s="1">
        <v>306.494</v>
      </c>
      <c r="DN174" s="1">
        <v>981.286</v>
      </c>
      <c r="DO174" s="1">
        <v>0.0</v>
      </c>
      <c r="DP174" s="1">
        <v>3.791</v>
      </c>
      <c r="DQ174" s="1">
        <v>3.791</v>
      </c>
      <c r="DR174" s="1" t="s">
        <v>157</v>
      </c>
      <c r="DS174" s="1" t="s">
        <v>149</v>
      </c>
      <c r="DT174" s="1" t="s">
        <v>158</v>
      </c>
      <c r="DU174" s="1" t="s">
        <v>149</v>
      </c>
      <c r="DV174" s="1">
        <v>574.039</v>
      </c>
      <c r="DW174" s="1" t="str">
        <f t="shared" si="3"/>
        <v>high</v>
      </c>
      <c r="DX174" s="1">
        <v>545.26</v>
      </c>
      <c r="DY174" s="1">
        <v>2.658</v>
      </c>
      <c r="DZ174" s="1">
        <v>528.51</v>
      </c>
      <c r="EA174" s="1" t="s">
        <v>157</v>
      </c>
      <c r="EB174" s="1" t="s">
        <v>149</v>
      </c>
      <c r="EC174" s="1" t="s">
        <v>158</v>
      </c>
      <c r="ED174" s="1" t="s">
        <v>149</v>
      </c>
      <c r="EE174" s="1" t="s">
        <v>507</v>
      </c>
      <c r="EF174" s="1" t="s">
        <v>151</v>
      </c>
      <c r="EG174" s="1" t="s">
        <v>151</v>
      </c>
    </row>
    <row r="175" ht="14.25" customHeight="1">
      <c r="A175" s="1" t="s">
        <v>508</v>
      </c>
      <c r="B175" s="1" t="s">
        <v>136</v>
      </c>
      <c r="C175" s="1">
        <v>41.0</v>
      </c>
      <c r="D175" s="1" t="s">
        <v>161</v>
      </c>
      <c r="E175" s="1">
        <v>122.0</v>
      </c>
      <c r="F175" s="1">
        <v>42.0</v>
      </c>
      <c r="G175" s="1" t="s">
        <v>154</v>
      </c>
      <c r="H175" s="1">
        <v>28.0</v>
      </c>
      <c r="I175" s="1">
        <v>157.0</v>
      </c>
      <c r="J175" s="1">
        <v>218.0</v>
      </c>
      <c r="K175" s="1">
        <v>5.19047619</v>
      </c>
      <c r="L175" s="1">
        <v>178.1</v>
      </c>
      <c r="M175" s="1">
        <v>1.6</v>
      </c>
      <c r="N175" s="1">
        <v>93.0</v>
      </c>
      <c r="O175" s="1">
        <v>5.8</v>
      </c>
      <c r="P175" s="1">
        <v>1.54</v>
      </c>
      <c r="Q175" s="1">
        <v>4.74</v>
      </c>
      <c r="R175" s="1">
        <v>0.324894515</v>
      </c>
      <c r="S175" s="1">
        <v>142.0</v>
      </c>
      <c r="T175" s="1">
        <v>7.98</v>
      </c>
      <c r="U175" s="1">
        <v>5.1615</v>
      </c>
      <c r="V175" s="1">
        <v>91.5</v>
      </c>
      <c r="W175" s="1">
        <v>96.05777912</v>
      </c>
      <c r="X175" s="1">
        <v>95.7</v>
      </c>
      <c r="Y175" s="1">
        <v>54.6265402</v>
      </c>
      <c r="Z175" s="1">
        <v>1.830612</v>
      </c>
      <c r="AA175" s="1">
        <v>0.347896739</v>
      </c>
      <c r="AB175" s="1">
        <v>66.2</v>
      </c>
      <c r="AC175" s="1">
        <v>28.13243151</v>
      </c>
      <c r="AD175" s="1" t="s">
        <v>139</v>
      </c>
      <c r="AE175" s="1">
        <v>36.96473283</v>
      </c>
      <c r="AF175" s="1">
        <v>95.7</v>
      </c>
      <c r="AG175" s="1" t="s">
        <v>140</v>
      </c>
      <c r="AH175" s="1" t="s">
        <v>141</v>
      </c>
      <c r="AI175" s="1" t="s">
        <v>167</v>
      </c>
      <c r="AJ175" s="1" t="s">
        <v>167</v>
      </c>
      <c r="AK175" s="1" t="s">
        <v>143</v>
      </c>
      <c r="AL175" s="1">
        <v>123.0</v>
      </c>
      <c r="AM175" s="1">
        <v>84.0</v>
      </c>
      <c r="AN175" s="1">
        <v>2284.41</v>
      </c>
      <c r="AO175" s="1">
        <v>22.0564</v>
      </c>
      <c r="AP175" s="1">
        <v>429.102</v>
      </c>
      <c r="AQ175" s="1">
        <v>1198.42</v>
      </c>
      <c r="AR175" s="1">
        <v>14.4695</v>
      </c>
      <c r="AS175" s="1">
        <v>749.842</v>
      </c>
      <c r="AT175" s="1">
        <v>2902.7</v>
      </c>
      <c r="AU175" s="1">
        <v>268.497</v>
      </c>
      <c r="AV175" s="1">
        <v>10.7961</v>
      </c>
      <c r="AW175" s="1">
        <v>1.59595</v>
      </c>
      <c r="AX175" s="1">
        <v>3.55279</v>
      </c>
      <c r="AY175" s="1">
        <v>685.238</v>
      </c>
      <c r="AZ175" s="1">
        <v>0.998765</v>
      </c>
      <c r="BA175" s="1">
        <v>1.56298</v>
      </c>
      <c r="BB175" s="1">
        <v>16.374</v>
      </c>
      <c r="BC175" s="1">
        <v>6.34226</v>
      </c>
      <c r="BD175" s="1">
        <v>0.989438</v>
      </c>
      <c r="BE175" s="1">
        <v>421.692</v>
      </c>
      <c r="BF175" s="1">
        <v>7.17962</v>
      </c>
      <c r="BG175" s="1">
        <v>102.202</v>
      </c>
      <c r="BH175" s="1">
        <v>5.172119871</v>
      </c>
      <c r="BI175" s="1">
        <v>1.43526068</v>
      </c>
      <c r="BJ175" s="1">
        <v>0.441737836</v>
      </c>
      <c r="BK175" s="1">
        <v>0.081766678</v>
      </c>
      <c r="BL175" s="1" t="s">
        <v>156</v>
      </c>
      <c r="BM175" s="1" t="s">
        <v>146</v>
      </c>
      <c r="BN175" s="1" t="s">
        <v>146</v>
      </c>
      <c r="BO175" s="1" t="s">
        <v>146</v>
      </c>
      <c r="BP175" s="1" t="s">
        <v>146</v>
      </c>
      <c r="BQ175" s="1" t="s">
        <v>146</v>
      </c>
      <c r="BR175" s="1" t="s">
        <v>146</v>
      </c>
      <c r="BS175" s="1" t="s">
        <v>147</v>
      </c>
      <c r="BT175" s="1" t="s">
        <v>147</v>
      </c>
      <c r="BU175" s="1" t="s">
        <v>147</v>
      </c>
      <c r="BV175" s="1" t="s">
        <v>147</v>
      </c>
      <c r="BW175" s="1" t="s">
        <v>147</v>
      </c>
      <c r="BX175" s="1">
        <v>0.456663494</v>
      </c>
      <c r="BY175" s="1">
        <v>0.199940234</v>
      </c>
      <c r="BZ175" s="1" t="str">
        <f t="shared" si="1"/>
        <v>proinflamatoria</v>
      </c>
      <c r="CA175" s="1">
        <v>31.9414838</v>
      </c>
      <c r="CB175" s="1" t="s">
        <v>148</v>
      </c>
      <c r="CC175" s="1">
        <v>0.16392199</v>
      </c>
      <c r="CD175" s="1">
        <v>0.345386731</v>
      </c>
      <c r="CE175" s="1">
        <v>0.035591238</v>
      </c>
      <c r="CF175" s="1">
        <v>0.026298322</v>
      </c>
      <c r="CG175" s="1">
        <v>0.181085438</v>
      </c>
      <c r="CH175" s="1">
        <v>2403.496</v>
      </c>
      <c r="CI175" s="2" t="str">
        <f t="shared" si="2"/>
        <v>High</v>
      </c>
      <c r="CJ175" s="1">
        <v>877.807</v>
      </c>
      <c r="CK175" s="1">
        <v>584.379</v>
      </c>
      <c r="CL175" s="1">
        <v>293.428</v>
      </c>
      <c r="CM175" s="1">
        <v>24.628</v>
      </c>
      <c r="CN175" s="1">
        <v>845.447</v>
      </c>
      <c r="CO175" s="1">
        <v>6.859</v>
      </c>
      <c r="CP175" s="1">
        <v>0.0</v>
      </c>
      <c r="CQ175" s="1">
        <v>6.859</v>
      </c>
      <c r="CR175" s="1">
        <v>0.0</v>
      </c>
      <c r="CS175" s="1">
        <v>0.842</v>
      </c>
      <c r="CT175" s="1">
        <v>0.842</v>
      </c>
      <c r="CU175" s="1">
        <v>0.031</v>
      </c>
      <c r="CV175" s="1">
        <v>0.698</v>
      </c>
      <c r="CW175" s="1">
        <v>0.0</v>
      </c>
      <c r="CX175" s="1">
        <v>0.0</v>
      </c>
      <c r="CY175" s="1">
        <v>1.77</v>
      </c>
      <c r="CZ175" s="1">
        <v>0.032</v>
      </c>
      <c r="DA175" s="1">
        <v>8.688</v>
      </c>
      <c r="DB175" s="1">
        <v>8.72</v>
      </c>
      <c r="DC175" s="1">
        <v>0.325</v>
      </c>
      <c r="DD175" s="1">
        <v>0.327</v>
      </c>
      <c r="DE175" s="1">
        <v>0.651</v>
      </c>
      <c r="DF175" s="1">
        <v>10.632</v>
      </c>
      <c r="DG175" s="1">
        <v>2.855</v>
      </c>
      <c r="DH175" s="1">
        <v>13.486</v>
      </c>
      <c r="DI175" s="1">
        <v>0.743</v>
      </c>
      <c r="DJ175" s="1">
        <v>1.268</v>
      </c>
      <c r="DK175" s="1">
        <v>2.011</v>
      </c>
      <c r="DL175" s="1">
        <v>563.987</v>
      </c>
      <c r="DM175" s="1">
        <v>279.449</v>
      </c>
      <c r="DN175" s="1">
        <v>843.436</v>
      </c>
      <c r="DO175" s="1">
        <v>0.0</v>
      </c>
      <c r="DP175" s="1">
        <v>0.842</v>
      </c>
      <c r="DQ175" s="1">
        <v>0.842</v>
      </c>
      <c r="DR175" s="1" t="s">
        <v>149</v>
      </c>
      <c r="DS175" s="1" t="s">
        <v>149</v>
      </c>
      <c r="DT175" s="1" t="s">
        <v>158</v>
      </c>
      <c r="DU175" s="1" t="s">
        <v>149</v>
      </c>
      <c r="DV175" s="1">
        <v>1052.13</v>
      </c>
      <c r="DW175" s="1" t="str">
        <f t="shared" si="3"/>
        <v>high</v>
      </c>
      <c r="DX175" s="1">
        <v>384.26</v>
      </c>
      <c r="DY175" s="1">
        <v>10.781</v>
      </c>
      <c r="DZ175" s="1">
        <v>370.094</v>
      </c>
      <c r="EA175" s="1" t="s">
        <v>149</v>
      </c>
      <c r="EB175" s="1" t="s">
        <v>157</v>
      </c>
      <c r="EC175" s="1" t="s">
        <v>158</v>
      </c>
      <c r="ED175" s="1" t="s">
        <v>149</v>
      </c>
      <c r="EE175" s="1" t="s">
        <v>509</v>
      </c>
      <c r="EF175" s="1" t="s">
        <v>151</v>
      </c>
      <c r="EG175" s="1" t="s">
        <v>151</v>
      </c>
    </row>
    <row r="176" ht="14.25" customHeight="1">
      <c r="A176" s="1" t="s">
        <v>510</v>
      </c>
      <c r="B176" s="1" t="s">
        <v>153</v>
      </c>
      <c r="C176" s="1">
        <v>42.0</v>
      </c>
      <c r="D176" s="1" t="s">
        <v>161</v>
      </c>
      <c r="E176" s="1">
        <v>58.3</v>
      </c>
      <c r="F176" s="1">
        <v>42.0</v>
      </c>
      <c r="G176" s="1" t="s">
        <v>154</v>
      </c>
      <c r="H176" s="1">
        <v>15.0</v>
      </c>
      <c r="I176" s="1">
        <v>81.0</v>
      </c>
      <c r="J176" s="1">
        <v>137.0</v>
      </c>
      <c r="K176" s="1">
        <v>3.261904762</v>
      </c>
      <c r="L176" s="1">
        <v>155.4</v>
      </c>
      <c r="M176" s="1">
        <v>3.1</v>
      </c>
      <c r="N176" s="1">
        <v>97.0</v>
      </c>
      <c r="O176" s="1">
        <v>5.7</v>
      </c>
      <c r="P176" s="1">
        <v>12.49</v>
      </c>
      <c r="Q176" s="1">
        <v>8.15</v>
      </c>
      <c r="R176" s="1">
        <v>1.532515337</v>
      </c>
      <c r="S176" s="1">
        <v>74.0</v>
      </c>
      <c r="T176" s="1">
        <v>19.5</v>
      </c>
      <c r="U176" s="1">
        <v>5.3835</v>
      </c>
      <c r="V176" s="1">
        <v>155.0</v>
      </c>
      <c r="W176" s="1">
        <v>207.061322</v>
      </c>
      <c r="X176" s="1">
        <v>39.6</v>
      </c>
      <c r="Y176" s="1">
        <v>21.43301112</v>
      </c>
      <c r="Z176" s="1">
        <v>4.6657</v>
      </c>
      <c r="AA176" s="1">
        <v>0.304809593</v>
      </c>
      <c r="AB176" s="1">
        <v>84.4</v>
      </c>
      <c r="AC176" s="1">
        <v>32.47972711</v>
      </c>
      <c r="AD176" s="1" t="s">
        <v>155</v>
      </c>
      <c r="AE176" s="1">
        <v>47.05051992</v>
      </c>
      <c r="AF176" s="1">
        <v>105.2</v>
      </c>
      <c r="AG176" s="1" t="s">
        <v>140</v>
      </c>
      <c r="AH176" s="1" t="s">
        <v>141</v>
      </c>
      <c r="AI176" s="1" t="s">
        <v>142</v>
      </c>
      <c r="AJ176" s="1" t="s">
        <v>167</v>
      </c>
      <c r="AK176" s="1" t="s">
        <v>143</v>
      </c>
      <c r="AL176" s="1">
        <v>146.0</v>
      </c>
      <c r="AM176" s="1">
        <v>93.0</v>
      </c>
      <c r="AN176" s="1">
        <v>1772.19</v>
      </c>
      <c r="AO176" s="1">
        <v>16.9016</v>
      </c>
      <c r="AP176" s="1">
        <v>235.605</v>
      </c>
      <c r="AQ176" s="1">
        <v>692.345</v>
      </c>
      <c r="AR176" s="1">
        <v>10.9879</v>
      </c>
      <c r="AS176" s="1">
        <v>1250.89</v>
      </c>
      <c r="AT176" s="1">
        <v>3280.36</v>
      </c>
      <c r="AU176" s="1">
        <v>202.27</v>
      </c>
      <c r="AV176" s="1">
        <v>10.0552</v>
      </c>
      <c r="AW176" s="1">
        <v>1.63804</v>
      </c>
      <c r="AX176" s="1">
        <v>2.67147</v>
      </c>
      <c r="AY176" s="1">
        <v>851.089</v>
      </c>
      <c r="AZ176" s="1">
        <v>1.06008</v>
      </c>
      <c r="BA176" s="1">
        <v>1.07233</v>
      </c>
      <c r="BB176" s="1">
        <v>15.2779</v>
      </c>
      <c r="BC176" s="1">
        <v>4.61561</v>
      </c>
      <c r="BD176" s="1">
        <v>0.762097</v>
      </c>
      <c r="BE176" s="1">
        <v>263.86</v>
      </c>
      <c r="BF176" s="1">
        <v>6.91124</v>
      </c>
      <c r="BG176" s="1">
        <v>137.533</v>
      </c>
      <c r="BH176" s="1">
        <v>1.133460432</v>
      </c>
      <c r="BI176" s="1">
        <v>0.203679391</v>
      </c>
      <c r="BJ176" s="1">
        <v>0.0</v>
      </c>
      <c r="BK176" s="1">
        <v>0.0</v>
      </c>
      <c r="BL176" s="1" t="s">
        <v>144</v>
      </c>
      <c r="BM176" s="1" t="s">
        <v>145</v>
      </c>
      <c r="BN176" s="1" t="s">
        <v>146</v>
      </c>
      <c r="BO176" s="1" t="s">
        <v>145</v>
      </c>
      <c r="BP176" s="1" t="s">
        <v>146</v>
      </c>
      <c r="BQ176" s="1" t="s">
        <v>145</v>
      </c>
      <c r="BR176" s="1" t="s">
        <v>145</v>
      </c>
      <c r="BS176" s="1">
        <v>12.85141191</v>
      </c>
      <c r="BT176" s="1">
        <v>10.19938554</v>
      </c>
      <c r="BU176" s="1">
        <v>9.015536346</v>
      </c>
      <c r="BV176" s="1">
        <v>2.036569428</v>
      </c>
      <c r="BW176" s="1">
        <v>8.36634071</v>
      </c>
      <c r="BX176" s="1">
        <v>0.628995633</v>
      </c>
      <c r="BY176" s="1">
        <v>0.354963676</v>
      </c>
      <c r="BZ176" s="1" t="str">
        <f t="shared" si="1"/>
        <v>proinflamatoria</v>
      </c>
      <c r="CA176" s="1">
        <v>45.35361217</v>
      </c>
      <c r="CB176" s="1" t="s">
        <v>148</v>
      </c>
      <c r="CC176" s="1">
        <v>0.113576767</v>
      </c>
      <c r="CD176" s="1">
        <v>0.175232726</v>
      </c>
      <c r="CE176" s="1">
        <v>4.58896E-4</v>
      </c>
      <c r="CF176" s="1">
        <v>0.033728858</v>
      </c>
      <c r="CG176" s="1">
        <v>0.242985446</v>
      </c>
      <c r="CH176" s="1">
        <v>750.969</v>
      </c>
      <c r="CI176" s="2" t="str">
        <f t="shared" si="2"/>
        <v>low</v>
      </c>
      <c r="CJ176" s="1">
        <v>500.855</v>
      </c>
      <c r="CK176" s="1">
        <v>346.654</v>
      </c>
      <c r="CL176" s="1">
        <v>154.202</v>
      </c>
      <c r="CM176" s="1">
        <v>3.21</v>
      </c>
      <c r="CN176" s="1">
        <v>481.889</v>
      </c>
      <c r="CO176" s="1">
        <v>3.106</v>
      </c>
      <c r="CP176" s="1">
        <v>0.0</v>
      </c>
      <c r="CQ176" s="1">
        <v>3.106</v>
      </c>
      <c r="CR176" s="1">
        <v>0.0</v>
      </c>
      <c r="CS176" s="1">
        <v>12.651</v>
      </c>
      <c r="CT176" s="1">
        <v>12.651</v>
      </c>
      <c r="CU176" s="1">
        <v>0.0</v>
      </c>
      <c r="CV176" s="1">
        <v>0.316</v>
      </c>
      <c r="CW176" s="1">
        <v>0.0</v>
      </c>
      <c r="CX176" s="1">
        <v>0.0</v>
      </c>
      <c r="CY176" s="1">
        <v>0.0</v>
      </c>
      <c r="CZ176" s="1">
        <v>0.16</v>
      </c>
      <c r="DA176" s="1">
        <v>1.14</v>
      </c>
      <c r="DB176" s="1">
        <v>1.299</v>
      </c>
      <c r="DC176" s="1">
        <v>0.0</v>
      </c>
      <c r="DD176" s="1">
        <v>0.115</v>
      </c>
      <c r="DE176" s="1">
        <v>0.115</v>
      </c>
      <c r="DF176" s="1">
        <v>0.181</v>
      </c>
      <c r="DG176" s="1">
        <v>1.615</v>
      </c>
      <c r="DH176" s="1">
        <v>1.796</v>
      </c>
      <c r="DI176" s="1">
        <v>0.025</v>
      </c>
      <c r="DJ176" s="1">
        <v>0.373</v>
      </c>
      <c r="DK176" s="1">
        <v>0.397</v>
      </c>
      <c r="DL176" s="1">
        <v>343.175</v>
      </c>
      <c r="DM176" s="1">
        <v>138.301</v>
      </c>
      <c r="DN176" s="1">
        <v>481.476</v>
      </c>
      <c r="DO176" s="1">
        <v>0.0</v>
      </c>
      <c r="DP176" s="1">
        <v>12.651</v>
      </c>
      <c r="DQ176" s="1">
        <v>12.651</v>
      </c>
      <c r="DR176" s="1" t="s">
        <v>157</v>
      </c>
      <c r="DS176" s="1" t="s">
        <v>157</v>
      </c>
      <c r="DT176" s="1" t="s">
        <v>158</v>
      </c>
      <c r="DU176" s="1" t="s">
        <v>149</v>
      </c>
      <c r="DV176" s="1">
        <v>423.752</v>
      </c>
      <c r="DW176" s="1" t="str">
        <f t="shared" si="3"/>
        <v>low</v>
      </c>
      <c r="DX176" s="1">
        <v>282.62</v>
      </c>
      <c r="DY176" s="1">
        <v>1.811</v>
      </c>
      <c r="DZ176" s="1">
        <v>271.917</v>
      </c>
      <c r="EA176" s="1" t="s">
        <v>157</v>
      </c>
      <c r="EB176" s="1" t="s">
        <v>157</v>
      </c>
      <c r="EC176" s="1" t="s">
        <v>158</v>
      </c>
      <c r="ED176" s="1" t="s">
        <v>149</v>
      </c>
      <c r="EE176" s="1" t="s">
        <v>511</v>
      </c>
      <c r="EF176" s="1" t="s">
        <v>151</v>
      </c>
      <c r="EG176" s="1" t="s">
        <v>151</v>
      </c>
    </row>
    <row r="177" ht="14.25" customHeight="1">
      <c r="A177" s="1" t="s">
        <v>512</v>
      </c>
      <c r="B177" s="1" t="s">
        <v>153</v>
      </c>
      <c r="C177" s="1">
        <v>28.0</v>
      </c>
      <c r="D177" s="1" t="s">
        <v>137</v>
      </c>
      <c r="E177" s="1">
        <v>69.1</v>
      </c>
      <c r="F177" s="1">
        <v>39.0</v>
      </c>
      <c r="G177" s="1" t="s">
        <v>154</v>
      </c>
      <c r="H177" s="1">
        <v>12.0</v>
      </c>
      <c r="I177" s="1">
        <v>103.0</v>
      </c>
      <c r="J177" s="1">
        <v>158.0</v>
      </c>
      <c r="K177" s="1">
        <v>4.051282051</v>
      </c>
      <c r="L177" s="1">
        <v>248.1</v>
      </c>
      <c r="M177" s="1">
        <v>1.6</v>
      </c>
      <c r="N177" s="1">
        <v>83.0</v>
      </c>
      <c r="O177" s="1">
        <v>5.6</v>
      </c>
      <c r="P177" s="1">
        <v>14.52</v>
      </c>
      <c r="Q177" s="1">
        <v>4.99</v>
      </c>
      <c r="R177" s="1">
        <v>2.909819639</v>
      </c>
      <c r="S177" s="1">
        <v>61.0</v>
      </c>
      <c r="T177" s="1">
        <v>17.29</v>
      </c>
      <c r="U177" s="1">
        <v>4.6065</v>
      </c>
      <c r="V177" s="1">
        <v>193.3</v>
      </c>
      <c r="W177" s="1">
        <v>312.5169453</v>
      </c>
      <c r="X177" s="1">
        <v>46.3</v>
      </c>
      <c r="Y177" s="1">
        <v>28.24986972</v>
      </c>
      <c r="Z177" s="1">
        <v>3.539839333</v>
      </c>
      <c r="AA177" s="1">
        <v>0.316375263</v>
      </c>
      <c r="AB177" s="1">
        <v>80.8</v>
      </c>
      <c r="AC177" s="1">
        <v>29.6067867</v>
      </c>
      <c r="AD177" s="1" t="s">
        <v>139</v>
      </c>
      <c r="AE177" s="1">
        <v>39.05892932</v>
      </c>
      <c r="AF177" s="1">
        <v>94.7</v>
      </c>
      <c r="AG177" s="1" t="s">
        <v>140</v>
      </c>
      <c r="AH177" s="1" t="s">
        <v>141</v>
      </c>
      <c r="AI177" s="1" t="s">
        <v>142</v>
      </c>
      <c r="AJ177" s="1" t="s">
        <v>142</v>
      </c>
      <c r="AK177" s="1" t="s">
        <v>143</v>
      </c>
      <c r="AL177" s="1">
        <v>120.0</v>
      </c>
      <c r="AM177" s="1">
        <v>65.0</v>
      </c>
      <c r="AN177" s="1">
        <v>1724.2</v>
      </c>
      <c r="AO177" s="1">
        <v>14.1312</v>
      </c>
      <c r="AP177" s="1">
        <v>334.404</v>
      </c>
      <c r="AQ177" s="1">
        <v>823.429</v>
      </c>
      <c r="AR177" s="1">
        <v>11.4997</v>
      </c>
      <c r="AS177" s="1">
        <v>1224.8</v>
      </c>
      <c r="AT177" s="1">
        <v>2002.29</v>
      </c>
      <c r="AU177" s="1">
        <v>212.709</v>
      </c>
      <c r="AV177" s="1">
        <v>9.47768</v>
      </c>
      <c r="AW177" s="1">
        <v>1.2369</v>
      </c>
      <c r="AX177" s="1">
        <v>3.2463</v>
      </c>
      <c r="AY177" s="1">
        <v>546.867</v>
      </c>
      <c r="AZ177" s="1">
        <v>0.95659</v>
      </c>
      <c r="BA177" s="1">
        <v>1.12106</v>
      </c>
      <c r="BB177" s="1">
        <v>17.3695</v>
      </c>
      <c r="BC177" s="1">
        <v>3.649</v>
      </c>
      <c r="BD177" s="1">
        <v>1.41757</v>
      </c>
      <c r="BE177" s="1">
        <v>308.585</v>
      </c>
      <c r="BF177" s="1">
        <v>7.01511</v>
      </c>
      <c r="BG177" s="1">
        <v>74.7598</v>
      </c>
      <c r="BH177" s="1">
        <v>0.897062158</v>
      </c>
      <c r="BI177" s="1">
        <v>0.0</v>
      </c>
      <c r="BJ177" s="1">
        <v>0.0</v>
      </c>
      <c r="BK177" s="1">
        <v>0.015691698</v>
      </c>
      <c r="BL177" s="1" t="s">
        <v>144</v>
      </c>
      <c r="BM177" s="1" t="s">
        <v>146</v>
      </c>
      <c r="BN177" s="1" t="s">
        <v>146</v>
      </c>
      <c r="BO177" s="1" t="s">
        <v>145</v>
      </c>
      <c r="BP177" s="1" t="s">
        <v>146</v>
      </c>
      <c r="BQ177" s="1" t="s">
        <v>146</v>
      </c>
      <c r="BR177" s="1" t="s">
        <v>145</v>
      </c>
      <c r="BS177" s="1">
        <v>16.2215278</v>
      </c>
      <c r="BT177" s="1">
        <v>12.56626629</v>
      </c>
      <c r="BU177" s="1">
        <v>10.11683965</v>
      </c>
      <c r="BV177" s="1">
        <v>5.420042333</v>
      </c>
      <c r="BW177" s="1">
        <v>5.295803653</v>
      </c>
      <c r="BX177" s="1">
        <v>0.726109245</v>
      </c>
      <c r="BY177" s="1">
        <v>0.421177056</v>
      </c>
      <c r="BZ177" s="1" t="str">
        <f t="shared" si="1"/>
        <v>proinflamatoria</v>
      </c>
      <c r="CA177" s="1">
        <v>41.11087645</v>
      </c>
      <c r="CB177" s="1" t="s">
        <v>148</v>
      </c>
      <c r="CC177" s="1">
        <v>0.032572177</v>
      </c>
      <c r="CD177" s="1">
        <v>0.17336712</v>
      </c>
      <c r="CE177" s="1">
        <v>0.003971869</v>
      </c>
      <c r="CF177" s="1">
        <v>0.134459883</v>
      </c>
      <c r="CG177" s="1">
        <v>0.333722453</v>
      </c>
      <c r="CH177" s="1">
        <v>1066.795</v>
      </c>
      <c r="CI177" s="2" t="str">
        <f t="shared" si="2"/>
        <v>High</v>
      </c>
      <c r="CJ177" s="1">
        <v>1013.311</v>
      </c>
      <c r="CK177" s="1">
        <v>702.297</v>
      </c>
      <c r="CL177" s="1">
        <v>311.014</v>
      </c>
      <c r="CM177" s="1">
        <v>4.94</v>
      </c>
      <c r="CN177" s="1">
        <v>982.183</v>
      </c>
      <c r="CO177" s="1">
        <v>22.397</v>
      </c>
      <c r="CP177" s="1">
        <v>0.0</v>
      </c>
      <c r="CQ177" s="1">
        <v>22.397</v>
      </c>
      <c r="CR177" s="1">
        <v>0.0</v>
      </c>
      <c r="CS177" s="1">
        <v>3.791</v>
      </c>
      <c r="CT177" s="1">
        <v>3.791</v>
      </c>
      <c r="CU177" s="1">
        <v>0.0</v>
      </c>
      <c r="CV177" s="1">
        <v>12.169</v>
      </c>
      <c r="CW177" s="1">
        <v>0.0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4.867</v>
      </c>
      <c r="DD177" s="1">
        <v>0.003</v>
      </c>
      <c r="DE177" s="1">
        <v>4.87</v>
      </c>
      <c r="DF177" s="1">
        <v>0.0</v>
      </c>
      <c r="DG177" s="1">
        <v>0.071</v>
      </c>
      <c r="DH177" s="1">
        <v>0.071</v>
      </c>
      <c r="DI177" s="1">
        <v>0.24</v>
      </c>
      <c r="DJ177" s="1">
        <v>0.657</v>
      </c>
      <c r="DK177" s="1">
        <v>0.897</v>
      </c>
      <c r="DL177" s="1">
        <v>674.793</v>
      </c>
      <c r="DM177" s="1">
        <v>306.494</v>
      </c>
      <c r="DN177" s="1">
        <v>981.286</v>
      </c>
      <c r="DO177" s="1">
        <v>0.0</v>
      </c>
      <c r="DP177" s="1">
        <v>3.791</v>
      </c>
      <c r="DQ177" s="1">
        <v>3.791</v>
      </c>
      <c r="DR177" s="1" t="s">
        <v>157</v>
      </c>
      <c r="DS177" s="1" t="s">
        <v>149</v>
      </c>
      <c r="DT177" s="1" t="s">
        <v>158</v>
      </c>
      <c r="DU177" s="1" t="s">
        <v>149</v>
      </c>
      <c r="DV177" s="1">
        <v>618.719</v>
      </c>
      <c r="DW177" s="1" t="str">
        <f t="shared" si="3"/>
        <v>high</v>
      </c>
      <c r="DX177" s="1">
        <v>587.699</v>
      </c>
      <c r="DY177" s="1">
        <v>2.865</v>
      </c>
      <c r="DZ177" s="1">
        <v>569.646</v>
      </c>
      <c r="EA177" s="1" t="s">
        <v>157</v>
      </c>
      <c r="EB177" s="1" t="s">
        <v>149</v>
      </c>
      <c r="EC177" s="1" t="s">
        <v>158</v>
      </c>
      <c r="ED177" s="1" t="s">
        <v>149</v>
      </c>
      <c r="EE177" s="1" t="s">
        <v>513</v>
      </c>
      <c r="EF177" s="1" t="s">
        <v>151</v>
      </c>
      <c r="EG177" s="1" t="s">
        <v>151</v>
      </c>
    </row>
    <row r="178" ht="14.25" customHeight="1">
      <c r="A178" s="1" t="s">
        <v>514</v>
      </c>
      <c r="B178" s="1" t="s">
        <v>153</v>
      </c>
      <c r="C178" s="1">
        <v>33.0</v>
      </c>
      <c r="D178" s="1" t="s">
        <v>137</v>
      </c>
      <c r="E178" s="1">
        <v>104.0</v>
      </c>
      <c r="F178" s="1">
        <v>51.0</v>
      </c>
      <c r="G178" s="1" t="s">
        <v>154</v>
      </c>
      <c r="H178" s="1">
        <v>26.0</v>
      </c>
      <c r="I178" s="1">
        <v>153.4</v>
      </c>
      <c r="J178" s="1">
        <v>230.0</v>
      </c>
      <c r="K178" s="1">
        <v>4.509803922</v>
      </c>
      <c r="L178" s="1">
        <v>110.2</v>
      </c>
      <c r="M178" s="1">
        <v>0.9</v>
      </c>
      <c r="N178" s="1">
        <v>80.0</v>
      </c>
      <c r="O178" s="1">
        <v>5.4</v>
      </c>
      <c r="P178" s="1">
        <v>10.39</v>
      </c>
      <c r="Q178" s="1">
        <v>7.97</v>
      </c>
      <c r="R178" s="1">
        <v>1.303638645</v>
      </c>
      <c r="S178" s="1">
        <v>128.0</v>
      </c>
      <c r="T178" s="1">
        <v>10.17</v>
      </c>
      <c r="U178" s="1">
        <v>4.44</v>
      </c>
      <c r="V178" s="1">
        <v>145.5</v>
      </c>
      <c r="W178" s="1">
        <v>216.3829787</v>
      </c>
      <c r="X178" s="1">
        <v>78.5</v>
      </c>
      <c r="Y178" s="1">
        <v>49.82858965</v>
      </c>
      <c r="Z178" s="1">
        <v>2.00688</v>
      </c>
      <c r="AA178" s="1">
        <v>0.343130718</v>
      </c>
      <c r="AB178" s="1">
        <v>62.0</v>
      </c>
      <c r="AC178" s="1">
        <v>27.15580996</v>
      </c>
      <c r="AD178" s="1" t="s">
        <v>139</v>
      </c>
      <c r="AE178" s="1">
        <v>35.88490959</v>
      </c>
      <c r="AF178" s="1">
        <v>89.7</v>
      </c>
      <c r="AG178" s="1" t="s">
        <v>140</v>
      </c>
      <c r="AH178" s="1" t="s">
        <v>141</v>
      </c>
      <c r="AI178" s="1" t="s">
        <v>142</v>
      </c>
      <c r="AJ178" s="1" t="s">
        <v>167</v>
      </c>
      <c r="AK178" s="1" t="s">
        <v>143</v>
      </c>
      <c r="AL178" s="1">
        <v>126.0</v>
      </c>
      <c r="AM178" s="1">
        <v>84.0</v>
      </c>
      <c r="AN178" s="1">
        <v>2029.57</v>
      </c>
      <c r="AO178" s="1">
        <v>22.0134</v>
      </c>
      <c r="AP178" s="1">
        <v>551.278</v>
      </c>
      <c r="AQ178" s="1">
        <v>1059.29</v>
      </c>
      <c r="AR178" s="1">
        <v>13.6858</v>
      </c>
      <c r="AS178" s="1">
        <v>1313.29</v>
      </c>
      <c r="AT178" s="1">
        <v>3466.47</v>
      </c>
      <c r="AU178" s="1">
        <v>281.539</v>
      </c>
      <c r="AV178" s="1">
        <v>10.6174</v>
      </c>
      <c r="AW178" s="1">
        <v>1.85608</v>
      </c>
      <c r="AX178" s="1">
        <v>3.63529</v>
      </c>
      <c r="AY178" s="1">
        <v>764.963</v>
      </c>
      <c r="AZ178" s="1">
        <v>1.05385</v>
      </c>
      <c r="BA178" s="1">
        <v>1.60493</v>
      </c>
      <c r="BB178" s="1">
        <v>21.0107</v>
      </c>
      <c r="BC178" s="1">
        <v>4.79798</v>
      </c>
      <c r="BD178" s="1">
        <v>2.28767</v>
      </c>
      <c r="BE178" s="1">
        <v>346.879</v>
      </c>
      <c r="BF178" s="1">
        <v>7.20458</v>
      </c>
      <c r="BG178" s="1">
        <v>231.27</v>
      </c>
      <c r="BH178" s="1">
        <v>4.86122235</v>
      </c>
      <c r="BI178" s="1">
        <v>0.573380969</v>
      </c>
      <c r="BJ178" s="1">
        <v>0.119386463</v>
      </c>
      <c r="BK178" s="1">
        <v>0.036075672</v>
      </c>
      <c r="BL178" s="1" t="s">
        <v>156</v>
      </c>
      <c r="BM178" s="1" t="s">
        <v>146</v>
      </c>
      <c r="BN178" s="1" t="s">
        <v>146</v>
      </c>
      <c r="BO178" s="1" t="s">
        <v>146</v>
      </c>
      <c r="BP178" s="1" t="s">
        <v>146</v>
      </c>
      <c r="BQ178" s="1" t="s">
        <v>146</v>
      </c>
      <c r="BR178" s="1" t="s">
        <v>146</v>
      </c>
      <c r="BS178" s="1">
        <v>20.58442845</v>
      </c>
      <c r="BT178" s="1">
        <v>9.749566783</v>
      </c>
      <c r="BU178" s="1">
        <v>12.79712276</v>
      </c>
      <c r="BV178" s="1">
        <v>5.831765629</v>
      </c>
      <c r="BW178" s="1">
        <v>5.085963033</v>
      </c>
      <c r="BX178" s="1">
        <v>-0.752149778</v>
      </c>
      <c r="BY178" s="1">
        <v>-0.370517132</v>
      </c>
      <c r="BZ178" s="1" t="str">
        <f t="shared" si="1"/>
        <v>antiinflamatoria</v>
      </c>
      <c r="CA178" s="1">
        <v>42.30992196</v>
      </c>
      <c r="CB178" s="1" t="s">
        <v>148</v>
      </c>
      <c r="CC178" s="1">
        <v>0.14059754</v>
      </c>
      <c r="CD178" s="1">
        <v>0.132659637</v>
      </c>
      <c r="CE178" s="1">
        <v>0.006605155</v>
      </c>
      <c r="CF178" s="1">
        <v>0.008040422</v>
      </c>
      <c r="CG178" s="1">
        <v>0.265890451</v>
      </c>
      <c r="CH178" s="1">
        <v>2272.747</v>
      </c>
      <c r="CI178" s="2" t="str">
        <f t="shared" si="2"/>
        <v>High</v>
      </c>
      <c r="CJ178" s="1">
        <v>1006.389</v>
      </c>
      <c r="CK178" s="1">
        <v>772.178</v>
      </c>
      <c r="CL178" s="1">
        <v>234.21</v>
      </c>
      <c r="CM178" s="1">
        <v>307.399</v>
      </c>
      <c r="CN178" s="1">
        <v>685.918</v>
      </c>
      <c r="CO178" s="1">
        <v>6.003</v>
      </c>
      <c r="CP178" s="1">
        <v>0.0</v>
      </c>
      <c r="CQ178" s="1">
        <v>6.003</v>
      </c>
      <c r="CR178" s="1">
        <v>0.0</v>
      </c>
      <c r="CS178" s="1">
        <v>6.998</v>
      </c>
      <c r="CT178" s="1">
        <v>6.998</v>
      </c>
      <c r="CU178" s="1">
        <v>0.07</v>
      </c>
      <c r="CV178" s="1">
        <v>1.353</v>
      </c>
      <c r="CW178" s="1">
        <v>16.206</v>
      </c>
      <c r="CX178" s="1">
        <v>0.0</v>
      </c>
      <c r="CY178" s="1">
        <v>254.395</v>
      </c>
      <c r="CZ178" s="1">
        <v>0.065</v>
      </c>
      <c r="DA178" s="1">
        <v>0.462</v>
      </c>
      <c r="DB178" s="1">
        <v>0.527</v>
      </c>
      <c r="DC178" s="1">
        <v>8.076</v>
      </c>
      <c r="DD178" s="1">
        <v>0.341</v>
      </c>
      <c r="DE178" s="1">
        <v>8.417</v>
      </c>
      <c r="DF178" s="1">
        <v>12.665</v>
      </c>
      <c r="DG178" s="1">
        <v>5.885</v>
      </c>
      <c r="DH178" s="1">
        <v>18.55</v>
      </c>
      <c r="DI178" s="1">
        <v>3.111</v>
      </c>
      <c r="DJ178" s="1">
        <v>10.392</v>
      </c>
      <c r="DK178" s="1">
        <v>13.503</v>
      </c>
      <c r="DL178" s="1">
        <v>462.283</v>
      </c>
      <c r="DM178" s="1">
        <v>210.132</v>
      </c>
      <c r="DN178" s="1">
        <v>672.415</v>
      </c>
      <c r="DO178" s="1">
        <v>0.0</v>
      </c>
      <c r="DP178" s="1">
        <v>6.998</v>
      </c>
      <c r="DQ178" s="1">
        <v>6.998</v>
      </c>
      <c r="DR178" s="1" t="s">
        <v>149</v>
      </c>
      <c r="DS178" s="1" t="s">
        <v>149</v>
      </c>
      <c r="DT178" s="1" t="s">
        <v>149</v>
      </c>
      <c r="DU178" s="1" t="s">
        <v>149</v>
      </c>
      <c r="DV178" s="1">
        <v>1119.817</v>
      </c>
      <c r="DW178" s="1" t="str">
        <f t="shared" si="3"/>
        <v>high</v>
      </c>
      <c r="DX178" s="1">
        <v>495.863</v>
      </c>
      <c r="DY178" s="1">
        <v>151.46</v>
      </c>
      <c r="DZ178" s="1">
        <v>337.962</v>
      </c>
      <c r="EA178" s="1" t="s">
        <v>149</v>
      </c>
      <c r="EB178" s="1" t="s">
        <v>149</v>
      </c>
      <c r="EC178" s="1" t="s">
        <v>149</v>
      </c>
      <c r="ED178" s="1" t="s">
        <v>149</v>
      </c>
      <c r="EE178" s="1" t="s">
        <v>515</v>
      </c>
      <c r="EF178" s="1" t="s">
        <v>151</v>
      </c>
      <c r="EG178" s="1" t="s">
        <v>151</v>
      </c>
    </row>
    <row r="179" ht="14.25" customHeight="1">
      <c r="A179" s="1" t="s">
        <v>516</v>
      </c>
      <c r="B179" s="1" t="s">
        <v>153</v>
      </c>
      <c r="C179" s="1">
        <v>47.0</v>
      </c>
      <c r="D179" s="1" t="s">
        <v>161</v>
      </c>
      <c r="E179" s="1">
        <v>98.5</v>
      </c>
      <c r="F179" s="1">
        <v>70.0</v>
      </c>
      <c r="G179" s="1" t="s">
        <v>154</v>
      </c>
      <c r="H179" s="1">
        <v>20.0</v>
      </c>
      <c r="I179" s="1">
        <v>136.0</v>
      </c>
      <c r="J179" s="1">
        <v>207.0</v>
      </c>
      <c r="K179" s="1">
        <v>2.957142857</v>
      </c>
      <c r="L179" s="1">
        <v>163.0</v>
      </c>
      <c r="M179" s="1">
        <v>3.7</v>
      </c>
      <c r="N179" s="1">
        <v>92.0</v>
      </c>
      <c r="O179" s="1">
        <v>5.9</v>
      </c>
      <c r="P179" s="1">
        <v>11.73</v>
      </c>
      <c r="Q179" s="1">
        <v>7.94</v>
      </c>
      <c r="R179" s="1">
        <v>1.477329975</v>
      </c>
      <c r="S179" s="1">
        <v>99.0</v>
      </c>
      <c r="T179" s="1">
        <v>14.38</v>
      </c>
      <c r="U179" s="1">
        <v>5.106</v>
      </c>
      <c r="V179" s="1">
        <v>139.4</v>
      </c>
      <c r="W179" s="1">
        <v>179.0784558</v>
      </c>
      <c r="X179" s="1">
        <v>53.9</v>
      </c>
      <c r="Y179" s="1">
        <v>30.64381428</v>
      </c>
      <c r="Z179" s="1">
        <v>3.263301333</v>
      </c>
      <c r="AA179" s="1">
        <v>0.319951162</v>
      </c>
      <c r="AB179" s="1">
        <v>86.4</v>
      </c>
      <c r="AC179" s="1">
        <v>31.65874221</v>
      </c>
      <c r="AD179" s="1" t="s">
        <v>155</v>
      </c>
      <c r="AE179" s="1">
        <v>43.26328144</v>
      </c>
      <c r="AF179" s="1">
        <v>103.2</v>
      </c>
      <c r="AG179" s="1" t="s">
        <v>140</v>
      </c>
      <c r="AH179" s="1" t="s">
        <v>141</v>
      </c>
      <c r="AI179" s="1" t="s">
        <v>142</v>
      </c>
      <c r="AJ179" s="1" t="s">
        <v>167</v>
      </c>
      <c r="AK179" s="1" t="s">
        <v>143</v>
      </c>
      <c r="AL179" s="1">
        <v>134.0</v>
      </c>
      <c r="AM179" s="1">
        <v>74.0</v>
      </c>
      <c r="AN179" s="1">
        <v>1627.27</v>
      </c>
      <c r="AO179" s="1">
        <v>10.9765</v>
      </c>
      <c r="AP179" s="1">
        <v>464.346</v>
      </c>
      <c r="AQ179" s="1">
        <v>819.97</v>
      </c>
      <c r="AR179" s="1">
        <v>10.0993</v>
      </c>
      <c r="AS179" s="1">
        <v>1224.77</v>
      </c>
      <c r="AT179" s="1">
        <v>1480.39</v>
      </c>
      <c r="AU179" s="1">
        <v>157.177</v>
      </c>
      <c r="AV179" s="1">
        <v>9.59527</v>
      </c>
      <c r="AW179" s="1">
        <v>0.807314</v>
      </c>
      <c r="AX179" s="1">
        <v>2.49799</v>
      </c>
      <c r="AY179" s="1">
        <v>731.282</v>
      </c>
      <c r="AZ179" s="1">
        <v>0.659377</v>
      </c>
      <c r="BA179" s="1">
        <v>1.35979</v>
      </c>
      <c r="BB179" s="1">
        <v>15.2681</v>
      </c>
      <c r="BC179" s="1">
        <v>4.4493</v>
      </c>
      <c r="BD179" s="1">
        <v>1.10026</v>
      </c>
      <c r="BE179" s="1">
        <v>305.368</v>
      </c>
      <c r="BF179" s="1">
        <v>6.99035</v>
      </c>
      <c r="BG179" s="1">
        <v>87.258</v>
      </c>
      <c r="BH179" s="1">
        <v>1.59813824</v>
      </c>
      <c r="BI179" s="1">
        <v>0.338157222</v>
      </c>
      <c r="BJ179" s="1">
        <v>0.146399585</v>
      </c>
      <c r="BK179" s="1">
        <v>0.013852701</v>
      </c>
      <c r="BL179" s="1" t="s">
        <v>144</v>
      </c>
      <c r="BM179" s="1" t="s">
        <v>145</v>
      </c>
      <c r="BN179" s="1" t="s">
        <v>146</v>
      </c>
      <c r="BO179" s="1" t="s">
        <v>146</v>
      </c>
      <c r="BP179" s="1" t="s">
        <v>145</v>
      </c>
      <c r="BQ179" s="1" t="s">
        <v>145</v>
      </c>
      <c r="BR179" s="1" t="s">
        <v>145</v>
      </c>
      <c r="BS179" s="1">
        <v>20.31862462</v>
      </c>
      <c r="BT179" s="1">
        <v>10.75863551</v>
      </c>
      <c r="BU179" s="1">
        <v>10.58745405</v>
      </c>
      <c r="BV179" s="1">
        <v>4.954806782</v>
      </c>
      <c r="BW179" s="1">
        <v>5.92849434</v>
      </c>
      <c r="BX179" s="1">
        <v>1.708632227</v>
      </c>
      <c r="BY179" s="1">
        <v>1.050173464</v>
      </c>
      <c r="BZ179" s="1" t="str">
        <f t="shared" si="1"/>
        <v>proinflamatoria</v>
      </c>
      <c r="CA179" s="1">
        <v>43.98449612</v>
      </c>
      <c r="CB179" s="1" t="s">
        <v>148</v>
      </c>
      <c r="CC179" s="1">
        <v>0.032027397</v>
      </c>
      <c r="CD179" s="1">
        <v>0.235887053</v>
      </c>
      <c r="CE179" s="1">
        <v>0.009853755</v>
      </c>
      <c r="CF179" s="1">
        <v>0.218430291</v>
      </c>
      <c r="CG179" s="1">
        <v>0.360722824</v>
      </c>
      <c r="CH179" s="1">
        <v>221.788</v>
      </c>
      <c r="CI179" s="2" t="str">
        <f t="shared" si="2"/>
        <v>low</v>
      </c>
      <c r="CJ179" s="1">
        <v>54.665</v>
      </c>
      <c r="CK179" s="1">
        <v>27.96</v>
      </c>
      <c r="CL179" s="1">
        <v>26.705</v>
      </c>
      <c r="CM179" s="1">
        <v>13.692</v>
      </c>
      <c r="CN179" s="1">
        <v>22.025</v>
      </c>
      <c r="CO179" s="1">
        <v>1.461</v>
      </c>
      <c r="CP179" s="1">
        <v>0.0</v>
      </c>
      <c r="CQ179" s="1">
        <v>1.461</v>
      </c>
      <c r="CR179" s="1">
        <v>0.0</v>
      </c>
      <c r="CS179" s="1">
        <v>17.488</v>
      </c>
      <c r="CT179" s="1">
        <v>17.488</v>
      </c>
      <c r="CU179" s="1">
        <v>0.0</v>
      </c>
      <c r="CV179" s="1">
        <v>1.383</v>
      </c>
      <c r="CW179" s="1">
        <v>0.0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13.388</v>
      </c>
      <c r="DD179" s="1">
        <v>0.023</v>
      </c>
      <c r="DE179" s="1">
        <v>13.411</v>
      </c>
      <c r="DF179" s="1">
        <v>0.0</v>
      </c>
      <c r="DG179" s="1">
        <v>0.203</v>
      </c>
      <c r="DH179" s="1">
        <v>0.203</v>
      </c>
      <c r="DI179" s="1">
        <v>0.11</v>
      </c>
      <c r="DJ179" s="1">
        <v>0.607</v>
      </c>
      <c r="DK179" s="1">
        <v>0.717</v>
      </c>
      <c r="DL179" s="1">
        <v>12.965</v>
      </c>
      <c r="DM179" s="1">
        <v>8.343</v>
      </c>
      <c r="DN179" s="1">
        <v>21.308</v>
      </c>
      <c r="DO179" s="1">
        <v>0.0</v>
      </c>
      <c r="DP179" s="1">
        <v>17.488</v>
      </c>
      <c r="DQ179" s="1">
        <v>17.488</v>
      </c>
      <c r="DR179" s="1" t="s">
        <v>158</v>
      </c>
      <c r="DS179" s="1" t="s">
        <v>158</v>
      </c>
      <c r="DT179" s="1" t="s">
        <v>158</v>
      </c>
      <c r="DU179" s="1" t="s">
        <v>158</v>
      </c>
      <c r="DV179" s="1">
        <v>136.295</v>
      </c>
      <c r="DW179" s="1" t="str">
        <f t="shared" si="3"/>
        <v>low</v>
      </c>
      <c r="DX179" s="1">
        <v>33.593</v>
      </c>
      <c r="DY179" s="1">
        <v>8.414</v>
      </c>
      <c r="DZ179" s="1">
        <v>13.535</v>
      </c>
      <c r="EA179" s="1" t="s">
        <v>158</v>
      </c>
      <c r="EB179" s="1" t="s">
        <v>158</v>
      </c>
      <c r="EC179" s="1" t="s">
        <v>158</v>
      </c>
      <c r="ED179" s="1" t="s">
        <v>158</v>
      </c>
      <c r="EE179" s="1" t="s">
        <v>517</v>
      </c>
      <c r="EF179" s="1" t="s">
        <v>165</v>
      </c>
      <c r="EG179" s="1" t="s">
        <v>151</v>
      </c>
    </row>
    <row r="180" ht="14.25" customHeight="1">
      <c r="A180" s="1" t="s">
        <v>518</v>
      </c>
      <c r="B180" s="1" t="s">
        <v>153</v>
      </c>
      <c r="C180" s="1">
        <v>22.0</v>
      </c>
      <c r="D180" s="1" t="s">
        <v>137</v>
      </c>
      <c r="E180" s="1">
        <v>64.3</v>
      </c>
      <c r="F180" s="1">
        <v>44.0</v>
      </c>
      <c r="G180" s="1" t="s">
        <v>154</v>
      </c>
      <c r="H180" s="1">
        <v>15.0</v>
      </c>
      <c r="I180" s="1">
        <v>95.0</v>
      </c>
      <c r="J180" s="1">
        <v>155.0</v>
      </c>
      <c r="K180" s="1">
        <v>3.522727273</v>
      </c>
      <c r="L180" s="1">
        <v>90.1</v>
      </c>
      <c r="M180" s="1">
        <v>2.5</v>
      </c>
      <c r="N180" s="1">
        <v>87.0</v>
      </c>
      <c r="O180" s="1">
        <v>5.3</v>
      </c>
      <c r="P180" s="1">
        <v>5.48</v>
      </c>
      <c r="Q180" s="1">
        <v>8.96</v>
      </c>
      <c r="R180" s="1">
        <v>0.611607143</v>
      </c>
      <c r="S180" s="1">
        <v>77.0</v>
      </c>
      <c r="T180" s="1">
        <v>11.59</v>
      </c>
      <c r="U180" s="1">
        <v>4.8285</v>
      </c>
      <c r="V180" s="1">
        <v>134.5</v>
      </c>
      <c r="W180" s="1">
        <v>174.4824991</v>
      </c>
      <c r="X180" s="1">
        <v>67.5</v>
      </c>
      <c r="Y180" s="1">
        <v>40.20562766</v>
      </c>
      <c r="Z180" s="1">
        <v>2.487214</v>
      </c>
      <c r="AA180" s="1">
        <v>0.332498432</v>
      </c>
      <c r="AB180" s="1">
        <v>68.0</v>
      </c>
      <c r="AC180" s="1">
        <v>27.41244646</v>
      </c>
      <c r="AD180" s="1" t="s">
        <v>139</v>
      </c>
      <c r="AE180" s="1">
        <v>37.69398936</v>
      </c>
      <c r="AF180" s="1">
        <v>89.2</v>
      </c>
      <c r="AG180" s="1" t="s">
        <v>140</v>
      </c>
      <c r="AH180" s="1" t="s">
        <v>141</v>
      </c>
      <c r="AI180" s="1" t="s">
        <v>167</v>
      </c>
      <c r="AJ180" s="1" t="s">
        <v>167</v>
      </c>
      <c r="AK180" s="1" t="s">
        <v>143</v>
      </c>
      <c r="AL180" s="1">
        <v>111.0</v>
      </c>
      <c r="AM180" s="1">
        <v>80.0</v>
      </c>
      <c r="AN180" s="1">
        <v>1948.27</v>
      </c>
      <c r="AO180" s="1">
        <v>17.0044</v>
      </c>
      <c r="AP180" s="1">
        <v>794.299</v>
      </c>
      <c r="AQ180" s="1">
        <v>1065.22</v>
      </c>
      <c r="AR180" s="1">
        <v>14.0742</v>
      </c>
      <c r="AS180" s="1">
        <v>1440.59</v>
      </c>
      <c r="AT180" s="1">
        <v>2776.04</v>
      </c>
      <c r="AU180" s="1">
        <v>244.293</v>
      </c>
      <c r="AV180" s="1">
        <v>10.5753</v>
      </c>
      <c r="AW180" s="1">
        <v>1.17945</v>
      </c>
      <c r="AX180" s="1">
        <v>3.11475</v>
      </c>
      <c r="AY180" s="1">
        <v>723.2</v>
      </c>
      <c r="AZ180" s="1">
        <v>1.1625</v>
      </c>
      <c r="BA180" s="1">
        <v>1.99372</v>
      </c>
      <c r="BB180" s="1">
        <v>14.4482</v>
      </c>
      <c r="BC180" s="1">
        <v>4.3057</v>
      </c>
      <c r="BD180" s="1">
        <v>1.25831</v>
      </c>
      <c r="BE180" s="1">
        <v>393.59</v>
      </c>
      <c r="BF180" s="1">
        <v>7.13512</v>
      </c>
      <c r="BG180" s="1">
        <v>109.832</v>
      </c>
      <c r="BH180" s="1">
        <v>0.917306937</v>
      </c>
      <c r="BI180" s="1">
        <v>0.413896915</v>
      </c>
      <c r="BJ180" s="1">
        <v>0.291957294</v>
      </c>
      <c r="BK180" s="1">
        <v>0.015843868</v>
      </c>
      <c r="BL180" s="1" t="s">
        <v>156</v>
      </c>
      <c r="BM180" s="1" t="s">
        <v>146</v>
      </c>
      <c r="BN180" s="1" t="s">
        <v>146</v>
      </c>
      <c r="BO180" s="1" t="s">
        <v>145</v>
      </c>
      <c r="BP180" s="1" t="s">
        <v>146</v>
      </c>
      <c r="BQ180" s="1" t="s">
        <v>146</v>
      </c>
      <c r="BR180" s="1" t="s">
        <v>146</v>
      </c>
      <c r="BS180" s="1">
        <v>19.16641535</v>
      </c>
      <c r="BT180" s="1">
        <v>13.03851368</v>
      </c>
      <c r="BU180" s="1">
        <v>11.142698</v>
      </c>
      <c r="BV180" s="1">
        <v>5.132360447</v>
      </c>
      <c r="BW180" s="1">
        <v>4.155241734</v>
      </c>
      <c r="BX180" s="1">
        <v>0.356860262</v>
      </c>
      <c r="BY180" s="1">
        <v>0.183193153</v>
      </c>
      <c r="BZ180" s="1" t="str">
        <f t="shared" si="1"/>
        <v>proinflamatoria</v>
      </c>
      <c r="CA180" s="1">
        <v>40.68609865</v>
      </c>
      <c r="CB180" s="1" t="s">
        <v>148</v>
      </c>
      <c r="CC180" s="1">
        <v>0.141412339</v>
      </c>
      <c r="CD180" s="1">
        <v>0.629692427</v>
      </c>
      <c r="CE180" s="1">
        <v>0.036766018</v>
      </c>
      <c r="CF180" s="1">
        <v>0.100392647</v>
      </c>
      <c r="CG180" s="1">
        <v>0.003807484</v>
      </c>
      <c r="CH180" s="1">
        <v>794.36</v>
      </c>
      <c r="CI180" s="2" t="str">
        <f t="shared" si="2"/>
        <v>low</v>
      </c>
      <c r="CJ180" s="1">
        <v>505.909</v>
      </c>
      <c r="CK180" s="1">
        <v>328.416</v>
      </c>
      <c r="CL180" s="1">
        <v>177.493</v>
      </c>
      <c r="CM180" s="1">
        <v>136.423</v>
      </c>
      <c r="CN180" s="1">
        <v>362.114</v>
      </c>
      <c r="CO180" s="1">
        <v>3.427</v>
      </c>
      <c r="CP180" s="1">
        <v>0.0</v>
      </c>
      <c r="CQ180" s="1">
        <v>3.427</v>
      </c>
      <c r="CR180" s="1">
        <v>0.0</v>
      </c>
      <c r="CS180" s="1">
        <v>3.945</v>
      </c>
      <c r="CT180" s="1">
        <v>3.945</v>
      </c>
      <c r="CU180" s="1">
        <v>0.0</v>
      </c>
      <c r="CV180" s="1">
        <v>1.567</v>
      </c>
      <c r="CW180" s="1">
        <v>67.792</v>
      </c>
      <c r="CX180" s="1">
        <v>0.0</v>
      </c>
      <c r="CY180" s="1">
        <v>11.602</v>
      </c>
      <c r="CZ180" s="1">
        <v>0.249</v>
      </c>
      <c r="DA180" s="1">
        <v>4.23</v>
      </c>
      <c r="DB180" s="1">
        <v>4.479</v>
      </c>
      <c r="DC180" s="1">
        <v>13.214</v>
      </c>
      <c r="DD180" s="1">
        <v>0.408</v>
      </c>
      <c r="DE180" s="1">
        <v>13.622</v>
      </c>
      <c r="DF180" s="1">
        <v>32.981</v>
      </c>
      <c r="DG180" s="1">
        <v>5.947</v>
      </c>
      <c r="DH180" s="1">
        <v>38.928</v>
      </c>
      <c r="DI180" s="1">
        <v>19.982</v>
      </c>
      <c r="DJ180" s="1">
        <v>15.995</v>
      </c>
      <c r="DK180" s="1">
        <v>35.977</v>
      </c>
      <c r="DL180" s="1">
        <v>179.134</v>
      </c>
      <c r="DM180" s="1">
        <v>146.934</v>
      </c>
      <c r="DN180" s="1">
        <v>326.067</v>
      </c>
      <c r="DO180" s="1">
        <v>0.0</v>
      </c>
      <c r="DP180" s="1">
        <v>3.945</v>
      </c>
      <c r="DQ180" s="1">
        <v>3.945</v>
      </c>
      <c r="DR180" s="1" t="s">
        <v>157</v>
      </c>
      <c r="DS180" s="1" t="s">
        <v>157</v>
      </c>
      <c r="DT180" s="1" t="s">
        <v>157</v>
      </c>
      <c r="DU180" s="1" t="s">
        <v>157</v>
      </c>
      <c r="DV180" s="1">
        <v>407.726</v>
      </c>
      <c r="DW180" s="1" t="str">
        <f t="shared" si="3"/>
        <v>low</v>
      </c>
      <c r="DX180" s="1">
        <v>259.671</v>
      </c>
      <c r="DY180" s="1">
        <v>70.023</v>
      </c>
      <c r="DZ180" s="1">
        <v>185.864</v>
      </c>
      <c r="EA180" s="1" t="s">
        <v>157</v>
      </c>
      <c r="EB180" s="1" t="s">
        <v>157</v>
      </c>
      <c r="EC180" s="1" t="s">
        <v>157</v>
      </c>
      <c r="ED180" s="1" t="s">
        <v>157</v>
      </c>
      <c r="EE180" s="1" t="s">
        <v>519</v>
      </c>
      <c r="EF180" s="1" t="s">
        <v>151</v>
      </c>
      <c r="EG180" s="1" t="s">
        <v>151</v>
      </c>
    </row>
    <row r="181" ht="14.25" customHeight="1">
      <c r="A181" s="1" t="s">
        <v>520</v>
      </c>
      <c r="B181" s="1" t="s">
        <v>136</v>
      </c>
      <c r="C181" s="1">
        <v>18.0</v>
      </c>
      <c r="D181" s="1" t="s">
        <v>137</v>
      </c>
      <c r="E181" s="1">
        <v>47.0</v>
      </c>
      <c r="F181" s="1">
        <v>134.0</v>
      </c>
      <c r="G181" s="1" t="s">
        <v>154</v>
      </c>
      <c r="H181" s="1">
        <v>6.0</v>
      </c>
      <c r="I181" s="1">
        <v>36.0</v>
      </c>
      <c r="J181" s="1">
        <v>175.0</v>
      </c>
      <c r="K181" s="1">
        <v>1.305970149</v>
      </c>
      <c r="L181" s="1">
        <v>88.0</v>
      </c>
      <c r="M181" s="1">
        <v>0.5</v>
      </c>
      <c r="N181" s="1">
        <v>83.0</v>
      </c>
      <c r="O181" s="1">
        <v>5.5</v>
      </c>
      <c r="P181" s="1">
        <v>5.5</v>
      </c>
      <c r="Q181" s="1">
        <v>6.17</v>
      </c>
      <c r="R181" s="1">
        <v>0.891410049</v>
      </c>
      <c r="S181" s="1">
        <v>28.0</v>
      </c>
      <c r="T181" s="1">
        <v>5.4</v>
      </c>
      <c r="U181" s="1">
        <v>4.6065</v>
      </c>
      <c r="V181" s="1">
        <v>88.4</v>
      </c>
      <c r="W181" s="1">
        <v>97.605061</v>
      </c>
      <c r="X181" s="1">
        <v>145.0</v>
      </c>
      <c r="Y181" s="1">
        <v>90.45189768</v>
      </c>
      <c r="Z181" s="1">
        <v>1.10556</v>
      </c>
      <c r="AA181" s="1">
        <v>0.376590793</v>
      </c>
      <c r="AB181" s="1">
        <v>64.0</v>
      </c>
      <c r="AC181" s="1">
        <v>20.87409626</v>
      </c>
      <c r="AD181" s="1" t="s">
        <v>154</v>
      </c>
      <c r="AE181" s="1">
        <v>23.75507063</v>
      </c>
      <c r="AF181" s="1">
        <v>72.0</v>
      </c>
      <c r="AG181" s="1" t="s">
        <v>154</v>
      </c>
      <c r="AH181" s="1" t="s">
        <v>154</v>
      </c>
      <c r="AI181" s="1" t="s">
        <v>142</v>
      </c>
      <c r="AJ181" s="1" t="s">
        <v>167</v>
      </c>
      <c r="AK181" s="1" t="s">
        <v>143</v>
      </c>
      <c r="AL181" s="1">
        <v>116.0</v>
      </c>
      <c r="AM181" s="1">
        <v>71.0</v>
      </c>
      <c r="AN181" s="1">
        <v>1839.01</v>
      </c>
      <c r="AO181" s="1">
        <v>26.5521</v>
      </c>
      <c r="AP181" s="1">
        <v>297.966</v>
      </c>
      <c r="AQ181" s="1">
        <v>945.377</v>
      </c>
      <c r="AR181" s="1">
        <v>14.4034</v>
      </c>
      <c r="AS181" s="1">
        <v>1347.77</v>
      </c>
      <c r="AT181" s="1">
        <v>3240.47</v>
      </c>
      <c r="AU181" s="1">
        <v>222.007</v>
      </c>
      <c r="AV181" s="1">
        <v>10.076</v>
      </c>
      <c r="AW181" s="1">
        <v>2.11632</v>
      </c>
      <c r="AX181" s="1">
        <v>3.17388</v>
      </c>
      <c r="AY181" s="1">
        <v>775.934</v>
      </c>
      <c r="AZ181" s="1">
        <v>1.7681</v>
      </c>
      <c r="BA181" s="1">
        <v>1.30364</v>
      </c>
      <c r="BB181" s="1">
        <v>16.3693</v>
      </c>
      <c r="BC181" s="1">
        <v>4.44315</v>
      </c>
      <c r="BD181" s="1">
        <v>0.533854</v>
      </c>
      <c r="BE181" s="1">
        <v>431.824</v>
      </c>
      <c r="BF181" s="1">
        <v>6.6835</v>
      </c>
      <c r="BG181" s="1">
        <v>218.071</v>
      </c>
      <c r="BH181" s="1">
        <v>2.322707914</v>
      </c>
      <c r="BI181" s="1">
        <v>0.449479507</v>
      </c>
      <c r="BJ181" s="1">
        <v>0.969378124</v>
      </c>
      <c r="BK181" s="1">
        <v>0.030798401</v>
      </c>
      <c r="BL181" s="1" t="s">
        <v>156</v>
      </c>
      <c r="BM181" s="1" t="s">
        <v>146</v>
      </c>
      <c r="BN181" s="1" t="s">
        <v>146</v>
      </c>
      <c r="BO181" s="1" t="s">
        <v>146</v>
      </c>
      <c r="BP181" s="1" t="s">
        <v>146</v>
      </c>
      <c r="BQ181" s="1" t="s">
        <v>146</v>
      </c>
      <c r="BR181" s="1" t="s">
        <v>146</v>
      </c>
      <c r="BS181" s="1">
        <v>19.43876509</v>
      </c>
      <c r="BT181" s="1">
        <v>13.73636676</v>
      </c>
      <c r="BU181" s="1">
        <v>10.28050309</v>
      </c>
      <c r="BV181" s="1">
        <v>4.375697151</v>
      </c>
      <c r="BW181" s="1">
        <v>3.171348637</v>
      </c>
      <c r="BX181" s="1">
        <v>-1.198270742</v>
      </c>
      <c r="BY181" s="1">
        <v>-0.651588223</v>
      </c>
      <c r="BZ181" s="1" t="str">
        <f t="shared" si="1"/>
        <v>antiinflamatoria</v>
      </c>
      <c r="CA181" s="1">
        <v>15.36111111</v>
      </c>
      <c r="CB181" s="1" t="s">
        <v>154</v>
      </c>
      <c r="CC181" s="1">
        <v>0.033547537</v>
      </c>
      <c r="CD181" s="1">
        <v>0.430845279</v>
      </c>
      <c r="CE181" s="1">
        <v>0.012160158</v>
      </c>
      <c r="CF181" s="1">
        <v>0.332542429</v>
      </c>
      <c r="CG181" s="1">
        <v>0.051936069</v>
      </c>
      <c r="CH181" s="1">
        <v>1479.534</v>
      </c>
      <c r="CI181" s="2" t="str">
        <f t="shared" si="2"/>
        <v>High</v>
      </c>
      <c r="CJ181" s="1">
        <v>23.921</v>
      </c>
      <c r="CK181" s="1">
        <v>21.089</v>
      </c>
      <c r="CL181" s="1">
        <v>2.832</v>
      </c>
      <c r="CM181" s="1">
        <v>3.394</v>
      </c>
      <c r="CN181" s="1">
        <v>18.85</v>
      </c>
      <c r="CO181" s="1">
        <v>0.0</v>
      </c>
      <c r="CP181" s="1">
        <v>0.0</v>
      </c>
      <c r="CQ181" s="1">
        <v>0.0</v>
      </c>
      <c r="CR181" s="1">
        <v>0.0</v>
      </c>
      <c r="CS181" s="1">
        <v>1.647</v>
      </c>
      <c r="CT181" s="1">
        <v>1.647</v>
      </c>
      <c r="CU181" s="1">
        <v>0.031</v>
      </c>
      <c r="CV181" s="1">
        <v>0.0</v>
      </c>
      <c r="CW181" s="1">
        <v>0.0</v>
      </c>
      <c r="CX181" s="1">
        <v>0.0</v>
      </c>
      <c r="CY181" s="1">
        <v>1.77</v>
      </c>
      <c r="CZ181" s="1">
        <v>0.285</v>
      </c>
      <c r="DA181" s="1">
        <v>0.0</v>
      </c>
      <c r="DB181" s="1">
        <v>0.285</v>
      </c>
      <c r="DC181" s="1">
        <v>0.325</v>
      </c>
      <c r="DD181" s="1">
        <v>0.001</v>
      </c>
      <c r="DE181" s="1">
        <v>0.326</v>
      </c>
      <c r="DF181" s="1">
        <v>0.981</v>
      </c>
      <c r="DG181" s="1">
        <v>0.032</v>
      </c>
      <c r="DH181" s="1">
        <v>1.013</v>
      </c>
      <c r="DI181" s="1">
        <v>0.271</v>
      </c>
      <c r="DJ181" s="1">
        <v>0.096</v>
      </c>
      <c r="DK181" s="1">
        <v>0.367</v>
      </c>
      <c r="DL181" s="1">
        <v>17.426</v>
      </c>
      <c r="DM181" s="1">
        <v>1.056</v>
      </c>
      <c r="DN181" s="1">
        <v>18.482</v>
      </c>
      <c r="DO181" s="1">
        <v>0.0</v>
      </c>
      <c r="DP181" s="1">
        <v>1.647</v>
      </c>
      <c r="DQ181" s="1">
        <v>1.647</v>
      </c>
      <c r="DR181" s="1" t="s">
        <v>149</v>
      </c>
      <c r="DS181" s="1" t="s">
        <v>158</v>
      </c>
      <c r="DT181" s="1" t="s">
        <v>158</v>
      </c>
      <c r="DU181" s="1" t="s">
        <v>158</v>
      </c>
      <c r="DV181" s="1">
        <v>804.528</v>
      </c>
      <c r="DW181" s="1" t="str">
        <f t="shared" si="3"/>
        <v>high</v>
      </c>
      <c r="DX181" s="1">
        <v>13.007</v>
      </c>
      <c r="DY181" s="1">
        <v>1.845</v>
      </c>
      <c r="DZ181" s="1">
        <v>10.25</v>
      </c>
      <c r="EA181" s="1" t="s">
        <v>149</v>
      </c>
      <c r="EB181" s="1" t="s">
        <v>158</v>
      </c>
      <c r="EC181" s="1" t="s">
        <v>158</v>
      </c>
      <c r="ED181" s="1" t="s">
        <v>158</v>
      </c>
      <c r="EE181" s="1" t="s">
        <v>521</v>
      </c>
      <c r="EF181" s="1" t="s">
        <v>151</v>
      </c>
      <c r="EG181" s="1" t="s">
        <v>151</v>
      </c>
    </row>
    <row r="182" ht="14.25" customHeight="1">
      <c r="A182" s="1" t="s">
        <v>522</v>
      </c>
      <c r="B182" s="1" t="s">
        <v>153</v>
      </c>
      <c r="C182" s="1">
        <v>52.0</v>
      </c>
      <c r="D182" s="1" t="s">
        <v>161</v>
      </c>
      <c r="E182" s="1">
        <v>85.8</v>
      </c>
      <c r="F182" s="1">
        <v>56.0</v>
      </c>
      <c r="G182" s="1" t="s">
        <v>154</v>
      </c>
      <c r="H182" s="1">
        <v>28.0</v>
      </c>
      <c r="I182" s="1">
        <v>135.0</v>
      </c>
      <c r="J182" s="1">
        <v>214.0</v>
      </c>
      <c r="K182" s="1">
        <v>3.821428571</v>
      </c>
      <c r="L182" s="1">
        <v>129.7</v>
      </c>
      <c r="M182" s="1">
        <v>0.5</v>
      </c>
      <c r="N182" s="1">
        <v>85.0</v>
      </c>
      <c r="O182" s="1">
        <v>5.6</v>
      </c>
      <c r="P182" s="1">
        <v>7.82</v>
      </c>
      <c r="Q182" s="1">
        <v>15.04</v>
      </c>
      <c r="R182" s="1">
        <v>0.519946809</v>
      </c>
      <c r="S182" s="1">
        <v>141.0</v>
      </c>
      <c r="T182" s="1">
        <v>7.79</v>
      </c>
      <c r="U182" s="1">
        <v>4.7175</v>
      </c>
      <c r="V182" s="1">
        <v>107.7</v>
      </c>
      <c r="W182" s="1">
        <v>127.9671458</v>
      </c>
      <c r="X182" s="1">
        <v>100.4</v>
      </c>
      <c r="Y182" s="1">
        <v>61.22561436</v>
      </c>
      <c r="Z182" s="1">
        <v>1.633303333</v>
      </c>
      <c r="AA182" s="1">
        <v>0.353996501</v>
      </c>
      <c r="AB182" s="1">
        <v>60.4</v>
      </c>
      <c r="AC182" s="1">
        <v>24.7240141</v>
      </c>
      <c r="AD182" s="1" t="s">
        <v>154</v>
      </c>
      <c r="AE182" s="1">
        <v>42.16844511</v>
      </c>
      <c r="AF182" s="1">
        <v>84.8</v>
      </c>
      <c r="AG182" s="1" t="s">
        <v>140</v>
      </c>
      <c r="AH182" s="1" t="s">
        <v>154</v>
      </c>
      <c r="AI182" s="1" t="s">
        <v>142</v>
      </c>
      <c r="AJ182" s="1" t="s">
        <v>142</v>
      </c>
      <c r="AK182" s="1" t="s">
        <v>143</v>
      </c>
      <c r="AL182" s="1">
        <v>120.0</v>
      </c>
      <c r="AM182" s="1">
        <v>73.0</v>
      </c>
      <c r="AN182" s="1">
        <v>1715.27</v>
      </c>
      <c r="AO182" s="1">
        <v>16.8972</v>
      </c>
      <c r="AP182" s="1">
        <v>523.163</v>
      </c>
      <c r="AQ182" s="1">
        <v>900.936</v>
      </c>
      <c r="AR182" s="1">
        <v>12.7226</v>
      </c>
      <c r="AS182" s="1">
        <v>947.439</v>
      </c>
      <c r="AT182" s="1">
        <v>3048.4</v>
      </c>
      <c r="AU182" s="1">
        <v>272.834</v>
      </c>
      <c r="AV182" s="1">
        <v>9.92143</v>
      </c>
      <c r="AW182" s="1">
        <v>1.3165</v>
      </c>
      <c r="AX182" s="1">
        <v>3.28605</v>
      </c>
      <c r="AY182" s="1">
        <v>778.304</v>
      </c>
      <c r="AZ182" s="1">
        <v>1.03531</v>
      </c>
      <c r="BA182" s="1">
        <v>1.42091</v>
      </c>
      <c r="BB182" s="1">
        <v>15.656</v>
      </c>
      <c r="BC182" s="1">
        <v>4.39974</v>
      </c>
      <c r="BD182" s="1">
        <v>1.5187</v>
      </c>
      <c r="BE182" s="1">
        <v>375.248</v>
      </c>
      <c r="BF182" s="1">
        <v>6.73196</v>
      </c>
      <c r="BG182" s="1">
        <v>228.532</v>
      </c>
      <c r="BH182" s="1">
        <v>2.314172788</v>
      </c>
      <c r="BI182" s="1">
        <v>0.64103629</v>
      </c>
      <c r="BJ182" s="1">
        <v>0.314115386</v>
      </c>
      <c r="BK182" s="1">
        <v>0.036921924</v>
      </c>
      <c r="BL182" s="1" t="s">
        <v>156</v>
      </c>
      <c r="BM182" s="1" t="s">
        <v>146</v>
      </c>
      <c r="BN182" s="1" t="s">
        <v>146</v>
      </c>
      <c r="BO182" s="1" t="s">
        <v>146</v>
      </c>
      <c r="BP182" s="1" t="s">
        <v>146</v>
      </c>
      <c r="BQ182" s="1" t="s">
        <v>146</v>
      </c>
      <c r="BR182" s="1" t="s">
        <v>146</v>
      </c>
      <c r="BS182" s="1">
        <v>18.95555713</v>
      </c>
      <c r="BT182" s="1">
        <v>10.62413699</v>
      </c>
      <c r="BU182" s="1">
        <v>10.39685425</v>
      </c>
      <c r="BV182" s="1">
        <v>4.436058975</v>
      </c>
      <c r="BW182" s="1">
        <v>3.705913187</v>
      </c>
      <c r="BX182" s="1">
        <v>-0.576449782</v>
      </c>
      <c r="BY182" s="1">
        <v>-0.336122322</v>
      </c>
      <c r="BZ182" s="1" t="str">
        <f t="shared" si="1"/>
        <v>antiinflamatoria</v>
      </c>
      <c r="CA182" s="1">
        <v>39.13679245</v>
      </c>
      <c r="CB182" s="1" t="s">
        <v>148</v>
      </c>
      <c r="CC182" s="1">
        <v>0.126424046</v>
      </c>
      <c r="CD182" s="1">
        <v>0.213471974</v>
      </c>
      <c r="CE182" s="1">
        <v>0.0083241</v>
      </c>
      <c r="CF182" s="1">
        <v>0.143725674</v>
      </c>
      <c r="CG182" s="1">
        <v>0.194096423</v>
      </c>
      <c r="CH182" s="1">
        <v>722.806</v>
      </c>
      <c r="CI182" s="2" t="str">
        <f t="shared" si="2"/>
        <v>low</v>
      </c>
      <c r="CJ182" s="1">
        <v>510.852</v>
      </c>
      <c r="CK182" s="1">
        <v>412.108</v>
      </c>
      <c r="CL182" s="1">
        <v>98.744</v>
      </c>
      <c r="CM182" s="1">
        <v>210.242</v>
      </c>
      <c r="CN182" s="1">
        <v>283.48</v>
      </c>
      <c r="CO182" s="1">
        <v>8.315</v>
      </c>
      <c r="CP182" s="1">
        <v>0.001</v>
      </c>
      <c r="CQ182" s="1">
        <v>8.316</v>
      </c>
      <c r="CR182" s="1">
        <v>0.0</v>
      </c>
      <c r="CS182" s="1">
        <v>8.813</v>
      </c>
      <c r="CT182" s="1">
        <v>8.813</v>
      </c>
      <c r="CU182" s="1">
        <v>0.0</v>
      </c>
      <c r="CV182" s="1">
        <v>2.78</v>
      </c>
      <c r="CW182" s="1">
        <v>0.0</v>
      </c>
      <c r="CX182" s="1">
        <v>0.0</v>
      </c>
      <c r="CY182" s="1">
        <v>5.612</v>
      </c>
      <c r="CZ182" s="1">
        <v>93.793</v>
      </c>
      <c r="DA182" s="1">
        <v>26.59</v>
      </c>
      <c r="DB182" s="1">
        <v>120.382</v>
      </c>
      <c r="DC182" s="1">
        <v>14.202</v>
      </c>
      <c r="DD182" s="1">
        <v>0.489</v>
      </c>
      <c r="DE182" s="1">
        <v>14.691</v>
      </c>
      <c r="DF182" s="1">
        <v>21.715</v>
      </c>
      <c r="DG182" s="1">
        <v>4.088</v>
      </c>
      <c r="DH182" s="1">
        <v>25.803</v>
      </c>
      <c r="DI182" s="1">
        <v>0.871</v>
      </c>
      <c r="DJ182" s="1">
        <v>3.436</v>
      </c>
      <c r="DK182" s="1">
        <v>4.307</v>
      </c>
      <c r="DL182" s="1">
        <v>239.695</v>
      </c>
      <c r="DM182" s="1">
        <v>39.461</v>
      </c>
      <c r="DN182" s="1">
        <v>279.156</v>
      </c>
      <c r="DO182" s="1">
        <v>0.0</v>
      </c>
      <c r="DP182" s="1">
        <v>8.813</v>
      </c>
      <c r="DQ182" s="1">
        <v>8.813</v>
      </c>
      <c r="DR182" s="1" t="s">
        <v>158</v>
      </c>
      <c r="DS182" s="1" t="s">
        <v>157</v>
      </c>
      <c r="DT182" s="1" t="s">
        <v>157</v>
      </c>
      <c r="DU182" s="1" t="s">
        <v>157</v>
      </c>
      <c r="DV182" s="1">
        <v>421.395</v>
      </c>
      <c r="DW182" s="1" t="str">
        <f t="shared" si="3"/>
        <v>low</v>
      </c>
      <c r="DX182" s="1">
        <v>297.826</v>
      </c>
      <c r="DY182" s="1">
        <v>122.571</v>
      </c>
      <c r="DZ182" s="1">
        <v>165.269</v>
      </c>
      <c r="EA182" s="1" t="s">
        <v>157</v>
      </c>
      <c r="EB182" s="1" t="s">
        <v>157</v>
      </c>
      <c r="EC182" s="1" t="s">
        <v>157</v>
      </c>
      <c r="ED182" s="1" t="s">
        <v>157</v>
      </c>
      <c r="EE182" s="1" t="s">
        <v>523</v>
      </c>
      <c r="EF182" s="1" t="s">
        <v>151</v>
      </c>
      <c r="EG182" s="1" t="s">
        <v>151</v>
      </c>
    </row>
    <row r="183" ht="14.25" customHeight="1">
      <c r="A183" s="1" t="s">
        <v>524</v>
      </c>
      <c r="B183" s="1" t="s">
        <v>153</v>
      </c>
      <c r="C183" s="1">
        <v>34.0</v>
      </c>
      <c r="D183" s="1" t="s">
        <v>137</v>
      </c>
      <c r="E183" s="1">
        <v>130.0</v>
      </c>
      <c r="F183" s="1">
        <v>36.0</v>
      </c>
      <c r="G183" s="1" t="s">
        <v>154</v>
      </c>
      <c r="H183" s="1">
        <v>24.0</v>
      </c>
      <c r="I183" s="1">
        <v>173.0</v>
      </c>
      <c r="J183" s="1">
        <v>231.0</v>
      </c>
      <c r="K183" s="1">
        <v>6.416666667</v>
      </c>
      <c r="L183" s="1">
        <v>66.09</v>
      </c>
      <c r="M183" s="1">
        <v>2.6</v>
      </c>
      <c r="N183" s="1">
        <v>83.0</v>
      </c>
      <c r="O183" s="1">
        <v>5.5</v>
      </c>
      <c r="P183" s="1">
        <v>7.13</v>
      </c>
      <c r="Q183" s="1">
        <v>8.31</v>
      </c>
      <c r="R183" s="1">
        <v>0.858002407</v>
      </c>
      <c r="S183" s="1">
        <v>119.0</v>
      </c>
      <c r="T183" s="1">
        <v>27.46</v>
      </c>
      <c r="U183" s="1">
        <v>4.6065</v>
      </c>
      <c r="V183" s="1">
        <v>264.2</v>
      </c>
      <c r="W183" s="1">
        <v>496.3398102</v>
      </c>
      <c r="X183" s="1">
        <v>29.7</v>
      </c>
      <c r="Y183" s="1">
        <v>17.78733603</v>
      </c>
      <c r="Z183" s="1">
        <v>5.621977333</v>
      </c>
      <c r="AA183" s="1">
        <v>0.297467753</v>
      </c>
      <c r="AB183" s="1">
        <v>70.4</v>
      </c>
      <c r="AC183" s="1">
        <v>27.63801735</v>
      </c>
      <c r="AD183" s="1" t="s">
        <v>139</v>
      </c>
      <c r="AE183" s="1">
        <v>38.92755779</v>
      </c>
      <c r="AF183" s="1">
        <v>93.6</v>
      </c>
      <c r="AG183" s="1" t="s">
        <v>140</v>
      </c>
      <c r="AH183" s="1" t="s">
        <v>141</v>
      </c>
      <c r="AI183" s="1" t="s">
        <v>142</v>
      </c>
      <c r="AJ183" s="1" t="s">
        <v>142</v>
      </c>
      <c r="AK183" s="1" t="s">
        <v>143</v>
      </c>
      <c r="AL183" s="1">
        <v>102.0</v>
      </c>
      <c r="AM183" s="1">
        <v>69.0</v>
      </c>
      <c r="AN183" s="1">
        <v>1677.0</v>
      </c>
      <c r="AO183" s="1">
        <v>21.5185</v>
      </c>
      <c r="AP183" s="1">
        <v>458.692</v>
      </c>
      <c r="AQ183" s="1">
        <v>968.332</v>
      </c>
      <c r="AR183" s="1">
        <v>13.8875</v>
      </c>
      <c r="AS183" s="1">
        <v>853.922</v>
      </c>
      <c r="AT183" s="1">
        <v>3170.42</v>
      </c>
      <c r="AU183" s="1">
        <v>229.538</v>
      </c>
      <c r="AV183" s="1">
        <v>10.6462</v>
      </c>
      <c r="AW183" s="1">
        <v>1.63804</v>
      </c>
      <c r="AX183" s="1">
        <v>3.12081</v>
      </c>
      <c r="AY183" s="1">
        <v>811.901</v>
      </c>
      <c r="AZ183" s="1">
        <v>0.871262</v>
      </c>
      <c r="BA183" s="1">
        <v>1.38204</v>
      </c>
      <c r="BB183" s="1">
        <v>12.3951</v>
      </c>
      <c r="BC183" s="1">
        <v>4.29315</v>
      </c>
      <c r="BD183" s="1">
        <v>0.915314</v>
      </c>
      <c r="BE183" s="1">
        <v>393.731</v>
      </c>
      <c r="BF183" s="1">
        <v>7.12493</v>
      </c>
      <c r="BG183" s="1">
        <v>221.806</v>
      </c>
      <c r="BH183" s="1">
        <v>7.351788958</v>
      </c>
      <c r="BI183" s="1">
        <v>1.162153122</v>
      </c>
      <c r="BJ183" s="1">
        <v>0.614016487</v>
      </c>
      <c r="BK183" s="1">
        <v>0.059683449</v>
      </c>
      <c r="BL183" s="1" t="s">
        <v>144</v>
      </c>
      <c r="BM183" s="1" t="s">
        <v>146</v>
      </c>
      <c r="BN183" s="1" t="s">
        <v>146</v>
      </c>
      <c r="BO183" s="1" t="s">
        <v>145</v>
      </c>
      <c r="BP183" s="1" t="s">
        <v>146</v>
      </c>
      <c r="BQ183" s="1" t="s">
        <v>146</v>
      </c>
      <c r="BR183" s="1" t="s">
        <v>145</v>
      </c>
      <c r="BS183" s="1">
        <v>15.2921535</v>
      </c>
      <c r="BT183" s="1">
        <v>11.01817734</v>
      </c>
      <c r="BU183" s="1">
        <v>10.7773978</v>
      </c>
      <c r="BV183" s="1">
        <v>7.732413928</v>
      </c>
      <c r="BW183" s="1">
        <v>2.669653926</v>
      </c>
      <c r="BX183" s="1">
        <v>-0.828087336</v>
      </c>
      <c r="BY183" s="1">
        <v>-0.493790898</v>
      </c>
      <c r="BZ183" s="1" t="str">
        <f t="shared" si="1"/>
        <v>antiinflamatoria</v>
      </c>
      <c r="CA183" s="1">
        <v>41.8974359</v>
      </c>
      <c r="CB183" s="1" t="s">
        <v>148</v>
      </c>
      <c r="CC183" s="1">
        <v>0.007091774</v>
      </c>
      <c r="CD183" s="1">
        <v>0.426942757</v>
      </c>
      <c r="CE183" s="1">
        <v>0.039678027</v>
      </c>
      <c r="CF183" s="1">
        <v>0.30342021</v>
      </c>
      <c r="CG183" s="1">
        <v>0.081869595</v>
      </c>
      <c r="CH183" s="1">
        <v>3007.06</v>
      </c>
      <c r="CI183" s="2" t="str">
        <f t="shared" si="2"/>
        <v>High</v>
      </c>
      <c r="CJ183" s="1">
        <v>1662.601</v>
      </c>
      <c r="CK183" s="1">
        <v>1421.994</v>
      </c>
      <c r="CL183" s="1">
        <v>240.606</v>
      </c>
      <c r="CM183" s="1">
        <v>994.904</v>
      </c>
      <c r="CN183" s="1">
        <v>652.342</v>
      </c>
      <c r="CO183" s="1">
        <v>4.974</v>
      </c>
      <c r="CP183" s="1">
        <v>0.0</v>
      </c>
      <c r="CQ183" s="1">
        <v>4.974</v>
      </c>
      <c r="CR183" s="1">
        <v>0.0</v>
      </c>
      <c r="CS183" s="1">
        <v>10.365</v>
      </c>
      <c r="CT183" s="1">
        <v>10.365</v>
      </c>
      <c r="CU183" s="1">
        <v>0.015</v>
      </c>
      <c r="CV183" s="1">
        <v>0.5</v>
      </c>
      <c r="CW183" s="1">
        <v>0.0</v>
      </c>
      <c r="CX183" s="1">
        <v>0.0</v>
      </c>
      <c r="CY183" s="1">
        <v>988.218</v>
      </c>
      <c r="CZ183" s="1">
        <v>0.021</v>
      </c>
      <c r="DA183" s="1">
        <v>0.149</v>
      </c>
      <c r="DB183" s="1">
        <v>0.17</v>
      </c>
      <c r="DC183" s="1">
        <v>0.162</v>
      </c>
      <c r="DD183" s="1">
        <v>0.431</v>
      </c>
      <c r="DE183" s="1">
        <v>0.593</v>
      </c>
      <c r="DF183" s="1">
        <v>4.295</v>
      </c>
      <c r="DG183" s="1">
        <v>1.628</v>
      </c>
      <c r="DH183" s="1">
        <v>5.923</v>
      </c>
      <c r="DI183" s="1">
        <v>0.293</v>
      </c>
      <c r="DJ183" s="1">
        <v>20.368</v>
      </c>
      <c r="DK183" s="1">
        <v>20.661</v>
      </c>
      <c r="DL183" s="1">
        <v>424.016</v>
      </c>
      <c r="DM183" s="1">
        <v>207.665</v>
      </c>
      <c r="DN183" s="1">
        <v>631.682</v>
      </c>
      <c r="DO183" s="1">
        <v>0.0</v>
      </c>
      <c r="DP183" s="1">
        <v>10.365</v>
      </c>
      <c r="DQ183" s="1">
        <v>10.365</v>
      </c>
      <c r="DR183" s="1" t="s">
        <v>149</v>
      </c>
      <c r="DS183" s="1" t="s">
        <v>149</v>
      </c>
      <c r="DT183" s="1" t="s">
        <v>149</v>
      </c>
      <c r="DU183" s="1" t="s">
        <v>149</v>
      </c>
      <c r="DV183" s="1">
        <v>1793.119</v>
      </c>
      <c r="DW183" s="1" t="str">
        <f t="shared" si="3"/>
        <v>high</v>
      </c>
      <c r="DX183" s="1">
        <v>991.414</v>
      </c>
      <c r="DY183" s="1">
        <v>593.264</v>
      </c>
      <c r="DZ183" s="1">
        <v>388.994</v>
      </c>
      <c r="EA183" s="1" t="s">
        <v>149</v>
      </c>
      <c r="EB183" s="1" t="s">
        <v>149</v>
      </c>
      <c r="EC183" s="1" t="s">
        <v>149</v>
      </c>
      <c r="ED183" s="1" t="s">
        <v>149</v>
      </c>
      <c r="EE183" s="1" t="s">
        <v>525</v>
      </c>
      <c r="EF183" s="1" t="s">
        <v>151</v>
      </c>
      <c r="EG183" s="1" t="s">
        <v>151</v>
      </c>
    </row>
    <row r="184" ht="14.25" customHeight="1">
      <c r="A184" s="1" t="s">
        <v>526</v>
      </c>
      <c r="B184" s="1" t="s">
        <v>153</v>
      </c>
      <c r="C184" s="1">
        <v>32.0</v>
      </c>
      <c r="D184" s="1" t="s">
        <v>137</v>
      </c>
      <c r="E184" s="1">
        <v>95.2</v>
      </c>
      <c r="F184" s="1">
        <v>59.0</v>
      </c>
      <c r="G184" s="1" t="s">
        <v>154</v>
      </c>
      <c r="H184" s="1">
        <v>18.0</v>
      </c>
      <c r="I184" s="1">
        <v>115.0</v>
      </c>
      <c r="J184" s="1">
        <v>183.0</v>
      </c>
      <c r="K184" s="1">
        <v>3.101694915</v>
      </c>
      <c r="L184" s="1">
        <v>123.0</v>
      </c>
      <c r="M184" s="1">
        <v>5.8</v>
      </c>
      <c r="N184" s="1">
        <v>86.0</v>
      </c>
      <c r="O184" s="1">
        <v>5.6</v>
      </c>
      <c r="P184" s="1">
        <v>3.56</v>
      </c>
      <c r="Q184" s="1">
        <v>13.08</v>
      </c>
      <c r="R184" s="1">
        <v>0.272171254</v>
      </c>
      <c r="S184" s="1">
        <v>90.0</v>
      </c>
      <c r="T184" s="1">
        <v>10.68</v>
      </c>
      <c r="U184" s="1">
        <v>4.773</v>
      </c>
      <c r="V184" s="1">
        <v>130.2</v>
      </c>
      <c r="W184" s="1">
        <v>167.7926159</v>
      </c>
      <c r="X184" s="1">
        <v>73.4</v>
      </c>
      <c r="Y184" s="1">
        <v>44.13872979</v>
      </c>
      <c r="Z184" s="1">
        <v>2.265584</v>
      </c>
      <c r="AA184" s="1">
        <v>0.337040782</v>
      </c>
      <c r="AB184" s="1">
        <v>53.0</v>
      </c>
      <c r="AC184" s="1">
        <v>21.31142465</v>
      </c>
      <c r="AD184" s="1" t="s">
        <v>154</v>
      </c>
      <c r="AE184" s="1">
        <v>33.47391535</v>
      </c>
      <c r="AF184" s="1">
        <v>69.4</v>
      </c>
      <c r="AG184" s="1" t="s">
        <v>154</v>
      </c>
      <c r="AH184" s="1" t="s">
        <v>154</v>
      </c>
      <c r="AI184" s="1" t="s">
        <v>142</v>
      </c>
      <c r="AJ184" s="1" t="s">
        <v>142</v>
      </c>
      <c r="AK184" s="1" t="s">
        <v>143</v>
      </c>
      <c r="AL184" s="1">
        <v>115.0</v>
      </c>
      <c r="AM184" s="1">
        <v>75.0</v>
      </c>
      <c r="AN184" s="1">
        <v>2426.16</v>
      </c>
      <c r="AO184" s="1">
        <v>8.5539</v>
      </c>
      <c r="AP184" s="1">
        <v>1502.5</v>
      </c>
      <c r="AQ184" s="1">
        <v>1681.58</v>
      </c>
      <c r="AR184" s="1">
        <v>14.8252</v>
      </c>
      <c r="AS184" s="1">
        <v>1571.33</v>
      </c>
      <c r="AT184" s="1">
        <v>6184.35</v>
      </c>
      <c r="AU184" s="1">
        <v>303.045</v>
      </c>
      <c r="AV184" s="1">
        <v>10.8017</v>
      </c>
      <c r="AW184" s="1">
        <v>1.1141</v>
      </c>
      <c r="AX184" s="1">
        <v>2.33967</v>
      </c>
      <c r="AY184" s="1">
        <v>889.334</v>
      </c>
      <c r="AZ184" s="1">
        <v>1.71433</v>
      </c>
      <c r="BA184" s="1">
        <v>2.64972</v>
      </c>
      <c r="BB184" s="1">
        <v>17.3497</v>
      </c>
      <c r="BC184" s="1">
        <v>6.42227</v>
      </c>
      <c r="BD184" s="1">
        <v>1.49904</v>
      </c>
      <c r="BE184" s="1">
        <v>349.437</v>
      </c>
      <c r="BF184" s="1">
        <v>7.72341</v>
      </c>
      <c r="BG184" s="1">
        <v>95.0331</v>
      </c>
      <c r="BH184" s="1">
        <v>2.053044008</v>
      </c>
      <c r="BI184" s="1">
        <v>0.527531002</v>
      </c>
      <c r="BJ184" s="1">
        <v>0.256516115</v>
      </c>
      <c r="BK184" s="1">
        <v>0.070651827</v>
      </c>
      <c r="BL184" s="1" t="s">
        <v>156</v>
      </c>
      <c r="BM184" s="1" t="s">
        <v>146</v>
      </c>
      <c r="BN184" s="1" t="s">
        <v>146</v>
      </c>
      <c r="BO184" s="1" t="s">
        <v>146</v>
      </c>
      <c r="BP184" s="1" t="s">
        <v>146</v>
      </c>
      <c r="BQ184" s="1" t="s">
        <v>145</v>
      </c>
      <c r="BR184" s="1" t="s">
        <v>146</v>
      </c>
      <c r="BS184" s="1">
        <v>17.79465333</v>
      </c>
      <c r="BT184" s="1">
        <v>13.17711679</v>
      </c>
      <c r="BU184" s="1">
        <v>13.52243623</v>
      </c>
      <c r="BV184" s="1">
        <v>7.657175696</v>
      </c>
      <c r="BW184" s="1">
        <v>2.983421242</v>
      </c>
      <c r="BX184" s="1">
        <v>1.208532751</v>
      </c>
      <c r="BY184" s="1">
        <v>0.498158595</v>
      </c>
      <c r="BZ184" s="1" t="str">
        <f t="shared" si="1"/>
        <v>proinflamatoria</v>
      </c>
      <c r="CA184" s="1">
        <v>30.55331412</v>
      </c>
      <c r="CB184" s="1" t="s">
        <v>148</v>
      </c>
      <c r="CC184" s="1">
        <v>0.248902651</v>
      </c>
      <c r="CD184" s="1">
        <v>0.101738746</v>
      </c>
      <c r="CE184" s="1">
        <v>0.031984756</v>
      </c>
      <c r="CF184" s="1">
        <v>0.342202865</v>
      </c>
      <c r="CG184" s="1">
        <v>0.183640137</v>
      </c>
      <c r="CH184" s="1">
        <v>124.769</v>
      </c>
      <c r="CI184" s="2" t="str">
        <f t="shared" si="2"/>
        <v>low</v>
      </c>
      <c r="CJ184" s="1">
        <v>23.347</v>
      </c>
      <c r="CK184" s="1">
        <v>18.889</v>
      </c>
      <c r="CL184" s="1">
        <v>4.458</v>
      </c>
      <c r="CM184" s="1">
        <v>23.314</v>
      </c>
      <c r="CN184" s="1">
        <v>0.001</v>
      </c>
      <c r="CO184" s="1">
        <v>0.0</v>
      </c>
      <c r="CP184" s="1">
        <v>0.0</v>
      </c>
      <c r="CQ184" s="1">
        <v>0.0</v>
      </c>
      <c r="CR184" s="1">
        <v>0.0</v>
      </c>
      <c r="CS184" s="1">
        <v>0.031</v>
      </c>
      <c r="CT184" s="1">
        <v>0.031</v>
      </c>
      <c r="CU184" s="1">
        <v>0.0</v>
      </c>
      <c r="CV184" s="1">
        <v>0.0</v>
      </c>
      <c r="CW184" s="1">
        <v>0.0</v>
      </c>
      <c r="CX184" s="1">
        <v>0.0</v>
      </c>
      <c r="CY184" s="1">
        <v>18.888</v>
      </c>
      <c r="CZ184" s="1">
        <v>0.0</v>
      </c>
      <c r="DA184" s="1">
        <v>4.23</v>
      </c>
      <c r="DB184" s="1">
        <v>4.23</v>
      </c>
      <c r="DC184" s="1">
        <v>0.0</v>
      </c>
      <c r="DD184" s="1">
        <v>0.152</v>
      </c>
      <c r="DE184" s="1">
        <v>0.152</v>
      </c>
      <c r="DF184" s="1">
        <v>0.0</v>
      </c>
      <c r="DG184" s="1">
        <v>0.044</v>
      </c>
      <c r="DH184" s="1">
        <v>0.044</v>
      </c>
      <c r="DI184" s="1">
        <v>0.0</v>
      </c>
      <c r="DJ184" s="1">
        <v>0.0</v>
      </c>
      <c r="DK184" s="1">
        <v>0.0</v>
      </c>
      <c r="DL184" s="1">
        <v>0.0</v>
      </c>
      <c r="DM184" s="1">
        <v>0.0</v>
      </c>
      <c r="DN184" s="1">
        <v>0.0</v>
      </c>
      <c r="DO184" s="1">
        <v>0.0</v>
      </c>
      <c r="DP184" s="1">
        <v>0.031</v>
      </c>
      <c r="DQ184" s="1">
        <v>0.031</v>
      </c>
      <c r="DR184" s="1" t="s">
        <v>158</v>
      </c>
      <c r="DS184" s="1" t="s">
        <v>158</v>
      </c>
      <c r="DT184" s="1" t="s">
        <v>158</v>
      </c>
      <c r="DU184" s="1" t="s">
        <v>158</v>
      </c>
      <c r="DV184" s="1">
        <v>51.427</v>
      </c>
      <c r="DW184" s="1" t="str">
        <f t="shared" si="3"/>
        <v>low</v>
      </c>
      <c r="DX184" s="1">
        <v>9.623</v>
      </c>
      <c r="DY184" s="1">
        <v>9.61</v>
      </c>
      <c r="DZ184" s="1">
        <v>0.0</v>
      </c>
      <c r="EA184" s="1" t="s">
        <v>158</v>
      </c>
      <c r="EB184" s="1" t="s">
        <v>158</v>
      </c>
      <c r="EC184" s="1" t="s">
        <v>158</v>
      </c>
      <c r="ED184" s="1" t="s">
        <v>158</v>
      </c>
      <c r="EE184" s="1" t="s">
        <v>527</v>
      </c>
      <c r="EF184" s="1" t="s">
        <v>175</v>
      </c>
      <c r="EG184" s="1" t="s">
        <v>175</v>
      </c>
    </row>
    <row r="185" ht="14.25" customHeight="1">
      <c r="A185" s="1" t="s">
        <v>528</v>
      </c>
      <c r="B185" s="1" t="s">
        <v>153</v>
      </c>
      <c r="C185" s="1">
        <v>32.0</v>
      </c>
      <c r="D185" s="1" t="s">
        <v>137</v>
      </c>
      <c r="E185" s="1">
        <v>82.9</v>
      </c>
      <c r="F185" s="1">
        <v>43.0</v>
      </c>
      <c r="G185" s="1" t="s">
        <v>154</v>
      </c>
      <c r="H185" s="1">
        <v>18.0</v>
      </c>
      <c r="I185" s="1">
        <v>112.0</v>
      </c>
      <c r="J185" s="1">
        <v>165.0</v>
      </c>
      <c r="K185" s="1">
        <v>3.837209302</v>
      </c>
      <c r="L185" s="1">
        <v>104.9</v>
      </c>
      <c r="M185" s="1">
        <v>6.2</v>
      </c>
      <c r="N185" s="1">
        <v>81.0</v>
      </c>
      <c r="O185" s="1">
        <v>5.4</v>
      </c>
      <c r="P185" s="1">
        <v>10.0</v>
      </c>
      <c r="Q185" s="1">
        <v>6.29</v>
      </c>
      <c r="R185" s="1">
        <v>1.589825119</v>
      </c>
      <c r="S185" s="1">
        <v>90.0</v>
      </c>
      <c r="T185" s="1">
        <v>13.88</v>
      </c>
      <c r="U185" s="1">
        <v>4.4955</v>
      </c>
      <c r="V185" s="1">
        <v>174.9</v>
      </c>
      <c r="W185" s="1">
        <v>278.8548468</v>
      </c>
      <c r="X185" s="1">
        <v>57.7</v>
      </c>
      <c r="Y185" s="1">
        <v>36.05911387</v>
      </c>
      <c r="Z185" s="1">
        <v>2.773224</v>
      </c>
      <c r="AA185" s="1">
        <v>0.327353161</v>
      </c>
      <c r="AB185" s="1">
        <v>76.2</v>
      </c>
      <c r="AC185" s="1">
        <v>31.27153252</v>
      </c>
      <c r="AD185" s="1" t="s">
        <v>155</v>
      </c>
      <c r="AE185" s="1">
        <v>39.82534354</v>
      </c>
      <c r="AF185" s="1">
        <v>100.4</v>
      </c>
      <c r="AG185" s="1" t="s">
        <v>140</v>
      </c>
      <c r="AH185" s="1" t="s">
        <v>141</v>
      </c>
      <c r="AI185" s="1" t="s">
        <v>142</v>
      </c>
      <c r="AJ185" s="1" t="s">
        <v>142</v>
      </c>
      <c r="AK185" s="1" t="s">
        <v>143</v>
      </c>
      <c r="AL185" s="1">
        <v>113.0</v>
      </c>
      <c r="AM185" s="1">
        <v>83.0</v>
      </c>
      <c r="AN185" s="1">
        <v>1361.94</v>
      </c>
      <c r="AO185" s="1">
        <v>11.3206</v>
      </c>
      <c r="AP185" s="1">
        <v>323.08</v>
      </c>
      <c r="AQ185" s="1">
        <v>731.522</v>
      </c>
      <c r="AR185" s="1">
        <v>11.405</v>
      </c>
      <c r="AS185" s="1">
        <v>1018.96</v>
      </c>
      <c r="AT185" s="1">
        <v>2096.69</v>
      </c>
      <c r="AU185" s="1">
        <v>147.797</v>
      </c>
      <c r="AV185" s="1">
        <v>10.1171</v>
      </c>
      <c r="AW185" s="1">
        <v>0.858646</v>
      </c>
      <c r="AX185" s="1">
        <v>2.76072</v>
      </c>
      <c r="AY185" s="1">
        <v>691.831</v>
      </c>
      <c r="AZ185" s="1">
        <v>0.749979</v>
      </c>
      <c r="BA185" s="1">
        <v>1.29796</v>
      </c>
      <c r="BB185" s="1">
        <v>11.6841</v>
      </c>
      <c r="BC185" s="1">
        <v>3.85878</v>
      </c>
      <c r="BD185" s="1">
        <v>1.73655</v>
      </c>
      <c r="BE185" s="1">
        <v>291.211</v>
      </c>
      <c r="BF185" s="1">
        <v>7.02229</v>
      </c>
      <c r="BG185" s="1">
        <v>83.4407</v>
      </c>
      <c r="BH185" s="1">
        <v>8.605879052</v>
      </c>
      <c r="BI185" s="1">
        <v>1.851089598</v>
      </c>
      <c r="BJ185" s="1">
        <v>1.091364487</v>
      </c>
      <c r="BK185" s="1">
        <v>0.117244656</v>
      </c>
      <c r="BL185" s="1" t="s">
        <v>144</v>
      </c>
      <c r="BM185" s="1" t="s">
        <v>146</v>
      </c>
      <c r="BN185" s="1" t="s">
        <v>146</v>
      </c>
      <c r="BO185" s="1" t="s">
        <v>145</v>
      </c>
      <c r="BP185" s="1" t="s">
        <v>146</v>
      </c>
      <c r="BQ185" s="1" t="s">
        <v>145</v>
      </c>
      <c r="BR185" s="1" t="s">
        <v>146</v>
      </c>
      <c r="BS185" s="1">
        <v>11.80049193</v>
      </c>
      <c r="BT185" s="1">
        <v>8.751858965</v>
      </c>
      <c r="BU185" s="1">
        <v>8.994851695</v>
      </c>
      <c r="BV185" s="1">
        <v>7.536452047</v>
      </c>
      <c r="BW185" s="1">
        <v>3.152819071</v>
      </c>
      <c r="BX185" s="1">
        <v>0.951611354</v>
      </c>
      <c r="BY185" s="1">
        <v>0.69868675</v>
      </c>
      <c r="BZ185" s="1" t="str">
        <f t="shared" si="1"/>
        <v>proinflamatoria</v>
      </c>
      <c r="CA185" s="1">
        <v>44.90438247</v>
      </c>
      <c r="CB185" s="1" t="s">
        <v>148</v>
      </c>
      <c r="CC185" s="1">
        <v>0.108799614</v>
      </c>
      <c r="CD185" s="1">
        <v>0.219017304</v>
      </c>
      <c r="CE185" s="1">
        <v>0.031951966</v>
      </c>
      <c r="CF185" s="1">
        <v>0.275649826</v>
      </c>
      <c r="CG185" s="1">
        <v>0.192315235</v>
      </c>
      <c r="CH185" s="1">
        <v>307.596</v>
      </c>
      <c r="CI185" s="2" t="str">
        <f t="shared" si="2"/>
        <v>low</v>
      </c>
      <c r="CJ185" s="1">
        <v>261.93</v>
      </c>
      <c r="CK185" s="1">
        <v>170.954</v>
      </c>
      <c r="CL185" s="1">
        <v>90.976</v>
      </c>
      <c r="CM185" s="1">
        <v>10.691</v>
      </c>
      <c r="CN185" s="1">
        <v>241.196</v>
      </c>
      <c r="CO185" s="1">
        <v>3.021</v>
      </c>
      <c r="CP185" s="1">
        <v>0.0</v>
      </c>
      <c r="CQ185" s="1">
        <v>3.021</v>
      </c>
      <c r="CR185" s="1">
        <v>0.0</v>
      </c>
      <c r="CS185" s="1">
        <v>7.021</v>
      </c>
      <c r="CT185" s="1">
        <v>7.021</v>
      </c>
      <c r="CU185" s="1">
        <v>0.0</v>
      </c>
      <c r="CV185" s="1">
        <v>1.278</v>
      </c>
      <c r="CW185" s="1">
        <v>0.0</v>
      </c>
      <c r="CX185" s="1">
        <v>0.0</v>
      </c>
      <c r="CY185" s="1">
        <v>0.634</v>
      </c>
      <c r="CZ185" s="1">
        <v>0.0</v>
      </c>
      <c r="DA185" s="1">
        <v>0.0</v>
      </c>
      <c r="DB185" s="1">
        <v>0.0</v>
      </c>
      <c r="DC185" s="1">
        <v>3.843</v>
      </c>
      <c r="DD185" s="1">
        <v>0.025</v>
      </c>
      <c r="DE185" s="1">
        <v>3.868</v>
      </c>
      <c r="DF185" s="1">
        <v>1.458</v>
      </c>
      <c r="DG185" s="1">
        <v>0.938</v>
      </c>
      <c r="DH185" s="1">
        <v>2.396</v>
      </c>
      <c r="DI185" s="1">
        <v>0.175</v>
      </c>
      <c r="DJ185" s="1">
        <v>0.468</v>
      </c>
      <c r="DK185" s="1">
        <v>0.643</v>
      </c>
      <c r="DL185" s="1">
        <v>160.909</v>
      </c>
      <c r="DM185" s="1">
        <v>79.644</v>
      </c>
      <c r="DN185" s="1">
        <v>240.553</v>
      </c>
      <c r="DO185" s="1">
        <v>0.0</v>
      </c>
      <c r="DP185" s="1">
        <v>7.021</v>
      </c>
      <c r="DQ185" s="1">
        <v>7.021</v>
      </c>
      <c r="DR185" s="1" t="s">
        <v>158</v>
      </c>
      <c r="DS185" s="1" t="s">
        <v>158</v>
      </c>
      <c r="DT185" s="1" t="s">
        <v>158</v>
      </c>
      <c r="DU185" s="1" t="s">
        <v>157</v>
      </c>
      <c r="DV185" s="1">
        <v>225.851</v>
      </c>
      <c r="DW185" s="1" t="str">
        <f t="shared" si="3"/>
        <v>low</v>
      </c>
      <c r="DX185" s="1">
        <v>192.321</v>
      </c>
      <c r="DY185" s="1">
        <v>7.85</v>
      </c>
      <c r="DZ185" s="1">
        <v>177.098</v>
      </c>
      <c r="EA185" s="1" t="s">
        <v>158</v>
      </c>
      <c r="EB185" s="1" t="s">
        <v>157</v>
      </c>
      <c r="EC185" s="1" t="s">
        <v>158</v>
      </c>
      <c r="ED185" s="1" t="s">
        <v>157</v>
      </c>
      <c r="EE185" s="1" t="s">
        <v>529</v>
      </c>
      <c r="EF185" s="1" t="s">
        <v>165</v>
      </c>
      <c r="EG185" s="1" t="s">
        <v>165</v>
      </c>
    </row>
    <row r="186" ht="14.25" customHeight="1">
      <c r="A186" s="1" t="s">
        <v>530</v>
      </c>
      <c r="B186" s="1" t="s">
        <v>136</v>
      </c>
      <c r="C186" s="1">
        <v>30.0</v>
      </c>
      <c r="D186" s="1" t="s">
        <v>137</v>
      </c>
      <c r="E186" s="1">
        <v>56.4</v>
      </c>
      <c r="F186" s="1">
        <v>46.0</v>
      </c>
      <c r="G186" s="1" t="s">
        <v>154</v>
      </c>
      <c r="H186" s="1">
        <v>9.0</v>
      </c>
      <c r="I186" s="1">
        <v>87.0</v>
      </c>
      <c r="J186" s="1">
        <v>142.0</v>
      </c>
      <c r="K186" s="1">
        <v>3.086956522</v>
      </c>
      <c r="L186" s="1">
        <v>157.1</v>
      </c>
      <c r="M186" s="1">
        <v>0.5</v>
      </c>
      <c r="N186" s="1">
        <v>89.0</v>
      </c>
      <c r="O186" s="1">
        <v>5.4</v>
      </c>
      <c r="P186" s="1">
        <v>6.3</v>
      </c>
      <c r="Q186" s="1">
        <v>8.53</v>
      </c>
      <c r="R186" s="1">
        <v>0.738569754</v>
      </c>
      <c r="S186" s="1">
        <v>44.0</v>
      </c>
      <c r="T186" s="1">
        <v>3.83</v>
      </c>
      <c r="U186" s="1">
        <v>4.9395</v>
      </c>
      <c r="V186" s="1">
        <v>61.0</v>
      </c>
      <c r="W186" s="1">
        <v>53.21292115</v>
      </c>
      <c r="X186" s="1">
        <v>200.1</v>
      </c>
      <c r="Y186" s="1">
        <v>118.9325565</v>
      </c>
      <c r="Z186" s="1">
        <v>0.840812667</v>
      </c>
      <c r="AA186" s="1">
        <v>0.394241072</v>
      </c>
      <c r="AB186" s="1">
        <v>64.6</v>
      </c>
      <c r="AC186" s="1">
        <v>22.97028548</v>
      </c>
      <c r="AD186" s="1" t="s">
        <v>154</v>
      </c>
      <c r="AE186" s="1">
        <v>29.70143344</v>
      </c>
      <c r="AF186" s="1">
        <v>78.7</v>
      </c>
      <c r="AG186" s="1" t="s">
        <v>154</v>
      </c>
      <c r="AH186" s="1" t="s">
        <v>154</v>
      </c>
      <c r="AI186" s="1" t="s">
        <v>142</v>
      </c>
      <c r="AJ186" s="1" t="s">
        <v>167</v>
      </c>
      <c r="AK186" s="1" t="s">
        <v>143</v>
      </c>
      <c r="AL186" s="1">
        <v>118.0</v>
      </c>
      <c r="AM186" s="1">
        <v>87.0</v>
      </c>
      <c r="AN186" s="1">
        <v>2476.24</v>
      </c>
      <c r="AO186" s="1">
        <v>23.073</v>
      </c>
      <c r="AP186" s="1">
        <v>742.957</v>
      </c>
      <c r="AQ186" s="1">
        <v>1209.83</v>
      </c>
      <c r="AR186" s="1">
        <v>16.4057</v>
      </c>
      <c r="AS186" s="1">
        <v>1266.13</v>
      </c>
      <c r="AT186" s="1">
        <v>4168.7</v>
      </c>
      <c r="AU186" s="1">
        <v>315.1</v>
      </c>
      <c r="AV186" s="1">
        <v>11.001</v>
      </c>
      <c r="AW186" s="1">
        <v>1.91799</v>
      </c>
      <c r="AX186" s="1">
        <v>3.51691</v>
      </c>
      <c r="AY186" s="1">
        <v>952.021</v>
      </c>
      <c r="AZ186" s="1">
        <v>1.54615</v>
      </c>
      <c r="BA186" s="1">
        <v>2.02091</v>
      </c>
      <c r="BB186" s="1">
        <v>20.8735</v>
      </c>
      <c r="BC186" s="1">
        <v>5.77947</v>
      </c>
      <c r="BD186" s="1">
        <v>1.67448</v>
      </c>
      <c r="BE186" s="1">
        <v>428.161</v>
      </c>
      <c r="BF186" s="1">
        <v>7.33582</v>
      </c>
      <c r="BG186" s="1">
        <v>138.067</v>
      </c>
      <c r="BH186" s="1">
        <v>0.0</v>
      </c>
      <c r="BI186" s="1">
        <v>0.0</v>
      </c>
      <c r="BJ186" s="1">
        <v>0.239478277</v>
      </c>
      <c r="BK186" s="1">
        <v>0.024207704</v>
      </c>
      <c r="BL186" s="1" t="s">
        <v>156</v>
      </c>
      <c r="BM186" s="1" t="s">
        <v>145</v>
      </c>
      <c r="BN186" s="1" t="s">
        <v>146</v>
      </c>
      <c r="BO186" s="1" t="s">
        <v>146</v>
      </c>
      <c r="BP186" s="1" t="s">
        <v>146</v>
      </c>
      <c r="BQ186" s="1" t="s">
        <v>146</v>
      </c>
      <c r="BR186" s="1" t="s">
        <v>146</v>
      </c>
      <c r="BS186" s="1">
        <v>15.16173547</v>
      </c>
      <c r="BT186" s="1">
        <v>12.90995215</v>
      </c>
      <c r="BU186" s="1">
        <v>13.64364982</v>
      </c>
      <c r="BV186" s="1">
        <v>6.984526642</v>
      </c>
      <c r="BW186" s="1">
        <v>4.152019201</v>
      </c>
      <c r="BX186" s="1">
        <v>-0.821664465</v>
      </c>
      <c r="BY186" s="1">
        <v>-0.331851561</v>
      </c>
      <c r="BZ186" s="1" t="str">
        <f t="shared" si="1"/>
        <v>antiinflamatoria</v>
      </c>
      <c r="CA186" s="1">
        <v>21.38246506</v>
      </c>
      <c r="CB186" s="1" t="s">
        <v>148</v>
      </c>
      <c r="CC186" s="1">
        <v>0.145872906</v>
      </c>
      <c r="CD186" s="1">
        <v>0.267109883</v>
      </c>
      <c r="CE186" s="1">
        <v>0.025355437</v>
      </c>
      <c r="CF186" s="1">
        <v>0.022894722</v>
      </c>
      <c r="CG186" s="1">
        <v>0.157528924</v>
      </c>
      <c r="CH186" s="1">
        <v>711.879</v>
      </c>
      <c r="CI186" s="2" t="str">
        <f t="shared" si="2"/>
        <v>low</v>
      </c>
      <c r="CJ186" s="1">
        <v>322.525</v>
      </c>
      <c r="CK186" s="1">
        <v>251.117</v>
      </c>
      <c r="CL186" s="1">
        <v>71.408</v>
      </c>
      <c r="CM186" s="1">
        <v>217.789</v>
      </c>
      <c r="CN186" s="1">
        <v>89.303</v>
      </c>
      <c r="CO186" s="1">
        <v>0.0</v>
      </c>
      <c r="CP186" s="1">
        <v>0.0</v>
      </c>
      <c r="CQ186" s="1">
        <v>0.0</v>
      </c>
      <c r="CR186" s="1">
        <v>0.0</v>
      </c>
      <c r="CS186" s="1">
        <v>15.214</v>
      </c>
      <c r="CT186" s="1">
        <v>15.214</v>
      </c>
      <c r="CU186" s="1">
        <v>0.219</v>
      </c>
      <c r="CV186" s="1">
        <v>0.0</v>
      </c>
      <c r="CW186" s="1">
        <v>45.626</v>
      </c>
      <c r="CX186" s="1">
        <v>0.0</v>
      </c>
      <c r="CY186" s="1">
        <v>158.118</v>
      </c>
      <c r="CZ186" s="1">
        <v>0.0</v>
      </c>
      <c r="DA186" s="1">
        <v>2.115</v>
      </c>
      <c r="DB186" s="1">
        <v>2.115</v>
      </c>
      <c r="DC186" s="1">
        <v>0.0</v>
      </c>
      <c r="DD186" s="1">
        <v>0.078</v>
      </c>
      <c r="DE186" s="1">
        <v>0.078</v>
      </c>
      <c r="DF186" s="1">
        <v>8.688</v>
      </c>
      <c r="DG186" s="1">
        <v>3.143</v>
      </c>
      <c r="DH186" s="1">
        <v>11.831</v>
      </c>
      <c r="DI186" s="1">
        <v>3.841</v>
      </c>
      <c r="DJ186" s="1">
        <v>28.977</v>
      </c>
      <c r="DK186" s="1">
        <v>32.817</v>
      </c>
      <c r="DL186" s="1">
        <v>34.579</v>
      </c>
      <c r="DM186" s="1">
        <v>21.857</v>
      </c>
      <c r="DN186" s="1">
        <v>56.436</v>
      </c>
      <c r="DO186" s="1">
        <v>0.0</v>
      </c>
      <c r="DP186" s="1">
        <v>15.214</v>
      </c>
      <c r="DQ186" s="1">
        <v>15.214</v>
      </c>
      <c r="DR186" s="1" t="s">
        <v>158</v>
      </c>
      <c r="DS186" s="1" t="s">
        <v>158</v>
      </c>
      <c r="DT186" s="1" t="s">
        <v>157</v>
      </c>
      <c r="DU186" s="1" t="s">
        <v>158</v>
      </c>
      <c r="DV186" s="1">
        <v>287.484</v>
      </c>
      <c r="DW186" s="1" t="str">
        <f t="shared" si="3"/>
        <v>low</v>
      </c>
      <c r="DX186" s="1">
        <v>130.248</v>
      </c>
      <c r="DY186" s="1">
        <v>87.952</v>
      </c>
      <c r="DZ186" s="1">
        <v>36.064</v>
      </c>
      <c r="EA186" s="1" t="s">
        <v>158</v>
      </c>
      <c r="EB186" s="1" t="s">
        <v>158</v>
      </c>
      <c r="EC186" s="1" t="s">
        <v>157</v>
      </c>
      <c r="ED186" s="1" t="s">
        <v>158</v>
      </c>
      <c r="EE186" s="1" t="s">
        <v>531</v>
      </c>
      <c r="EF186" s="1" t="s">
        <v>175</v>
      </c>
      <c r="EG186" s="1" t="s">
        <v>175</v>
      </c>
    </row>
    <row r="187" ht="14.25" customHeight="1">
      <c r="A187" s="1" t="s">
        <v>532</v>
      </c>
      <c r="B187" s="1" t="s">
        <v>153</v>
      </c>
      <c r="C187" s="1">
        <v>60.0</v>
      </c>
      <c r="D187" s="1" t="s">
        <v>161</v>
      </c>
      <c r="E187" s="1">
        <v>84.0</v>
      </c>
      <c r="F187" s="1">
        <v>57.0</v>
      </c>
      <c r="G187" s="1" t="s">
        <v>154</v>
      </c>
      <c r="H187" s="1">
        <v>19.2</v>
      </c>
      <c r="I187" s="1">
        <v>114.0</v>
      </c>
      <c r="J187" s="1">
        <v>190.0</v>
      </c>
      <c r="K187" s="1">
        <v>3.333333333</v>
      </c>
      <c r="L187" s="1">
        <v>27.49</v>
      </c>
      <c r="M187" s="1">
        <v>1.8</v>
      </c>
      <c r="N187" s="1">
        <v>80.0</v>
      </c>
      <c r="O187" s="1">
        <v>5.1</v>
      </c>
      <c r="P187" s="1">
        <v>13.9</v>
      </c>
      <c r="Q187" s="1">
        <v>8.28</v>
      </c>
      <c r="R187" s="1">
        <v>1.678743961</v>
      </c>
      <c r="S187" s="1">
        <v>96.0</v>
      </c>
      <c r="T187" s="1">
        <v>8.35</v>
      </c>
      <c r="U187" s="1">
        <v>4.44</v>
      </c>
      <c r="V187" s="1">
        <v>127.4</v>
      </c>
      <c r="W187" s="1">
        <v>177.6595745</v>
      </c>
      <c r="X187" s="1">
        <v>95.3</v>
      </c>
      <c r="Y187" s="1">
        <v>60.68943196</v>
      </c>
      <c r="Z187" s="1">
        <v>1.647733333</v>
      </c>
      <c r="AA187" s="1">
        <v>0.35351844</v>
      </c>
      <c r="AB187" s="1">
        <v>68.8</v>
      </c>
      <c r="AC187" s="1">
        <v>26.80793827</v>
      </c>
      <c r="AD187" s="1" t="s">
        <v>139</v>
      </c>
      <c r="AE187" s="1">
        <v>42.99253489</v>
      </c>
      <c r="AF187" s="1">
        <v>96.3</v>
      </c>
      <c r="AG187" s="1" t="s">
        <v>140</v>
      </c>
      <c r="AH187" s="1" t="s">
        <v>141</v>
      </c>
      <c r="AI187" s="1" t="s">
        <v>142</v>
      </c>
      <c r="AJ187" s="1" t="s">
        <v>142</v>
      </c>
      <c r="AK187" s="1" t="s">
        <v>143</v>
      </c>
      <c r="AL187" s="1">
        <v>153.0</v>
      </c>
      <c r="AM187" s="1">
        <v>94.0</v>
      </c>
      <c r="AN187" s="1">
        <v>1679.41</v>
      </c>
      <c r="AO187" s="1">
        <v>23.5592</v>
      </c>
      <c r="AP187" s="1">
        <v>651.308</v>
      </c>
      <c r="AQ187" s="1">
        <v>1116.17</v>
      </c>
      <c r="AR187" s="1">
        <v>13.8545</v>
      </c>
      <c r="AS187" s="1">
        <v>997.267</v>
      </c>
      <c r="AT187" s="1">
        <v>2546.58</v>
      </c>
      <c r="AU187" s="1">
        <v>208.632</v>
      </c>
      <c r="AV187" s="1">
        <v>10.3172</v>
      </c>
      <c r="AW187" s="1">
        <v>1.46946</v>
      </c>
      <c r="AX187" s="1">
        <v>2.68538</v>
      </c>
      <c r="AY187" s="1">
        <v>797.892</v>
      </c>
      <c r="AZ187" s="1">
        <v>1.32858</v>
      </c>
      <c r="BA187" s="1">
        <v>1.70732</v>
      </c>
      <c r="BB187" s="1">
        <v>12.1554</v>
      </c>
      <c r="BC187" s="1">
        <v>4.22443</v>
      </c>
      <c r="BD187" s="1">
        <v>1.38586</v>
      </c>
      <c r="BE187" s="1">
        <v>411.873</v>
      </c>
      <c r="BF187" s="1">
        <v>6.99822</v>
      </c>
      <c r="BG187" s="1">
        <v>271.471</v>
      </c>
      <c r="BH187" s="1">
        <v>3.120447649</v>
      </c>
      <c r="BI187" s="1">
        <v>0.724203932</v>
      </c>
      <c r="BJ187" s="1">
        <v>1.280777868</v>
      </c>
      <c r="BK187" s="1">
        <v>0.01437619</v>
      </c>
      <c r="BL187" s="1" t="s">
        <v>156</v>
      </c>
      <c r="BM187" s="1" t="s">
        <v>145</v>
      </c>
      <c r="BN187" s="1" t="s">
        <v>146</v>
      </c>
      <c r="BO187" s="1" t="s">
        <v>146</v>
      </c>
      <c r="BP187" s="1" t="s">
        <v>146</v>
      </c>
      <c r="BQ187" s="1" t="s">
        <v>146</v>
      </c>
      <c r="BR187" s="1" t="s">
        <v>146</v>
      </c>
      <c r="BS187" s="1">
        <v>19.91228199</v>
      </c>
      <c r="BT187" s="1">
        <v>18.33870819</v>
      </c>
      <c r="BU187" s="1">
        <v>9.886838678</v>
      </c>
      <c r="BV187" s="1">
        <v>7.279807269</v>
      </c>
      <c r="BW187" s="1">
        <v>5.237529511</v>
      </c>
      <c r="BX187" s="1">
        <v>-1.194331878</v>
      </c>
      <c r="BY187" s="1">
        <v>-0.711335246</v>
      </c>
      <c r="BZ187" s="1" t="str">
        <f t="shared" si="1"/>
        <v>antiinflamatoria</v>
      </c>
      <c r="CA187" s="1">
        <v>42.72897196</v>
      </c>
      <c r="CB187" s="1" t="s">
        <v>148</v>
      </c>
      <c r="CC187" s="1">
        <v>0.0</v>
      </c>
      <c r="CD187" s="1">
        <v>0.51205668</v>
      </c>
      <c r="CE187" s="1">
        <v>0.126081881</v>
      </c>
      <c r="CF187" s="1">
        <v>0.135984864</v>
      </c>
      <c r="CG187" s="1">
        <v>0.032808663</v>
      </c>
      <c r="CH187" s="1">
        <v>2180.345</v>
      </c>
      <c r="CI187" s="2" t="str">
        <f t="shared" si="2"/>
        <v>High</v>
      </c>
      <c r="CJ187" s="1">
        <v>398.499</v>
      </c>
      <c r="CK187" s="1">
        <v>210.537</v>
      </c>
      <c r="CL187" s="1">
        <v>187.961</v>
      </c>
      <c r="CM187" s="1">
        <v>51.538</v>
      </c>
      <c r="CN187" s="1">
        <v>344.695</v>
      </c>
      <c r="CO187" s="1">
        <v>2.114</v>
      </c>
      <c r="CP187" s="1">
        <v>0.0</v>
      </c>
      <c r="CQ187" s="1">
        <v>2.114</v>
      </c>
      <c r="CR187" s="1">
        <v>0.0</v>
      </c>
      <c r="CS187" s="1">
        <v>0.121</v>
      </c>
      <c r="CT187" s="1">
        <v>0.121</v>
      </c>
      <c r="CU187" s="1">
        <v>0.031</v>
      </c>
      <c r="CV187" s="1">
        <v>0.211</v>
      </c>
      <c r="CW187" s="1">
        <v>0.0</v>
      </c>
      <c r="CX187" s="1">
        <v>0.0</v>
      </c>
      <c r="CY187" s="1">
        <v>36.676</v>
      </c>
      <c r="CZ187" s="1">
        <v>0.0</v>
      </c>
      <c r="DA187" s="1">
        <v>13.536</v>
      </c>
      <c r="DB187" s="1">
        <v>13.536</v>
      </c>
      <c r="DC187" s="1">
        <v>0.325</v>
      </c>
      <c r="DD187" s="1">
        <v>0.488</v>
      </c>
      <c r="DE187" s="1">
        <v>0.813</v>
      </c>
      <c r="DF187" s="1">
        <v>0.373</v>
      </c>
      <c r="DG187" s="1">
        <v>0.141</v>
      </c>
      <c r="DH187" s="1">
        <v>0.514</v>
      </c>
      <c r="DI187" s="1">
        <v>0.328</v>
      </c>
      <c r="DJ187" s="1">
        <v>1.203</v>
      </c>
      <c r="DK187" s="1">
        <v>1.531</v>
      </c>
      <c r="DL187" s="1">
        <v>170.637</v>
      </c>
      <c r="DM187" s="1">
        <v>172.419</v>
      </c>
      <c r="DN187" s="1">
        <v>343.055</v>
      </c>
      <c r="DO187" s="1">
        <v>0.0</v>
      </c>
      <c r="DP187" s="1">
        <v>0.121</v>
      </c>
      <c r="DQ187" s="1">
        <v>0.121</v>
      </c>
      <c r="DR187" s="1" t="s">
        <v>149</v>
      </c>
      <c r="DS187" s="1" t="s">
        <v>157</v>
      </c>
      <c r="DT187" s="1" t="s">
        <v>158</v>
      </c>
      <c r="DU187" s="1" t="s">
        <v>157</v>
      </c>
      <c r="DV187" s="1">
        <v>1298.28</v>
      </c>
      <c r="DW187" s="1" t="str">
        <f t="shared" si="3"/>
        <v>high</v>
      </c>
      <c r="DX187" s="1">
        <v>237.285</v>
      </c>
      <c r="DY187" s="1">
        <v>30.688</v>
      </c>
      <c r="DZ187" s="1">
        <v>205.248</v>
      </c>
      <c r="EA187" s="1" t="s">
        <v>149</v>
      </c>
      <c r="EB187" s="1" t="s">
        <v>157</v>
      </c>
      <c r="EC187" s="1" t="s">
        <v>157</v>
      </c>
      <c r="ED187" s="1" t="s">
        <v>157</v>
      </c>
      <c r="EE187" s="1" t="s">
        <v>533</v>
      </c>
      <c r="EF187" s="1" t="s">
        <v>151</v>
      </c>
      <c r="EG187" s="1" t="s">
        <v>151</v>
      </c>
    </row>
    <row r="188" ht="14.25" customHeight="1">
      <c r="A188" s="1" t="s">
        <v>534</v>
      </c>
      <c r="B188" s="1" t="s">
        <v>153</v>
      </c>
      <c r="C188" s="1">
        <v>34.0</v>
      </c>
      <c r="D188" s="1" t="s">
        <v>137</v>
      </c>
      <c r="E188" s="1">
        <v>58.0</v>
      </c>
      <c r="F188" s="1">
        <v>48.0</v>
      </c>
      <c r="G188" s="1" t="s">
        <v>154</v>
      </c>
      <c r="H188" s="1">
        <v>21.7</v>
      </c>
      <c r="I188" s="1">
        <v>72.0</v>
      </c>
      <c r="J188" s="1">
        <v>142.0</v>
      </c>
      <c r="K188" s="1">
        <v>2.958333333</v>
      </c>
      <c r="L188" s="1">
        <v>133.19</v>
      </c>
      <c r="M188" s="1">
        <v>2.6</v>
      </c>
      <c r="N188" s="1">
        <v>77.0</v>
      </c>
      <c r="O188" s="1">
        <v>4.6</v>
      </c>
      <c r="P188" s="1">
        <v>20.6</v>
      </c>
      <c r="Q188" s="1">
        <v>8.4</v>
      </c>
      <c r="R188" s="1">
        <v>2.452380952</v>
      </c>
      <c r="S188" s="1">
        <v>109.0</v>
      </c>
      <c r="T188" s="1">
        <v>7.46</v>
      </c>
      <c r="U188" s="1">
        <v>4.2735</v>
      </c>
      <c r="V188" s="1">
        <v>127.6</v>
      </c>
      <c r="W188" s="1">
        <v>192.8894635</v>
      </c>
      <c r="X188" s="1">
        <v>107.7</v>
      </c>
      <c r="Y188" s="1">
        <v>70.57647807</v>
      </c>
      <c r="Z188" s="1">
        <v>1.416902667</v>
      </c>
      <c r="AA188" s="1">
        <v>0.361904506</v>
      </c>
      <c r="AB188" s="1">
        <v>79.4</v>
      </c>
      <c r="AC188" s="1">
        <v>31.015625</v>
      </c>
      <c r="AD188" s="1" t="s">
        <v>155</v>
      </c>
      <c r="AE188" s="1">
        <v>38.92755779</v>
      </c>
      <c r="AF188" s="1">
        <v>93.9</v>
      </c>
      <c r="AG188" s="1" t="s">
        <v>140</v>
      </c>
      <c r="AH188" s="1" t="s">
        <v>141</v>
      </c>
      <c r="AI188" s="1" t="s">
        <v>142</v>
      </c>
      <c r="AJ188" s="1" t="s">
        <v>142</v>
      </c>
      <c r="AK188" s="1" t="s">
        <v>143</v>
      </c>
      <c r="AL188" s="1">
        <v>130.0</v>
      </c>
      <c r="AM188" s="1">
        <v>77.0</v>
      </c>
      <c r="AN188" s="1">
        <v>1449.47</v>
      </c>
      <c r="AO188" s="1">
        <v>19.328</v>
      </c>
      <c r="AP188" s="1">
        <v>396.877</v>
      </c>
      <c r="AQ188" s="1">
        <v>908.075</v>
      </c>
      <c r="AR188" s="1">
        <v>12.6899</v>
      </c>
      <c r="AS188" s="1">
        <v>819.238</v>
      </c>
      <c r="AT188" s="1">
        <v>2382.07</v>
      </c>
      <c r="AU188" s="1">
        <v>177.026</v>
      </c>
      <c r="AV188" s="1">
        <v>9.90523</v>
      </c>
      <c r="AW188" s="1">
        <v>1.09573</v>
      </c>
      <c r="AX188" s="1">
        <v>2.53637</v>
      </c>
      <c r="AY188" s="1">
        <v>626.423</v>
      </c>
      <c r="AZ188" s="1">
        <v>1.13029</v>
      </c>
      <c r="BA188" s="1">
        <v>1.47116</v>
      </c>
      <c r="BB188" s="1">
        <v>11.8631</v>
      </c>
      <c r="BC188" s="1">
        <v>3.68025</v>
      </c>
      <c r="BD188" s="1">
        <v>1.57602</v>
      </c>
      <c r="BE188" s="1">
        <v>375.946</v>
      </c>
      <c r="BF188" s="1">
        <v>6.80026</v>
      </c>
      <c r="BG188" s="1">
        <v>196.925</v>
      </c>
      <c r="BH188" s="1">
        <v>3.291682189</v>
      </c>
      <c r="BI188" s="1">
        <v>0.537705112</v>
      </c>
      <c r="BJ188" s="1">
        <v>0.0</v>
      </c>
      <c r="BK188" s="1">
        <v>0.0</v>
      </c>
      <c r="BL188" s="1" t="s">
        <v>144</v>
      </c>
      <c r="BM188" s="1" t="s">
        <v>145</v>
      </c>
      <c r="BN188" s="1" t="s">
        <v>146</v>
      </c>
      <c r="BO188" s="1" t="s">
        <v>145</v>
      </c>
      <c r="BP188" s="1" t="s">
        <v>146</v>
      </c>
      <c r="BQ188" s="1" t="s">
        <v>146</v>
      </c>
      <c r="BR188" s="1" t="s">
        <v>146</v>
      </c>
      <c r="BS188" s="1">
        <v>19.99852348</v>
      </c>
      <c r="BT188" s="1">
        <v>14.81770554</v>
      </c>
      <c r="BU188" s="1">
        <v>8.625923964</v>
      </c>
      <c r="BV188" s="1">
        <v>7.291151867</v>
      </c>
      <c r="BW188" s="1">
        <v>4.20223701</v>
      </c>
      <c r="BX188" s="1">
        <v>-0.478958273</v>
      </c>
      <c r="BY188" s="1">
        <v>-0.330544012</v>
      </c>
      <c r="BZ188" s="1" t="str">
        <f t="shared" si="1"/>
        <v>antiinflamatoria</v>
      </c>
      <c r="CA188" s="1">
        <v>41.92119276</v>
      </c>
      <c r="CB188" s="1" t="s">
        <v>148</v>
      </c>
      <c r="CC188" s="1">
        <v>0.062205711</v>
      </c>
      <c r="CD188" s="1">
        <v>0.620890751</v>
      </c>
      <c r="CE188" s="1">
        <v>0.086094432</v>
      </c>
      <c r="CF188" s="1">
        <v>0.012829928</v>
      </c>
      <c r="CG188" s="1">
        <v>0.134649445</v>
      </c>
      <c r="CH188" s="1">
        <v>1866.486</v>
      </c>
      <c r="CI188" s="2" t="str">
        <f t="shared" si="2"/>
        <v>High</v>
      </c>
      <c r="CJ188" s="1">
        <v>912.703</v>
      </c>
      <c r="CK188" s="1">
        <v>527.871</v>
      </c>
      <c r="CL188" s="1">
        <v>384.832</v>
      </c>
      <c r="CM188" s="1">
        <v>30.681</v>
      </c>
      <c r="CN188" s="1">
        <v>875.69</v>
      </c>
      <c r="CO188" s="1">
        <v>6.191</v>
      </c>
      <c r="CP188" s="1">
        <v>0.0</v>
      </c>
      <c r="CQ188" s="1">
        <v>6.191</v>
      </c>
      <c r="CR188" s="1">
        <v>0.0</v>
      </c>
      <c r="CS188" s="1">
        <v>0.118</v>
      </c>
      <c r="CT188" s="1">
        <v>0.118</v>
      </c>
      <c r="CU188" s="1">
        <v>0.023</v>
      </c>
      <c r="CV188" s="1">
        <v>0.625</v>
      </c>
      <c r="CW188" s="1">
        <v>0.0</v>
      </c>
      <c r="CX188" s="1">
        <v>0.0</v>
      </c>
      <c r="CY188" s="1">
        <v>15.993</v>
      </c>
      <c r="CZ188" s="1">
        <v>0.0</v>
      </c>
      <c r="DA188" s="1">
        <v>13.536</v>
      </c>
      <c r="DB188" s="1">
        <v>13.536</v>
      </c>
      <c r="DC188" s="1">
        <v>0.244</v>
      </c>
      <c r="DD188" s="1">
        <v>0.488</v>
      </c>
      <c r="DE188" s="1">
        <v>0.731</v>
      </c>
      <c r="DF188" s="1">
        <v>0.28</v>
      </c>
      <c r="DG188" s="1">
        <v>0.141</v>
      </c>
      <c r="DH188" s="1">
        <v>0.42</v>
      </c>
      <c r="DI188" s="1">
        <v>0.357</v>
      </c>
      <c r="DJ188" s="1">
        <v>1.826</v>
      </c>
      <c r="DK188" s="1">
        <v>2.183</v>
      </c>
      <c r="DL188" s="1">
        <v>504.708</v>
      </c>
      <c r="DM188" s="1">
        <v>368.647</v>
      </c>
      <c r="DN188" s="1">
        <v>873.355</v>
      </c>
      <c r="DO188" s="1">
        <v>0.0</v>
      </c>
      <c r="DP188" s="1">
        <v>0.118</v>
      </c>
      <c r="DQ188" s="1">
        <v>0.118</v>
      </c>
      <c r="DR188" s="1" t="s">
        <v>149</v>
      </c>
      <c r="DS188" s="1" t="s">
        <v>149</v>
      </c>
      <c r="DT188" s="1" t="s">
        <v>158</v>
      </c>
      <c r="DU188" s="1" t="s">
        <v>149</v>
      </c>
      <c r="DV188" s="1">
        <v>1287.702</v>
      </c>
      <c r="DW188" s="1" t="str">
        <f t="shared" si="3"/>
        <v>high</v>
      </c>
      <c r="DX188" s="1">
        <v>629.681</v>
      </c>
      <c r="DY188" s="1">
        <v>21.167</v>
      </c>
      <c r="DZ188" s="1">
        <v>604.145</v>
      </c>
      <c r="EA188" s="1" t="s">
        <v>149</v>
      </c>
      <c r="EB188" s="1" t="s">
        <v>149</v>
      </c>
      <c r="EC188" s="1" t="s">
        <v>158</v>
      </c>
      <c r="ED188" s="1" t="s">
        <v>149</v>
      </c>
      <c r="EE188" s="1" t="s">
        <v>535</v>
      </c>
      <c r="EF188" s="1" t="s">
        <v>165</v>
      </c>
      <c r="EG188" s="1" t="s">
        <v>165</v>
      </c>
    </row>
    <row r="189" ht="14.25" customHeight="1">
      <c r="A189" s="1" t="s">
        <v>536</v>
      </c>
      <c r="B189" s="1" t="s">
        <v>136</v>
      </c>
      <c r="C189" s="1">
        <v>44.0</v>
      </c>
      <c r="D189" s="1" t="s">
        <v>161</v>
      </c>
      <c r="E189" s="1">
        <v>87.2</v>
      </c>
      <c r="F189" s="1">
        <v>50.0</v>
      </c>
      <c r="G189" s="1" t="s">
        <v>154</v>
      </c>
      <c r="H189" s="1">
        <v>18.9</v>
      </c>
      <c r="I189" s="1">
        <v>125.0</v>
      </c>
      <c r="J189" s="1">
        <v>194.0</v>
      </c>
      <c r="K189" s="1">
        <v>3.88</v>
      </c>
      <c r="L189" s="1">
        <v>219.88</v>
      </c>
      <c r="M189" s="1">
        <v>1.3</v>
      </c>
      <c r="N189" s="1">
        <v>91.0</v>
      </c>
      <c r="O189" s="1">
        <v>5.4</v>
      </c>
      <c r="P189" s="1">
        <v>7.29</v>
      </c>
      <c r="Q189" s="1">
        <v>6.51</v>
      </c>
      <c r="R189" s="1">
        <v>1.119815668</v>
      </c>
      <c r="S189" s="1">
        <v>95.0</v>
      </c>
      <c r="T189" s="1">
        <v>6.18</v>
      </c>
      <c r="U189" s="1">
        <v>5.0505</v>
      </c>
      <c r="V189" s="1">
        <v>80.4</v>
      </c>
      <c r="W189" s="1">
        <v>79.71622057</v>
      </c>
      <c r="X189" s="1">
        <v>123.9</v>
      </c>
      <c r="Y189" s="1">
        <v>72.08745073</v>
      </c>
      <c r="Z189" s="1">
        <v>1.387204</v>
      </c>
      <c r="AA189" s="1">
        <v>0.363113459</v>
      </c>
      <c r="AB189" s="1">
        <v>96.4</v>
      </c>
      <c r="AC189" s="1">
        <v>32.09814307</v>
      </c>
      <c r="AD189" s="1" t="s">
        <v>155</v>
      </c>
      <c r="AE189" s="1">
        <v>31.50203874</v>
      </c>
      <c r="AF189" s="1">
        <v>104.5</v>
      </c>
      <c r="AG189" s="1" t="s">
        <v>140</v>
      </c>
      <c r="AH189" s="1" t="s">
        <v>141</v>
      </c>
      <c r="AI189" s="1" t="s">
        <v>142</v>
      </c>
      <c r="AJ189" s="1" t="s">
        <v>167</v>
      </c>
      <c r="AK189" s="1" t="s">
        <v>143</v>
      </c>
      <c r="AL189" s="1">
        <v>117.0</v>
      </c>
      <c r="AM189" s="1">
        <v>79.0</v>
      </c>
      <c r="AN189" s="1">
        <v>1907.99</v>
      </c>
      <c r="AO189" s="1">
        <v>24.1893</v>
      </c>
      <c r="AP189" s="1">
        <v>357.696</v>
      </c>
      <c r="AQ189" s="1">
        <v>798.391</v>
      </c>
      <c r="AR189" s="1">
        <v>12.6654</v>
      </c>
      <c r="AS189" s="1">
        <v>1017.8</v>
      </c>
      <c r="AT189" s="1">
        <v>2862.37</v>
      </c>
      <c r="AU189" s="1">
        <v>253.227</v>
      </c>
      <c r="AV189" s="1">
        <v>10.3643</v>
      </c>
      <c r="AW189" s="1">
        <v>1.63804</v>
      </c>
      <c r="AX189" s="1">
        <v>3.30926</v>
      </c>
      <c r="AY189" s="1">
        <v>681.555</v>
      </c>
      <c r="AZ189" s="1">
        <v>0.932487</v>
      </c>
      <c r="BA189" s="1">
        <v>1.39315</v>
      </c>
      <c r="BB189" s="1">
        <v>13.1898</v>
      </c>
      <c r="BC189" s="1">
        <v>4.10907</v>
      </c>
      <c r="BD189" s="1">
        <v>1.16939</v>
      </c>
      <c r="BE189" s="1">
        <v>336.881</v>
      </c>
      <c r="BF189" s="1">
        <v>7.0258</v>
      </c>
      <c r="BG189" s="1">
        <v>121.355</v>
      </c>
      <c r="BH189" s="1">
        <v>4.331391488</v>
      </c>
      <c r="BI189" s="1">
        <v>2.406384526</v>
      </c>
      <c r="BJ189" s="1">
        <v>0.651237255</v>
      </c>
      <c r="BK189" s="1">
        <v>0.01039449</v>
      </c>
      <c r="BL189" s="1" t="s">
        <v>156</v>
      </c>
      <c r="BM189" s="1" t="s">
        <v>146</v>
      </c>
      <c r="BN189" s="1" t="s">
        <v>146</v>
      </c>
      <c r="BO189" s="1" t="s">
        <v>146</v>
      </c>
      <c r="BP189" s="1" t="s">
        <v>146</v>
      </c>
      <c r="BQ189" s="1" t="s">
        <v>146</v>
      </c>
      <c r="BR189" s="1" t="s">
        <v>146</v>
      </c>
      <c r="BS189" s="1">
        <v>18.26765159</v>
      </c>
      <c r="BT189" s="1">
        <v>9.901583093</v>
      </c>
      <c r="BU189" s="1">
        <v>7.074806684</v>
      </c>
      <c r="BV189" s="1">
        <v>5.29803439</v>
      </c>
      <c r="BW189" s="1">
        <v>3.994115074</v>
      </c>
      <c r="BX189" s="1">
        <v>-0.155877729</v>
      </c>
      <c r="BY189" s="1">
        <v>-0.081696923</v>
      </c>
      <c r="BZ189" s="1" t="str">
        <f t="shared" si="1"/>
        <v>antiinflamatoria</v>
      </c>
      <c r="CA189" s="1">
        <v>30.83253589</v>
      </c>
      <c r="CB189" s="1" t="s">
        <v>148</v>
      </c>
      <c r="CC189" s="1">
        <v>0.133651176</v>
      </c>
      <c r="CD189" s="1">
        <v>0.371653481</v>
      </c>
      <c r="CE189" s="1">
        <v>0.024545502</v>
      </c>
      <c r="CF189" s="1">
        <v>0.034355844</v>
      </c>
      <c r="CG189" s="1">
        <v>0.238395243</v>
      </c>
      <c r="CH189" s="1">
        <v>2134.379</v>
      </c>
      <c r="CI189" s="2" t="str">
        <f t="shared" si="2"/>
        <v>High</v>
      </c>
      <c r="CJ189" s="1">
        <v>2031.765</v>
      </c>
      <c r="CK189" s="1">
        <v>1339.992</v>
      </c>
      <c r="CL189" s="1">
        <v>691.772</v>
      </c>
      <c r="CM189" s="1">
        <v>84.884</v>
      </c>
      <c r="CN189" s="1">
        <v>1872.602</v>
      </c>
      <c r="CO189" s="1">
        <v>14.957</v>
      </c>
      <c r="CP189" s="1">
        <v>0.0</v>
      </c>
      <c r="CQ189" s="1">
        <v>14.957</v>
      </c>
      <c r="CR189" s="1">
        <v>0.0</v>
      </c>
      <c r="CS189" s="1">
        <v>59.323</v>
      </c>
      <c r="CT189" s="1">
        <v>59.323</v>
      </c>
      <c r="CU189" s="1">
        <v>0.0</v>
      </c>
      <c r="CV189" s="1">
        <v>1.812</v>
      </c>
      <c r="CW189" s="1">
        <v>0.0</v>
      </c>
      <c r="CX189" s="1">
        <v>0.0</v>
      </c>
      <c r="CY189" s="1">
        <v>64.976</v>
      </c>
      <c r="CZ189" s="1">
        <v>0.0</v>
      </c>
      <c r="DA189" s="1">
        <v>0.0</v>
      </c>
      <c r="DB189" s="1">
        <v>0.0</v>
      </c>
      <c r="DC189" s="1">
        <v>3.296</v>
      </c>
      <c r="DD189" s="1">
        <v>0.129</v>
      </c>
      <c r="DE189" s="1">
        <v>3.425</v>
      </c>
      <c r="DF189" s="1">
        <v>14.787</v>
      </c>
      <c r="DG189" s="1">
        <v>1.678</v>
      </c>
      <c r="DH189" s="1">
        <v>16.465</v>
      </c>
      <c r="DI189" s="1">
        <v>1.82</v>
      </c>
      <c r="DJ189" s="1">
        <v>4.744</v>
      </c>
      <c r="DK189" s="1">
        <v>6.565</v>
      </c>
      <c r="DL189" s="1">
        <v>1240.111</v>
      </c>
      <c r="DM189" s="1">
        <v>625.871</v>
      </c>
      <c r="DN189" s="1">
        <v>1865.983</v>
      </c>
      <c r="DO189" s="1">
        <v>0.0</v>
      </c>
      <c r="DP189" s="1">
        <v>59.323</v>
      </c>
      <c r="DQ189" s="1">
        <v>59.323</v>
      </c>
      <c r="DR189" s="1" t="s">
        <v>149</v>
      </c>
      <c r="DS189" s="1" t="s">
        <v>149</v>
      </c>
      <c r="DT189" s="1" t="s">
        <v>157</v>
      </c>
      <c r="DU189" s="1" t="s">
        <v>149</v>
      </c>
      <c r="DV189" s="1">
        <v>1118.653</v>
      </c>
      <c r="DW189" s="1" t="str">
        <f t="shared" si="3"/>
        <v>high</v>
      </c>
      <c r="DX189" s="1">
        <v>1064.872</v>
      </c>
      <c r="DY189" s="1">
        <v>44.489</v>
      </c>
      <c r="DZ189" s="1">
        <v>981.453</v>
      </c>
      <c r="EA189" s="1" t="s">
        <v>149</v>
      </c>
      <c r="EB189" s="1" t="s">
        <v>149</v>
      </c>
      <c r="EC189" s="1" t="s">
        <v>157</v>
      </c>
      <c r="ED189" s="1" t="s">
        <v>149</v>
      </c>
      <c r="EE189" s="1" t="s">
        <v>537</v>
      </c>
      <c r="EF189" s="1" t="s">
        <v>151</v>
      </c>
      <c r="EG189" s="1" t="s">
        <v>151</v>
      </c>
    </row>
    <row r="190" ht="14.25" customHeight="1">
      <c r="A190" s="1" t="s">
        <v>538</v>
      </c>
      <c r="B190" s="1" t="s">
        <v>153</v>
      </c>
      <c r="C190" s="1">
        <v>51.0</v>
      </c>
      <c r="D190" s="1" t="s">
        <v>161</v>
      </c>
      <c r="E190" s="1">
        <v>51.0</v>
      </c>
      <c r="F190" s="1">
        <v>58.0</v>
      </c>
      <c r="G190" s="1" t="s">
        <v>154</v>
      </c>
      <c r="H190" s="1">
        <v>34.3</v>
      </c>
      <c r="I190" s="1">
        <v>53.0</v>
      </c>
      <c r="J190" s="1">
        <v>145.0</v>
      </c>
      <c r="K190" s="1">
        <v>2.5</v>
      </c>
      <c r="L190" s="1">
        <v>229.04</v>
      </c>
      <c r="M190" s="1">
        <v>39.7</v>
      </c>
      <c r="N190" s="1">
        <v>81.0</v>
      </c>
      <c r="O190" s="1">
        <v>5.5</v>
      </c>
      <c r="P190" s="1">
        <v>17.4</v>
      </c>
      <c r="Q190" s="1">
        <v>7.81</v>
      </c>
      <c r="R190" s="1">
        <v>2.227912932</v>
      </c>
      <c r="S190" s="1">
        <v>172.0</v>
      </c>
      <c r="T190" s="1">
        <v>12.13</v>
      </c>
      <c r="U190" s="1">
        <v>4.4955</v>
      </c>
      <c r="V190" s="1">
        <v>159.7</v>
      </c>
      <c r="W190" s="1">
        <v>243.6966349</v>
      </c>
      <c r="X190" s="1">
        <v>65.8</v>
      </c>
      <c r="Y190" s="1">
        <v>41.26137679</v>
      </c>
      <c r="Z190" s="1">
        <v>2.423574</v>
      </c>
      <c r="AA190" s="1">
        <v>0.333747613</v>
      </c>
      <c r="AB190" s="1">
        <v>92.2</v>
      </c>
      <c r="AC190" s="1">
        <v>38.13029228</v>
      </c>
      <c r="AD190" s="1" t="s">
        <v>155</v>
      </c>
      <c r="AE190" s="1">
        <v>47.04893566</v>
      </c>
      <c r="AF190" s="1">
        <v>111.0</v>
      </c>
      <c r="AG190" s="1" t="s">
        <v>140</v>
      </c>
      <c r="AH190" s="1" t="s">
        <v>141</v>
      </c>
      <c r="AI190" s="1" t="s">
        <v>142</v>
      </c>
      <c r="AJ190" s="1" t="s">
        <v>142</v>
      </c>
      <c r="AK190" s="1" t="s">
        <v>143</v>
      </c>
      <c r="AL190" s="1">
        <v>107.0</v>
      </c>
      <c r="AM190" s="1">
        <v>83.0</v>
      </c>
      <c r="AN190" s="1">
        <v>1445.05</v>
      </c>
      <c r="AO190" s="1">
        <v>13.616</v>
      </c>
      <c r="AP190" s="1">
        <v>446.124</v>
      </c>
      <c r="AQ190" s="1">
        <v>885.993</v>
      </c>
      <c r="AR190" s="1">
        <v>10.6886</v>
      </c>
      <c r="AS190" s="1">
        <v>941.652</v>
      </c>
      <c r="AT190" s="1">
        <v>2798.04</v>
      </c>
      <c r="AU190" s="1">
        <v>188.512</v>
      </c>
      <c r="AV190" s="1">
        <v>9.88282</v>
      </c>
      <c r="AW190" s="1">
        <v>1.01469</v>
      </c>
      <c r="AX190" s="1">
        <v>2.57842</v>
      </c>
      <c r="AY190" s="1">
        <v>745.731</v>
      </c>
      <c r="AZ190" s="1">
        <v>1.13674</v>
      </c>
      <c r="BA190" s="1">
        <v>1.49372</v>
      </c>
      <c r="BB190" s="1">
        <v>13.411</v>
      </c>
      <c r="BC190" s="1">
        <v>4.10317</v>
      </c>
      <c r="BD190" s="1">
        <v>2.07541</v>
      </c>
      <c r="BE190" s="1">
        <v>281.834</v>
      </c>
      <c r="BF190" s="1">
        <v>6.98431</v>
      </c>
      <c r="BG190" s="1">
        <v>193.111</v>
      </c>
      <c r="BH190" s="1">
        <v>15.12268891</v>
      </c>
      <c r="BI190" s="1">
        <v>1.640430015</v>
      </c>
      <c r="BJ190" s="1">
        <v>1.405559942</v>
      </c>
      <c r="BK190" s="1">
        <v>0.150639007</v>
      </c>
      <c r="BL190" s="1" t="s">
        <v>144</v>
      </c>
      <c r="BM190" s="1" t="s">
        <v>145</v>
      </c>
      <c r="BN190" s="1" t="s">
        <v>145</v>
      </c>
      <c r="BO190" s="1" t="s">
        <v>146</v>
      </c>
      <c r="BP190" s="1" t="s">
        <v>146</v>
      </c>
      <c r="BQ190" s="1" t="s">
        <v>145</v>
      </c>
      <c r="BR190" s="1" t="s">
        <v>146</v>
      </c>
      <c r="BS190" s="1">
        <v>19.78256412</v>
      </c>
      <c r="BT190" s="1">
        <v>12.12348397</v>
      </c>
      <c r="BU190" s="1">
        <v>8.368716504</v>
      </c>
      <c r="BV190" s="1">
        <v>7.834408287</v>
      </c>
      <c r="BW190" s="1">
        <v>4.068501882</v>
      </c>
      <c r="BX190" s="1">
        <v>-0.164056769</v>
      </c>
      <c r="BY190" s="1">
        <v>-0.113534096</v>
      </c>
      <c r="BZ190" s="1" t="str">
        <f t="shared" si="1"/>
        <v>antiinflamatoria</v>
      </c>
      <c r="CA190" s="1">
        <v>47.98198198</v>
      </c>
      <c r="CB190" s="1" t="s">
        <v>148</v>
      </c>
      <c r="CC190" s="1">
        <v>0.018110081</v>
      </c>
      <c r="CD190" s="1">
        <v>0.420595778</v>
      </c>
      <c r="CE190" s="1">
        <v>0.256224107</v>
      </c>
      <c r="CF190" s="1">
        <v>0.108660485</v>
      </c>
      <c r="CG190" s="1">
        <v>0.092996646</v>
      </c>
      <c r="CH190" s="1">
        <v>422.974</v>
      </c>
      <c r="CI190" s="2" t="str">
        <f t="shared" si="2"/>
        <v>low</v>
      </c>
      <c r="CJ190" s="1">
        <v>172.522</v>
      </c>
      <c r="CK190" s="1">
        <v>111.322</v>
      </c>
      <c r="CL190" s="1">
        <v>61.2</v>
      </c>
      <c r="CM190" s="1">
        <v>32.084</v>
      </c>
      <c r="CN190" s="1">
        <v>123.039</v>
      </c>
      <c r="CO190" s="1">
        <v>0.866</v>
      </c>
      <c r="CP190" s="1">
        <v>0.0</v>
      </c>
      <c r="CQ190" s="1">
        <v>0.866</v>
      </c>
      <c r="CR190" s="1">
        <v>0.0</v>
      </c>
      <c r="CS190" s="1">
        <v>16.533</v>
      </c>
      <c r="CT190" s="1">
        <v>16.533</v>
      </c>
      <c r="CU190" s="1">
        <v>0.0</v>
      </c>
      <c r="CV190" s="1">
        <v>0.082</v>
      </c>
      <c r="CW190" s="1">
        <v>0.0</v>
      </c>
      <c r="CX190" s="1">
        <v>0.0</v>
      </c>
      <c r="CY190" s="1">
        <v>15.552</v>
      </c>
      <c r="CZ190" s="1">
        <v>0.0</v>
      </c>
      <c r="DA190" s="1">
        <v>0.0</v>
      </c>
      <c r="DB190" s="1">
        <v>0.0</v>
      </c>
      <c r="DC190" s="1">
        <v>0.0</v>
      </c>
      <c r="DD190" s="1">
        <v>0.272</v>
      </c>
      <c r="DE190" s="1">
        <v>0.273</v>
      </c>
      <c r="DF190" s="1">
        <v>12.82</v>
      </c>
      <c r="DG190" s="1">
        <v>3.439</v>
      </c>
      <c r="DH190" s="1">
        <v>16.259</v>
      </c>
      <c r="DI190" s="1">
        <v>1.071</v>
      </c>
      <c r="DJ190" s="1">
        <v>2.706</v>
      </c>
      <c r="DK190" s="1">
        <v>3.777</v>
      </c>
      <c r="DL190" s="1">
        <v>81.012</v>
      </c>
      <c r="DM190" s="1">
        <v>38.249</v>
      </c>
      <c r="DN190" s="1">
        <v>119.262</v>
      </c>
      <c r="DO190" s="1">
        <v>0.0</v>
      </c>
      <c r="DP190" s="1">
        <v>16.533</v>
      </c>
      <c r="DQ190" s="1">
        <v>16.533</v>
      </c>
      <c r="DR190" s="1" t="s">
        <v>158</v>
      </c>
      <c r="DS190" s="1" t="s">
        <v>158</v>
      </c>
      <c r="DT190" s="1" t="s">
        <v>158</v>
      </c>
      <c r="DU190" s="1" t="s">
        <v>157</v>
      </c>
      <c r="DV190" s="1">
        <v>292.705</v>
      </c>
      <c r="DW190" s="1" t="str">
        <f t="shared" si="3"/>
        <v>low</v>
      </c>
      <c r="DX190" s="1">
        <v>119.388</v>
      </c>
      <c r="DY190" s="1">
        <v>22.203</v>
      </c>
      <c r="DZ190" s="1">
        <v>85.145</v>
      </c>
      <c r="EA190" s="1" t="s">
        <v>158</v>
      </c>
      <c r="EB190" s="1" t="s">
        <v>158</v>
      </c>
      <c r="EC190" s="1" t="s">
        <v>158</v>
      </c>
      <c r="ED190" s="1" t="s">
        <v>157</v>
      </c>
      <c r="EE190" s="1" t="s">
        <v>539</v>
      </c>
      <c r="EF190" s="1" t="s">
        <v>165</v>
      </c>
      <c r="EG190" s="1" t="s">
        <v>165</v>
      </c>
    </row>
    <row r="191" ht="14.25" customHeight="1">
      <c r="A191" s="1" t="s">
        <v>540</v>
      </c>
      <c r="B191" s="1" t="s">
        <v>136</v>
      </c>
      <c r="C191" s="1">
        <v>26.0</v>
      </c>
      <c r="D191" s="1" t="s">
        <v>137</v>
      </c>
      <c r="E191" s="1">
        <v>97.4</v>
      </c>
      <c r="F191" s="1">
        <v>34.0</v>
      </c>
      <c r="G191" s="1" t="s">
        <v>138</v>
      </c>
      <c r="H191" s="1">
        <v>25.4</v>
      </c>
      <c r="I191" s="1">
        <v>123.0</v>
      </c>
      <c r="J191" s="1">
        <v>182.0</v>
      </c>
      <c r="K191" s="1">
        <v>5.352941176</v>
      </c>
      <c r="L191" s="1">
        <v>215.7</v>
      </c>
      <c r="M191" s="1">
        <v>3.3</v>
      </c>
      <c r="N191" s="1">
        <v>76.0</v>
      </c>
      <c r="O191" s="1">
        <v>5.0</v>
      </c>
      <c r="P191" s="1">
        <v>3.1</v>
      </c>
      <c r="Q191" s="1">
        <v>3.16</v>
      </c>
      <c r="R191" s="1">
        <v>0.981012658</v>
      </c>
      <c r="S191" s="1">
        <v>127.0</v>
      </c>
      <c r="T191" s="1">
        <v>6.96</v>
      </c>
      <c r="U191" s="1">
        <v>4.218</v>
      </c>
      <c r="V191" s="1">
        <v>125.1</v>
      </c>
      <c r="W191" s="1">
        <v>193.8718663</v>
      </c>
      <c r="X191" s="1">
        <v>115.7</v>
      </c>
      <c r="Y191" s="1">
        <v>76.64197773</v>
      </c>
      <c r="Z191" s="1">
        <v>1.304768</v>
      </c>
      <c r="AA191" s="1">
        <v>0.366655858</v>
      </c>
      <c r="AB191" s="1">
        <v>76.0</v>
      </c>
      <c r="AC191" s="1">
        <v>26.05180745</v>
      </c>
      <c r="AD191" s="1" t="s">
        <v>139</v>
      </c>
      <c r="AE191" s="1">
        <v>24.35619799</v>
      </c>
      <c r="AF191" s="1">
        <v>90.4</v>
      </c>
      <c r="AG191" s="1" t="s">
        <v>140</v>
      </c>
      <c r="AH191" s="1" t="s">
        <v>141</v>
      </c>
      <c r="AI191" s="1" t="s">
        <v>167</v>
      </c>
      <c r="AJ191" s="1" t="s">
        <v>167</v>
      </c>
      <c r="AK191" s="1" t="s">
        <v>143</v>
      </c>
      <c r="AL191" s="1">
        <v>128.0</v>
      </c>
      <c r="AM191" s="1">
        <v>83.0</v>
      </c>
      <c r="AN191" s="1">
        <v>2263.5</v>
      </c>
      <c r="AO191" s="1">
        <v>27.7473</v>
      </c>
      <c r="AP191" s="1">
        <v>482.542</v>
      </c>
      <c r="AQ191" s="1">
        <v>1103.45</v>
      </c>
      <c r="AR191" s="1">
        <v>15.3505</v>
      </c>
      <c r="AS191" s="1">
        <v>881.244</v>
      </c>
      <c r="AT191" s="1">
        <v>3342.71</v>
      </c>
      <c r="AU191" s="1">
        <v>300.431</v>
      </c>
      <c r="AV191" s="1">
        <v>11.3785</v>
      </c>
      <c r="AW191" s="1">
        <v>2.13791</v>
      </c>
      <c r="AX191" s="1">
        <v>3.07136</v>
      </c>
      <c r="AY191" s="1">
        <v>502.823</v>
      </c>
      <c r="AZ191" s="1">
        <v>1.188</v>
      </c>
      <c r="BA191" s="1">
        <v>1.43203</v>
      </c>
      <c r="BB191" s="1">
        <v>17.5035</v>
      </c>
      <c r="BC191" s="1">
        <v>4.4246</v>
      </c>
      <c r="BD191" s="1">
        <v>1.0116</v>
      </c>
      <c r="BE191" s="1">
        <v>459.023</v>
      </c>
      <c r="BF191" s="1">
        <v>7.26363</v>
      </c>
      <c r="BG191" s="1">
        <v>76.4055</v>
      </c>
      <c r="BH191" s="1">
        <v>4.722840648</v>
      </c>
      <c r="BI191" s="1">
        <v>1.799541343</v>
      </c>
      <c r="BJ191" s="1">
        <v>1.318683319</v>
      </c>
      <c r="BK191" s="1">
        <v>0.022295693</v>
      </c>
      <c r="BL191" s="1" t="s">
        <v>144</v>
      </c>
      <c r="BM191" s="1" t="s">
        <v>146</v>
      </c>
      <c r="BN191" s="1" t="s">
        <v>146</v>
      </c>
      <c r="BO191" s="1" t="s">
        <v>145</v>
      </c>
      <c r="BP191" s="1" t="s">
        <v>146</v>
      </c>
      <c r="BQ191" s="1" t="s">
        <v>145</v>
      </c>
      <c r="BR191" s="1" t="s">
        <v>146</v>
      </c>
      <c r="BS191" s="1">
        <v>53.54521946</v>
      </c>
      <c r="BT191" s="1">
        <v>19.60709445</v>
      </c>
      <c r="BU191" s="1">
        <v>13.76977127</v>
      </c>
      <c r="BV191" s="1">
        <v>16.22408254</v>
      </c>
      <c r="BW191" s="1">
        <v>8.806760411</v>
      </c>
      <c r="BX191" s="1">
        <v>0.656518967</v>
      </c>
      <c r="BY191" s="1">
        <v>0.289981876</v>
      </c>
      <c r="BZ191" s="1" t="str">
        <f t="shared" si="1"/>
        <v>proinflamatoria</v>
      </c>
      <c r="CA191" s="1">
        <v>26.21238938</v>
      </c>
      <c r="CB191" s="1" t="s">
        <v>148</v>
      </c>
      <c r="CC191" s="1">
        <v>0.073281616</v>
      </c>
      <c r="CD191" s="1">
        <v>0.54696013</v>
      </c>
      <c r="CE191" s="1">
        <v>0.285405015</v>
      </c>
      <c r="CF191" s="1">
        <v>0.043514342</v>
      </c>
      <c r="CG191" s="1">
        <v>0.011473931</v>
      </c>
      <c r="CH191" s="1">
        <v>1869.046</v>
      </c>
      <c r="CI191" s="2" t="str">
        <f t="shared" si="2"/>
        <v>High</v>
      </c>
      <c r="CJ191" s="1">
        <v>1445.107</v>
      </c>
      <c r="CK191" s="1">
        <v>1046.376</v>
      </c>
      <c r="CL191" s="1">
        <v>398.73</v>
      </c>
      <c r="CM191" s="1">
        <v>199.424</v>
      </c>
      <c r="CN191" s="1">
        <v>1232.584</v>
      </c>
      <c r="CO191" s="1">
        <v>9.836</v>
      </c>
      <c r="CP191" s="1">
        <v>0.0</v>
      </c>
      <c r="CQ191" s="1">
        <v>9.836</v>
      </c>
      <c r="CR191" s="1">
        <v>0.0</v>
      </c>
      <c r="CS191" s="1">
        <v>3.264</v>
      </c>
      <c r="CT191" s="1">
        <v>3.264</v>
      </c>
      <c r="CU191" s="1">
        <v>0.0</v>
      </c>
      <c r="CV191" s="1">
        <v>1.001</v>
      </c>
      <c r="CW191" s="1">
        <v>0.0</v>
      </c>
      <c r="CX191" s="1">
        <v>0.0</v>
      </c>
      <c r="CY191" s="1">
        <v>178.478</v>
      </c>
      <c r="CZ191" s="1">
        <v>0.0</v>
      </c>
      <c r="DA191" s="1">
        <v>0.0</v>
      </c>
      <c r="DB191" s="1">
        <v>0.0</v>
      </c>
      <c r="DC191" s="1">
        <v>0.0</v>
      </c>
      <c r="DD191" s="1">
        <v>0.002</v>
      </c>
      <c r="DE191" s="1">
        <v>0.002</v>
      </c>
      <c r="DF191" s="1">
        <v>20.254</v>
      </c>
      <c r="DG191" s="1">
        <v>0.63</v>
      </c>
      <c r="DH191" s="1">
        <v>20.884</v>
      </c>
      <c r="DI191" s="1">
        <v>0.126</v>
      </c>
      <c r="DJ191" s="1">
        <v>0.706</v>
      </c>
      <c r="DK191" s="1">
        <v>0.832</v>
      </c>
      <c r="DL191" s="1">
        <v>837.623</v>
      </c>
      <c r="DM191" s="1">
        <v>394.129</v>
      </c>
      <c r="DN191" s="1">
        <v>1231.752</v>
      </c>
      <c r="DO191" s="1">
        <v>0.0</v>
      </c>
      <c r="DP191" s="1">
        <v>3.264</v>
      </c>
      <c r="DQ191" s="1">
        <v>3.264</v>
      </c>
      <c r="DR191" s="1" t="s">
        <v>149</v>
      </c>
      <c r="DS191" s="1" t="s">
        <v>149</v>
      </c>
      <c r="DT191" s="1" t="s">
        <v>157</v>
      </c>
      <c r="DU191" s="1" t="s">
        <v>149</v>
      </c>
      <c r="DV191" s="1">
        <v>825.733</v>
      </c>
      <c r="DW191" s="1" t="str">
        <f t="shared" si="3"/>
        <v>high</v>
      </c>
      <c r="DX191" s="1">
        <v>638.439</v>
      </c>
      <c r="DY191" s="1">
        <v>88.104</v>
      </c>
      <c r="DZ191" s="1">
        <v>544.548</v>
      </c>
      <c r="EA191" s="1" t="s">
        <v>149</v>
      </c>
      <c r="EB191" s="1" t="s">
        <v>149</v>
      </c>
      <c r="EC191" s="1" t="s">
        <v>157</v>
      </c>
      <c r="ED191" s="1" t="s">
        <v>149</v>
      </c>
      <c r="EE191" s="1" t="s">
        <v>541</v>
      </c>
      <c r="EF191" s="1" t="s">
        <v>151</v>
      </c>
      <c r="EG191" s="1" t="s">
        <v>151</v>
      </c>
    </row>
    <row r="192" ht="14.25" customHeight="1">
      <c r="A192" s="1" t="s">
        <v>542</v>
      </c>
      <c r="B192" s="1" t="s">
        <v>153</v>
      </c>
      <c r="C192" s="1">
        <v>35.0</v>
      </c>
      <c r="D192" s="1" t="s">
        <v>137</v>
      </c>
      <c r="E192" s="1">
        <v>76.1</v>
      </c>
      <c r="F192" s="1">
        <v>56.0</v>
      </c>
      <c r="G192" s="1" t="s">
        <v>154</v>
      </c>
      <c r="H192" s="1">
        <v>16.5</v>
      </c>
      <c r="I192" s="1">
        <v>115.0</v>
      </c>
      <c r="J192" s="1">
        <v>188.0</v>
      </c>
      <c r="K192" s="1">
        <v>3.357142857</v>
      </c>
      <c r="L192" s="1">
        <v>34.59</v>
      </c>
      <c r="M192" s="1">
        <v>3.8</v>
      </c>
      <c r="N192" s="1">
        <v>93.0</v>
      </c>
      <c r="O192" s="1">
        <v>5.2</v>
      </c>
      <c r="P192" s="1">
        <v>13.8</v>
      </c>
      <c r="Q192" s="1">
        <v>4.34</v>
      </c>
      <c r="R192" s="1">
        <v>3.179723502</v>
      </c>
      <c r="S192" s="1">
        <v>83.0</v>
      </c>
      <c r="T192" s="1">
        <v>18.34</v>
      </c>
      <c r="U192" s="1">
        <v>5.1615</v>
      </c>
      <c r="V192" s="1">
        <v>161.2</v>
      </c>
      <c r="W192" s="1">
        <v>220.7643695</v>
      </c>
      <c r="X192" s="1">
        <v>42.5</v>
      </c>
      <c r="Y192" s="1">
        <v>23.76879993</v>
      </c>
      <c r="Z192" s="1">
        <v>4.207196</v>
      </c>
      <c r="AA192" s="1">
        <v>0.309041385</v>
      </c>
      <c r="AB192" s="1">
        <v>75.6</v>
      </c>
      <c r="AC192" s="1">
        <v>31.83585501</v>
      </c>
      <c r="AD192" s="1" t="s">
        <v>155</v>
      </c>
      <c r="AE192" s="1">
        <v>39.82534354</v>
      </c>
      <c r="AF192" s="1">
        <v>90.8</v>
      </c>
      <c r="AG192" s="1" t="s">
        <v>140</v>
      </c>
      <c r="AH192" s="1" t="s">
        <v>141</v>
      </c>
      <c r="AI192" s="1" t="s">
        <v>142</v>
      </c>
      <c r="AJ192" s="1" t="s">
        <v>167</v>
      </c>
      <c r="AK192" s="1" t="s">
        <v>170</v>
      </c>
      <c r="AL192" s="1">
        <v>118.0</v>
      </c>
      <c r="AM192" s="1">
        <v>84.0</v>
      </c>
      <c r="AN192" s="1">
        <v>1534.4</v>
      </c>
      <c r="AO192" s="1">
        <v>14.3614</v>
      </c>
      <c r="AP192" s="1">
        <v>295.309</v>
      </c>
      <c r="AQ192" s="1">
        <v>657.104</v>
      </c>
      <c r="AR192" s="1">
        <v>11.4682</v>
      </c>
      <c r="AS192" s="1">
        <v>1297.34</v>
      </c>
      <c r="AT192" s="1">
        <v>2149.22</v>
      </c>
      <c r="AU192" s="1">
        <v>167.878</v>
      </c>
      <c r="AV192" s="1">
        <v>9.75172</v>
      </c>
      <c r="AW192" s="1">
        <v>0.798717</v>
      </c>
      <c r="AX192" s="1">
        <v>2.9615</v>
      </c>
      <c r="AY192" s="1">
        <v>639.797</v>
      </c>
      <c r="AZ192" s="1">
        <v>0.87749</v>
      </c>
      <c r="BA192" s="1">
        <v>1.60493</v>
      </c>
      <c r="BB192" s="1">
        <v>12.0014</v>
      </c>
      <c r="BC192" s="1">
        <v>4.1997</v>
      </c>
      <c r="BD192" s="1">
        <v>2.30774</v>
      </c>
      <c r="BE192" s="1">
        <v>316.559</v>
      </c>
      <c r="BF192" s="1">
        <v>6.69059</v>
      </c>
      <c r="BG192" s="1">
        <v>125.932</v>
      </c>
      <c r="BH192" s="1">
        <v>0.393954448</v>
      </c>
      <c r="BI192" s="1">
        <v>0.0</v>
      </c>
      <c r="BJ192" s="1">
        <v>0.106929454</v>
      </c>
      <c r="BK192" s="1">
        <v>0.021274814</v>
      </c>
      <c r="BL192" s="1" t="s">
        <v>144</v>
      </c>
      <c r="BM192" s="1" t="s">
        <v>146</v>
      </c>
      <c r="BN192" s="1" t="s">
        <v>146</v>
      </c>
      <c r="BO192" s="1" t="s">
        <v>146</v>
      </c>
      <c r="BP192" s="1" t="s">
        <v>146</v>
      </c>
      <c r="BQ192" s="1" t="s">
        <v>145</v>
      </c>
      <c r="BR192" s="1" t="s">
        <v>145</v>
      </c>
      <c r="BS192" s="1">
        <v>41.8355097</v>
      </c>
      <c r="BT192" s="1">
        <v>6.114417622</v>
      </c>
      <c r="BU192" s="1">
        <v>2.701793366</v>
      </c>
      <c r="BV192" s="1">
        <v>3.291945688</v>
      </c>
      <c r="BW192" s="1">
        <v>4.505618925</v>
      </c>
      <c r="BX192" s="1">
        <v>0.42949903</v>
      </c>
      <c r="BY192" s="1">
        <v>0.27998633</v>
      </c>
      <c r="BZ192" s="1" t="str">
        <f t="shared" si="1"/>
        <v>proinflamatoria</v>
      </c>
      <c r="CA192" s="1">
        <v>42.05726872</v>
      </c>
      <c r="CB192" s="1" t="s">
        <v>148</v>
      </c>
      <c r="CC192" s="1">
        <v>0.135467438</v>
      </c>
      <c r="CD192" s="1">
        <v>0.270620421</v>
      </c>
      <c r="CE192" s="1">
        <v>0.020722619</v>
      </c>
      <c r="CF192" s="1">
        <v>0.046067734</v>
      </c>
      <c r="CG192" s="1">
        <v>0.231407817</v>
      </c>
      <c r="CH192" s="1">
        <v>752.606</v>
      </c>
      <c r="CI192" s="2" t="str">
        <f t="shared" si="2"/>
        <v>low</v>
      </c>
      <c r="CJ192" s="1">
        <v>528.742</v>
      </c>
      <c r="CK192" s="1">
        <v>300.977</v>
      </c>
      <c r="CL192" s="1">
        <v>227.766</v>
      </c>
      <c r="CM192" s="1">
        <v>37.524</v>
      </c>
      <c r="CN192" s="1">
        <v>474.422</v>
      </c>
      <c r="CO192" s="1">
        <v>5.248</v>
      </c>
      <c r="CP192" s="1">
        <v>0.0</v>
      </c>
      <c r="CQ192" s="1">
        <v>5.248</v>
      </c>
      <c r="CR192" s="1">
        <v>0.0</v>
      </c>
      <c r="CS192" s="1">
        <v>11.549</v>
      </c>
      <c r="CT192" s="1">
        <v>11.549</v>
      </c>
      <c r="CU192" s="1">
        <v>0.0</v>
      </c>
      <c r="CV192" s="1">
        <v>2.341</v>
      </c>
      <c r="CW192" s="1">
        <v>0.0</v>
      </c>
      <c r="CX192" s="1">
        <v>0.0</v>
      </c>
      <c r="CY192" s="1">
        <v>0.0</v>
      </c>
      <c r="CZ192" s="1">
        <v>0.0</v>
      </c>
      <c r="DA192" s="1">
        <v>11.28</v>
      </c>
      <c r="DB192" s="1">
        <v>11.28</v>
      </c>
      <c r="DC192" s="1">
        <v>2.899</v>
      </c>
      <c r="DD192" s="1">
        <v>0.473</v>
      </c>
      <c r="DE192" s="1">
        <v>3.372</v>
      </c>
      <c r="DF192" s="1">
        <v>18.285</v>
      </c>
      <c r="DG192" s="1">
        <v>4.587</v>
      </c>
      <c r="DH192" s="1">
        <v>22.872</v>
      </c>
      <c r="DI192" s="1">
        <v>0.462</v>
      </c>
      <c r="DJ192" s="1">
        <v>1.159</v>
      </c>
      <c r="DK192" s="1">
        <v>1.621</v>
      </c>
      <c r="DL192" s="1">
        <v>274.041</v>
      </c>
      <c r="DM192" s="1">
        <v>198.675</v>
      </c>
      <c r="DN192" s="1">
        <v>472.717</v>
      </c>
      <c r="DO192" s="1">
        <v>0.0</v>
      </c>
      <c r="DP192" s="1">
        <v>11.549</v>
      </c>
      <c r="DQ192" s="1">
        <v>11.549</v>
      </c>
      <c r="DR192" s="1" t="s">
        <v>157</v>
      </c>
      <c r="DS192" s="1" t="s">
        <v>157</v>
      </c>
      <c r="DT192" s="1" t="s">
        <v>158</v>
      </c>
      <c r="DU192" s="1" t="s">
        <v>157</v>
      </c>
      <c r="DV192" s="1">
        <v>490.489</v>
      </c>
      <c r="DW192" s="1" t="str">
        <f t="shared" si="3"/>
        <v>low</v>
      </c>
      <c r="DX192" s="1">
        <v>344.592</v>
      </c>
      <c r="DY192" s="1">
        <v>24.455</v>
      </c>
      <c r="DZ192" s="1">
        <v>309.19</v>
      </c>
      <c r="EA192" s="1" t="s">
        <v>157</v>
      </c>
      <c r="EB192" s="1" t="s">
        <v>157</v>
      </c>
      <c r="EC192" s="1" t="s">
        <v>158</v>
      </c>
      <c r="ED192" s="1" t="s">
        <v>149</v>
      </c>
      <c r="EE192" s="1" t="s">
        <v>543</v>
      </c>
      <c r="EF192" s="1" t="s">
        <v>165</v>
      </c>
      <c r="EG192" s="1" t="s">
        <v>165</v>
      </c>
    </row>
    <row r="193" ht="14.25" customHeight="1">
      <c r="A193" s="1" t="s">
        <v>544</v>
      </c>
      <c r="B193" s="1" t="s">
        <v>153</v>
      </c>
      <c r="C193" s="1">
        <v>31.0</v>
      </c>
      <c r="D193" s="1" t="s">
        <v>137</v>
      </c>
      <c r="E193" s="1">
        <v>86.1</v>
      </c>
      <c r="F193" s="1">
        <v>42.0</v>
      </c>
      <c r="G193" s="1" t="s">
        <v>154</v>
      </c>
      <c r="H193" s="1">
        <v>18.5</v>
      </c>
      <c r="I193" s="1">
        <v>119.0</v>
      </c>
      <c r="J193" s="1">
        <v>180.0</v>
      </c>
      <c r="K193" s="1">
        <v>4.285714286</v>
      </c>
      <c r="L193" s="1">
        <v>117.4</v>
      </c>
      <c r="M193" s="1">
        <v>8.2</v>
      </c>
      <c r="N193" s="1">
        <v>82.0</v>
      </c>
      <c r="O193" s="1">
        <v>5.2</v>
      </c>
      <c r="P193" s="1">
        <v>30.1</v>
      </c>
      <c r="Q193" s="1">
        <v>4.65</v>
      </c>
      <c r="R193" s="1">
        <v>6.47311828</v>
      </c>
      <c r="S193" s="1">
        <v>93.0</v>
      </c>
      <c r="T193" s="1">
        <v>10.73</v>
      </c>
      <c r="U193" s="1">
        <v>4.551</v>
      </c>
      <c r="V193" s="1">
        <v>143.5</v>
      </c>
      <c r="W193" s="1">
        <v>204.1864891</v>
      </c>
      <c r="X193" s="1">
        <v>74.0</v>
      </c>
      <c r="Y193" s="1">
        <v>46.07612637</v>
      </c>
      <c r="Z193" s="1">
        <v>2.170321333</v>
      </c>
      <c r="AA193" s="1">
        <v>0.339173463</v>
      </c>
      <c r="AB193" s="1">
        <v>75.5</v>
      </c>
      <c r="AC193" s="1">
        <v>30.78672101</v>
      </c>
      <c r="AD193" s="1" t="s">
        <v>155</v>
      </c>
      <c r="AE193" s="1">
        <v>39.82534354</v>
      </c>
      <c r="AF193" s="1">
        <v>102.5</v>
      </c>
      <c r="AG193" s="1" t="s">
        <v>140</v>
      </c>
      <c r="AH193" s="1" t="s">
        <v>141</v>
      </c>
      <c r="AI193" s="1" t="s">
        <v>142</v>
      </c>
      <c r="AJ193" s="1" t="s">
        <v>142</v>
      </c>
      <c r="AK193" s="1" t="s">
        <v>143</v>
      </c>
      <c r="AL193" s="1">
        <v>120.0</v>
      </c>
      <c r="AM193" s="1">
        <v>77.0</v>
      </c>
      <c r="AN193" s="1">
        <v>1367.37</v>
      </c>
      <c r="AO193" s="1">
        <v>12.2964</v>
      </c>
      <c r="AP193" s="1">
        <v>462.712</v>
      </c>
      <c r="AQ193" s="1">
        <v>728.352</v>
      </c>
      <c r="AR193" s="1">
        <v>10.0453</v>
      </c>
      <c r="AS193" s="1">
        <v>1053.48</v>
      </c>
      <c r="AT193" s="1">
        <v>2605.04</v>
      </c>
      <c r="AU193" s="1">
        <v>180.875</v>
      </c>
      <c r="AV193" s="1">
        <v>9.32327</v>
      </c>
      <c r="AW193" s="1">
        <v>1.07751</v>
      </c>
      <c r="AX193" s="1">
        <v>3.05221</v>
      </c>
      <c r="AY193" s="1">
        <v>675.522</v>
      </c>
      <c r="AZ193" s="1">
        <v>0.79303</v>
      </c>
      <c r="BA193" s="1">
        <v>1.16676</v>
      </c>
      <c r="BB193" s="1">
        <v>12.1634</v>
      </c>
      <c r="BC193" s="1">
        <v>3.91025</v>
      </c>
      <c r="BD193" s="1">
        <v>0.875848</v>
      </c>
      <c r="BE193" s="1">
        <v>278.627</v>
      </c>
      <c r="BF193" s="1">
        <v>6.67636</v>
      </c>
      <c r="BG193" s="1">
        <v>113.484</v>
      </c>
      <c r="BH193" s="1">
        <v>1.160895161</v>
      </c>
      <c r="BI193" s="1">
        <v>0.655897592</v>
      </c>
      <c r="BJ193" s="1">
        <v>0.546173106</v>
      </c>
      <c r="BK193" s="1">
        <v>0.030660758</v>
      </c>
      <c r="BL193" s="1" t="s">
        <v>144</v>
      </c>
      <c r="BM193" s="1" t="s">
        <v>146</v>
      </c>
      <c r="BN193" s="1" t="s">
        <v>146</v>
      </c>
      <c r="BO193" s="1" t="s">
        <v>145</v>
      </c>
      <c r="BP193" s="1" t="s">
        <v>146</v>
      </c>
      <c r="BQ193" s="1" t="s">
        <v>145</v>
      </c>
      <c r="BR193" s="1" t="s">
        <v>146</v>
      </c>
      <c r="BS193" s="1">
        <v>20.58180814</v>
      </c>
      <c r="BT193" s="1">
        <v>3.846687385</v>
      </c>
      <c r="BU193" s="1">
        <v>1.050024678</v>
      </c>
      <c r="BV193" s="1">
        <v>0.838024237</v>
      </c>
      <c r="BW193" s="1">
        <v>0.374488678</v>
      </c>
      <c r="BX193" s="1">
        <v>1.378401747</v>
      </c>
      <c r="BY193" s="1">
        <v>1.008340707</v>
      </c>
      <c r="BZ193" s="1" t="str">
        <f t="shared" si="1"/>
        <v>proinflamatoria</v>
      </c>
      <c r="CA193" s="1">
        <v>45.44390244</v>
      </c>
      <c r="CB193" s="1" t="s">
        <v>148</v>
      </c>
      <c r="CC193" s="1">
        <v>0.029736983</v>
      </c>
      <c r="CD193" s="1">
        <v>0.75050993</v>
      </c>
      <c r="CE193" s="1">
        <v>0.10656647</v>
      </c>
      <c r="CF193" s="1">
        <v>0.032027196</v>
      </c>
      <c r="CG193" s="1">
        <v>0.002719628</v>
      </c>
      <c r="CH193" s="1">
        <v>358.544</v>
      </c>
      <c r="CI193" s="2" t="str">
        <f t="shared" si="2"/>
        <v>low</v>
      </c>
      <c r="CJ193" s="1">
        <v>187.356</v>
      </c>
      <c r="CK193" s="1">
        <v>172.314</v>
      </c>
      <c r="CL193" s="1">
        <v>15.041</v>
      </c>
      <c r="CM193" s="1">
        <v>145.053</v>
      </c>
      <c r="CN193" s="1">
        <v>35.381</v>
      </c>
      <c r="CO193" s="1">
        <v>0.0</v>
      </c>
      <c r="CP193" s="1">
        <v>0.0</v>
      </c>
      <c r="CQ193" s="1">
        <v>0.0</v>
      </c>
      <c r="CR193" s="1">
        <v>0.0</v>
      </c>
      <c r="CS193" s="1">
        <v>6.922</v>
      </c>
      <c r="CT193" s="1">
        <v>6.922</v>
      </c>
      <c r="CU193" s="1">
        <v>0.0</v>
      </c>
      <c r="CV193" s="1">
        <v>0.0</v>
      </c>
      <c r="CW193" s="1">
        <v>0.0</v>
      </c>
      <c r="CX193" s="1">
        <v>0.0</v>
      </c>
      <c r="CY193" s="1">
        <v>12.402</v>
      </c>
      <c r="CZ193" s="1">
        <v>0.0</v>
      </c>
      <c r="DA193" s="1">
        <v>0.0</v>
      </c>
      <c r="DB193" s="1">
        <v>0.0</v>
      </c>
      <c r="DC193" s="1">
        <v>0.0</v>
      </c>
      <c r="DD193" s="1">
        <v>0.053</v>
      </c>
      <c r="DE193" s="1">
        <v>0.053</v>
      </c>
      <c r="DF193" s="1">
        <v>131.864</v>
      </c>
      <c r="DG193" s="1">
        <v>0.734</v>
      </c>
      <c r="DH193" s="1">
        <v>132.598</v>
      </c>
      <c r="DI193" s="1">
        <v>0.15</v>
      </c>
      <c r="DJ193" s="1">
        <v>1.513</v>
      </c>
      <c r="DK193" s="1">
        <v>1.663</v>
      </c>
      <c r="DL193" s="1">
        <v>27.899</v>
      </c>
      <c r="DM193" s="1">
        <v>5.82</v>
      </c>
      <c r="DN193" s="1">
        <v>33.718</v>
      </c>
      <c r="DO193" s="1">
        <v>0.0</v>
      </c>
      <c r="DP193" s="1">
        <v>6.922</v>
      </c>
      <c r="DQ193" s="1">
        <v>6.922</v>
      </c>
      <c r="DR193" s="1" t="s">
        <v>158</v>
      </c>
      <c r="DS193" s="1" t="s">
        <v>158</v>
      </c>
      <c r="DT193" s="1" t="s">
        <v>157</v>
      </c>
      <c r="DU193" s="1" t="s">
        <v>158</v>
      </c>
      <c r="DV193" s="1">
        <v>262.214</v>
      </c>
      <c r="DW193" s="1" t="str">
        <f t="shared" si="3"/>
        <v>low</v>
      </c>
      <c r="DX193" s="1">
        <v>137.019</v>
      </c>
      <c r="DY193" s="1">
        <v>106.081</v>
      </c>
      <c r="DZ193" s="1">
        <v>25.875</v>
      </c>
      <c r="EA193" s="1" t="s">
        <v>158</v>
      </c>
      <c r="EB193" s="1" t="s">
        <v>158</v>
      </c>
      <c r="EC193" s="1" t="s">
        <v>157</v>
      </c>
      <c r="ED193" s="1" t="s">
        <v>158</v>
      </c>
      <c r="EE193" s="1" t="s">
        <v>545</v>
      </c>
      <c r="EF193" s="1" t="s">
        <v>165</v>
      </c>
      <c r="EG193" s="1" t="s">
        <v>165</v>
      </c>
    </row>
    <row r="194" ht="14.25" customHeight="1">
      <c r="A194" s="1" t="s">
        <v>546</v>
      </c>
      <c r="B194" s="1" t="s">
        <v>153</v>
      </c>
      <c r="C194" s="1">
        <v>48.0</v>
      </c>
      <c r="D194" s="1" t="s">
        <v>161</v>
      </c>
      <c r="E194" s="1">
        <v>86.5</v>
      </c>
      <c r="F194" s="1">
        <v>42.0</v>
      </c>
      <c r="G194" s="1" t="s">
        <v>154</v>
      </c>
      <c r="H194" s="1">
        <v>26.8</v>
      </c>
      <c r="I194" s="1">
        <v>113.0</v>
      </c>
      <c r="J194" s="1">
        <v>182.0</v>
      </c>
      <c r="K194" s="1">
        <v>4.333333333</v>
      </c>
      <c r="L194" s="1">
        <v>102.8</v>
      </c>
      <c r="M194" s="1">
        <v>4.1</v>
      </c>
      <c r="N194" s="1">
        <v>91.0</v>
      </c>
      <c r="O194" s="1">
        <v>5.4</v>
      </c>
      <c r="P194" s="1">
        <v>21.2</v>
      </c>
      <c r="Q194" s="1">
        <v>8.8</v>
      </c>
      <c r="R194" s="1">
        <v>2.409090909</v>
      </c>
      <c r="S194" s="1">
        <v>134.0</v>
      </c>
      <c r="T194" s="1">
        <v>7.7</v>
      </c>
      <c r="U194" s="1">
        <v>5.0505</v>
      </c>
      <c r="V194" s="1">
        <v>93.3</v>
      </c>
      <c r="W194" s="1">
        <v>99.3227991</v>
      </c>
      <c r="X194" s="1">
        <v>99.7</v>
      </c>
      <c r="Y194" s="1">
        <v>57.85720073</v>
      </c>
      <c r="Z194" s="1">
        <v>1.728393333</v>
      </c>
      <c r="AA194" s="1">
        <v>0.350943391</v>
      </c>
      <c r="AB194" s="1">
        <v>84.2</v>
      </c>
      <c r="AC194" s="1">
        <v>35.45739407</v>
      </c>
      <c r="AD194" s="1" t="s">
        <v>155</v>
      </c>
      <c r="AE194" s="1">
        <v>42.12914723</v>
      </c>
      <c r="AF194" s="1">
        <v>107.6</v>
      </c>
      <c r="AG194" s="1" t="s">
        <v>140</v>
      </c>
      <c r="AH194" s="1" t="s">
        <v>141</v>
      </c>
      <c r="AI194" s="1" t="s">
        <v>142</v>
      </c>
      <c r="AJ194" s="1" t="s">
        <v>142</v>
      </c>
      <c r="AK194" s="1" t="s">
        <v>143</v>
      </c>
      <c r="AL194" s="1">
        <v>108.0</v>
      </c>
      <c r="AM194" s="1">
        <v>65.0</v>
      </c>
      <c r="AN194" s="1">
        <v>1291.45</v>
      </c>
      <c r="AO194" s="1">
        <v>18.9234</v>
      </c>
      <c r="AP194" s="1">
        <v>807.666</v>
      </c>
      <c r="AQ194" s="1">
        <v>936.136</v>
      </c>
      <c r="AR194" s="1">
        <v>15.6677</v>
      </c>
      <c r="AS194" s="1">
        <v>852.896</v>
      </c>
      <c r="AT194" s="1">
        <v>2736.18</v>
      </c>
      <c r="AU194" s="1">
        <v>260.083</v>
      </c>
      <c r="AV194" s="1">
        <v>9.50025</v>
      </c>
      <c r="AW194" s="1">
        <v>1.20263</v>
      </c>
      <c r="AX194" s="1">
        <v>3.28816</v>
      </c>
      <c r="AY194" s="1">
        <v>1399.2</v>
      </c>
      <c r="AZ194" s="1">
        <v>1.9492</v>
      </c>
      <c r="BA194" s="1">
        <v>2.27871</v>
      </c>
      <c r="BB194" s="1">
        <v>21.3619</v>
      </c>
      <c r="BC194" s="1">
        <v>5.43909</v>
      </c>
      <c r="BD194" s="1">
        <v>1.59154</v>
      </c>
      <c r="BE194" s="1">
        <v>484.391</v>
      </c>
      <c r="BF194" s="1">
        <v>7.72318</v>
      </c>
      <c r="BG194" s="1">
        <v>271.144</v>
      </c>
      <c r="BH194" s="1">
        <v>3.071171102</v>
      </c>
      <c r="BI194" s="1">
        <v>0.633909323</v>
      </c>
      <c r="BJ194" s="1">
        <v>0.515583961</v>
      </c>
      <c r="BK194" s="1">
        <v>0.023508933</v>
      </c>
      <c r="BL194" s="1" t="s">
        <v>144</v>
      </c>
      <c r="BM194" s="1" t="s">
        <v>146</v>
      </c>
      <c r="BN194" s="1" t="s">
        <v>146</v>
      </c>
      <c r="BO194" s="1" t="s">
        <v>145</v>
      </c>
      <c r="BP194" s="1" t="s">
        <v>146</v>
      </c>
      <c r="BQ194" s="1" t="s">
        <v>145</v>
      </c>
      <c r="BR194" s="1" t="s">
        <v>146</v>
      </c>
      <c r="BS194" s="1" t="s">
        <v>147</v>
      </c>
      <c r="BT194" s="1" t="s">
        <v>147</v>
      </c>
      <c r="BU194" s="1" t="s">
        <v>147</v>
      </c>
      <c r="BV194" s="1" t="s">
        <v>147</v>
      </c>
      <c r="BW194" s="1" t="s">
        <v>147</v>
      </c>
      <c r="BX194" s="1">
        <v>-1.815174672</v>
      </c>
      <c r="BY194" s="1">
        <v>-1.40602221</v>
      </c>
      <c r="BZ194" s="1" t="str">
        <f t="shared" si="1"/>
        <v>antiinflamatoria</v>
      </c>
      <c r="CA194" s="1">
        <v>47.35687732</v>
      </c>
      <c r="CB194" s="1" t="s">
        <v>148</v>
      </c>
      <c r="CC194" s="1">
        <v>0.259992397</v>
      </c>
      <c r="CD194" s="1">
        <v>0.252308027</v>
      </c>
      <c r="CE194" s="1">
        <v>0.023053112</v>
      </c>
      <c r="CF194" s="1">
        <v>0.024492234</v>
      </c>
      <c r="CG194" s="1">
        <v>0.059221245</v>
      </c>
      <c r="CH194" s="1">
        <v>1107.807</v>
      </c>
      <c r="CI194" s="2" t="str">
        <f t="shared" si="2"/>
        <v>High</v>
      </c>
      <c r="CJ194" s="1">
        <v>778.766</v>
      </c>
      <c r="CK194" s="1">
        <v>536.14</v>
      </c>
      <c r="CL194" s="1">
        <v>242.626</v>
      </c>
      <c r="CM194" s="1">
        <v>249.193</v>
      </c>
      <c r="CN194" s="1">
        <v>443.275</v>
      </c>
      <c r="CO194" s="1">
        <v>70.216</v>
      </c>
      <c r="CP194" s="1">
        <v>0.0</v>
      </c>
      <c r="CQ194" s="1">
        <v>70.216</v>
      </c>
      <c r="CR194" s="1">
        <v>0.0</v>
      </c>
      <c r="CS194" s="1">
        <v>16.082</v>
      </c>
      <c r="CT194" s="1">
        <v>16.082</v>
      </c>
      <c r="CU194" s="1">
        <v>0.0</v>
      </c>
      <c r="CV194" s="1">
        <v>66.035</v>
      </c>
      <c r="CW194" s="1">
        <v>0.0</v>
      </c>
      <c r="CX194" s="1">
        <v>0.0</v>
      </c>
      <c r="CY194" s="1">
        <v>2.819</v>
      </c>
      <c r="CZ194" s="1">
        <v>21.055</v>
      </c>
      <c r="DA194" s="1">
        <v>43.325</v>
      </c>
      <c r="DB194" s="1">
        <v>64.38</v>
      </c>
      <c r="DC194" s="1">
        <v>3.587</v>
      </c>
      <c r="DD194" s="1">
        <v>2.812</v>
      </c>
      <c r="DE194" s="1">
        <v>6.399</v>
      </c>
      <c r="DF194" s="1">
        <v>149.0</v>
      </c>
      <c r="DG194" s="1">
        <v>26.594</v>
      </c>
      <c r="DH194" s="1">
        <v>175.595</v>
      </c>
      <c r="DI194" s="1">
        <v>0.855</v>
      </c>
      <c r="DJ194" s="1">
        <v>6.03</v>
      </c>
      <c r="DK194" s="1">
        <v>6.886</v>
      </c>
      <c r="DL194" s="1">
        <v>288.608</v>
      </c>
      <c r="DM194" s="1">
        <v>147.782</v>
      </c>
      <c r="DN194" s="1">
        <v>436.389</v>
      </c>
      <c r="DO194" s="1">
        <v>0.0</v>
      </c>
      <c r="DP194" s="1">
        <v>16.082</v>
      </c>
      <c r="DQ194" s="1">
        <v>16.082</v>
      </c>
      <c r="DR194" s="1" t="s">
        <v>157</v>
      </c>
      <c r="DS194" s="1" t="s">
        <v>149</v>
      </c>
      <c r="DT194" s="1" t="s">
        <v>149</v>
      </c>
      <c r="DU194" s="1" t="s">
        <v>157</v>
      </c>
      <c r="DV194" s="1">
        <v>857.801</v>
      </c>
      <c r="DW194" s="1" t="str">
        <f t="shared" si="3"/>
        <v>high</v>
      </c>
      <c r="DX194" s="1">
        <v>603.017</v>
      </c>
      <c r="DY194" s="1">
        <v>192.956</v>
      </c>
      <c r="DZ194" s="1">
        <v>343.238</v>
      </c>
      <c r="EA194" s="1" t="s">
        <v>149</v>
      </c>
      <c r="EB194" s="1" t="s">
        <v>149</v>
      </c>
      <c r="EC194" s="1" t="s">
        <v>149</v>
      </c>
      <c r="ED194" s="1" t="s">
        <v>149</v>
      </c>
      <c r="EE194" s="1" t="s">
        <v>547</v>
      </c>
      <c r="EF194" s="1" t="s">
        <v>165</v>
      </c>
      <c r="EG194" s="1" t="s">
        <v>165</v>
      </c>
    </row>
    <row r="195" ht="14.25" customHeight="1">
      <c r="A195" s="1" t="s">
        <v>548</v>
      </c>
      <c r="B195" s="1" t="s">
        <v>153</v>
      </c>
      <c r="C195" s="1">
        <v>37.0</v>
      </c>
      <c r="D195" s="1" t="s">
        <v>137</v>
      </c>
      <c r="E195" s="1">
        <v>64.7</v>
      </c>
      <c r="F195" s="1">
        <v>53.0</v>
      </c>
      <c r="G195" s="1" t="s">
        <v>154</v>
      </c>
      <c r="H195" s="1">
        <v>12.3</v>
      </c>
      <c r="I195" s="1">
        <v>92.0</v>
      </c>
      <c r="J195" s="1">
        <v>157.0</v>
      </c>
      <c r="K195" s="1">
        <v>2.962264151</v>
      </c>
      <c r="L195" s="1">
        <v>162.29</v>
      </c>
      <c r="M195" s="1">
        <v>1.0</v>
      </c>
      <c r="N195" s="1">
        <v>80.0</v>
      </c>
      <c r="O195" s="1">
        <v>5.1</v>
      </c>
      <c r="P195" s="1">
        <v>7.39</v>
      </c>
      <c r="Q195" s="1">
        <v>6.14</v>
      </c>
      <c r="R195" s="1">
        <v>1.203583062</v>
      </c>
      <c r="S195" s="1">
        <v>62.0</v>
      </c>
      <c r="T195" s="1">
        <v>6.06</v>
      </c>
      <c r="U195" s="1">
        <v>4.44</v>
      </c>
      <c r="V195" s="1">
        <v>102.8</v>
      </c>
      <c r="W195" s="1">
        <v>128.9361702</v>
      </c>
      <c r="X195" s="1">
        <v>130.7</v>
      </c>
      <c r="Y195" s="1">
        <v>83.62322719</v>
      </c>
      <c r="Z195" s="1">
        <v>1.19584</v>
      </c>
      <c r="AA195" s="1">
        <v>0.371817304</v>
      </c>
      <c r="AB195" s="1">
        <v>58.5</v>
      </c>
      <c r="AC195" s="1">
        <v>23.31554178</v>
      </c>
      <c r="AD195" s="1" t="s">
        <v>154</v>
      </c>
      <c r="AE195" s="1">
        <v>34.02258709</v>
      </c>
      <c r="AF195" s="1">
        <v>73.1</v>
      </c>
      <c r="AG195" s="1" t="s">
        <v>154</v>
      </c>
      <c r="AH195" s="1" t="s">
        <v>154</v>
      </c>
      <c r="AI195" s="1" t="s">
        <v>142</v>
      </c>
      <c r="AJ195" s="1" t="s">
        <v>167</v>
      </c>
      <c r="AK195" s="1" t="s">
        <v>143</v>
      </c>
      <c r="AL195" s="1">
        <v>97.0</v>
      </c>
      <c r="AM195" s="1">
        <v>61.0</v>
      </c>
      <c r="AN195" s="1">
        <v>1542.29</v>
      </c>
      <c r="AO195" s="1">
        <v>13.2835</v>
      </c>
      <c r="AP195" s="1">
        <v>562.006</v>
      </c>
      <c r="AQ195" s="1">
        <v>899.908</v>
      </c>
      <c r="AR195" s="1">
        <v>12.5538</v>
      </c>
      <c r="AS195" s="1">
        <v>1173.06</v>
      </c>
      <c r="AT195" s="1">
        <v>2111.32</v>
      </c>
      <c r="AU195" s="1">
        <v>178.349</v>
      </c>
      <c r="AV195" s="1">
        <v>10.2897</v>
      </c>
      <c r="AW195" s="1">
        <v>0.935912</v>
      </c>
      <c r="AX195" s="1">
        <v>3.3295</v>
      </c>
      <c r="AY195" s="1">
        <v>849.228</v>
      </c>
      <c r="AZ195" s="1">
        <v>0.806656</v>
      </c>
      <c r="BA195" s="1">
        <v>1.54539</v>
      </c>
      <c r="BB195" s="1">
        <v>11.8875</v>
      </c>
      <c r="BC195" s="1">
        <v>3.97897</v>
      </c>
      <c r="BD195" s="1">
        <v>1.93459</v>
      </c>
      <c r="BE195" s="1">
        <v>319.703</v>
      </c>
      <c r="BF195" s="1">
        <v>7.1773</v>
      </c>
      <c r="BG195" s="1">
        <v>136.615</v>
      </c>
      <c r="BH195" s="1">
        <v>0.873887814</v>
      </c>
      <c r="BI195" s="1">
        <v>0.0</v>
      </c>
      <c r="BJ195" s="1">
        <v>0.0</v>
      </c>
      <c r="BK195" s="1">
        <v>0.0</v>
      </c>
      <c r="BL195" s="1" t="s">
        <v>156</v>
      </c>
      <c r="BM195" s="1" t="s">
        <v>146</v>
      </c>
      <c r="BN195" s="1" t="s">
        <v>146</v>
      </c>
      <c r="BO195" s="1" t="s">
        <v>146</v>
      </c>
      <c r="BP195" s="1" t="s">
        <v>146</v>
      </c>
      <c r="BQ195" s="1" t="s">
        <v>146</v>
      </c>
      <c r="BR195" s="1" t="s">
        <v>146</v>
      </c>
      <c r="BS195" s="1" t="s">
        <v>147</v>
      </c>
      <c r="BT195" s="1" t="s">
        <v>147</v>
      </c>
      <c r="BU195" s="1" t="s">
        <v>147</v>
      </c>
      <c r="BV195" s="1" t="s">
        <v>147</v>
      </c>
      <c r="BW195" s="1" t="s">
        <v>147</v>
      </c>
      <c r="BX195" s="1">
        <v>0.503524017</v>
      </c>
      <c r="BY195" s="1">
        <v>0.32653957</v>
      </c>
      <c r="BZ195" s="1" t="str">
        <f t="shared" si="1"/>
        <v>proinflamatoria</v>
      </c>
      <c r="CA195" s="1">
        <v>32.6621067</v>
      </c>
      <c r="CB195" s="1" t="s">
        <v>148</v>
      </c>
      <c r="CC195" s="1">
        <v>0.114232075</v>
      </c>
      <c r="CD195" s="1">
        <v>0.237887212</v>
      </c>
      <c r="CE195" s="1">
        <v>0.076214889</v>
      </c>
      <c r="CF195" s="1">
        <v>0.300346595</v>
      </c>
      <c r="CG195" s="1">
        <v>0.180807279</v>
      </c>
      <c r="CH195" s="1">
        <v>304.835</v>
      </c>
      <c r="CI195" s="2" t="str">
        <f t="shared" si="2"/>
        <v>low</v>
      </c>
      <c r="CJ195" s="1">
        <v>185.745</v>
      </c>
      <c r="CK195" s="1">
        <v>137.066</v>
      </c>
      <c r="CL195" s="1">
        <v>48.68</v>
      </c>
      <c r="CM195" s="1">
        <v>133.634</v>
      </c>
      <c r="CN195" s="1">
        <v>32.896</v>
      </c>
      <c r="CO195" s="1">
        <v>2.681</v>
      </c>
      <c r="CP195" s="1">
        <v>0.0</v>
      </c>
      <c r="CQ195" s="1">
        <v>2.681</v>
      </c>
      <c r="CR195" s="1">
        <v>0.0</v>
      </c>
      <c r="CS195" s="1">
        <v>16.534</v>
      </c>
      <c r="CT195" s="1">
        <v>16.534</v>
      </c>
      <c r="CU195" s="1">
        <v>0.0</v>
      </c>
      <c r="CV195" s="1">
        <v>2.681</v>
      </c>
      <c r="CW195" s="1">
        <v>0.0</v>
      </c>
      <c r="CX195" s="1">
        <v>0.0</v>
      </c>
      <c r="CY195" s="1">
        <v>15.549</v>
      </c>
      <c r="CZ195" s="1">
        <v>0.095</v>
      </c>
      <c r="DA195" s="1">
        <v>0.517</v>
      </c>
      <c r="DB195" s="1">
        <v>0.612</v>
      </c>
      <c r="DC195" s="1">
        <v>0.193</v>
      </c>
      <c r="DD195" s="1">
        <v>0.107</v>
      </c>
      <c r="DE195" s="1">
        <v>0.3</v>
      </c>
      <c r="DF195" s="1">
        <v>113.688</v>
      </c>
      <c r="DG195" s="1">
        <v>3.457</v>
      </c>
      <c r="DH195" s="1">
        <v>117.145</v>
      </c>
      <c r="DI195" s="1">
        <v>0.995</v>
      </c>
      <c r="DJ195" s="1">
        <v>0.585</v>
      </c>
      <c r="DK195" s="1">
        <v>1.581</v>
      </c>
      <c r="DL195" s="1">
        <v>3.831</v>
      </c>
      <c r="DM195" s="1">
        <v>27.444</v>
      </c>
      <c r="DN195" s="1">
        <v>31.276</v>
      </c>
      <c r="DO195" s="1">
        <v>0.0</v>
      </c>
      <c r="DP195" s="1">
        <v>16.534</v>
      </c>
      <c r="DQ195" s="1">
        <v>16.534</v>
      </c>
      <c r="DR195" s="1" t="s">
        <v>158</v>
      </c>
      <c r="DS195" s="1" t="s">
        <v>158</v>
      </c>
      <c r="DT195" s="1" t="s">
        <v>157</v>
      </c>
      <c r="DU195" s="1" t="s">
        <v>158</v>
      </c>
      <c r="DV195" s="1">
        <v>197.651</v>
      </c>
      <c r="DW195" s="1" t="str">
        <f t="shared" si="3"/>
        <v>low</v>
      </c>
      <c r="DX195" s="1">
        <v>120.435</v>
      </c>
      <c r="DY195" s="1">
        <v>86.646</v>
      </c>
      <c r="DZ195" s="1">
        <v>21.33</v>
      </c>
      <c r="EA195" s="1" t="s">
        <v>158</v>
      </c>
      <c r="EB195" s="1" t="s">
        <v>158</v>
      </c>
      <c r="EC195" s="1" t="s">
        <v>157</v>
      </c>
      <c r="ED195" s="1" t="s">
        <v>158</v>
      </c>
      <c r="EE195" s="1" t="s">
        <v>549</v>
      </c>
      <c r="EF195" s="1" t="s">
        <v>165</v>
      </c>
      <c r="EG195" s="1" t="s">
        <v>165</v>
      </c>
    </row>
    <row r="196" ht="14.25" customHeight="1">
      <c r="A196" s="1" t="s">
        <v>550</v>
      </c>
      <c r="B196" s="1" t="s">
        <v>153</v>
      </c>
      <c r="C196" s="1">
        <v>28.0</v>
      </c>
      <c r="D196" s="1" t="s">
        <v>137</v>
      </c>
      <c r="E196" s="1">
        <v>85.2</v>
      </c>
      <c r="F196" s="1">
        <v>35.0</v>
      </c>
      <c r="G196" s="1" t="s">
        <v>154</v>
      </c>
      <c r="H196" s="1">
        <v>40.6</v>
      </c>
      <c r="I196" s="1">
        <v>97.0</v>
      </c>
      <c r="J196" s="1">
        <v>173.0</v>
      </c>
      <c r="K196" s="1">
        <v>4.942857143</v>
      </c>
      <c r="L196" s="1">
        <v>172.45</v>
      </c>
      <c r="M196" s="1">
        <v>16.0</v>
      </c>
      <c r="N196" s="1">
        <v>90.0</v>
      </c>
      <c r="O196" s="1">
        <v>5.5</v>
      </c>
      <c r="P196" s="1">
        <v>23.5</v>
      </c>
      <c r="Q196" s="1">
        <v>3.84</v>
      </c>
      <c r="R196" s="1">
        <v>6.119791667</v>
      </c>
      <c r="S196" s="1">
        <v>203.0</v>
      </c>
      <c r="T196" s="1">
        <v>18.59</v>
      </c>
      <c r="U196" s="1">
        <v>4.995</v>
      </c>
      <c r="V196" s="1">
        <v>173.4</v>
      </c>
      <c r="W196" s="1">
        <v>248.6956522</v>
      </c>
      <c r="X196" s="1">
        <v>42.3</v>
      </c>
      <c r="Y196" s="1">
        <v>24.23079346</v>
      </c>
      <c r="Z196" s="1">
        <v>4.12698</v>
      </c>
      <c r="AA196" s="1">
        <v>0.309841925</v>
      </c>
      <c r="AB196" s="1">
        <v>101.5</v>
      </c>
      <c r="AC196" s="1">
        <v>37.55453733</v>
      </c>
      <c r="AD196" s="1" t="s">
        <v>155</v>
      </c>
      <c r="AE196" s="1">
        <v>41.25670382</v>
      </c>
      <c r="AF196" s="1">
        <v>104.8</v>
      </c>
      <c r="AG196" s="1" t="s">
        <v>140</v>
      </c>
      <c r="AH196" s="1" t="s">
        <v>141</v>
      </c>
      <c r="AI196" s="1" t="s">
        <v>142</v>
      </c>
      <c r="AJ196" s="1" t="s">
        <v>142</v>
      </c>
      <c r="AK196" s="1" t="s">
        <v>170</v>
      </c>
      <c r="AL196" s="1">
        <v>127.0</v>
      </c>
      <c r="AM196" s="1">
        <v>78.0</v>
      </c>
      <c r="AN196" s="1">
        <v>1630.55</v>
      </c>
      <c r="AO196" s="1">
        <v>14.7785</v>
      </c>
      <c r="AP196" s="1">
        <v>767.648</v>
      </c>
      <c r="AQ196" s="1">
        <v>1100.43</v>
      </c>
      <c r="AR196" s="1">
        <v>11.3417</v>
      </c>
      <c r="AS196" s="1">
        <v>1406.5</v>
      </c>
      <c r="AT196" s="1">
        <v>2871.74</v>
      </c>
      <c r="AU196" s="1">
        <v>231.487</v>
      </c>
      <c r="AV196" s="1">
        <v>9.94356</v>
      </c>
      <c r="AW196" s="1">
        <v>0.935912</v>
      </c>
      <c r="AX196" s="1">
        <v>2.77765</v>
      </c>
      <c r="AY196" s="1">
        <v>935.023</v>
      </c>
      <c r="AZ196" s="1">
        <v>0.685827</v>
      </c>
      <c r="BA196" s="1">
        <v>1.30364</v>
      </c>
      <c r="BB196" s="1">
        <v>22.7174</v>
      </c>
      <c r="BC196" s="1">
        <v>3.85878</v>
      </c>
      <c r="BD196" s="1">
        <v>1.55245</v>
      </c>
      <c r="BE196" s="1">
        <v>286.971</v>
      </c>
      <c r="BF196" s="1">
        <v>7.29525</v>
      </c>
      <c r="BG196" s="1">
        <v>150.838</v>
      </c>
      <c r="BH196" s="1">
        <v>22.08001573</v>
      </c>
      <c r="BI196" s="1">
        <v>6.488131299</v>
      </c>
      <c r="BJ196" s="1">
        <v>2.412480772</v>
      </c>
      <c r="BK196" s="1">
        <v>0.0</v>
      </c>
      <c r="BL196" s="1" t="s">
        <v>144</v>
      </c>
      <c r="BM196" s="1" t="s">
        <v>146</v>
      </c>
      <c r="BN196" s="1" t="s">
        <v>145</v>
      </c>
      <c r="BO196" s="1" t="s">
        <v>145</v>
      </c>
      <c r="BP196" s="1" t="s">
        <v>146</v>
      </c>
      <c r="BQ196" s="1" t="s">
        <v>145</v>
      </c>
      <c r="BR196" s="1" t="s">
        <v>145</v>
      </c>
      <c r="BS196" s="1">
        <v>13.02489165</v>
      </c>
      <c r="BT196" s="1">
        <v>2.79446323</v>
      </c>
      <c r="BU196" s="1">
        <v>0.515064457</v>
      </c>
      <c r="BV196" s="1">
        <v>0.191627099</v>
      </c>
      <c r="BW196" s="1">
        <v>0.2997798</v>
      </c>
      <c r="BX196" s="1">
        <v>0.101854402</v>
      </c>
      <c r="BY196" s="1">
        <v>0.062449051</v>
      </c>
      <c r="BZ196" s="1" t="str">
        <f t="shared" si="1"/>
        <v>antiinflamatoria</v>
      </c>
      <c r="CA196" s="1">
        <v>44.6259542</v>
      </c>
      <c r="CB196" s="1" t="s">
        <v>148</v>
      </c>
      <c r="CC196" s="1">
        <v>0.22109516</v>
      </c>
      <c r="CD196" s="1">
        <v>0.452333878</v>
      </c>
      <c r="CE196" s="1">
        <v>0.16362933</v>
      </c>
      <c r="CF196" s="1">
        <v>0.012292616</v>
      </c>
      <c r="CG196" s="1">
        <v>0.084629932</v>
      </c>
      <c r="CH196" s="1">
        <v>752.288</v>
      </c>
      <c r="CI196" s="2" t="str">
        <f t="shared" si="2"/>
        <v>low</v>
      </c>
      <c r="CJ196" s="1">
        <v>18.048</v>
      </c>
      <c r="CK196" s="1">
        <v>9.426</v>
      </c>
      <c r="CL196" s="1">
        <v>8.622</v>
      </c>
      <c r="CM196" s="1">
        <v>6.092</v>
      </c>
      <c r="CN196" s="1">
        <v>9.822</v>
      </c>
      <c r="CO196" s="1">
        <v>0.0</v>
      </c>
      <c r="CP196" s="1">
        <v>0.0</v>
      </c>
      <c r="CQ196" s="1">
        <v>0.0</v>
      </c>
      <c r="CR196" s="1">
        <v>0.0</v>
      </c>
      <c r="CS196" s="1">
        <v>2.133</v>
      </c>
      <c r="CT196" s="1">
        <v>2.133</v>
      </c>
      <c r="CU196" s="1">
        <v>0.0</v>
      </c>
      <c r="CV196" s="1">
        <v>0.0</v>
      </c>
      <c r="CW196" s="1">
        <v>0.0</v>
      </c>
      <c r="CX196" s="1">
        <v>0.0</v>
      </c>
      <c r="CY196" s="1">
        <v>4.281</v>
      </c>
      <c r="CZ196" s="1">
        <v>0.161</v>
      </c>
      <c r="DA196" s="1">
        <v>0.0</v>
      </c>
      <c r="DB196" s="1">
        <v>0.161</v>
      </c>
      <c r="DC196" s="1">
        <v>0.0</v>
      </c>
      <c r="DD196" s="1">
        <v>0.383</v>
      </c>
      <c r="DE196" s="1">
        <v>0.383</v>
      </c>
      <c r="DF196" s="1">
        <v>0.605</v>
      </c>
      <c r="DG196" s="1">
        <v>0.663</v>
      </c>
      <c r="DH196" s="1">
        <v>1.268</v>
      </c>
      <c r="DI196" s="1">
        <v>0.845</v>
      </c>
      <c r="DJ196" s="1">
        <v>1.58</v>
      </c>
      <c r="DK196" s="1">
        <v>2.425</v>
      </c>
      <c r="DL196" s="1">
        <v>3.535</v>
      </c>
      <c r="DM196" s="1">
        <v>3.862</v>
      </c>
      <c r="DN196" s="1">
        <v>7.397</v>
      </c>
      <c r="DO196" s="1">
        <v>0.0</v>
      </c>
      <c r="DP196" s="1">
        <v>2.133</v>
      </c>
      <c r="DQ196" s="1">
        <v>2.133</v>
      </c>
      <c r="DR196" s="1" t="s">
        <v>157</v>
      </c>
      <c r="DS196" s="1" t="s">
        <v>158</v>
      </c>
      <c r="DT196" s="1" t="s">
        <v>158</v>
      </c>
      <c r="DU196" s="1" t="s">
        <v>158</v>
      </c>
      <c r="DV196" s="1">
        <v>461.371</v>
      </c>
      <c r="DW196" s="1" t="str">
        <f t="shared" si="3"/>
        <v>low</v>
      </c>
      <c r="DX196" s="1">
        <v>11.069</v>
      </c>
      <c r="DY196" s="1">
        <v>3.736</v>
      </c>
      <c r="DZ196" s="1">
        <v>6.024</v>
      </c>
      <c r="EA196" s="1" t="s">
        <v>157</v>
      </c>
      <c r="EB196" s="1" t="s">
        <v>158</v>
      </c>
      <c r="EC196" s="1" t="s">
        <v>158</v>
      </c>
      <c r="ED196" s="1" t="s">
        <v>158</v>
      </c>
      <c r="EE196" s="1" t="s">
        <v>551</v>
      </c>
      <c r="EF196" s="1" t="s">
        <v>165</v>
      </c>
      <c r="EG196" s="1" t="s">
        <v>151</v>
      </c>
    </row>
    <row r="197" ht="14.25" customHeight="1">
      <c r="A197" s="1" t="s">
        <v>552</v>
      </c>
      <c r="B197" s="1" t="s">
        <v>153</v>
      </c>
      <c r="C197" s="1">
        <v>44.0</v>
      </c>
      <c r="D197" s="1" t="s">
        <v>161</v>
      </c>
      <c r="E197" s="1">
        <v>74.2</v>
      </c>
      <c r="F197" s="1">
        <v>47.0</v>
      </c>
      <c r="G197" s="1" t="s">
        <v>154</v>
      </c>
      <c r="H197" s="1">
        <v>17.0</v>
      </c>
      <c r="I197" s="1">
        <v>109.0</v>
      </c>
      <c r="J197" s="1">
        <v>174.0</v>
      </c>
      <c r="K197" s="1">
        <v>3.70212766</v>
      </c>
      <c r="L197" s="1">
        <v>202.3</v>
      </c>
      <c r="M197" s="1">
        <v>1.3</v>
      </c>
      <c r="N197" s="1">
        <v>82.0</v>
      </c>
      <c r="O197" s="1">
        <v>5.3</v>
      </c>
      <c r="P197" s="1">
        <v>9.34</v>
      </c>
      <c r="Q197" s="1">
        <v>11.41</v>
      </c>
      <c r="R197" s="1">
        <v>0.818580193</v>
      </c>
      <c r="S197" s="1">
        <v>86.0</v>
      </c>
      <c r="T197" s="1">
        <v>2.86</v>
      </c>
      <c r="U197" s="1">
        <v>4.551</v>
      </c>
      <c r="V197" s="1">
        <v>59.3</v>
      </c>
      <c r="W197" s="1">
        <v>54.42435775</v>
      </c>
      <c r="X197" s="1">
        <v>273.5</v>
      </c>
      <c r="Y197" s="1">
        <v>172.8660264</v>
      </c>
      <c r="Z197" s="1">
        <v>0.578482667</v>
      </c>
      <c r="AA197" s="1">
        <v>0.421210443</v>
      </c>
      <c r="AB197" s="1">
        <v>58.0</v>
      </c>
      <c r="AC197" s="1">
        <v>21.93748875</v>
      </c>
      <c r="AD197" s="1" t="s">
        <v>154</v>
      </c>
      <c r="AE197" s="1">
        <v>35.11338915</v>
      </c>
      <c r="AF197" s="1">
        <v>73.6</v>
      </c>
      <c r="AG197" s="1" t="s">
        <v>154</v>
      </c>
      <c r="AH197" s="1" t="s">
        <v>154</v>
      </c>
      <c r="AI197" s="1" t="s">
        <v>142</v>
      </c>
      <c r="AJ197" s="1" t="s">
        <v>142</v>
      </c>
      <c r="AK197" s="1" t="s">
        <v>143</v>
      </c>
      <c r="AL197" s="1">
        <v>112.0</v>
      </c>
      <c r="AM197" s="1">
        <v>77.0</v>
      </c>
      <c r="AN197" s="1">
        <v>2050.47</v>
      </c>
      <c r="AO197" s="1">
        <v>16.4842</v>
      </c>
      <c r="AP197" s="1">
        <v>695.202</v>
      </c>
      <c r="AQ197" s="1">
        <v>1073.35</v>
      </c>
      <c r="AR197" s="1">
        <v>12.3688</v>
      </c>
      <c r="AS197" s="1">
        <v>1206.98</v>
      </c>
      <c r="AT197" s="1">
        <v>3261.6</v>
      </c>
      <c r="AU197" s="1">
        <v>221.366</v>
      </c>
      <c r="AV197" s="1">
        <v>10.2582</v>
      </c>
      <c r="AW197" s="1">
        <v>1.3165</v>
      </c>
      <c r="AX197" s="1">
        <v>3.05221</v>
      </c>
      <c r="AY197" s="1">
        <v>847.493</v>
      </c>
      <c r="AZ197" s="1">
        <v>0.85237</v>
      </c>
      <c r="BA197" s="1">
        <v>1.45434</v>
      </c>
      <c r="BB197" s="1">
        <v>14.7825</v>
      </c>
      <c r="BC197" s="1">
        <v>4.51017</v>
      </c>
      <c r="BD197" s="1">
        <v>1.06055</v>
      </c>
      <c r="BE197" s="1">
        <v>275.702</v>
      </c>
      <c r="BF197" s="1">
        <v>7.10374</v>
      </c>
      <c r="BG197" s="1">
        <v>111.927</v>
      </c>
      <c r="BH197" s="1">
        <v>3.871574936</v>
      </c>
      <c r="BI197" s="1">
        <v>0.597018321</v>
      </c>
      <c r="BJ197" s="1">
        <v>0.410465433</v>
      </c>
      <c r="BK197" s="1">
        <v>0.020811455</v>
      </c>
      <c r="BL197" s="1" t="s">
        <v>156</v>
      </c>
      <c r="BM197" s="1" t="s">
        <v>146</v>
      </c>
      <c r="BN197" s="1" t="s">
        <v>146</v>
      </c>
      <c r="BO197" s="1" t="s">
        <v>145</v>
      </c>
      <c r="BP197" s="1" t="s">
        <v>146</v>
      </c>
      <c r="BQ197" s="1" t="s">
        <v>146</v>
      </c>
      <c r="BR197" s="1" t="s">
        <v>146</v>
      </c>
      <c r="BS197" s="1">
        <v>21.38486086</v>
      </c>
      <c r="BT197" s="1">
        <v>2.700049028</v>
      </c>
      <c r="BU197" s="1">
        <v>0.746842473</v>
      </c>
      <c r="BV197" s="1">
        <v>0.564992458</v>
      </c>
      <c r="BW197" s="1">
        <v>0.151791911</v>
      </c>
      <c r="BX197" s="1">
        <v>0.876414847</v>
      </c>
      <c r="BY197" s="1">
        <v>0.427519438</v>
      </c>
      <c r="BZ197" s="1" t="str">
        <f t="shared" si="1"/>
        <v>proinflamatoria</v>
      </c>
      <c r="CA197" s="1">
        <v>31.81521739</v>
      </c>
      <c r="CB197" s="1" t="s">
        <v>148</v>
      </c>
      <c r="CC197" s="1">
        <v>0.001532399</v>
      </c>
      <c r="CD197" s="1">
        <v>0.533201985</v>
      </c>
      <c r="CE197" s="1">
        <v>0.386310566</v>
      </c>
      <c r="CF197" s="1">
        <v>0.033931699</v>
      </c>
      <c r="CG197" s="1">
        <v>0.002189142</v>
      </c>
      <c r="CH197" s="1">
        <v>482.25</v>
      </c>
      <c r="CI197" s="2" t="str">
        <f t="shared" si="2"/>
        <v>low</v>
      </c>
      <c r="CJ197" s="1">
        <v>129.583</v>
      </c>
      <c r="CK197" s="1">
        <v>50.135</v>
      </c>
      <c r="CL197" s="1">
        <v>79.448</v>
      </c>
      <c r="CM197" s="1">
        <v>28.118</v>
      </c>
      <c r="CN197" s="1">
        <v>79.026</v>
      </c>
      <c r="CO197" s="1">
        <v>1.547</v>
      </c>
      <c r="CP197" s="1">
        <v>0.0</v>
      </c>
      <c r="CQ197" s="1">
        <v>1.547</v>
      </c>
      <c r="CR197" s="1">
        <v>0.0</v>
      </c>
      <c r="CS197" s="1">
        <v>20.891</v>
      </c>
      <c r="CT197" s="1">
        <v>20.891</v>
      </c>
      <c r="CU197" s="1">
        <v>0.0</v>
      </c>
      <c r="CV197" s="1">
        <v>1.547</v>
      </c>
      <c r="CW197" s="1">
        <v>0.0</v>
      </c>
      <c r="CX197" s="1">
        <v>0.0</v>
      </c>
      <c r="CY197" s="1">
        <v>1.263</v>
      </c>
      <c r="CZ197" s="1">
        <v>0.041</v>
      </c>
      <c r="DA197" s="1">
        <v>0.295</v>
      </c>
      <c r="DB197" s="1">
        <v>0.336</v>
      </c>
      <c r="DC197" s="1">
        <v>15.074</v>
      </c>
      <c r="DD197" s="1">
        <v>0.194</v>
      </c>
      <c r="DE197" s="1">
        <v>15.269</v>
      </c>
      <c r="DF197" s="1">
        <v>7.581</v>
      </c>
      <c r="DG197" s="1">
        <v>3.669</v>
      </c>
      <c r="DH197" s="1">
        <v>11.25</v>
      </c>
      <c r="DI197" s="1">
        <v>0.29</v>
      </c>
      <c r="DJ197" s="1">
        <v>5.102</v>
      </c>
      <c r="DK197" s="1">
        <v>5.392</v>
      </c>
      <c r="DL197" s="1">
        <v>24.338</v>
      </c>
      <c r="DM197" s="1">
        <v>49.297</v>
      </c>
      <c r="DN197" s="1">
        <v>73.634</v>
      </c>
      <c r="DO197" s="1">
        <v>0.0</v>
      </c>
      <c r="DP197" s="1">
        <v>20.891</v>
      </c>
      <c r="DQ197" s="1">
        <v>20.891</v>
      </c>
      <c r="DR197" s="1" t="s">
        <v>158</v>
      </c>
      <c r="DS197" s="1" t="s">
        <v>158</v>
      </c>
      <c r="DT197" s="1" t="s">
        <v>158</v>
      </c>
      <c r="DU197" s="1" t="s">
        <v>158</v>
      </c>
      <c r="DV197" s="1">
        <v>235.19</v>
      </c>
      <c r="DW197" s="1" t="str">
        <f t="shared" si="3"/>
        <v>low</v>
      </c>
      <c r="DX197" s="1">
        <v>63.197</v>
      </c>
      <c r="DY197" s="1">
        <v>13.713</v>
      </c>
      <c r="DZ197" s="1">
        <v>38.541</v>
      </c>
      <c r="EA197" s="1" t="s">
        <v>158</v>
      </c>
      <c r="EB197" s="1" t="s">
        <v>158</v>
      </c>
      <c r="EC197" s="1" t="s">
        <v>158</v>
      </c>
      <c r="ED197" s="1" t="s">
        <v>158</v>
      </c>
      <c r="EE197" s="1" t="s">
        <v>553</v>
      </c>
      <c r="EF197" s="1" t="s">
        <v>151</v>
      </c>
      <c r="EG197" s="1" t="s">
        <v>151</v>
      </c>
    </row>
    <row r="198" ht="14.25" customHeight="1">
      <c r="A198" s="1" t="s">
        <v>554</v>
      </c>
      <c r="B198" s="1" t="s">
        <v>153</v>
      </c>
      <c r="C198" s="1">
        <v>44.0</v>
      </c>
      <c r="D198" s="1" t="s">
        <v>161</v>
      </c>
      <c r="E198" s="1">
        <v>68.5</v>
      </c>
      <c r="F198" s="1">
        <v>53.0</v>
      </c>
      <c r="G198" s="1" t="s">
        <v>154</v>
      </c>
      <c r="H198" s="1">
        <v>19.0</v>
      </c>
      <c r="I198" s="1">
        <v>102.0</v>
      </c>
      <c r="J198" s="1">
        <v>174.0</v>
      </c>
      <c r="K198" s="1">
        <v>3.283018868</v>
      </c>
      <c r="L198" s="1">
        <v>55.2</v>
      </c>
      <c r="M198" s="1">
        <v>4.9</v>
      </c>
      <c r="N198" s="1">
        <v>94.0</v>
      </c>
      <c r="O198" s="1">
        <v>5.5</v>
      </c>
      <c r="P198" s="1">
        <v>27.66</v>
      </c>
      <c r="Q198" s="1">
        <v>7.41</v>
      </c>
      <c r="R198" s="1">
        <v>3.732793522</v>
      </c>
      <c r="S198" s="1">
        <v>93.0</v>
      </c>
      <c r="T198" s="1">
        <v>13.7</v>
      </c>
      <c r="U198" s="1">
        <v>5.217</v>
      </c>
      <c r="V198" s="1">
        <v>129.4</v>
      </c>
      <c r="W198" s="1">
        <v>159.5806639</v>
      </c>
      <c r="X198" s="1">
        <v>56.2</v>
      </c>
      <c r="Y198" s="1">
        <v>31.48046323</v>
      </c>
      <c r="Z198" s="1">
        <v>3.176573333</v>
      </c>
      <c r="AA198" s="1">
        <v>0.321153201</v>
      </c>
      <c r="AB198" s="1">
        <v>81.8</v>
      </c>
      <c r="AC198" s="1">
        <v>34.18004863</v>
      </c>
      <c r="AD198" s="1" t="s">
        <v>155</v>
      </c>
      <c r="AE198" s="1">
        <v>44.58375573</v>
      </c>
      <c r="AF198" s="1">
        <v>94.8</v>
      </c>
      <c r="AG198" s="1" t="s">
        <v>140</v>
      </c>
      <c r="AH198" s="1" t="s">
        <v>141</v>
      </c>
      <c r="AI198" s="1" t="s">
        <v>142</v>
      </c>
      <c r="AJ198" s="1" t="s">
        <v>142</v>
      </c>
      <c r="AK198" s="1" t="s">
        <v>143</v>
      </c>
      <c r="AL198" s="1">
        <v>152.0</v>
      </c>
      <c r="AM198" s="1">
        <v>92.0</v>
      </c>
      <c r="AN198" s="1">
        <v>1479.04</v>
      </c>
      <c r="AO198" s="1">
        <v>11.1748</v>
      </c>
      <c r="AP198" s="1">
        <v>821.466</v>
      </c>
      <c r="AQ198" s="1">
        <v>979.417</v>
      </c>
      <c r="AR198" s="1">
        <v>10.5368</v>
      </c>
      <c r="AS198" s="1">
        <v>994.114</v>
      </c>
      <c r="AT198" s="1">
        <v>2212.87</v>
      </c>
      <c r="AU198" s="1">
        <v>185.662</v>
      </c>
      <c r="AV198" s="1">
        <v>9.8334</v>
      </c>
      <c r="AW198" s="1">
        <v>0.755263</v>
      </c>
      <c r="AX198" s="1">
        <v>2.7943</v>
      </c>
      <c r="AY198" s="1">
        <v>703.194</v>
      </c>
      <c r="AZ198" s="1">
        <v>0.85237</v>
      </c>
      <c r="BA198" s="1">
        <v>1.21622</v>
      </c>
      <c r="BB198" s="1">
        <v>11.5305</v>
      </c>
      <c r="BC198" s="1">
        <v>4.05104</v>
      </c>
      <c r="BD198" s="1">
        <v>1.11953</v>
      </c>
      <c r="BE198" s="1">
        <v>273.852</v>
      </c>
      <c r="BF198" s="1">
        <v>7.02927</v>
      </c>
      <c r="BG198" s="1">
        <v>115.499</v>
      </c>
      <c r="BH198" s="1">
        <v>0.329574298</v>
      </c>
      <c r="BI198" s="1">
        <v>0.17269056</v>
      </c>
      <c r="BJ198" s="1">
        <v>0.100306581</v>
      </c>
      <c r="BK198" s="1">
        <v>0.046566952</v>
      </c>
      <c r="BL198" s="1" t="s">
        <v>144</v>
      </c>
      <c r="BM198" s="1" t="s">
        <v>145</v>
      </c>
      <c r="BN198" s="1" t="s">
        <v>146</v>
      </c>
      <c r="BO198" s="1" t="s">
        <v>146</v>
      </c>
      <c r="BP198" s="1" t="s">
        <v>146</v>
      </c>
      <c r="BQ198" s="1" t="s">
        <v>145</v>
      </c>
      <c r="BR198" s="1" t="s">
        <v>145</v>
      </c>
      <c r="BS198" s="1">
        <v>16.3781577</v>
      </c>
      <c r="BT198" s="1">
        <v>2.291096178</v>
      </c>
      <c r="BU198" s="1">
        <v>0.712028841</v>
      </c>
      <c r="BV198" s="1">
        <v>0.732170199</v>
      </c>
      <c r="BW198" s="1">
        <v>0.11354659</v>
      </c>
      <c r="BX198" s="1">
        <v>1.581855895</v>
      </c>
      <c r="BY198" s="1">
        <v>1.069544216</v>
      </c>
      <c r="BZ198" s="1" t="str">
        <f t="shared" si="1"/>
        <v>proinflamatoria</v>
      </c>
      <c r="CA198" s="1">
        <v>43.3628692</v>
      </c>
      <c r="CB198" s="1" t="s">
        <v>148</v>
      </c>
      <c r="CC198" s="1">
        <v>0.046895337</v>
      </c>
      <c r="CD198" s="1">
        <v>0.262384197</v>
      </c>
      <c r="CE198" s="1">
        <v>0.076295843</v>
      </c>
      <c r="CF198" s="1">
        <v>0.366510987</v>
      </c>
      <c r="CG198" s="1">
        <v>0.057499426</v>
      </c>
      <c r="CH198" s="1">
        <v>749.188</v>
      </c>
      <c r="CI198" s="2" t="str">
        <f t="shared" si="2"/>
        <v>low</v>
      </c>
      <c r="CJ198" s="1">
        <v>627.054</v>
      </c>
      <c r="CK198" s="1">
        <v>417.36</v>
      </c>
      <c r="CL198" s="1">
        <v>209.693</v>
      </c>
      <c r="CM198" s="1">
        <v>52.665</v>
      </c>
      <c r="CN198" s="1">
        <v>549.829</v>
      </c>
      <c r="CO198" s="1">
        <v>4.228</v>
      </c>
      <c r="CP198" s="1">
        <v>0.0</v>
      </c>
      <c r="CQ198" s="1">
        <v>4.228</v>
      </c>
      <c r="CR198" s="1">
        <v>0.0</v>
      </c>
      <c r="CS198" s="1">
        <v>20.332</v>
      </c>
      <c r="CT198" s="1">
        <v>20.332</v>
      </c>
      <c r="CU198" s="1">
        <v>0.0</v>
      </c>
      <c r="CV198" s="1">
        <v>0.43</v>
      </c>
      <c r="CW198" s="1">
        <v>39.878</v>
      </c>
      <c r="CX198" s="1">
        <v>0.0</v>
      </c>
      <c r="CY198" s="1">
        <v>6.823</v>
      </c>
      <c r="CZ198" s="1">
        <v>0.059</v>
      </c>
      <c r="DA198" s="1">
        <v>0.424</v>
      </c>
      <c r="DB198" s="1">
        <v>0.483</v>
      </c>
      <c r="DC198" s="1">
        <v>0.0</v>
      </c>
      <c r="DD198" s="1">
        <v>0.093</v>
      </c>
      <c r="DE198" s="1">
        <v>0.093</v>
      </c>
      <c r="DF198" s="1">
        <v>3.018</v>
      </c>
      <c r="DG198" s="1">
        <v>2.37</v>
      </c>
      <c r="DH198" s="1">
        <v>5.389</v>
      </c>
      <c r="DI198" s="1">
        <v>11.857</v>
      </c>
      <c r="DJ198" s="1">
        <v>10.093</v>
      </c>
      <c r="DK198" s="1">
        <v>21.949</v>
      </c>
      <c r="DL198" s="1">
        <v>351.498</v>
      </c>
      <c r="DM198" s="1">
        <v>176.382</v>
      </c>
      <c r="DN198" s="1">
        <v>527.88</v>
      </c>
      <c r="DO198" s="1">
        <v>0.0</v>
      </c>
      <c r="DP198" s="1">
        <v>20.332</v>
      </c>
      <c r="DQ198" s="1">
        <v>20.332</v>
      </c>
      <c r="DR198" s="1" t="s">
        <v>157</v>
      </c>
      <c r="DS198" s="1" t="s">
        <v>157</v>
      </c>
      <c r="DT198" s="1" t="s">
        <v>158</v>
      </c>
      <c r="DU198" s="1" t="s">
        <v>149</v>
      </c>
      <c r="DV198" s="1">
        <v>506.537</v>
      </c>
      <c r="DW198" s="1" t="str">
        <f t="shared" si="3"/>
        <v>low</v>
      </c>
      <c r="DX198" s="1">
        <v>423.96</v>
      </c>
      <c r="DY198" s="1">
        <v>35.608</v>
      </c>
      <c r="DZ198" s="1">
        <v>371.747</v>
      </c>
      <c r="EA198" s="1" t="s">
        <v>157</v>
      </c>
      <c r="EB198" s="1" t="s">
        <v>149</v>
      </c>
      <c r="EC198" s="1" t="s">
        <v>157</v>
      </c>
      <c r="ED198" s="1" t="s">
        <v>149</v>
      </c>
      <c r="EE198" s="1" t="s">
        <v>555</v>
      </c>
      <c r="EF198" s="1" t="s">
        <v>165</v>
      </c>
      <c r="EG198" s="1" t="s">
        <v>165</v>
      </c>
    </row>
    <row r="199" ht="14.25" customHeight="1">
      <c r="A199" s="1" t="s">
        <v>556</v>
      </c>
      <c r="B199" s="1" t="s">
        <v>136</v>
      </c>
      <c r="C199" s="1">
        <v>41.0</v>
      </c>
      <c r="D199" s="1" t="s">
        <v>161</v>
      </c>
      <c r="E199" s="1">
        <v>116.0</v>
      </c>
      <c r="F199" s="1">
        <v>43.0</v>
      </c>
      <c r="G199" s="1" t="s">
        <v>154</v>
      </c>
      <c r="H199" s="1">
        <v>53.0</v>
      </c>
      <c r="I199" s="1">
        <v>118.0</v>
      </c>
      <c r="J199" s="1">
        <v>214.0</v>
      </c>
      <c r="K199" s="1">
        <v>4.976744186</v>
      </c>
      <c r="L199" s="1">
        <v>175.0</v>
      </c>
      <c r="M199" s="1">
        <v>1.4</v>
      </c>
      <c r="N199" s="1">
        <v>110.0</v>
      </c>
      <c r="O199" s="1">
        <v>5.0</v>
      </c>
      <c r="P199" s="1">
        <v>2.45</v>
      </c>
      <c r="Q199" s="1">
        <v>5.98</v>
      </c>
      <c r="R199" s="1">
        <v>0.409698997</v>
      </c>
      <c r="S199" s="1">
        <v>266.0</v>
      </c>
      <c r="T199" s="1">
        <v>9.18</v>
      </c>
      <c r="U199" s="1">
        <v>6.105</v>
      </c>
      <c r="V199" s="1">
        <v>72.2</v>
      </c>
      <c r="W199" s="1">
        <v>70.47984645</v>
      </c>
      <c r="X199" s="1">
        <v>80.1</v>
      </c>
      <c r="Y199" s="1">
        <v>40.14709897</v>
      </c>
      <c r="Z199" s="1">
        <v>2.49084</v>
      </c>
      <c r="AA199" s="1">
        <v>0.332428501</v>
      </c>
      <c r="AB199" s="1">
        <v>54.6</v>
      </c>
      <c r="AC199" s="1">
        <v>21.48899024</v>
      </c>
      <c r="AD199" s="1" t="s">
        <v>154</v>
      </c>
      <c r="AE199" s="1">
        <v>24.55971658</v>
      </c>
      <c r="AF199" s="1">
        <v>83.2</v>
      </c>
      <c r="AG199" s="1" t="s">
        <v>154</v>
      </c>
      <c r="AH199" s="1" t="s">
        <v>154</v>
      </c>
      <c r="AI199" s="1" t="s">
        <v>142</v>
      </c>
      <c r="AJ199" s="1" t="s">
        <v>167</v>
      </c>
      <c r="AK199" s="1" t="s">
        <v>170</v>
      </c>
      <c r="AL199" s="1">
        <v>150.0</v>
      </c>
      <c r="AM199" s="1">
        <v>99.0</v>
      </c>
      <c r="AN199" s="1">
        <v>2132.07</v>
      </c>
      <c r="AO199" s="1">
        <v>13.8557</v>
      </c>
      <c r="AP199" s="1">
        <v>300.004</v>
      </c>
      <c r="AQ199" s="1">
        <v>877.843</v>
      </c>
      <c r="AR199" s="1">
        <v>12.2018</v>
      </c>
      <c r="AS199" s="1">
        <v>1020.54</v>
      </c>
      <c r="AT199" s="1">
        <v>2663.59</v>
      </c>
      <c r="AU199" s="1">
        <v>231.388</v>
      </c>
      <c r="AV199" s="1">
        <v>10.8669</v>
      </c>
      <c r="AW199" s="1">
        <v>1.20799</v>
      </c>
      <c r="AX199" s="1">
        <v>3.76836</v>
      </c>
      <c r="AY199" s="1">
        <v>571.285</v>
      </c>
      <c r="AZ199" s="1">
        <v>1.15608</v>
      </c>
      <c r="BA199" s="1">
        <v>1.30364</v>
      </c>
      <c r="BB199" s="1">
        <v>14.5173</v>
      </c>
      <c r="BC199" s="1">
        <v>4.70953</v>
      </c>
      <c r="BD199" s="1">
        <v>2.22146</v>
      </c>
      <c r="BE199" s="1">
        <v>293.71</v>
      </c>
      <c r="BF199" s="1">
        <v>7.11974</v>
      </c>
      <c r="BG199" s="1">
        <v>101.243</v>
      </c>
      <c r="BH199" s="1">
        <v>22.04994326</v>
      </c>
      <c r="BI199" s="1">
        <v>12.0916412</v>
      </c>
      <c r="BJ199" s="1">
        <v>1.981317035</v>
      </c>
      <c r="BK199" s="1">
        <v>0.0</v>
      </c>
      <c r="BL199" s="1" t="s">
        <v>144</v>
      </c>
      <c r="BM199" s="1" t="s">
        <v>145</v>
      </c>
      <c r="BN199" s="1" t="s">
        <v>145</v>
      </c>
      <c r="BO199" s="1" t="s">
        <v>146</v>
      </c>
      <c r="BP199" s="1" t="s">
        <v>145</v>
      </c>
      <c r="BQ199" s="1" t="s">
        <v>146</v>
      </c>
      <c r="BR199" s="1" t="s">
        <v>146</v>
      </c>
      <c r="BS199" s="1" t="s">
        <v>147</v>
      </c>
      <c r="BT199" s="1" t="s">
        <v>147</v>
      </c>
      <c r="BU199" s="1" t="s">
        <v>147</v>
      </c>
      <c r="BV199" s="1" t="s">
        <v>147</v>
      </c>
      <c r="BW199" s="1" t="s">
        <v>147</v>
      </c>
      <c r="BX199" s="1">
        <v>0.800800022</v>
      </c>
      <c r="BY199" s="1">
        <v>0.375609767</v>
      </c>
      <c r="BZ199" s="1" t="str">
        <f t="shared" si="1"/>
        <v>proinflamatoria</v>
      </c>
      <c r="CA199" s="1">
        <v>25.68269231</v>
      </c>
      <c r="CB199" s="1" t="s">
        <v>148</v>
      </c>
      <c r="CC199" s="1">
        <v>0.062350341</v>
      </c>
      <c r="CD199" s="1">
        <v>0.40965187</v>
      </c>
      <c r="CE199" s="1">
        <v>0.412599005</v>
      </c>
      <c r="CF199" s="1">
        <v>0.017636766</v>
      </c>
      <c r="CG199" s="1">
        <v>0.022379812</v>
      </c>
      <c r="CH199" s="1">
        <v>277.728</v>
      </c>
      <c r="CI199" s="2" t="str">
        <f t="shared" si="2"/>
        <v>low</v>
      </c>
      <c r="CJ199" s="1">
        <v>34.631</v>
      </c>
      <c r="CK199" s="1">
        <v>17.203</v>
      </c>
      <c r="CL199" s="1">
        <v>17.428</v>
      </c>
      <c r="CM199" s="1">
        <v>0.026</v>
      </c>
      <c r="CN199" s="1">
        <v>29.047</v>
      </c>
      <c r="CO199" s="1">
        <v>4.25</v>
      </c>
      <c r="CP199" s="1">
        <v>0.0</v>
      </c>
      <c r="CQ199" s="1">
        <v>4.25</v>
      </c>
      <c r="CR199" s="1">
        <v>0.0</v>
      </c>
      <c r="CS199" s="1">
        <v>1.308</v>
      </c>
      <c r="CT199" s="1">
        <v>1.308</v>
      </c>
      <c r="CU199" s="1">
        <v>0.0</v>
      </c>
      <c r="CV199" s="1">
        <v>4.25</v>
      </c>
      <c r="CW199" s="1">
        <v>0.0</v>
      </c>
      <c r="CX199" s="1">
        <v>0.0</v>
      </c>
      <c r="CY199" s="1">
        <v>0.0</v>
      </c>
      <c r="CZ199" s="1">
        <v>0.0</v>
      </c>
      <c r="DA199" s="1">
        <v>0.0</v>
      </c>
      <c r="DB199" s="1">
        <v>0.0</v>
      </c>
      <c r="DC199" s="1">
        <v>0.0</v>
      </c>
      <c r="DD199" s="1">
        <v>0.001</v>
      </c>
      <c r="DE199" s="1">
        <v>0.001</v>
      </c>
      <c r="DF199" s="1">
        <v>0.0</v>
      </c>
      <c r="DG199" s="1">
        <v>0.025</v>
      </c>
      <c r="DH199" s="1">
        <v>0.025</v>
      </c>
      <c r="DI199" s="1">
        <v>0.21</v>
      </c>
      <c r="DJ199" s="1">
        <v>0.596</v>
      </c>
      <c r="DK199" s="1">
        <v>0.806</v>
      </c>
      <c r="DL199" s="1">
        <v>12.743</v>
      </c>
      <c r="DM199" s="1">
        <v>15.498</v>
      </c>
      <c r="DN199" s="1">
        <v>28.241</v>
      </c>
      <c r="DO199" s="1">
        <v>0.0</v>
      </c>
      <c r="DP199" s="1">
        <v>1.308</v>
      </c>
      <c r="DQ199" s="1">
        <v>1.308</v>
      </c>
      <c r="DR199" s="1" t="s">
        <v>158</v>
      </c>
      <c r="DS199" s="1" t="s">
        <v>158</v>
      </c>
      <c r="DT199" s="1" t="s">
        <v>158</v>
      </c>
      <c r="DU199" s="1" t="s">
        <v>158</v>
      </c>
      <c r="DV199" s="1">
        <v>130.262</v>
      </c>
      <c r="DW199" s="1" t="str">
        <f t="shared" si="3"/>
        <v>low</v>
      </c>
      <c r="DX199" s="1">
        <v>16.243</v>
      </c>
      <c r="DY199" s="1">
        <v>0.012</v>
      </c>
      <c r="DZ199" s="1">
        <v>13.624</v>
      </c>
      <c r="EA199" s="1" t="s">
        <v>158</v>
      </c>
      <c r="EB199" s="1" t="s">
        <v>158</v>
      </c>
      <c r="EC199" s="1" t="s">
        <v>158</v>
      </c>
      <c r="ED199" s="1" t="s">
        <v>158</v>
      </c>
      <c r="EE199" s="1" t="s">
        <v>557</v>
      </c>
      <c r="EF199" s="1" t="s">
        <v>151</v>
      </c>
      <c r="EG199" s="1" t="s">
        <v>151</v>
      </c>
    </row>
    <row r="200" ht="14.25" customHeight="1">
      <c r="A200" s="1" t="s">
        <v>558</v>
      </c>
      <c r="B200" s="1" t="s">
        <v>153</v>
      </c>
      <c r="C200" s="1">
        <v>39.0</v>
      </c>
      <c r="D200" s="1" t="s">
        <v>137</v>
      </c>
      <c r="E200" s="1">
        <v>79.3</v>
      </c>
      <c r="F200" s="1">
        <v>58.0</v>
      </c>
      <c r="G200" s="1" t="s">
        <v>154</v>
      </c>
      <c r="H200" s="1">
        <v>10.0</v>
      </c>
      <c r="I200" s="1">
        <v>123.0</v>
      </c>
      <c r="J200" s="1">
        <v>191.0</v>
      </c>
      <c r="K200" s="1">
        <v>3.293103448</v>
      </c>
      <c r="L200" s="1">
        <v>206.9</v>
      </c>
      <c r="M200" s="1">
        <v>13.3</v>
      </c>
      <c r="N200" s="1">
        <v>86.0</v>
      </c>
      <c r="O200" s="1">
        <v>5.5</v>
      </c>
      <c r="P200" s="1">
        <v>22.34</v>
      </c>
      <c r="Q200" s="1">
        <v>6.51</v>
      </c>
      <c r="R200" s="1">
        <v>3.431643625</v>
      </c>
      <c r="S200" s="1">
        <v>51.0</v>
      </c>
      <c r="T200" s="1">
        <v>10.14</v>
      </c>
      <c r="U200" s="1">
        <v>4.773</v>
      </c>
      <c r="V200" s="1">
        <v>125.7</v>
      </c>
      <c r="W200" s="1">
        <v>159.3087196</v>
      </c>
      <c r="X200" s="1">
        <v>77.2</v>
      </c>
      <c r="Y200" s="1">
        <v>46.48931304</v>
      </c>
      <c r="Z200" s="1">
        <v>2.151032</v>
      </c>
      <c r="AA200" s="1">
        <v>0.339620075</v>
      </c>
      <c r="AB200" s="1">
        <v>101.3</v>
      </c>
      <c r="AC200" s="1">
        <v>37.98718186</v>
      </c>
      <c r="AD200" s="1" t="s">
        <v>155</v>
      </c>
      <c r="AE200" s="1">
        <v>41.37044993</v>
      </c>
      <c r="AF200" s="1">
        <v>119.0</v>
      </c>
      <c r="AG200" s="1" t="s">
        <v>140</v>
      </c>
      <c r="AH200" s="1" t="s">
        <v>141</v>
      </c>
      <c r="AI200" s="1" t="s">
        <v>142</v>
      </c>
      <c r="AJ200" s="1" t="s">
        <v>167</v>
      </c>
      <c r="AK200" s="1" t="s">
        <v>143</v>
      </c>
      <c r="AL200" s="1">
        <v>113.0</v>
      </c>
      <c r="AM200" s="1">
        <v>82.0</v>
      </c>
      <c r="AN200" s="1">
        <v>1595.39</v>
      </c>
      <c r="AO200" s="1">
        <v>19.8602</v>
      </c>
      <c r="AP200" s="1">
        <v>345.17</v>
      </c>
      <c r="AQ200" s="1">
        <v>926.926</v>
      </c>
      <c r="AR200" s="1">
        <v>14.4208</v>
      </c>
      <c r="AS200" s="1">
        <v>1512.42</v>
      </c>
      <c r="AT200" s="1">
        <v>1783.92</v>
      </c>
      <c r="AU200" s="1">
        <v>286.691</v>
      </c>
      <c r="AV200" s="1">
        <v>10.314</v>
      </c>
      <c r="AW200" s="1">
        <v>1.45775</v>
      </c>
      <c r="AX200" s="1">
        <v>4.13148</v>
      </c>
      <c r="AY200" s="1">
        <v>434.878</v>
      </c>
      <c r="AZ200" s="1">
        <v>0.908231</v>
      </c>
      <c r="BA200" s="1">
        <v>0.986993</v>
      </c>
      <c r="BB200" s="1">
        <v>14.165</v>
      </c>
      <c r="BC200" s="1">
        <v>3.4734</v>
      </c>
      <c r="BD200" s="1">
        <v>0.533854</v>
      </c>
      <c r="BE200" s="1">
        <v>360.359</v>
      </c>
      <c r="BF200" s="1">
        <v>6.61279</v>
      </c>
      <c r="BG200" s="1">
        <v>88.2663</v>
      </c>
      <c r="BH200" s="1">
        <v>7.031289087</v>
      </c>
      <c r="BI200" s="1">
        <v>2.07463832</v>
      </c>
      <c r="BJ200" s="1">
        <v>1.373521948</v>
      </c>
      <c r="BK200" s="1">
        <v>0.091855438</v>
      </c>
      <c r="BL200" s="1" t="s">
        <v>156</v>
      </c>
      <c r="BM200" s="1" t="s">
        <v>146</v>
      </c>
      <c r="BN200" s="1" t="s">
        <v>146</v>
      </c>
      <c r="BO200" s="1" t="s">
        <v>146</v>
      </c>
      <c r="BP200" s="1" t="s">
        <v>146</v>
      </c>
      <c r="BQ200" s="1" t="s">
        <v>145</v>
      </c>
      <c r="BR200" s="1" t="s">
        <v>146</v>
      </c>
      <c r="BS200" s="1">
        <v>11.92604872</v>
      </c>
      <c r="BT200" s="1">
        <v>2.598164297</v>
      </c>
      <c r="BU200" s="1">
        <v>0.720003241</v>
      </c>
      <c r="BV200" s="1">
        <v>0.558574558</v>
      </c>
      <c r="BW200" s="1">
        <v>0.121564196</v>
      </c>
      <c r="BX200" s="1">
        <v>0.399786026</v>
      </c>
      <c r="BY200" s="1">
        <v>0.250649546</v>
      </c>
      <c r="BZ200" s="1" t="str">
        <f t="shared" si="1"/>
        <v>proinflamatoria</v>
      </c>
      <c r="CA200" s="1">
        <v>48.55462185</v>
      </c>
      <c r="CB200" s="1" t="s">
        <v>148</v>
      </c>
      <c r="CC200" s="1">
        <v>0.093371347</v>
      </c>
      <c r="CD200" s="1">
        <v>0.345552048</v>
      </c>
      <c r="CE200" s="1">
        <v>0.090214846</v>
      </c>
      <c r="CF200" s="1">
        <v>0.163255609</v>
      </c>
      <c r="CG200" s="1">
        <v>0.117028137</v>
      </c>
      <c r="CH200" s="1">
        <v>973.571</v>
      </c>
      <c r="CI200" s="2" t="str">
        <f t="shared" si="2"/>
        <v>low</v>
      </c>
      <c r="CJ200" s="1">
        <v>964.213</v>
      </c>
      <c r="CK200" s="1">
        <v>710.875</v>
      </c>
      <c r="CL200" s="1">
        <v>253.338</v>
      </c>
      <c r="CM200" s="1">
        <v>142.522</v>
      </c>
      <c r="CN200" s="1">
        <v>785.212</v>
      </c>
      <c r="CO200" s="1">
        <v>36.332</v>
      </c>
      <c r="CP200" s="1">
        <v>0.0</v>
      </c>
      <c r="CQ200" s="1">
        <v>36.332</v>
      </c>
      <c r="CR200" s="1">
        <v>0.0</v>
      </c>
      <c r="CS200" s="1">
        <v>0.142</v>
      </c>
      <c r="CT200" s="1">
        <v>0.142</v>
      </c>
      <c r="CU200" s="1">
        <v>0.005</v>
      </c>
      <c r="CV200" s="1">
        <v>30.519</v>
      </c>
      <c r="CW200" s="1">
        <v>0.0</v>
      </c>
      <c r="CX200" s="1">
        <v>0.0</v>
      </c>
      <c r="CY200" s="1">
        <v>12.149</v>
      </c>
      <c r="CZ200" s="1">
        <v>0.0</v>
      </c>
      <c r="DA200" s="1">
        <v>0.0</v>
      </c>
      <c r="DB200" s="1">
        <v>0.0</v>
      </c>
      <c r="DC200" s="1">
        <v>0.0</v>
      </c>
      <c r="DD200" s="1">
        <v>0.0</v>
      </c>
      <c r="DE200" s="1">
        <v>0.0</v>
      </c>
      <c r="DF200" s="1">
        <v>130.373</v>
      </c>
      <c r="DG200" s="1">
        <v>0.0</v>
      </c>
      <c r="DH200" s="1">
        <v>130.373</v>
      </c>
      <c r="DI200" s="1">
        <v>0.0</v>
      </c>
      <c r="DJ200" s="1">
        <v>0.275</v>
      </c>
      <c r="DK200" s="1">
        <v>0.275</v>
      </c>
      <c r="DL200" s="1">
        <v>532.016</v>
      </c>
      <c r="DM200" s="1">
        <v>252.921</v>
      </c>
      <c r="DN200" s="1">
        <v>784.937</v>
      </c>
      <c r="DO200" s="1">
        <v>0.0</v>
      </c>
      <c r="DP200" s="1">
        <v>0.142</v>
      </c>
      <c r="DQ200" s="1">
        <v>0.142</v>
      </c>
      <c r="DR200" s="1" t="s">
        <v>157</v>
      </c>
      <c r="DS200" s="1" t="s">
        <v>149</v>
      </c>
      <c r="DT200" s="1" t="s">
        <v>157</v>
      </c>
      <c r="DU200" s="1" t="s">
        <v>149</v>
      </c>
      <c r="DV200" s="1">
        <v>610.24</v>
      </c>
      <c r="DW200" s="1" t="str">
        <f t="shared" si="3"/>
        <v>high</v>
      </c>
      <c r="DX200" s="1">
        <v>604.374</v>
      </c>
      <c r="DY200" s="1">
        <v>89.334</v>
      </c>
      <c r="DZ200" s="1">
        <v>492.175</v>
      </c>
      <c r="EA200" s="1" t="s">
        <v>157</v>
      </c>
      <c r="EB200" s="1" t="s">
        <v>149</v>
      </c>
      <c r="EC200" s="1" t="s">
        <v>157</v>
      </c>
      <c r="ED200" s="1" t="s">
        <v>149</v>
      </c>
      <c r="EE200" s="1" t="s">
        <v>559</v>
      </c>
      <c r="EF200" s="1" t="s">
        <v>165</v>
      </c>
      <c r="EG200" s="1" t="s">
        <v>151</v>
      </c>
    </row>
    <row r="201" ht="14.25" customHeight="1">
      <c r="A201" s="1" t="s">
        <v>560</v>
      </c>
      <c r="B201" s="1" t="s">
        <v>153</v>
      </c>
      <c r="C201" s="1">
        <v>49.0</v>
      </c>
      <c r="D201" s="1" t="s">
        <v>161</v>
      </c>
      <c r="E201" s="1">
        <v>67.7</v>
      </c>
      <c r="F201" s="1">
        <v>52.0</v>
      </c>
      <c r="G201" s="1" t="s">
        <v>154</v>
      </c>
      <c r="H201" s="1">
        <v>15.0</v>
      </c>
      <c r="I201" s="1">
        <v>101.0</v>
      </c>
      <c r="J201" s="1">
        <v>169.0</v>
      </c>
      <c r="K201" s="1">
        <v>3.25</v>
      </c>
      <c r="L201" s="1">
        <v>155.7</v>
      </c>
      <c r="M201" s="1">
        <v>1.5</v>
      </c>
      <c r="N201" s="1">
        <v>79.0</v>
      </c>
      <c r="O201" s="1">
        <v>5.2</v>
      </c>
      <c r="P201" s="1">
        <v>14.76</v>
      </c>
      <c r="Q201" s="1">
        <v>21.3</v>
      </c>
      <c r="R201" s="1">
        <v>0.692957746</v>
      </c>
      <c r="S201" s="1">
        <v>76.0</v>
      </c>
      <c r="T201" s="1">
        <v>9.65</v>
      </c>
      <c r="U201" s="1">
        <v>4.3845</v>
      </c>
      <c r="V201" s="1">
        <v>144.0</v>
      </c>
      <c r="W201" s="1">
        <v>218.2023742</v>
      </c>
      <c r="X201" s="1">
        <v>83.0</v>
      </c>
      <c r="Y201" s="1">
        <v>53.17838335</v>
      </c>
      <c r="Z201" s="1">
        <v>1.880463333</v>
      </c>
      <c r="AA201" s="1">
        <v>0.346490178</v>
      </c>
      <c r="AB201" s="1">
        <v>92.3</v>
      </c>
      <c r="AC201" s="1">
        <v>36.74033974</v>
      </c>
      <c r="AD201" s="1" t="s">
        <v>155</v>
      </c>
      <c r="AE201" s="1">
        <v>43.06390233</v>
      </c>
      <c r="AF201" s="1">
        <v>101.3</v>
      </c>
      <c r="AG201" s="1" t="s">
        <v>140</v>
      </c>
      <c r="AH201" s="1" t="s">
        <v>141</v>
      </c>
      <c r="AI201" s="1" t="s">
        <v>142</v>
      </c>
      <c r="AJ201" s="1" t="s">
        <v>142</v>
      </c>
      <c r="AK201" s="1" t="s">
        <v>143</v>
      </c>
      <c r="AL201" s="1">
        <v>135.0</v>
      </c>
      <c r="AM201" s="1">
        <v>96.0</v>
      </c>
      <c r="AN201" s="1">
        <v>1116.92</v>
      </c>
      <c r="AO201" s="1">
        <v>9.43235</v>
      </c>
      <c r="AP201" s="1">
        <v>250.803</v>
      </c>
      <c r="AQ201" s="1">
        <v>589.993</v>
      </c>
      <c r="AR201" s="1">
        <v>9.08137</v>
      </c>
      <c r="AS201" s="1">
        <v>599.595</v>
      </c>
      <c r="AT201" s="1">
        <v>1558.47</v>
      </c>
      <c r="AU201" s="1">
        <v>120.273</v>
      </c>
      <c r="AV201" s="1">
        <v>9.07033</v>
      </c>
      <c r="AW201" s="1">
        <v>0.685103</v>
      </c>
      <c r="AX201" s="1">
        <v>1.86263</v>
      </c>
      <c r="AY201" s="1">
        <v>577.75</v>
      </c>
      <c r="AZ201" s="1">
        <v>0.678879</v>
      </c>
      <c r="BA201" s="1">
        <v>1.04703</v>
      </c>
      <c r="BB201" s="1">
        <v>9.39433</v>
      </c>
      <c r="BC201" s="1">
        <v>3.10851</v>
      </c>
      <c r="BD201" s="1">
        <v>0.632544</v>
      </c>
      <c r="BE201" s="1">
        <v>246.939</v>
      </c>
      <c r="BF201" s="1">
        <v>6.95894</v>
      </c>
      <c r="BG201" s="1">
        <v>95.497</v>
      </c>
      <c r="BH201" s="1">
        <v>3.260034578</v>
      </c>
      <c r="BI201" s="1">
        <v>3.057843872</v>
      </c>
      <c r="BJ201" s="1">
        <v>1.5056156</v>
      </c>
      <c r="BK201" s="1">
        <v>0.034743451</v>
      </c>
      <c r="BL201" s="1" t="s">
        <v>156</v>
      </c>
      <c r="BM201" s="1" t="s">
        <v>145</v>
      </c>
      <c r="BN201" s="1" t="s">
        <v>146</v>
      </c>
      <c r="BO201" s="1" t="s">
        <v>146</v>
      </c>
      <c r="BP201" s="1" t="s">
        <v>146</v>
      </c>
      <c r="BQ201" s="1" t="s">
        <v>146</v>
      </c>
      <c r="BR201" s="1" t="s">
        <v>146</v>
      </c>
      <c r="BS201" s="1">
        <v>9.952977805</v>
      </c>
      <c r="BT201" s="1">
        <v>1.917464072</v>
      </c>
      <c r="BU201" s="1">
        <v>0.629252721</v>
      </c>
      <c r="BV201" s="1">
        <v>0.467756355</v>
      </c>
      <c r="BW201" s="1">
        <v>0.250768543</v>
      </c>
      <c r="BX201" s="1">
        <v>2.082484791</v>
      </c>
      <c r="BY201" s="1">
        <v>1.864355229</v>
      </c>
      <c r="BZ201" s="1" t="str">
        <f t="shared" si="1"/>
        <v>proinflamatoria</v>
      </c>
      <c r="CA201" s="1">
        <v>44.70681145</v>
      </c>
      <c r="CB201" s="1" t="s">
        <v>148</v>
      </c>
      <c r="CC201" s="1">
        <v>0.200659937</v>
      </c>
      <c r="CD201" s="1">
        <v>0.292593682</v>
      </c>
      <c r="CE201" s="1">
        <v>0.331286005</v>
      </c>
      <c r="CF201" s="1">
        <v>0.022106788</v>
      </c>
      <c r="CG201" s="1">
        <v>0.029217986</v>
      </c>
      <c r="CH201" s="1">
        <v>256.306</v>
      </c>
      <c r="CI201" s="2" t="str">
        <f t="shared" si="2"/>
        <v>low</v>
      </c>
      <c r="CJ201" s="1">
        <v>14.802</v>
      </c>
      <c r="CK201" s="1">
        <v>12.393</v>
      </c>
      <c r="CL201" s="1">
        <v>2.409</v>
      </c>
      <c r="CM201" s="1">
        <v>7.91</v>
      </c>
      <c r="CN201" s="1">
        <v>6.075</v>
      </c>
      <c r="CO201" s="1">
        <v>0.732</v>
      </c>
      <c r="CP201" s="1">
        <v>0.0</v>
      </c>
      <c r="CQ201" s="1">
        <v>0.732</v>
      </c>
      <c r="CR201" s="1">
        <v>0.0</v>
      </c>
      <c r="CS201" s="1">
        <v>0.084</v>
      </c>
      <c r="CT201" s="1">
        <v>0.084</v>
      </c>
      <c r="CU201" s="1">
        <v>0.0</v>
      </c>
      <c r="CV201" s="1">
        <v>0.732</v>
      </c>
      <c r="CW201" s="1">
        <v>0.0</v>
      </c>
      <c r="CX201" s="1">
        <v>0.0</v>
      </c>
      <c r="CY201" s="1">
        <v>0.0</v>
      </c>
      <c r="CZ201" s="1">
        <v>0.249</v>
      </c>
      <c r="DA201" s="1">
        <v>0.0</v>
      </c>
      <c r="DB201" s="1">
        <v>0.249</v>
      </c>
      <c r="DC201" s="1">
        <v>7.129</v>
      </c>
      <c r="DD201" s="1">
        <v>0.0</v>
      </c>
      <c r="DE201" s="1">
        <v>7.129</v>
      </c>
      <c r="DF201" s="1">
        <v>0.532</v>
      </c>
      <c r="DG201" s="1">
        <v>0.0</v>
      </c>
      <c r="DH201" s="1">
        <v>0.532</v>
      </c>
      <c r="DI201" s="1">
        <v>0.098</v>
      </c>
      <c r="DJ201" s="1">
        <v>0.267</v>
      </c>
      <c r="DK201" s="1">
        <v>0.365</v>
      </c>
      <c r="DL201" s="1">
        <v>3.653</v>
      </c>
      <c r="DM201" s="1">
        <v>2.057</v>
      </c>
      <c r="DN201" s="1">
        <v>5.71</v>
      </c>
      <c r="DO201" s="1">
        <v>0.0</v>
      </c>
      <c r="DP201" s="1">
        <v>0.084</v>
      </c>
      <c r="DQ201" s="1">
        <v>0.084</v>
      </c>
      <c r="DR201" s="1" t="s">
        <v>158</v>
      </c>
      <c r="DS201" s="1" t="s">
        <v>158</v>
      </c>
      <c r="DT201" s="1" t="s">
        <v>158</v>
      </c>
      <c r="DU201" s="1" t="s">
        <v>158</v>
      </c>
      <c r="DV201" s="1">
        <v>229.475</v>
      </c>
      <c r="DW201" s="1" t="str">
        <f t="shared" si="3"/>
        <v>low</v>
      </c>
      <c r="DX201" s="1">
        <v>13.252</v>
      </c>
      <c r="DY201" s="1">
        <v>7.082</v>
      </c>
      <c r="DZ201" s="1">
        <v>5.439</v>
      </c>
      <c r="EA201" s="1" t="s">
        <v>158</v>
      </c>
      <c r="EB201" s="1" t="s">
        <v>158</v>
      </c>
      <c r="EC201" s="1" t="s">
        <v>158</v>
      </c>
      <c r="ED201" s="1" t="s">
        <v>158</v>
      </c>
      <c r="EE201" s="1" t="s">
        <v>561</v>
      </c>
      <c r="EF201" s="1" t="s">
        <v>165</v>
      </c>
      <c r="EG201" s="1" t="s">
        <v>165</v>
      </c>
    </row>
    <row r="202" ht="14.25" customHeight="1">
      <c r="A202" s="1" t="s">
        <v>562</v>
      </c>
      <c r="B202" s="1" t="s">
        <v>136</v>
      </c>
      <c r="C202" s="1">
        <v>32.0</v>
      </c>
      <c r="D202" s="1" t="s">
        <v>137</v>
      </c>
      <c r="E202" s="1">
        <v>120.0</v>
      </c>
      <c r="F202" s="1">
        <v>34.0</v>
      </c>
      <c r="G202" s="1" t="s">
        <v>138</v>
      </c>
      <c r="H202" s="1">
        <v>50.0</v>
      </c>
      <c r="I202" s="1">
        <v>155.0</v>
      </c>
      <c r="J202" s="1">
        <v>239.0</v>
      </c>
      <c r="K202" s="1">
        <v>7.029411765</v>
      </c>
      <c r="L202" s="1">
        <v>153.1</v>
      </c>
      <c r="M202" s="1">
        <v>3.8</v>
      </c>
      <c r="N202" s="1">
        <v>84.0</v>
      </c>
      <c r="O202" s="1">
        <v>5.1</v>
      </c>
      <c r="P202" s="1">
        <v>7.32</v>
      </c>
      <c r="Q202" s="1">
        <v>3.75</v>
      </c>
      <c r="R202" s="1">
        <v>1.952</v>
      </c>
      <c r="S202" s="1">
        <v>249.0</v>
      </c>
      <c r="T202" s="1">
        <v>21.24</v>
      </c>
      <c r="U202" s="1">
        <v>4.662</v>
      </c>
      <c r="V202" s="1">
        <v>217.0</v>
      </c>
      <c r="W202" s="1">
        <v>365.5765921</v>
      </c>
      <c r="X202" s="1">
        <v>37.9</v>
      </c>
      <c r="Y202" s="1">
        <v>22.72248035</v>
      </c>
      <c r="Z202" s="1">
        <v>4.400928</v>
      </c>
      <c r="AA202" s="1">
        <v>0.307185301</v>
      </c>
      <c r="AB202" s="1">
        <v>93.0</v>
      </c>
      <c r="AC202" s="1">
        <v>32.4082915</v>
      </c>
      <c r="AD202" s="1" t="s">
        <v>155</v>
      </c>
      <c r="AE202" s="1">
        <v>30.91391351</v>
      </c>
      <c r="AF202" s="1">
        <v>104.5</v>
      </c>
      <c r="AG202" s="1" t="s">
        <v>140</v>
      </c>
      <c r="AH202" s="1" t="s">
        <v>141</v>
      </c>
      <c r="AI202" s="1" t="s">
        <v>167</v>
      </c>
      <c r="AJ202" s="1" t="s">
        <v>167</v>
      </c>
      <c r="AK202" s="1" t="s">
        <v>143</v>
      </c>
      <c r="AL202" s="1">
        <v>121.0</v>
      </c>
      <c r="AM202" s="1">
        <v>80.0</v>
      </c>
      <c r="AN202" s="1">
        <v>1936.92</v>
      </c>
      <c r="AO202" s="1">
        <v>19.7145</v>
      </c>
      <c r="AP202" s="1">
        <v>484.054</v>
      </c>
      <c r="AQ202" s="1">
        <v>962.189</v>
      </c>
      <c r="AR202" s="1">
        <v>13.0099</v>
      </c>
      <c r="AS202" s="1">
        <v>1139.19</v>
      </c>
      <c r="AT202" s="1">
        <v>3142.81</v>
      </c>
      <c r="AU202" s="1">
        <v>258.035</v>
      </c>
      <c r="AV202" s="1">
        <v>9.93151</v>
      </c>
      <c r="AW202" s="1">
        <v>1.33712</v>
      </c>
      <c r="AX202" s="1">
        <v>3.47772</v>
      </c>
      <c r="AY202" s="1">
        <v>662.408</v>
      </c>
      <c r="AZ202" s="1">
        <v>1.06008</v>
      </c>
      <c r="BA202" s="1">
        <v>1.21622</v>
      </c>
      <c r="BB202" s="1">
        <v>18.3999</v>
      </c>
      <c r="BC202" s="1">
        <v>4.64382</v>
      </c>
      <c r="BD202" s="1">
        <v>2.31132</v>
      </c>
      <c r="BE202" s="1">
        <v>382.216</v>
      </c>
      <c r="BF202" s="1">
        <v>6.58481</v>
      </c>
      <c r="BG202" s="1">
        <v>153.055</v>
      </c>
      <c r="BH202" s="1">
        <v>0.486899775</v>
      </c>
      <c r="BI202" s="1">
        <v>0.0</v>
      </c>
      <c r="BJ202" s="1">
        <v>0.133695641</v>
      </c>
      <c r="BK202" s="1">
        <v>0.040318602</v>
      </c>
      <c r="BL202" s="1" t="s">
        <v>144</v>
      </c>
      <c r="BM202" s="1" t="s">
        <v>146</v>
      </c>
      <c r="BN202" s="1" t="s">
        <v>145</v>
      </c>
      <c r="BO202" s="1" t="s">
        <v>145</v>
      </c>
      <c r="BP202" s="1" t="s">
        <v>146</v>
      </c>
      <c r="BQ202" s="1" t="s">
        <v>145</v>
      </c>
      <c r="BR202" s="1" t="s">
        <v>145</v>
      </c>
      <c r="BS202" s="1" t="s">
        <v>147</v>
      </c>
      <c r="BT202" s="1" t="s">
        <v>147</v>
      </c>
      <c r="BU202" s="1" t="s">
        <v>147</v>
      </c>
      <c r="BV202" s="1" t="s">
        <v>147</v>
      </c>
      <c r="BW202" s="1" t="s">
        <v>147</v>
      </c>
      <c r="BX202" s="1">
        <v>-0.754897502</v>
      </c>
      <c r="BY202" s="1">
        <v>-0.389725091</v>
      </c>
      <c r="BZ202" s="1" t="str">
        <f t="shared" si="1"/>
        <v>antiinflamatoria</v>
      </c>
      <c r="CA202" s="1">
        <v>31.57894737</v>
      </c>
      <c r="CB202" s="1" t="s">
        <v>148</v>
      </c>
      <c r="CC202" s="1">
        <v>0.185117134</v>
      </c>
      <c r="CD202" s="1">
        <v>0.611878192</v>
      </c>
      <c r="CE202" s="1">
        <v>0.060714961</v>
      </c>
      <c r="CF202" s="1">
        <v>0.004917723</v>
      </c>
      <c r="CG202" s="1">
        <v>0.034207895</v>
      </c>
      <c r="CH202" s="1">
        <v>552.051</v>
      </c>
      <c r="CI202" s="2" t="str">
        <f t="shared" si="2"/>
        <v>low</v>
      </c>
      <c r="CJ202" s="1">
        <v>443.542</v>
      </c>
      <c r="CK202" s="1">
        <v>393.243</v>
      </c>
      <c r="CL202" s="1">
        <v>50.299</v>
      </c>
      <c r="CM202" s="1">
        <v>390.914</v>
      </c>
      <c r="CN202" s="1">
        <v>48.556</v>
      </c>
      <c r="CO202" s="1">
        <v>0.446</v>
      </c>
      <c r="CP202" s="1">
        <v>0.0</v>
      </c>
      <c r="CQ202" s="1">
        <v>0.446</v>
      </c>
      <c r="CR202" s="1">
        <v>0.0</v>
      </c>
      <c r="CS202" s="1">
        <v>3.626</v>
      </c>
      <c r="CT202" s="1">
        <v>3.626</v>
      </c>
      <c r="CU202" s="1">
        <v>0.0</v>
      </c>
      <c r="CV202" s="1">
        <v>0.446</v>
      </c>
      <c r="CW202" s="1">
        <v>0.0</v>
      </c>
      <c r="CX202" s="1">
        <v>0.0</v>
      </c>
      <c r="CY202" s="1">
        <v>70.934</v>
      </c>
      <c r="CZ202" s="1">
        <v>0.036</v>
      </c>
      <c r="DA202" s="1">
        <v>1.141</v>
      </c>
      <c r="DB202" s="1">
        <v>1.177</v>
      </c>
      <c r="DC202" s="1">
        <v>4.504</v>
      </c>
      <c r="DD202" s="1">
        <v>0.093</v>
      </c>
      <c r="DE202" s="1">
        <v>4.596</v>
      </c>
      <c r="DF202" s="1">
        <v>295.211</v>
      </c>
      <c r="DG202" s="1">
        <v>18.978</v>
      </c>
      <c r="DH202" s="1">
        <v>314.189</v>
      </c>
      <c r="DI202" s="1">
        <v>1.374</v>
      </c>
      <c r="DJ202" s="1">
        <v>1.415</v>
      </c>
      <c r="DK202" s="1">
        <v>2.789</v>
      </c>
      <c r="DL202" s="1">
        <v>20.72</v>
      </c>
      <c r="DM202" s="1">
        <v>25.046</v>
      </c>
      <c r="DN202" s="1">
        <v>45.766</v>
      </c>
      <c r="DO202" s="1">
        <v>0.0</v>
      </c>
      <c r="DP202" s="1">
        <v>3.626</v>
      </c>
      <c r="DQ202" s="1">
        <v>3.626</v>
      </c>
      <c r="DR202" s="1" t="s">
        <v>158</v>
      </c>
      <c r="DS202" s="1" t="s">
        <v>157</v>
      </c>
      <c r="DT202" s="1" t="s">
        <v>149</v>
      </c>
      <c r="DU202" s="1" t="s">
        <v>158</v>
      </c>
      <c r="DV202" s="1">
        <v>285.015</v>
      </c>
      <c r="DW202" s="1" t="str">
        <f t="shared" si="3"/>
        <v>low</v>
      </c>
      <c r="DX202" s="1">
        <v>228.993</v>
      </c>
      <c r="DY202" s="1">
        <v>201.822</v>
      </c>
      <c r="DZ202" s="1">
        <v>25.068</v>
      </c>
      <c r="EA202" s="1" t="s">
        <v>158</v>
      </c>
      <c r="EB202" s="1" t="s">
        <v>157</v>
      </c>
      <c r="EC202" s="1" t="s">
        <v>149</v>
      </c>
      <c r="ED202" s="1" t="s">
        <v>158</v>
      </c>
      <c r="EE202" s="1" t="s">
        <v>563</v>
      </c>
      <c r="EF202" s="1" t="s">
        <v>151</v>
      </c>
      <c r="EG202" s="1" t="s">
        <v>151</v>
      </c>
    </row>
    <row r="203" ht="14.25" customHeight="1">
      <c r="A203" s="1" t="s">
        <v>564</v>
      </c>
      <c r="B203" s="1" t="s">
        <v>153</v>
      </c>
      <c r="C203" s="1">
        <v>24.0</v>
      </c>
      <c r="D203" s="1" t="s">
        <v>137</v>
      </c>
      <c r="E203" s="1">
        <v>62.3</v>
      </c>
      <c r="F203" s="1">
        <v>45.0</v>
      </c>
      <c r="G203" s="1" t="s">
        <v>154</v>
      </c>
      <c r="H203" s="1">
        <v>19.0</v>
      </c>
      <c r="I203" s="1">
        <v>88.0</v>
      </c>
      <c r="J203" s="1">
        <v>152.0</v>
      </c>
      <c r="K203" s="1">
        <v>3.377777778</v>
      </c>
      <c r="L203" s="1">
        <v>285.2</v>
      </c>
      <c r="M203" s="1">
        <v>2.0</v>
      </c>
      <c r="N203" s="1">
        <v>77.0</v>
      </c>
      <c r="O203" s="1">
        <v>4.9</v>
      </c>
      <c r="P203" s="1">
        <v>9.49</v>
      </c>
      <c r="Q203" s="1">
        <v>4.68</v>
      </c>
      <c r="R203" s="1">
        <v>2.027777778</v>
      </c>
      <c r="S203" s="1">
        <v>96.0</v>
      </c>
      <c r="T203" s="1">
        <v>16.75</v>
      </c>
      <c r="U203" s="1">
        <v>4.2735</v>
      </c>
      <c r="V203" s="1">
        <v>219.3</v>
      </c>
      <c r="W203" s="1">
        <v>433.0963154</v>
      </c>
      <c r="X203" s="1">
        <v>48.8</v>
      </c>
      <c r="Y203" s="1">
        <v>31.43286726</v>
      </c>
      <c r="Z203" s="1">
        <v>3.181383333</v>
      </c>
      <c r="AA203" s="1">
        <v>0.32108544</v>
      </c>
      <c r="AB203" s="1">
        <v>64.8</v>
      </c>
      <c r="AC203" s="1">
        <v>24.53964497</v>
      </c>
      <c r="AD203" s="1" t="s">
        <v>154</v>
      </c>
      <c r="AE203" s="1">
        <v>34.02258709</v>
      </c>
      <c r="AF203" s="1">
        <v>78.4</v>
      </c>
      <c r="AG203" s="1" t="s">
        <v>154</v>
      </c>
      <c r="AH203" s="1" t="s">
        <v>154</v>
      </c>
      <c r="AI203" s="1" t="s">
        <v>142</v>
      </c>
      <c r="AJ203" s="1" t="s">
        <v>142</v>
      </c>
      <c r="AK203" s="1" t="s">
        <v>143</v>
      </c>
      <c r="AL203" s="1">
        <v>98.0</v>
      </c>
      <c r="AM203" s="1">
        <v>66.0</v>
      </c>
      <c r="AN203" s="1">
        <v>1900.05</v>
      </c>
      <c r="AO203" s="1">
        <v>14.1994</v>
      </c>
      <c r="AP203" s="1">
        <v>673.142</v>
      </c>
      <c r="AQ203" s="1">
        <v>1020.06</v>
      </c>
      <c r="AR203" s="1">
        <v>13.0798</v>
      </c>
      <c r="AS203" s="1">
        <v>1231.23</v>
      </c>
      <c r="AT203" s="1">
        <v>2757.85</v>
      </c>
      <c r="AU203" s="1">
        <v>211.691</v>
      </c>
      <c r="AV203" s="1">
        <v>9.99316</v>
      </c>
      <c r="AW203" s="1">
        <v>1.04143</v>
      </c>
      <c r="AX203" s="1">
        <v>3.09328</v>
      </c>
      <c r="AY203" s="1">
        <v>698.199</v>
      </c>
      <c r="AZ203" s="1">
        <v>1.19432</v>
      </c>
      <c r="BA203" s="1">
        <v>1.53958</v>
      </c>
      <c r="BB203" s="1">
        <v>13.5331</v>
      </c>
      <c r="BC203" s="1">
        <v>4.60418</v>
      </c>
      <c r="BD203" s="1">
        <v>2.29687</v>
      </c>
      <c r="BE203" s="1">
        <v>379.142</v>
      </c>
      <c r="BF203" s="1">
        <v>7.05874</v>
      </c>
      <c r="BG203" s="1">
        <v>122.338</v>
      </c>
      <c r="BH203" s="1">
        <v>0.535996784</v>
      </c>
      <c r="BI203" s="1">
        <v>0.137298996</v>
      </c>
      <c r="BJ203" s="1">
        <v>0.04071893</v>
      </c>
      <c r="BK203" s="1">
        <v>0.0</v>
      </c>
      <c r="BL203" s="1" t="s">
        <v>144</v>
      </c>
      <c r="BM203" s="1" t="s">
        <v>146</v>
      </c>
      <c r="BN203" s="1" t="s">
        <v>146</v>
      </c>
      <c r="BO203" s="1" t="s">
        <v>145</v>
      </c>
      <c r="BP203" s="1" t="s">
        <v>146</v>
      </c>
      <c r="BQ203" s="1" t="s">
        <v>146</v>
      </c>
      <c r="BR203" s="1" t="s">
        <v>145</v>
      </c>
      <c r="BS203" s="1">
        <v>17.64836604</v>
      </c>
      <c r="BT203" s="1">
        <v>17.67261048</v>
      </c>
      <c r="BU203" s="1">
        <v>8.350521335</v>
      </c>
      <c r="BV203" s="1">
        <v>0.509271825</v>
      </c>
      <c r="BW203" s="1">
        <v>0.226064358</v>
      </c>
      <c r="BX203" s="1">
        <v>0.818712029</v>
      </c>
      <c r="BY203" s="1">
        <v>0.430901068</v>
      </c>
      <c r="BZ203" s="1" t="str">
        <f t="shared" si="1"/>
        <v>proinflamatoria</v>
      </c>
      <c r="CA203" s="1">
        <v>34.54591837</v>
      </c>
      <c r="CB203" s="1" t="s">
        <v>148</v>
      </c>
      <c r="CC203" s="1">
        <v>0.013951967</v>
      </c>
      <c r="CD203" s="1">
        <v>0.491988519</v>
      </c>
      <c r="CE203" s="1">
        <v>0.042800567</v>
      </c>
      <c r="CF203" s="1">
        <v>0.011699306</v>
      </c>
      <c r="CG203" s="1">
        <v>0.216255495</v>
      </c>
      <c r="CH203" s="1">
        <v>504.027</v>
      </c>
      <c r="CI203" s="2" t="str">
        <f t="shared" si="2"/>
        <v>low</v>
      </c>
      <c r="CJ203" s="1">
        <v>123.764</v>
      </c>
      <c r="CK203" s="1">
        <v>101.345</v>
      </c>
      <c r="CL203" s="1">
        <v>22.418</v>
      </c>
      <c r="CM203" s="1">
        <v>80.763</v>
      </c>
      <c r="CN203" s="1">
        <v>42.347</v>
      </c>
      <c r="CO203" s="1">
        <v>0.298</v>
      </c>
      <c r="CP203" s="1">
        <v>0.0</v>
      </c>
      <c r="CQ203" s="1">
        <v>0.298</v>
      </c>
      <c r="CR203" s="1">
        <v>0.0</v>
      </c>
      <c r="CS203" s="1">
        <v>0.356</v>
      </c>
      <c r="CT203" s="1">
        <v>0.356</v>
      </c>
      <c r="CU203" s="1">
        <v>0.0</v>
      </c>
      <c r="CV203" s="1">
        <v>0.298</v>
      </c>
      <c r="CW203" s="1">
        <v>55.829</v>
      </c>
      <c r="CX203" s="1">
        <v>0.0</v>
      </c>
      <c r="CY203" s="1">
        <v>15.701</v>
      </c>
      <c r="CZ203" s="1">
        <v>0.0</v>
      </c>
      <c r="DA203" s="1">
        <v>0.0</v>
      </c>
      <c r="DB203" s="1">
        <v>0.0</v>
      </c>
      <c r="DC203" s="1">
        <v>2.899</v>
      </c>
      <c r="DD203" s="1">
        <v>0.0</v>
      </c>
      <c r="DE203" s="1">
        <v>2.899</v>
      </c>
      <c r="DF203" s="1">
        <v>4.131</v>
      </c>
      <c r="DG203" s="1">
        <v>2.203</v>
      </c>
      <c r="DH203" s="1">
        <v>6.334</v>
      </c>
      <c r="DI203" s="1">
        <v>17.576</v>
      </c>
      <c r="DJ203" s="1">
        <v>12.573</v>
      </c>
      <c r="DK203" s="1">
        <v>30.149</v>
      </c>
      <c r="DL203" s="1">
        <v>4.907</v>
      </c>
      <c r="DM203" s="1">
        <v>7.281</v>
      </c>
      <c r="DN203" s="1">
        <v>12.189</v>
      </c>
      <c r="DO203" s="1">
        <v>0.0</v>
      </c>
      <c r="DP203" s="1">
        <v>0.356</v>
      </c>
      <c r="DQ203" s="1">
        <v>0.356</v>
      </c>
      <c r="DR203" s="1" t="s">
        <v>158</v>
      </c>
      <c r="DS203" s="1" t="s">
        <v>158</v>
      </c>
      <c r="DT203" s="1" t="s">
        <v>157</v>
      </c>
      <c r="DU203" s="1" t="s">
        <v>158</v>
      </c>
      <c r="DV203" s="1">
        <v>265.27</v>
      </c>
      <c r="DW203" s="1" t="str">
        <f t="shared" si="3"/>
        <v>low</v>
      </c>
      <c r="DX203" s="1">
        <v>65.137</v>
      </c>
      <c r="DY203" s="1">
        <v>42.506</v>
      </c>
      <c r="DZ203" s="1">
        <v>22.287</v>
      </c>
      <c r="EA203" s="1" t="s">
        <v>158</v>
      </c>
      <c r="EB203" s="1" t="s">
        <v>158</v>
      </c>
      <c r="EC203" s="1" t="s">
        <v>157</v>
      </c>
      <c r="ED203" s="1" t="s">
        <v>158</v>
      </c>
      <c r="EE203" s="1" t="s">
        <v>565</v>
      </c>
      <c r="EF203" s="1" t="s">
        <v>151</v>
      </c>
      <c r="EG203" s="1" t="s">
        <v>151</v>
      </c>
    </row>
    <row r="204" ht="14.25" customHeight="1">
      <c r="A204" s="1" t="s">
        <v>566</v>
      </c>
      <c r="B204" s="1" t="s">
        <v>153</v>
      </c>
      <c r="C204" s="1">
        <v>57.0</v>
      </c>
      <c r="D204" s="1" t="s">
        <v>161</v>
      </c>
      <c r="E204" s="1">
        <v>74.3</v>
      </c>
      <c r="F204" s="1">
        <v>41.0</v>
      </c>
      <c r="G204" s="1" t="s">
        <v>154</v>
      </c>
      <c r="H204" s="1">
        <v>32.0</v>
      </c>
      <c r="I204" s="1">
        <v>96.0</v>
      </c>
      <c r="J204" s="1">
        <v>168.0</v>
      </c>
      <c r="K204" s="1">
        <v>4.097560976</v>
      </c>
      <c r="L204" s="1">
        <v>62.35</v>
      </c>
      <c r="M204" s="1">
        <v>5.8</v>
      </c>
      <c r="N204" s="1">
        <v>96.0</v>
      </c>
      <c r="O204" s="1">
        <v>5.4</v>
      </c>
      <c r="P204" s="1">
        <v>22.27</v>
      </c>
      <c r="Q204" s="1">
        <v>10.7</v>
      </c>
      <c r="R204" s="1">
        <v>2.081308411</v>
      </c>
      <c r="S204" s="1">
        <v>159.0</v>
      </c>
      <c r="T204" s="1">
        <v>21.83</v>
      </c>
      <c r="U204" s="1">
        <v>5.328</v>
      </c>
      <c r="V204" s="1">
        <v>170.9</v>
      </c>
      <c r="W204" s="1">
        <v>238.8402626</v>
      </c>
      <c r="X204" s="1">
        <v>35.6</v>
      </c>
      <c r="Y204" s="1">
        <v>19.34481435</v>
      </c>
      <c r="Z204" s="1">
        <v>5.169344</v>
      </c>
      <c r="AA204" s="1">
        <v>0.300728793</v>
      </c>
      <c r="AB204" s="1">
        <v>68.0</v>
      </c>
      <c r="AC204" s="1">
        <v>28.85972265</v>
      </c>
      <c r="AD204" s="1" t="s">
        <v>139</v>
      </c>
      <c r="AE204" s="1">
        <v>43.7724861</v>
      </c>
      <c r="AF204" s="1">
        <v>89.4</v>
      </c>
      <c r="AG204" s="1" t="s">
        <v>140</v>
      </c>
      <c r="AH204" s="1" t="s">
        <v>141</v>
      </c>
      <c r="AI204" s="1" t="s">
        <v>142</v>
      </c>
      <c r="AJ204" s="1" t="s">
        <v>142</v>
      </c>
      <c r="AK204" s="1" t="s">
        <v>143</v>
      </c>
      <c r="AL204" s="1">
        <v>107.0</v>
      </c>
      <c r="AM204" s="1">
        <v>68.0</v>
      </c>
      <c r="AN204" s="1">
        <v>1372.48</v>
      </c>
      <c r="AO204" s="1">
        <v>11.8629</v>
      </c>
      <c r="AP204" s="1">
        <v>388.578</v>
      </c>
      <c r="AQ204" s="1">
        <v>719.568</v>
      </c>
      <c r="AR204" s="1">
        <v>10.9274</v>
      </c>
      <c r="AS204" s="1">
        <v>996.207</v>
      </c>
      <c r="AT204" s="1">
        <v>1705.98</v>
      </c>
      <c r="AU204" s="1">
        <v>150.508</v>
      </c>
      <c r="AV204" s="1">
        <v>9.65364</v>
      </c>
      <c r="AW204" s="1">
        <v>1.06315</v>
      </c>
      <c r="AX204" s="1">
        <v>3.09681</v>
      </c>
      <c r="AY204" s="1">
        <v>586.548</v>
      </c>
      <c r="AZ204" s="1">
        <v>0.752795</v>
      </c>
      <c r="BA204" s="1">
        <v>1.17485</v>
      </c>
      <c r="BB204" s="1">
        <v>11.8481</v>
      </c>
      <c r="BC204" s="1">
        <v>3.46455</v>
      </c>
      <c r="BD204" s="1">
        <v>1.06314</v>
      </c>
      <c r="BE204" s="1">
        <v>255.477</v>
      </c>
      <c r="BF204" s="1">
        <v>6.81301</v>
      </c>
      <c r="BG204" s="1">
        <v>90.2822</v>
      </c>
      <c r="BH204" s="1">
        <v>0.24653241</v>
      </c>
      <c r="BI204" s="1">
        <v>0.0</v>
      </c>
      <c r="BJ204" s="1">
        <v>0.084170885</v>
      </c>
      <c r="BK204" s="1">
        <v>0.015825228</v>
      </c>
      <c r="BL204" s="1" t="s">
        <v>144</v>
      </c>
      <c r="BM204" s="1" t="s">
        <v>145</v>
      </c>
      <c r="BN204" s="1" t="s">
        <v>145</v>
      </c>
      <c r="BO204" s="1" t="s">
        <v>145</v>
      </c>
      <c r="BP204" s="1" t="s">
        <v>146</v>
      </c>
      <c r="BQ204" s="1" t="s">
        <v>145</v>
      </c>
      <c r="BR204" s="1" t="s">
        <v>145</v>
      </c>
      <c r="BS204" s="1">
        <v>68.90587971</v>
      </c>
      <c r="BT204" s="1">
        <v>7.238229456</v>
      </c>
      <c r="BU204" s="1">
        <v>3.219393715</v>
      </c>
      <c r="BV204" s="1">
        <v>1.795928859</v>
      </c>
      <c r="BW204" s="1">
        <v>0.675896866</v>
      </c>
      <c r="BX204" s="1">
        <v>1.672213339</v>
      </c>
      <c r="BY204" s="1">
        <v>1.218814387</v>
      </c>
      <c r="BZ204" s="1" t="str">
        <f t="shared" si="1"/>
        <v>proinflamatoria</v>
      </c>
      <c r="CA204" s="1">
        <v>41.65995526</v>
      </c>
      <c r="CB204" s="1" t="s">
        <v>148</v>
      </c>
      <c r="CC204" s="1">
        <v>0.060327607</v>
      </c>
      <c r="CD204" s="1">
        <v>0.160940205</v>
      </c>
      <c r="CE204" s="1">
        <v>0.012385138</v>
      </c>
      <c r="CF204" s="1">
        <v>0.231222533</v>
      </c>
      <c r="CG204" s="1">
        <v>0.276401651</v>
      </c>
      <c r="CH204" s="1">
        <v>290.455</v>
      </c>
      <c r="CI204" s="2" t="str">
        <f t="shared" si="2"/>
        <v>low</v>
      </c>
      <c r="CJ204" s="1">
        <v>255.485</v>
      </c>
      <c r="CK204" s="1">
        <v>170.146</v>
      </c>
      <c r="CL204" s="1">
        <v>85.339</v>
      </c>
      <c r="CM204" s="1">
        <v>18.918</v>
      </c>
      <c r="CN204" s="1">
        <v>231.279</v>
      </c>
      <c r="CO204" s="1">
        <v>2.454</v>
      </c>
      <c r="CP204" s="1">
        <v>0.0</v>
      </c>
      <c r="CQ204" s="1">
        <v>2.454</v>
      </c>
      <c r="CR204" s="1">
        <v>0.0</v>
      </c>
      <c r="CS204" s="1">
        <v>2.834</v>
      </c>
      <c r="CT204" s="1">
        <v>2.834</v>
      </c>
      <c r="CU204" s="1">
        <v>0.0</v>
      </c>
      <c r="CV204" s="1">
        <v>0.981</v>
      </c>
      <c r="CW204" s="1">
        <v>0.0</v>
      </c>
      <c r="CX204" s="1">
        <v>0.0</v>
      </c>
      <c r="CY204" s="1">
        <v>0.0</v>
      </c>
      <c r="CZ204" s="1">
        <v>0.045</v>
      </c>
      <c r="DA204" s="1">
        <v>0.32</v>
      </c>
      <c r="DB204" s="1">
        <v>0.365</v>
      </c>
      <c r="DC204" s="1">
        <v>7.935</v>
      </c>
      <c r="DD204" s="1">
        <v>0.054</v>
      </c>
      <c r="DE204" s="1">
        <v>7.989</v>
      </c>
      <c r="DF204" s="1">
        <v>8.167</v>
      </c>
      <c r="DG204" s="1">
        <v>2.397</v>
      </c>
      <c r="DH204" s="1">
        <v>10.564</v>
      </c>
      <c r="DI204" s="1">
        <v>0.226</v>
      </c>
      <c r="DJ204" s="1">
        <v>0.634</v>
      </c>
      <c r="DK204" s="1">
        <v>0.86</v>
      </c>
      <c r="DL204" s="1">
        <v>151.319</v>
      </c>
      <c r="DM204" s="1">
        <v>79.099</v>
      </c>
      <c r="DN204" s="1">
        <v>230.419</v>
      </c>
      <c r="DO204" s="1">
        <v>0.0</v>
      </c>
      <c r="DP204" s="1">
        <v>2.834</v>
      </c>
      <c r="DQ204" s="1">
        <v>2.834</v>
      </c>
      <c r="DR204" s="1" t="s">
        <v>158</v>
      </c>
      <c r="DS204" s="1" t="s">
        <v>158</v>
      </c>
      <c r="DT204" s="1" t="s">
        <v>158</v>
      </c>
      <c r="DU204" s="1" t="s">
        <v>157</v>
      </c>
      <c r="DV204" s="1">
        <v>211.628</v>
      </c>
      <c r="DW204" s="1" t="str">
        <f t="shared" si="3"/>
        <v>low</v>
      </c>
      <c r="DX204" s="1">
        <v>186.148</v>
      </c>
      <c r="DY204" s="1">
        <v>13.784</v>
      </c>
      <c r="DZ204" s="1">
        <v>168.512</v>
      </c>
      <c r="EA204" s="1" t="s">
        <v>158</v>
      </c>
      <c r="EB204" s="1" t="s">
        <v>157</v>
      </c>
      <c r="EC204" s="1" t="s">
        <v>158</v>
      </c>
      <c r="ED204" s="1" t="s">
        <v>157</v>
      </c>
      <c r="EE204" s="1" t="s">
        <v>567</v>
      </c>
      <c r="EF204" s="1" t="s">
        <v>165</v>
      </c>
      <c r="EG204" s="1" t="s">
        <v>165</v>
      </c>
    </row>
    <row r="205" ht="14.25" customHeight="1">
      <c r="A205" s="1" t="s">
        <v>568</v>
      </c>
      <c r="B205" s="1" t="s">
        <v>153</v>
      </c>
      <c r="C205" s="1">
        <v>41.0</v>
      </c>
      <c r="D205" s="1" t="s">
        <v>161</v>
      </c>
      <c r="E205" s="1">
        <v>104.0</v>
      </c>
      <c r="F205" s="1">
        <v>43.0</v>
      </c>
      <c r="G205" s="1" t="s">
        <v>154</v>
      </c>
      <c r="H205" s="1">
        <v>15.0</v>
      </c>
      <c r="I205" s="1">
        <v>156.0</v>
      </c>
      <c r="J205" s="1">
        <v>214.0</v>
      </c>
      <c r="K205" s="1">
        <v>4.976744186</v>
      </c>
      <c r="L205" s="1">
        <v>75.3</v>
      </c>
      <c r="M205" s="1">
        <v>7.7</v>
      </c>
      <c r="N205" s="1">
        <v>91.0</v>
      </c>
      <c r="O205" s="1">
        <v>5.0</v>
      </c>
      <c r="P205" s="1">
        <v>15.12</v>
      </c>
      <c r="Q205" s="1">
        <v>6.14</v>
      </c>
      <c r="R205" s="1">
        <v>2.462540717</v>
      </c>
      <c r="S205" s="1">
        <v>76.0</v>
      </c>
      <c r="T205" s="1">
        <v>13.4</v>
      </c>
      <c r="U205" s="1">
        <v>5.0505</v>
      </c>
      <c r="V205" s="1">
        <v>135.8</v>
      </c>
      <c r="W205" s="1">
        <v>172.8474686</v>
      </c>
      <c r="X205" s="1">
        <v>57.9</v>
      </c>
      <c r="Y205" s="1">
        <v>33.24630191</v>
      </c>
      <c r="Z205" s="1">
        <v>3.007853333</v>
      </c>
      <c r="AA205" s="1">
        <v>0.323616585</v>
      </c>
      <c r="AB205" s="1">
        <v>80.0</v>
      </c>
      <c r="AC205" s="1">
        <v>30.97834652</v>
      </c>
      <c r="AD205" s="1" t="s">
        <v>155</v>
      </c>
      <c r="AE205" s="1">
        <v>45.37068585</v>
      </c>
      <c r="AF205" s="1">
        <v>95.4</v>
      </c>
      <c r="AG205" s="1" t="s">
        <v>140</v>
      </c>
      <c r="AH205" s="1" t="s">
        <v>141</v>
      </c>
      <c r="AI205" s="1" t="s">
        <v>142</v>
      </c>
      <c r="AJ205" s="1" t="s">
        <v>142</v>
      </c>
      <c r="AK205" s="1" t="s">
        <v>143</v>
      </c>
      <c r="AL205" s="1">
        <v>117.0</v>
      </c>
      <c r="AM205" s="1">
        <v>81.0</v>
      </c>
      <c r="AN205" s="1">
        <v>1876.32</v>
      </c>
      <c r="AO205" s="1">
        <v>18.9729</v>
      </c>
      <c r="AP205" s="1">
        <v>382.242</v>
      </c>
      <c r="AQ205" s="1">
        <v>655.72</v>
      </c>
      <c r="AR205" s="1">
        <v>11.4862</v>
      </c>
      <c r="AS205" s="1">
        <v>768.804</v>
      </c>
      <c r="AT205" s="1">
        <v>2086.12</v>
      </c>
      <c r="AU205" s="1">
        <v>168.801</v>
      </c>
      <c r="AV205" s="1">
        <v>9.32327</v>
      </c>
      <c r="AW205" s="1">
        <v>0.953254</v>
      </c>
      <c r="AX205" s="1">
        <v>2.17163</v>
      </c>
      <c r="AY205" s="1">
        <v>549.109</v>
      </c>
      <c r="AZ205" s="1">
        <v>0.858705</v>
      </c>
      <c r="BA205" s="1">
        <v>1.12775</v>
      </c>
      <c r="BB205" s="1">
        <v>11.5144</v>
      </c>
      <c r="BC205" s="1">
        <v>10.0794</v>
      </c>
      <c r="BD205" s="1">
        <v>1.23509</v>
      </c>
      <c r="BE205" s="1">
        <v>197.899</v>
      </c>
      <c r="BF205" s="1">
        <v>7.2223</v>
      </c>
      <c r="BG205" s="1">
        <v>123.566</v>
      </c>
      <c r="BH205" s="1">
        <v>1.582455914</v>
      </c>
      <c r="BI205" s="1">
        <v>0.475407518</v>
      </c>
      <c r="BJ205" s="1">
        <v>0.276402467</v>
      </c>
      <c r="BK205" s="1">
        <v>0.0</v>
      </c>
      <c r="BL205" s="1" t="s">
        <v>144</v>
      </c>
      <c r="BM205" s="1" t="s">
        <v>145</v>
      </c>
      <c r="BN205" s="1" t="s">
        <v>146</v>
      </c>
      <c r="BO205" s="1" t="s">
        <v>145</v>
      </c>
      <c r="BP205" s="1" t="s">
        <v>146</v>
      </c>
      <c r="BQ205" s="1" t="s">
        <v>145</v>
      </c>
      <c r="BR205" s="1" t="s">
        <v>145</v>
      </c>
      <c r="BS205" s="1">
        <v>82.53904359</v>
      </c>
      <c r="BT205" s="1">
        <v>13.89224537</v>
      </c>
      <c r="BU205" s="1">
        <v>6.240484883</v>
      </c>
      <c r="BV205" s="1">
        <v>3.309865007</v>
      </c>
      <c r="BW205" s="1">
        <v>2.996591399</v>
      </c>
      <c r="BX205" s="1">
        <v>1.001759489</v>
      </c>
      <c r="BY205" s="1">
        <v>0.533986935</v>
      </c>
      <c r="BZ205" s="1" t="str">
        <f t="shared" si="1"/>
        <v>proinflamatoria</v>
      </c>
      <c r="CA205" s="1">
        <v>42.31027254</v>
      </c>
      <c r="CB205" s="1" t="s">
        <v>148</v>
      </c>
      <c r="CC205" s="1">
        <v>0.141361054</v>
      </c>
      <c r="CD205" s="1">
        <v>0.338176759</v>
      </c>
      <c r="CE205" s="1">
        <v>0.098233953</v>
      </c>
      <c r="CF205" s="1">
        <v>0.044595587</v>
      </c>
      <c r="CG205" s="1">
        <v>0.083239943</v>
      </c>
      <c r="CH205" s="1">
        <v>524.546</v>
      </c>
      <c r="CI205" s="2" t="str">
        <f t="shared" si="2"/>
        <v>low</v>
      </c>
      <c r="CJ205" s="1">
        <v>281.253</v>
      </c>
      <c r="CK205" s="1">
        <v>182.818</v>
      </c>
      <c r="CL205" s="1">
        <v>98.436</v>
      </c>
      <c r="CM205" s="1">
        <v>23.677</v>
      </c>
      <c r="CN205" s="1">
        <v>254.784</v>
      </c>
      <c r="CO205" s="1">
        <v>2.782</v>
      </c>
      <c r="CP205" s="1">
        <v>0.0</v>
      </c>
      <c r="CQ205" s="1">
        <v>2.782</v>
      </c>
      <c r="CR205" s="1">
        <v>0.0</v>
      </c>
      <c r="CS205" s="1">
        <v>0.011</v>
      </c>
      <c r="CT205" s="1">
        <v>0.011</v>
      </c>
      <c r="CU205" s="1">
        <v>0.0</v>
      </c>
      <c r="CV205" s="1">
        <v>0.198</v>
      </c>
      <c r="CW205" s="1">
        <v>0.0</v>
      </c>
      <c r="CX205" s="1">
        <v>0.0</v>
      </c>
      <c r="CY205" s="1">
        <v>3.077</v>
      </c>
      <c r="CZ205" s="1">
        <v>14.235</v>
      </c>
      <c r="DA205" s="1">
        <v>3.707</v>
      </c>
      <c r="DB205" s="1">
        <v>17.942</v>
      </c>
      <c r="DC205" s="1">
        <v>2.156</v>
      </c>
      <c r="DD205" s="1">
        <v>0.0</v>
      </c>
      <c r="DE205" s="1">
        <v>2.156</v>
      </c>
      <c r="DF205" s="1">
        <v>0.408</v>
      </c>
      <c r="DG205" s="1">
        <v>0.094</v>
      </c>
      <c r="DH205" s="1">
        <v>0.502</v>
      </c>
      <c r="DI205" s="1">
        <v>0.7</v>
      </c>
      <c r="DJ205" s="1">
        <v>0.469</v>
      </c>
      <c r="DK205" s="1">
        <v>1.169</v>
      </c>
      <c r="DL205" s="1">
        <v>159.453</v>
      </c>
      <c r="DM205" s="1">
        <v>94.147</v>
      </c>
      <c r="DN205" s="1">
        <v>253.6</v>
      </c>
      <c r="DO205" s="1">
        <v>0.0</v>
      </c>
      <c r="DP205" s="1">
        <v>0.011</v>
      </c>
      <c r="DQ205" s="1">
        <v>0.011</v>
      </c>
      <c r="DR205" s="1" t="s">
        <v>158</v>
      </c>
      <c r="DS205" s="1" t="s">
        <v>158</v>
      </c>
      <c r="DT205" s="1" t="s">
        <v>158</v>
      </c>
      <c r="DU205" s="1" t="s">
        <v>157</v>
      </c>
      <c r="DV205" s="1">
        <v>279.561</v>
      </c>
      <c r="DW205" s="1" t="str">
        <f t="shared" si="3"/>
        <v>low</v>
      </c>
      <c r="DX205" s="1">
        <v>149.896</v>
      </c>
      <c r="DY205" s="1">
        <v>12.619</v>
      </c>
      <c r="DZ205" s="1">
        <v>135.789</v>
      </c>
      <c r="EA205" s="1" t="s">
        <v>158</v>
      </c>
      <c r="EB205" s="1" t="s">
        <v>158</v>
      </c>
      <c r="EC205" s="1" t="s">
        <v>158</v>
      </c>
      <c r="ED205" s="1" t="s">
        <v>157</v>
      </c>
      <c r="EE205" s="1" t="s">
        <v>569</v>
      </c>
      <c r="EF205" s="1" t="s">
        <v>151</v>
      </c>
      <c r="EG205" s="1" t="s">
        <v>151</v>
      </c>
    </row>
    <row r="206" ht="14.25" customHeight="1">
      <c r="A206" s="1" t="s">
        <v>570</v>
      </c>
      <c r="B206" s="1" t="s">
        <v>153</v>
      </c>
      <c r="C206" s="1">
        <v>51.0</v>
      </c>
      <c r="D206" s="1" t="s">
        <v>161</v>
      </c>
      <c r="E206" s="1">
        <v>99.5</v>
      </c>
      <c r="F206" s="1">
        <v>61.0</v>
      </c>
      <c r="G206" s="1" t="s">
        <v>154</v>
      </c>
      <c r="H206" s="1">
        <v>30.0</v>
      </c>
      <c r="I206" s="1">
        <v>145.0</v>
      </c>
      <c r="J206" s="1">
        <v>236.0</v>
      </c>
      <c r="K206" s="1">
        <v>3.868852459</v>
      </c>
      <c r="L206" s="1">
        <v>264.9</v>
      </c>
      <c r="M206" s="1">
        <v>6.2</v>
      </c>
      <c r="N206" s="1">
        <v>82.0</v>
      </c>
      <c r="O206" s="1">
        <v>5.4</v>
      </c>
      <c r="P206" s="1">
        <v>16.62</v>
      </c>
      <c r="Q206" s="1">
        <v>12.34</v>
      </c>
      <c r="R206" s="1">
        <v>1.346839546</v>
      </c>
      <c r="S206" s="1">
        <v>148.0</v>
      </c>
      <c r="T206" s="1">
        <v>8.48</v>
      </c>
      <c r="U206" s="1">
        <v>4.551</v>
      </c>
      <c r="V206" s="1">
        <v>122.6</v>
      </c>
      <c r="W206" s="1">
        <v>161.3701237</v>
      </c>
      <c r="X206" s="1">
        <v>93.2</v>
      </c>
      <c r="Y206" s="1">
        <v>58.30151367</v>
      </c>
      <c r="Z206" s="1">
        <v>1.715221333</v>
      </c>
      <c r="AA206" s="1">
        <v>0.351353061</v>
      </c>
      <c r="AB206" s="1">
        <v>74.4</v>
      </c>
      <c r="AC206" s="1">
        <v>27.56118008</v>
      </c>
      <c r="AD206" s="1" t="s">
        <v>139</v>
      </c>
      <c r="AE206" s="1">
        <v>41.29473851</v>
      </c>
      <c r="AF206" s="1">
        <v>90.8</v>
      </c>
      <c r="AG206" s="1" t="s">
        <v>140</v>
      </c>
      <c r="AH206" s="1" t="s">
        <v>141</v>
      </c>
      <c r="AI206" s="1" t="s">
        <v>142</v>
      </c>
      <c r="AJ206" s="1" t="s">
        <v>142</v>
      </c>
      <c r="AK206" s="1" t="s">
        <v>143</v>
      </c>
      <c r="AL206" s="1">
        <v>142.0</v>
      </c>
      <c r="AM206" s="1">
        <v>86.0</v>
      </c>
      <c r="AN206" s="1">
        <v>1714.34</v>
      </c>
      <c r="AO206" s="1">
        <v>17.5082</v>
      </c>
      <c r="AP206" s="1">
        <v>579.989</v>
      </c>
      <c r="AQ206" s="1">
        <v>908.172</v>
      </c>
      <c r="AR206" s="1">
        <v>12.1153</v>
      </c>
      <c r="AS206" s="1">
        <v>1346.56</v>
      </c>
      <c r="AT206" s="1">
        <v>2540.2</v>
      </c>
      <c r="AU206" s="1">
        <v>208.025</v>
      </c>
      <c r="AV206" s="1">
        <v>9.90726</v>
      </c>
      <c r="AW206" s="1">
        <v>1.27618</v>
      </c>
      <c r="AX206" s="1">
        <v>3.30158</v>
      </c>
      <c r="AY206" s="1">
        <v>700.375</v>
      </c>
      <c r="AZ206" s="1">
        <v>1.11738</v>
      </c>
      <c r="BA206" s="1">
        <v>1.47116</v>
      </c>
      <c r="BB206" s="1">
        <v>13.2716</v>
      </c>
      <c r="BC206" s="1">
        <v>4.00623</v>
      </c>
      <c r="BD206" s="1">
        <v>1.49408</v>
      </c>
      <c r="BE206" s="1">
        <v>384.453</v>
      </c>
      <c r="BF206" s="1">
        <v>6.97394</v>
      </c>
      <c r="BG206" s="1">
        <v>145.257</v>
      </c>
      <c r="BH206" s="1">
        <v>6.958010899</v>
      </c>
      <c r="BI206" s="1">
        <v>4.57604448</v>
      </c>
      <c r="BJ206" s="1">
        <v>1.273145243</v>
      </c>
      <c r="BK206" s="1">
        <v>0.051435988</v>
      </c>
      <c r="BL206" s="1" t="s">
        <v>144</v>
      </c>
      <c r="BM206" s="1" t="s">
        <v>145</v>
      </c>
      <c r="BN206" s="1" t="s">
        <v>146</v>
      </c>
      <c r="BO206" s="1" t="s">
        <v>146</v>
      </c>
      <c r="BP206" s="1" t="s">
        <v>146</v>
      </c>
      <c r="BQ206" s="1" t="s">
        <v>145</v>
      </c>
      <c r="BR206" s="1" t="s">
        <v>146</v>
      </c>
      <c r="BS206" s="1">
        <v>446.6432427</v>
      </c>
      <c r="BT206" s="1">
        <v>201.0258522</v>
      </c>
      <c r="BU206" s="1">
        <v>6.333911755</v>
      </c>
      <c r="BV206" s="1">
        <v>2.658639587</v>
      </c>
      <c r="BW206" s="1">
        <v>0.434548041</v>
      </c>
      <c r="BX206" s="1">
        <v>0.615606576</v>
      </c>
      <c r="BY206" s="1">
        <v>0.359163697</v>
      </c>
      <c r="BZ206" s="1" t="str">
        <f t="shared" si="1"/>
        <v>proinflamatoria</v>
      </c>
      <c r="CA206" s="1">
        <v>39.81057269</v>
      </c>
      <c r="CB206" s="1" t="s">
        <v>148</v>
      </c>
      <c r="CC206" s="1">
        <v>0.124435591</v>
      </c>
      <c r="CD206" s="1">
        <v>0.284296149</v>
      </c>
      <c r="CE206" s="1">
        <v>0.459030544</v>
      </c>
      <c r="CF206" s="1">
        <v>0.00375166</v>
      </c>
      <c r="CG206" s="1">
        <v>0.018957503</v>
      </c>
      <c r="CH206" s="1">
        <v>1038.676</v>
      </c>
      <c r="CI206" s="2" t="str">
        <f t="shared" si="2"/>
        <v>High</v>
      </c>
      <c r="CJ206" s="1">
        <v>538.386</v>
      </c>
      <c r="CK206" s="1">
        <v>425.606</v>
      </c>
      <c r="CL206" s="1">
        <v>112.78</v>
      </c>
      <c r="CM206" s="1">
        <v>345.312</v>
      </c>
      <c r="CN206" s="1">
        <v>174.974</v>
      </c>
      <c r="CO206" s="1">
        <v>12.172</v>
      </c>
      <c r="CP206" s="1">
        <v>0.0</v>
      </c>
      <c r="CQ206" s="1">
        <v>12.172</v>
      </c>
      <c r="CR206" s="1">
        <v>0.0</v>
      </c>
      <c r="CS206" s="1">
        <v>5.928</v>
      </c>
      <c r="CT206" s="1">
        <v>5.928</v>
      </c>
      <c r="CU206" s="1">
        <v>0.0</v>
      </c>
      <c r="CV206" s="1">
        <v>12.172</v>
      </c>
      <c r="CW206" s="1">
        <v>239.267</v>
      </c>
      <c r="CX206" s="1">
        <v>0.0</v>
      </c>
      <c r="CY206" s="1">
        <v>45.199</v>
      </c>
      <c r="CZ206" s="1">
        <v>0.484</v>
      </c>
      <c r="DA206" s="1">
        <v>1.159</v>
      </c>
      <c r="DB206" s="1">
        <v>1.643</v>
      </c>
      <c r="DC206" s="1">
        <v>0.0</v>
      </c>
      <c r="DD206" s="1">
        <v>0.111</v>
      </c>
      <c r="DE206" s="1">
        <v>0.111</v>
      </c>
      <c r="DF206" s="1">
        <v>42.412</v>
      </c>
      <c r="DG206" s="1">
        <v>16.681</v>
      </c>
      <c r="DH206" s="1">
        <v>59.093</v>
      </c>
      <c r="DI206" s="1">
        <v>70.786</v>
      </c>
      <c r="DJ206" s="1">
        <v>51.911</v>
      </c>
      <c r="DK206" s="1">
        <v>122.697</v>
      </c>
      <c r="DL206" s="1">
        <v>15.274</v>
      </c>
      <c r="DM206" s="1">
        <v>36.976</v>
      </c>
      <c r="DN206" s="1">
        <v>52.25</v>
      </c>
      <c r="DO206" s="1">
        <v>0.0</v>
      </c>
      <c r="DP206" s="1">
        <v>5.928</v>
      </c>
      <c r="DQ206" s="1">
        <v>5.928</v>
      </c>
      <c r="DR206" s="1" t="s">
        <v>157</v>
      </c>
      <c r="DS206" s="1" t="s">
        <v>157</v>
      </c>
      <c r="DT206" s="1" t="s">
        <v>149</v>
      </c>
      <c r="DU206" s="1" t="s">
        <v>157</v>
      </c>
      <c r="DV206" s="1">
        <v>605.875</v>
      </c>
      <c r="DW206" s="1" t="str">
        <f t="shared" si="3"/>
        <v>high</v>
      </c>
      <c r="DX206" s="1">
        <v>314.049</v>
      </c>
      <c r="DY206" s="1">
        <v>201.425</v>
      </c>
      <c r="DZ206" s="1">
        <v>102.065</v>
      </c>
      <c r="EA206" s="1" t="s">
        <v>157</v>
      </c>
      <c r="EB206" s="1" t="s">
        <v>157</v>
      </c>
      <c r="EC206" s="1" t="s">
        <v>149</v>
      </c>
      <c r="ED206" s="1" t="s">
        <v>157</v>
      </c>
      <c r="EE206" s="1" t="s">
        <v>571</v>
      </c>
      <c r="EF206" s="1" t="s">
        <v>151</v>
      </c>
      <c r="EG206" s="1" t="s">
        <v>151</v>
      </c>
    </row>
    <row r="207" ht="14.25" customHeight="1">
      <c r="A207" s="1" t="s">
        <v>572</v>
      </c>
      <c r="B207" s="1" t="s">
        <v>153</v>
      </c>
      <c r="C207" s="1">
        <v>32.0</v>
      </c>
      <c r="D207" s="1" t="s">
        <v>137</v>
      </c>
      <c r="E207" s="1">
        <v>89.4</v>
      </c>
      <c r="F207" s="1">
        <v>30.0</v>
      </c>
      <c r="G207" s="1" t="s">
        <v>154</v>
      </c>
      <c r="H207" s="1">
        <v>11.0</v>
      </c>
      <c r="I207" s="1">
        <v>145.0</v>
      </c>
      <c r="J207" s="1">
        <v>186.0</v>
      </c>
      <c r="K207" s="1">
        <v>6.2</v>
      </c>
      <c r="L207" s="1">
        <v>163.6</v>
      </c>
      <c r="M207" s="1">
        <v>0.9</v>
      </c>
      <c r="N207" s="1">
        <v>74.0</v>
      </c>
      <c r="O207" s="1">
        <v>5.2</v>
      </c>
      <c r="P207" s="1">
        <v>4.12</v>
      </c>
      <c r="Q207" s="1">
        <v>4.22</v>
      </c>
      <c r="R207" s="1">
        <v>0.976303318</v>
      </c>
      <c r="S207" s="1">
        <v>57.0</v>
      </c>
      <c r="T207" s="1">
        <v>10.92</v>
      </c>
      <c r="U207" s="1">
        <v>4.107</v>
      </c>
      <c r="V207" s="1">
        <v>178.3</v>
      </c>
      <c r="W207" s="1">
        <v>359.8023064</v>
      </c>
      <c r="X207" s="1">
        <v>74.9</v>
      </c>
      <c r="Y207" s="1">
        <v>50.16896909</v>
      </c>
      <c r="Z207" s="1">
        <v>1.993264</v>
      </c>
      <c r="AA207" s="1">
        <v>0.343479176</v>
      </c>
      <c r="AB207" s="1">
        <v>67.9</v>
      </c>
      <c r="AC207" s="1">
        <v>28.51923831</v>
      </c>
      <c r="AD207" s="1" t="s">
        <v>139</v>
      </c>
      <c r="AE207" s="1">
        <v>39.05892932</v>
      </c>
      <c r="AF207" s="1">
        <v>88.5</v>
      </c>
      <c r="AG207" s="1" t="s">
        <v>140</v>
      </c>
      <c r="AH207" s="1" t="s">
        <v>141</v>
      </c>
      <c r="AI207" s="1" t="s">
        <v>142</v>
      </c>
      <c r="AJ207" s="1" t="s">
        <v>167</v>
      </c>
      <c r="AK207" s="1" t="s">
        <v>143</v>
      </c>
      <c r="AL207" s="1">
        <v>113.0</v>
      </c>
      <c r="AM207" s="1">
        <v>69.0</v>
      </c>
      <c r="AN207" s="1">
        <v>1813.14</v>
      </c>
      <c r="AO207" s="1">
        <v>24.7205</v>
      </c>
      <c r="AP207" s="1">
        <v>421.858</v>
      </c>
      <c r="AQ207" s="1">
        <v>1065.52</v>
      </c>
      <c r="AR207" s="1">
        <v>14.4208</v>
      </c>
      <c r="AS207" s="1">
        <v>1233.16</v>
      </c>
      <c r="AT207" s="1">
        <v>2700.47</v>
      </c>
      <c r="AU207" s="1">
        <v>233.137</v>
      </c>
      <c r="AV207" s="1">
        <v>10.2515</v>
      </c>
      <c r="AW207" s="1">
        <v>1.98342</v>
      </c>
      <c r="AX207" s="1">
        <v>3.15648</v>
      </c>
      <c r="AY207" s="1">
        <v>724.662</v>
      </c>
      <c r="AZ207" s="1">
        <v>1.25552</v>
      </c>
      <c r="BA207" s="1">
        <v>1.6172</v>
      </c>
      <c r="BB207" s="1">
        <v>13.5331</v>
      </c>
      <c r="BC207" s="1">
        <v>4.99795</v>
      </c>
      <c r="BD207" s="1">
        <v>1.69563</v>
      </c>
      <c r="BE207" s="1">
        <v>421.083</v>
      </c>
      <c r="BF207" s="1">
        <v>6.77806</v>
      </c>
      <c r="BG207" s="1">
        <v>117.204</v>
      </c>
      <c r="BH207" s="1">
        <v>2.916259015</v>
      </c>
      <c r="BI207" s="1">
        <v>0.890859136</v>
      </c>
      <c r="BJ207" s="1">
        <v>0.903617011</v>
      </c>
      <c r="BK207" s="1">
        <v>0.049333973</v>
      </c>
      <c r="BL207" s="1" t="s">
        <v>156</v>
      </c>
      <c r="BM207" s="1" t="s">
        <v>146</v>
      </c>
      <c r="BN207" s="1" t="s">
        <v>146</v>
      </c>
      <c r="BO207" s="1" t="s">
        <v>145</v>
      </c>
      <c r="BP207" s="1" t="s">
        <v>146</v>
      </c>
      <c r="BQ207" s="1" t="s">
        <v>146</v>
      </c>
      <c r="BR207" s="1" t="s">
        <v>146</v>
      </c>
      <c r="BS207" s="1">
        <v>229.850455</v>
      </c>
      <c r="BT207" s="1">
        <v>47.58072272</v>
      </c>
      <c r="BU207" s="1">
        <v>10.05196044</v>
      </c>
      <c r="BV207" s="1">
        <v>1.256528478</v>
      </c>
      <c r="BW207" s="1">
        <v>0.214549134</v>
      </c>
      <c r="BX207" s="1">
        <v>-0.702576419</v>
      </c>
      <c r="BY207" s="1">
        <v>-0.387521467</v>
      </c>
      <c r="BZ207" s="1" t="str">
        <f t="shared" si="1"/>
        <v>antiinflamatoria</v>
      </c>
      <c r="CA207" s="1">
        <v>41.1299435</v>
      </c>
      <c r="CB207" s="1" t="s">
        <v>148</v>
      </c>
      <c r="CC207" s="1">
        <v>0.149882337</v>
      </c>
      <c r="CD207" s="1">
        <v>0.493147841</v>
      </c>
      <c r="CE207" s="1">
        <v>0.101121262</v>
      </c>
      <c r="CF207" s="1">
        <v>0.155004153</v>
      </c>
      <c r="CG207" s="1">
        <v>0.038828904</v>
      </c>
      <c r="CH207" s="1">
        <v>1514.855</v>
      </c>
      <c r="CI207" s="2" t="str">
        <f t="shared" si="2"/>
        <v>High</v>
      </c>
      <c r="CJ207" s="1">
        <v>316.377</v>
      </c>
      <c r="CK207" s="1">
        <v>235.581</v>
      </c>
      <c r="CL207" s="1">
        <v>80.796</v>
      </c>
      <c r="CM207" s="1">
        <v>125.511</v>
      </c>
      <c r="CN207" s="1">
        <v>186.55</v>
      </c>
      <c r="CO207" s="1">
        <v>0.963</v>
      </c>
      <c r="CP207" s="1">
        <v>0.0</v>
      </c>
      <c r="CQ207" s="1">
        <v>0.963</v>
      </c>
      <c r="CR207" s="1">
        <v>0.0</v>
      </c>
      <c r="CS207" s="1">
        <v>3.322</v>
      </c>
      <c r="CT207" s="1">
        <v>3.322</v>
      </c>
      <c r="CU207" s="1">
        <v>0.031</v>
      </c>
      <c r="CV207" s="1">
        <v>0.963</v>
      </c>
      <c r="CW207" s="1">
        <v>87.766</v>
      </c>
      <c r="CX207" s="1">
        <v>0.0</v>
      </c>
      <c r="CY207" s="1">
        <v>6.197</v>
      </c>
      <c r="CZ207" s="1">
        <v>0.039</v>
      </c>
      <c r="DA207" s="1">
        <v>0.278</v>
      </c>
      <c r="DB207" s="1">
        <v>0.317</v>
      </c>
      <c r="DC207" s="1">
        <v>9.708</v>
      </c>
      <c r="DD207" s="1">
        <v>0.028</v>
      </c>
      <c r="DE207" s="1">
        <v>9.736</v>
      </c>
      <c r="DF207" s="1">
        <v>20.194</v>
      </c>
      <c r="DG207" s="1">
        <v>1.3</v>
      </c>
      <c r="DH207" s="1">
        <v>21.495</v>
      </c>
      <c r="DI207" s="1">
        <v>0.748</v>
      </c>
      <c r="DJ207" s="1">
        <v>3.907</v>
      </c>
      <c r="DK207" s="1">
        <v>4.655</v>
      </c>
      <c r="DL207" s="1">
        <v>109.913</v>
      </c>
      <c r="DM207" s="1">
        <v>71.94</v>
      </c>
      <c r="DN207" s="1">
        <v>181.853</v>
      </c>
      <c r="DO207" s="1">
        <v>0.0</v>
      </c>
      <c r="DP207" s="1">
        <v>3.322</v>
      </c>
      <c r="DQ207" s="1">
        <v>3.322</v>
      </c>
      <c r="DR207" s="1" t="s">
        <v>149</v>
      </c>
      <c r="DS207" s="1" t="s">
        <v>158</v>
      </c>
      <c r="DT207" s="1" t="s">
        <v>157</v>
      </c>
      <c r="DU207" s="1" t="s">
        <v>157</v>
      </c>
      <c r="DV207" s="1">
        <v>835.487</v>
      </c>
      <c r="DW207" s="1" t="str">
        <f t="shared" si="3"/>
        <v>high</v>
      </c>
      <c r="DX207" s="1">
        <v>174.491</v>
      </c>
      <c r="DY207" s="1">
        <v>69.223</v>
      </c>
      <c r="DZ207" s="1">
        <v>102.888</v>
      </c>
      <c r="EA207" s="1" t="s">
        <v>149</v>
      </c>
      <c r="EB207" s="1" t="s">
        <v>158</v>
      </c>
      <c r="EC207" s="1" t="s">
        <v>157</v>
      </c>
      <c r="ED207" s="1" t="s">
        <v>157</v>
      </c>
      <c r="EE207" s="1" t="s">
        <v>573</v>
      </c>
      <c r="EF207" s="1" t="s">
        <v>151</v>
      </c>
      <c r="EG207" s="1" t="s">
        <v>151</v>
      </c>
    </row>
    <row r="208" ht="14.25" customHeight="1">
      <c r="A208" s="1" t="s">
        <v>574</v>
      </c>
      <c r="B208" s="1" t="s">
        <v>153</v>
      </c>
      <c r="C208" s="1">
        <v>46.0</v>
      </c>
      <c r="D208" s="1" t="s">
        <v>161</v>
      </c>
      <c r="E208" s="1">
        <v>58.2</v>
      </c>
      <c r="F208" s="1">
        <v>95.0</v>
      </c>
      <c r="G208" s="1" t="s">
        <v>154</v>
      </c>
      <c r="H208" s="1">
        <v>14.0</v>
      </c>
      <c r="I208" s="1">
        <v>78.0</v>
      </c>
      <c r="J208" s="1">
        <v>187.0</v>
      </c>
      <c r="K208" s="1">
        <v>1.968421053</v>
      </c>
      <c r="L208" s="1">
        <v>50.5</v>
      </c>
      <c r="M208" s="1">
        <v>3.5</v>
      </c>
      <c r="N208" s="1">
        <v>81.0</v>
      </c>
      <c r="O208" s="1">
        <v>5.4</v>
      </c>
      <c r="P208" s="1">
        <v>3.19</v>
      </c>
      <c r="Q208" s="1">
        <v>19.19</v>
      </c>
      <c r="R208" s="1">
        <v>0.166232413</v>
      </c>
      <c r="S208" s="1">
        <v>71.0</v>
      </c>
      <c r="T208" s="1">
        <v>3.82</v>
      </c>
      <c r="U208" s="1">
        <v>4.4955</v>
      </c>
      <c r="V208" s="1">
        <v>73.7</v>
      </c>
      <c r="W208" s="1">
        <v>76.74535409</v>
      </c>
      <c r="X208" s="1">
        <v>205.8</v>
      </c>
      <c r="Y208" s="1">
        <v>131.0210734</v>
      </c>
      <c r="Z208" s="1">
        <v>0.763236</v>
      </c>
      <c r="AA208" s="1">
        <v>0.400885367</v>
      </c>
      <c r="AB208" s="1">
        <v>55.6</v>
      </c>
      <c r="AC208" s="1">
        <v>25.66014887</v>
      </c>
      <c r="AD208" s="1" t="s">
        <v>139</v>
      </c>
      <c r="AE208" s="1">
        <v>37.2755037</v>
      </c>
      <c r="AF208" s="1">
        <v>81.5</v>
      </c>
      <c r="AG208" s="1" t="s">
        <v>140</v>
      </c>
      <c r="AH208" s="1" t="s">
        <v>154</v>
      </c>
      <c r="AI208" s="1" t="s">
        <v>142</v>
      </c>
      <c r="AJ208" s="1" t="s">
        <v>167</v>
      </c>
      <c r="AK208" s="1" t="s">
        <v>143</v>
      </c>
      <c r="AL208" s="1">
        <v>107.0</v>
      </c>
      <c r="AM208" s="1">
        <v>78.0</v>
      </c>
      <c r="AN208" s="1">
        <v>1776.04</v>
      </c>
      <c r="AO208" s="1">
        <v>16.9954</v>
      </c>
      <c r="AP208" s="1">
        <v>619.467</v>
      </c>
      <c r="AQ208" s="1">
        <v>959.597</v>
      </c>
      <c r="AR208" s="1">
        <v>14.0584</v>
      </c>
      <c r="AS208" s="1">
        <v>1012.76</v>
      </c>
      <c r="AT208" s="1">
        <v>2975.18</v>
      </c>
      <c r="AU208" s="1">
        <v>234.437</v>
      </c>
      <c r="AV208" s="1">
        <v>10.8289</v>
      </c>
      <c r="AW208" s="1">
        <v>1.74673</v>
      </c>
      <c r="AX208" s="1">
        <v>3.07136</v>
      </c>
      <c r="AY208" s="1">
        <v>699.961</v>
      </c>
      <c r="AZ208" s="1">
        <v>0.992722</v>
      </c>
      <c r="BA208" s="1">
        <v>1.61105</v>
      </c>
      <c r="BB208" s="1">
        <v>16.5448</v>
      </c>
      <c r="BC208" s="1">
        <v>3.97897</v>
      </c>
      <c r="BD208" s="1">
        <v>1.44865</v>
      </c>
      <c r="BE208" s="1">
        <v>320.875</v>
      </c>
      <c r="BF208" s="1">
        <v>7.31585</v>
      </c>
      <c r="BG208" s="1">
        <v>153.972</v>
      </c>
      <c r="BH208" s="1">
        <v>2.750448731</v>
      </c>
      <c r="BI208" s="1">
        <v>0.560292747</v>
      </c>
      <c r="BJ208" s="1">
        <v>0.278421327</v>
      </c>
      <c r="BK208" s="1">
        <v>0.016146935</v>
      </c>
      <c r="BL208" s="1" t="s">
        <v>156</v>
      </c>
      <c r="BM208" s="1" t="s">
        <v>146</v>
      </c>
      <c r="BN208" s="1" t="s">
        <v>146</v>
      </c>
      <c r="BO208" s="1" t="s">
        <v>146</v>
      </c>
      <c r="BP208" s="1" t="s">
        <v>146</v>
      </c>
      <c r="BQ208" s="1" t="s">
        <v>145</v>
      </c>
      <c r="BR208" s="1" t="s">
        <v>146</v>
      </c>
      <c r="BS208" s="1">
        <v>7.709417296</v>
      </c>
      <c r="BT208" s="1">
        <v>4.21918278</v>
      </c>
      <c r="BU208" s="1">
        <v>2.438090771</v>
      </c>
      <c r="BV208" s="1">
        <v>2.358893408</v>
      </c>
      <c r="BW208" s="1">
        <v>2.37847121</v>
      </c>
      <c r="BX208" s="1">
        <v>0.25439738</v>
      </c>
      <c r="BY208" s="1">
        <v>0.143241768</v>
      </c>
      <c r="BZ208" s="1" t="str">
        <f t="shared" si="1"/>
        <v>proinflamatoria</v>
      </c>
      <c r="CA208" s="1">
        <v>39.87730061</v>
      </c>
      <c r="CB208" s="1" t="s">
        <v>148</v>
      </c>
      <c r="CC208" s="3">
        <v>4.74E-5</v>
      </c>
      <c r="CD208" s="1">
        <v>0.319874745</v>
      </c>
      <c r="CE208" s="1">
        <v>0.355221331</v>
      </c>
      <c r="CF208" s="1">
        <v>0.064240641</v>
      </c>
      <c r="CG208" s="1">
        <v>0.006357641</v>
      </c>
      <c r="CH208" s="1">
        <v>1851.762</v>
      </c>
      <c r="CI208" s="2" t="str">
        <f t="shared" si="2"/>
        <v>High</v>
      </c>
      <c r="CJ208" s="1">
        <v>1097.518</v>
      </c>
      <c r="CK208" s="1">
        <v>779.289</v>
      </c>
      <c r="CL208" s="1">
        <v>318.229</v>
      </c>
      <c r="CM208" s="1">
        <v>130.204</v>
      </c>
      <c r="CN208" s="1">
        <v>934.274</v>
      </c>
      <c r="CO208" s="1">
        <v>7.788</v>
      </c>
      <c r="CP208" s="1">
        <v>0.0</v>
      </c>
      <c r="CQ208" s="1">
        <v>7.788</v>
      </c>
      <c r="CR208" s="1">
        <v>0.0</v>
      </c>
      <c r="CS208" s="1">
        <v>25.252</v>
      </c>
      <c r="CT208" s="1">
        <v>25.252</v>
      </c>
      <c r="CU208" s="1">
        <v>0.0</v>
      </c>
      <c r="CV208" s="1">
        <v>1.24</v>
      </c>
      <c r="CW208" s="1">
        <v>0.716</v>
      </c>
      <c r="CX208" s="1">
        <v>0.0</v>
      </c>
      <c r="CY208" s="1">
        <v>102.973</v>
      </c>
      <c r="CZ208" s="1">
        <v>0.045</v>
      </c>
      <c r="DA208" s="1">
        <v>0.318</v>
      </c>
      <c r="DB208" s="1">
        <v>0.362</v>
      </c>
      <c r="DC208" s="1">
        <v>4.927</v>
      </c>
      <c r="DD208" s="1">
        <v>0.165</v>
      </c>
      <c r="DE208" s="1">
        <v>5.093</v>
      </c>
      <c r="DF208" s="1">
        <v>12.562</v>
      </c>
      <c r="DG208" s="1">
        <v>4.35</v>
      </c>
      <c r="DH208" s="1">
        <v>16.912</v>
      </c>
      <c r="DI208" s="1">
        <v>2.044</v>
      </c>
      <c r="DJ208" s="1">
        <v>0.892</v>
      </c>
      <c r="DK208" s="1">
        <v>2.936</v>
      </c>
      <c r="DL208" s="1">
        <v>644.085</v>
      </c>
      <c r="DM208" s="1">
        <v>287.253</v>
      </c>
      <c r="DN208" s="1">
        <v>931.338</v>
      </c>
      <c r="DO208" s="1">
        <v>0.0</v>
      </c>
      <c r="DP208" s="1">
        <v>25.252</v>
      </c>
      <c r="DQ208" s="1">
        <v>25.252</v>
      </c>
      <c r="DR208" s="1" t="s">
        <v>149</v>
      </c>
      <c r="DS208" s="1" t="s">
        <v>149</v>
      </c>
      <c r="DT208" s="1" t="s">
        <v>157</v>
      </c>
      <c r="DU208" s="1" t="s">
        <v>149</v>
      </c>
      <c r="DV208" s="1">
        <v>1042.635</v>
      </c>
      <c r="DW208" s="1" t="str">
        <f t="shared" si="3"/>
        <v>high</v>
      </c>
      <c r="DX208" s="1">
        <v>617.958</v>
      </c>
      <c r="DY208" s="1">
        <v>73.312</v>
      </c>
      <c r="DZ208" s="1">
        <v>526.043</v>
      </c>
      <c r="EA208" s="1" t="s">
        <v>149</v>
      </c>
      <c r="EB208" s="1" t="s">
        <v>149</v>
      </c>
      <c r="EC208" s="1" t="s">
        <v>157</v>
      </c>
      <c r="ED208" s="1" t="s">
        <v>149</v>
      </c>
      <c r="EE208" s="1" t="s">
        <v>575</v>
      </c>
      <c r="EF208" s="1" t="s">
        <v>151</v>
      </c>
      <c r="EG208" s="1" t="s">
        <v>151</v>
      </c>
    </row>
    <row r="209" ht="14.25" customHeight="1">
      <c r="A209" s="1" t="s">
        <v>576</v>
      </c>
      <c r="B209" s="1" t="s">
        <v>153</v>
      </c>
      <c r="C209" s="1">
        <v>54.0</v>
      </c>
      <c r="D209" s="1" t="s">
        <v>161</v>
      </c>
      <c r="E209" s="1">
        <v>95.3</v>
      </c>
      <c r="F209" s="1">
        <v>45.0</v>
      </c>
      <c r="G209" s="1" t="s">
        <v>154</v>
      </c>
      <c r="H209" s="1">
        <v>21.0</v>
      </c>
      <c r="I209" s="1">
        <v>143.0</v>
      </c>
      <c r="J209" s="1">
        <v>209.0</v>
      </c>
      <c r="K209" s="1">
        <v>4.644444444</v>
      </c>
      <c r="L209" s="1">
        <v>49.9</v>
      </c>
      <c r="M209" s="1">
        <v>4.7</v>
      </c>
      <c r="N209" s="1">
        <v>82.0</v>
      </c>
      <c r="O209" s="1">
        <v>5.3</v>
      </c>
      <c r="P209" s="1">
        <v>7.15</v>
      </c>
      <c r="Q209" s="1">
        <v>7.32</v>
      </c>
      <c r="R209" s="1">
        <v>0.976775956</v>
      </c>
      <c r="S209" s="1">
        <v>104.0</v>
      </c>
      <c r="T209" s="1">
        <v>8.38</v>
      </c>
      <c r="U209" s="1">
        <v>4.551</v>
      </c>
      <c r="V209" s="1">
        <v>121.6</v>
      </c>
      <c r="W209" s="1">
        <v>159.4671741</v>
      </c>
      <c r="X209" s="1">
        <v>94.3</v>
      </c>
      <c r="Y209" s="1">
        <v>58.99723577</v>
      </c>
      <c r="Z209" s="1">
        <v>1.694994667</v>
      </c>
      <c r="AA209" s="1">
        <v>0.351990203</v>
      </c>
      <c r="AB209" s="1">
        <v>60.9</v>
      </c>
      <c r="AC209" s="1">
        <v>24.30275244</v>
      </c>
      <c r="AD209" s="1" t="s">
        <v>154</v>
      </c>
      <c r="AE209" s="1">
        <v>40.52404175</v>
      </c>
      <c r="AF209" s="1">
        <v>85.2</v>
      </c>
      <c r="AG209" s="1" t="s">
        <v>140</v>
      </c>
      <c r="AH209" s="1" t="s">
        <v>154</v>
      </c>
      <c r="AI209" s="1" t="s">
        <v>142</v>
      </c>
      <c r="AJ209" s="1" t="s">
        <v>142</v>
      </c>
      <c r="AK209" s="1" t="s">
        <v>143</v>
      </c>
      <c r="AL209" s="1">
        <v>98.0</v>
      </c>
      <c r="AM209" s="1">
        <v>66.0</v>
      </c>
      <c r="AN209" s="1">
        <v>1924.29</v>
      </c>
      <c r="AO209" s="1">
        <v>28.9843</v>
      </c>
      <c r="AP209" s="1">
        <v>1216.04</v>
      </c>
      <c r="AQ209" s="1">
        <v>1087.64</v>
      </c>
      <c r="AR209" s="1">
        <v>14.1335</v>
      </c>
      <c r="AS209" s="1">
        <v>1345.76</v>
      </c>
      <c r="AT209" s="1">
        <v>4070.06</v>
      </c>
      <c r="AU209" s="1">
        <v>321.361</v>
      </c>
      <c r="AV209" s="1">
        <v>10.4708</v>
      </c>
      <c r="AW209" s="1">
        <v>2.97507</v>
      </c>
      <c r="AX209" s="1">
        <v>3.7996</v>
      </c>
      <c r="AY209" s="1">
        <v>1043.49</v>
      </c>
      <c r="AZ209" s="1">
        <v>1.46512</v>
      </c>
      <c r="BA209" s="1">
        <v>2.20838</v>
      </c>
      <c r="BB209" s="1">
        <v>15.4243</v>
      </c>
      <c r="BC209" s="1">
        <v>5.56574</v>
      </c>
      <c r="BD209" s="1">
        <v>1.79831</v>
      </c>
      <c r="BE209" s="1">
        <v>466.692</v>
      </c>
      <c r="BF209" s="1">
        <v>6.95656</v>
      </c>
      <c r="BG209" s="1">
        <v>262.742</v>
      </c>
      <c r="BH209" s="1">
        <v>1.77946426</v>
      </c>
      <c r="BI209" s="1">
        <v>0.400822487</v>
      </c>
      <c r="BJ209" s="1">
        <v>0.126782289</v>
      </c>
      <c r="BK209" s="1">
        <v>0.013545234</v>
      </c>
      <c r="BL209" s="1" t="s">
        <v>144</v>
      </c>
      <c r="BM209" s="1" t="s">
        <v>146</v>
      </c>
      <c r="BN209" s="1" t="s">
        <v>146</v>
      </c>
      <c r="BO209" s="1" t="s">
        <v>145</v>
      </c>
      <c r="BP209" s="1" t="s">
        <v>146</v>
      </c>
      <c r="BQ209" s="1" t="s">
        <v>145</v>
      </c>
      <c r="BR209" s="1" t="s">
        <v>146</v>
      </c>
      <c r="BS209" s="1">
        <v>13.25630295</v>
      </c>
      <c r="BT209" s="1">
        <v>6.592842999</v>
      </c>
      <c r="BU209" s="1">
        <v>3.687943728</v>
      </c>
      <c r="BV209" s="1">
        <v>2.661714001</v>
      </c>
      <c r="BW209" s="1">
        <v>1.522599575</v>
      </c>
      <c r="BX209" s="1">
        <v>-2.140262979</v>
      </c>
      <c r="BY209" s="1">
        <v>-1.112402796</v>
      </c>
      <c r="BZ209" s="1" t="str">
        <f t="shared" si="1"/>
        <v>antiinflamatoria</v>
      </c>
      <c r="CA209" s="1">
        <v>38.84037559</v>
      </c>
      <c r="CB209" s="1" t="s">
        <v>148</v>
      </c>
      <c r="CC209" s="1">
        <v>0.016395655</v>
      </c>
      <c r="CD209" s="1">
        <v>0.191653735</v>
      </c>
      <c r="CE209" s="1">
        <v>0.24917347</v>
      </c>
      <c r="CF209" s="1">
        <v>0.059408947</v>
      </c>
      <c r="CG209" s="1">
        <v>0.286046825</v>
      </c>
      <c r="CH209" s="1">
        <v>1171.792</v>
      </c>
      <c r="CI209" s="2" t="str">
        <f t="shared" si="2"/>
        <v>High</v>
      </c>
      <c r="CJ209" s="1">
        <v>450.881</v>
      </c>
      <c r="CK209" s="1">
        <v>314.606</v>
      </c>
      <c r="CL209" s="1">
        <v>136.274</v>
      </c>
      <c r="CM209" s="1">
        <v>270.936</v>
      </c>
      <c r="CN209" s="1">
        <v>146.191</v>
      </c>
      <c r="CO209" s="1">
        <v>5.042</v>
      </c>
      <c r="CP209" s="1">
        <v>0.0</v>
      </c>
      <c r="CQ209" s="1">
        <v>5.042</v>
      </c>
      <c r="CR209" s="1">
        <v>0.043</v>
      </c>
      <c r="CS209" s="1">
        <v>28.668</v>
      </c>
      <c r="CT209" s="1">
        <v>28.711</v>
      </c>
      <c r="CU209" s="1">
        <v>0.0</v>
      </c>
      <c r="CV209" s="1">
        <v>0.506</v>
      </c>
      <c r="CW209" s="1">
        <v>1.606</v>
      </c>
      <c r="CX209" s="1">
        <v>0.0</v>
      </c>
      <c r="CY209" s="1">
        <v>221.245</v>
      </c>
      <c r="CZ209" s="1">
        <v>0.126</v>
      </c>
      <c r="DA209" s="1">
        <v>2.397</v>
      </c>
      <c r="DB209" s="1">
        <v>2.523</v>
      </c>
      <c r="DC209" s="1">
        <v>4.968</v>
      </c>
      <c r="DD209" s="1">
        <v>6.26</v>
      </c>
      <c r="DE209" s="1">
        <v>11.227</v>
      </c>
      <c r="DF209" s="1">
        <v>18.156</v>
      </c>
      <c r="DG209" s="1">
        <v>6.833</v>
      </c>
      <c r="DH209" s="1">
        <v>24.989</v>
      </c>
      <c r="DI209" s="1">
        <v>3.038</v>
      </c>
      <c r="DJ209" s="1">
        <v>7.076</v>
      </c>
      <c r="DK209" s="1">
        <v>10.114</v>
      </c>
      <c r="DL209" s="1">
        <v>51.006</v>
      </c>
      <c r="DM209" s="1">
        <v>85.011</v>
      </c>
      <c r="DN209" s="1">
        <v>136.017</v>
      </c>
      <c r="DO209" s="1">
        <v>0.043</v>
      </c>
      <c r="DP209" s="1">
        <v>28.668</v>
      </c>
      <c r="DQ209" s="1">
        <v>28.711</v>
      </c>
      <c r="DR209" s="1" t="s">
        <v>157</v>
      </c>
      <c r="DS209" s="1" t="s">
        <v>157</v>
      </c>
      <c r="DT209" s="1" t="s">
        <v>149</v>
      </c>
      <c r="DU209" s="1" t="s">
        <v>157</v>
      </c>
      <c r="DV209" s="1">
        <v>608.948</v>
      </c>
      <c r="DW209" s="1" t="str">
        <f t="shared" si="3"/>
        <v>high</v>
      </c>
      <c r="DX209" s="1">
        <v>234.31</v>
      </c>
      <c r="DY209" s="1">
        <v>140.798</v>
      </c>
      <c r="DZ209" s="1">
        <v>75.971</v>
      </c>
      <c r="EA209" s="1" t="s">
        <v>157</v>
      </c>
      <c r="EB209" s="1" t="s">
        <v>157</v>
      </c>
      <c r="EC209" s="1" t="s">
        <v>149</v>
      </c>
      <c r="ED209" s="1" t="s">
        <v>157</v>
      </c>
      <c r="EE209" s="1" t="s">
        <v>577</v>
      </c>
      <c r="EF209" s="1" t="s">
        <v>151</v>
      </c>
      <c r="EG209" s="1" t="s">
        <v>151</v>
      </c>
    </row>
    <row r="210" ht="14.25" customHeight="1">
      <c r="A210" s="1" t="s">
        <v>578</v>
      </c>
      <c r="B210" s="1" t="s">
        <v>136</v>
      </c>
      <c r="C210" s="1">
        <v>35.0</v>
      </c>
      <c r="D210" s="1" t="s">
        <v>137</v>
      </c>
      <c r="E210" s="1">
        <v>99.0</v>
      </c>
      <c r="F210" s="1">
        <v>30.0</v>
      </c>
      <c r="G210" s="1" t="s">
        <v>138</v>
      </c>
      <c r="H210" s="1">
        <v>56.0</v>
      </c>
      <c r="I210" s="1">
        <v>131.0</v>
      </c>
      <c r="J210" s="1">
        <v>217.0</v>
      </c>
      <c r="K210" s="1">
        <v>7.233333333</v>
      </c>
      <c r="L210" s="1">
        <v>354.9</v>
      </c>
      <c r="M210" s="1">
        <v>2.9</v>
      </c>
      <c r="N210" s="1">
        <v>90.0</v>
      </c>
      <c r="O210" s="1">
        <v>5.1</v>
      </c>
      <c r="P210" s="1">
        <v>5.49</v>
      </c>
      <c r="Q210" s="1">
        <v>1.95</v>
      </c>
      <c r="R210" s="1">
        <v>2.815384615</v>
      </c>
      <c r="S210" s="1">
        <v>282.0</v>
      </c>
      <c r="T210" s="1">
        <v>15.46</v>
      </c>
      <c r="U210" s="1">
        <v>4.995</v>
      </c>
      <c r="V210" s="1">
        <v>152.9</v>
      </c>
      <c r="W210" s="1">
        <v>206.8227425</v>
      </c>
      <c r="X210" s="1">
        <v>50.5</v>
      </c>
      <c r="Y210" s="1">
        <v>29.13651038</v>
      </c>
      <c r="Z210" s="1">
        <v>3.43212</v>
      </c>
      <c r="AA210" s="1">
        <v>0.317724352</v>
      </c>
      <c r="AB210" s="1">
        <v>80.7</v>
      </c>
      <c r="AC210" s="1">
        <v>28.9361397</v>
      </c>
      <c r="AD210" s="1" t="s">
        <v>139</v>
      </c>
      <c r="AE210" s="1">
        <v>30.14692847</v>
      </c>
      <c r="AF210" s="1">
        <v>97.4</v>
      </c>
      <c r="AG210" s="1" t="s">
        <v>140</v>
      </c>
      <c r="AH210" s="1" t="s">
        <v>141</v>
      </c>
      <c r="AI210" s="1" t="s">
        <v>167</v>
      </c>
      <c r="AJ210" s="1" t="s">
        <v>167</v>
      </c>
      <c r="AK210" s="1" t="s">
        <v>143</v>
      </c>
      <c r="AL210" s="1">
        <v>116.0</v>
      </c>
      <c r="AM210" s="1">
        <v>74.0</v>
      </c>
      <c r="AN210" s="1">
        <v>2126.49</v>
      </c>
      <c r="AO210" s="1">
        <v>17.4161</v>
      </c>
      <c r="AP210" s="1">
        <v>670.988</v>
      </c>
      <c r="AQ210" s="1">
        <v>1188.56</v>
      </c>
      <c r="AR210" s="1">
        <v>13.9204</v>
      </c>
      <c r="AS210" s="1">
        <v>1481.55</v>
      </c>
      <c r="AT210" s="1">
        <v>2840.93</v>
      </c>
      <c r="AU210" s="1">
        <v>245.716</v>
      </c>
      <c r="AV210" s="1">
        <v>10.7864</v>
      </c>
      <c r="AW210" s="1">
        <v>1.4717</v>
      </c>
      <c r="AX210" s="1">
        <v>3.35492</v>
      </c>
      <c r="AY210" s="1">
        <v>1157.75</v>
      </c>
      <c r="AZ210" s="1">
        <v>1.8822</v>
      </c>
      <c r="BA210" s="1">
        <v>2.3207</v>
      </c>
      <c r="BB210" s="1">
        <v>23.389</v>
      </c>
      <c r="BC210" s="1">
        <v>4.89907</v>
      </c>
      <c r="BD210" s="1">
        <v>1.79957</v>
      </c>
      <c r="BE210" s="1">
        <v>375.302</v>
      </c>
      <c r="BF210" s="1">
        <v>7.32551</v>
      </c>
      <c r="BG210" s="1">
        <v>219.17</v>
      </c>
      <c r="BH210" s="1">
        <v>2.654257689</v>
      </c>
      <c r="BI210" s="1">
        <v>0.96303865</v>
      </c>
      <c r="BJ210" s="1">
        <v>0.618559706</v>
      </c>
      <c r="BK210" s="1">
        <v>0.05791796</v>
      </c>
      <c r="BL210" s="1" t="s">
        <v>144</v>
      </c>
      <c r="BM210" s="1" t="s">
        <v>146</v>
      </c>
      <c r="BN210" s="1" t="s">
        <v>145</v>
      </c>
      <c r="BO210" s="1" t="s">
        <v>145</v>
      </c>
      <c r="BP210" s="1" t="s">
        <v>146</v>
      </c>
      <c r="BQ210" s="1" t="s">
        <v>146</v>
      </c>
      <c r="BR210" s="1" t="s">
        <v>145</v>
      </c>
      <c r="BS210" s="1">
        <v>12.28074512</v>
      </c>
      <c r="BT210" s="1">
        <v>2.633481665</v>
      </c>
      <c r="BU210" s="1">
        <v>2.603748849</v>
      </c>
      <c r="BV210" s="1">
        <v>1.358941436</v>
      </c>
      <c r="BW210" s="1">
        <v>1.011724892</v>
      </c>
      <c r="BX210" s="1">
        <v>-0.723323405</v>
      </c>
      <c r="BY210" s="1">
        <v>-0.340227378</v>
      </c>
      <c r="BZ210" s="1" t="str">
        <f t="shared" si="1"/>
        <v>antiinflamatoria</v>
      </c>
      <c r="CA210" s="1">
        <v>29.70841889</v>
      </c>
      <c r="CB210" s="1" t="s">
        <v>148</v>
      </c>
      <c r="CC210" s="1">
        <v>0.172324415</v>
      </c>
      <c r="CD210" s="1">
        <v>0.253135452</v>
      </c>
      <c r="CE210" s="1">
        <v>0.348745819</v>
      </c>
      <c r="CF210" s="1">
        <v>0.044565217</v>
      </c>
      <c r="CG210" s="1">
        <v>0.011747492</v>
      </c>
      <c r="CH210" s="1">
        <v>960.993</v>
      </c>
      <c r="CI210" s="2" t="str">
        <f t="shared" si="2"/>
        <v>low</v>
      </c>
      <c r="CJ210" s="1">
        <v>837.742</v>
      </c>
      <c r="CK210" s="1">
        <v>674.845</v>
      </c>
      <c r="CL210" s="1">
        <v>162.897</v>
      </c>
      <c r="CM210" s="1">
        <v>315.336</v>
      </c>
      <c r="CN210" s="1">
        <v>501.464</v>
      </c>
      <c r="CO210" s="1">
        <v>18.495</v>
      </c>
      <c r="CP210" s="1">
        <v>0.0</v>
      </c>
      <c r="CQ210" s="1">
        <v>18.495</v>
      </c>
      <c r="CR210" s="1">
        <v>0.0</v>
      </c>
      <c r="CS210" s="1">
        <v>2.447</v>
      </c>
      <c r="CT210" s="1">
        <v>2.447</v>
      </c>
      <c r="CU210" s="1">
        <v>0.0</v>
      </c>
      <c r="CV210" s="1">
        <v>15.008</v>
      </c>
      <c r="CW210" s="1">
        <v>0.584</v>
      </c>
      <c r="CX210" s="1">
        <v>0.0</v>
      </c>
      <c r="CY210" s="1">
        <v>80.392</v>
      </c>
      <c r="CZ210" s="1">
        <v>0.035</v>
      </c>
      <c r="DA210" s="1">
        <v>0.25</v>
      </c>
      <c r="DB210" s="1">
        <v>0.285</v>
      </c>
      <c r="DC210" s="1">
        <v>3.666</v>
      </c>
      <c r="DD210" s="1">
        <v>0.698</v>
      </c>
      <c r="DE210" s="1">
        <v>4.364</v>
      </c>
      <c r="DF210" s="1">
        <v>227.374</v>
      </c>
      <c r="DG210" s="1">
        <v>2.209</v>
      </c>
      <c r="DH210" s="1">
        <v>229.583</v>
      </c>
      <c r="DI210" s="1">
        <v>0.489</v>
      </c>
      <c r="DJ210" s="1">
        <v>0.518</v>
      </c>
      <c r="DK210" s="1">
        <v>1.007</v>
      </c>
      <c r="DL210" s="1">
        <v>343.682</v>
      </c>
      <c r="DM210" s="1">
        <v>156.775</v>
      </c>
      <c r="DN210" s="1">
        <v>500.458</v>
      </c>
      <c r="DO210" s="1">
        <v>0.0</v>
      </c>
      <c r="DP210" s="1">
        <v>2.447</v>
      </c>
      <c r="DQ210" s="1">
        <v>2.447</v>
      </c>
      <c r="DR210" s="1" t="s">
        <v>157</v>
      </c>
      <c r="DS210" s="1" t="s">
        <v>149</v>
      </c>
      <c r="DT210" s="1" t="s">
        <v>149</v>
      </c>
      <c r="DU210" s="1" t="s">
        <v>149</v>
      </c>
      <c r="DV210" s="1">
        <v>451.915</v>
      </c>
      <c r="DW210" s="1" t="str">
        <f t="shared" si="3"/>
        <v>low</v>
      </c>
      <c r="DX210" s="1">
        <v>393.955</v>
      </c>
      <c r="DY210" s="1">
        <v>148.289</v>
      </c>
      <c r="DZ210" s="1">
        <v>235.818</v>
      </c>
      <c r="EA210" s="1" t="s">
        <v>157</v>
      </c>
      <c r="EB210" s="1" t="s">
        <v>157</v>
      </c>
      <c r="EC210" s="1" t="s">
        <v>149</v>
      </c>
      <c r="ED210" s="1" t="s">
        <v>149</v>
      </c>
      <c r="EE210" s="1" t="s">
        <v>579</v>
      </c>
      <c r="EF210" s="1" t="s">
        <v>151</v>
      </c>
      <c r="EG210" s="1" t="s">
        <v>151</v>
      </c>
    </row>
    <row r="211" ht="14.25" customHeight="1">
      <c r="A211" s="1" t="s">
        <v>580</v>
      </c>
      <c r="B211" s="1" t="s">
        <v>153</v>
      </c>
      <c r="C211" s="1">
        <v>32.0</v>
      </c>
      <c r="D211" s="1" t="s">
        <v>137</v>
      </c>
      <c r="E211" s="1">
        <v>76.7</v>
      </c>
      <c r="F211" s="1">
        <v>51.0</v>
      </c>
      <c r="G211" s="1" t="s">
        <v>154</v>
      </c>
      <c r="H211" s="1">
        <v>19.0</v>
      </c>
      <c r="I211" s="1">
        <v>107.0</v>
      </c>
      <c r="J211" s="1">
        <v>177.0</v>
      </c>
      <c r="K211" s="1">
        <v>3.470588235</v>
      </c>
      <c r="L211" s="1">
        <v>384.5</v>
      </c>
      <c r="M211" s="1">
        <v>16.3</v>
      </c>
      <c r="N211" s="1">
        <v>87.0</v>
      </c>
      <c r="O211" s="1">
        <v>5.2</v>
      </c>
      <c r="P211" s="1">
        <v>14.25</v>
      </c>
      <c r="Q211" s="1">
        <v>8.18</v>
      </c>
      <c r="R211" s="1">
        <v>1.74205379</v>
      </c>
      <c r="S211" s="1">
        <v>95.0</v>
      </c>
      <c r="T211" s="1">
        <v>6.95</v>
      </c>
      <c r="U211" s="1">
        <v>4.8285</v>
      </c>
      <c r="V211" s="1">
        <v>95.2</v>
      </c>
      <c r="W211" s="1">
        <v>104.6292811</v>
      </c>
      <c r="X211" s="1">
        <v>111.6</v>
      </c>
      <c r="Y211" s="1">
        <v>67.04794599</v>
      </c>
      <c r="Z211" s="1">
        <v>1.49147</v>
      </c>
      <c r="AA211" s="1">
        <v>0.359010436</v>
      </c>
      <c r="AB211" s="1">
        <v>77.2</v>
      </c>
      <c r="AC211" s="1">
        <v>31.84491362</v>
      </c>
      <c r="AD211" s="1" t="s">
        <v>155</v>
      </c>
      <c r="AE211" s="1">
        <v>36.81519724</v>
      </c>
      <c r="AF211" s="1">
        <v>90.3</v>
      </c>
      <c r="AG211" s="1" t="s">
        <v>140</v>
      </c>
      <c r="AH211" s="1" t="s">
        <v>141</v>
      </c>
      <c r="AI211" s="1" t="s">
        <v>142</v>
      </c>
      <c r="AJ211" s="1" t="s">
        <v>167</v>
      </c>
      <c r="AK211" s="1" t="s">
        <v>143</v>
      </c>
      <c r="AL211" s="1">
        <v>111.0</v>
      </c>
      <c r="AM211" s="1">
        <v>81.0</v>
      </c>
      <c r="AN211" s="1">
        <v>1134.33</v>
      </c>
      <c r="AO211" s="1">
        <v>11.0762</v>
      </c>
      <c r="AP211" s="1">
        <v>190.427</v>
      </c>
      <c r="AQ211" s="1">
        <v>484.923</v>
      </c>
      <c r="AR211" s="1">
        <v>8.81931</v>
      </c>
      <c r="AS211" s="1">
        <v>445.611</v>
      </c>
      <c r="AT211" s="1">
        <v>1505.85</v>
      </c>
      <c r="AU211" s="1">
        <v>125.639</v>
      </c>
      <c r="AV211" s="1">
        <v>9.31802</v>
      </c>
      <c r="AW211" s="1">
        <v>0.833011</v>
      </c>
      <c r="AX211" s="1">
        <v>2.38506</v>
      </c>
      <c r="AY211" s="1">
        <v>739.484</v>
      </c>
      <c r="AZ211" s="1">
        <v>0.560068</v>
      </c>
      <c r="BA211" s="1">
        <v>0.75339</v>
      </c>
      <c r="BB211" s="1">
        <v>9.57035</v>
      </c>
      <c r="BC211" s="1">
        <v>3.11635</v>
      </c>
      <c r="BD211" s="1">
        <v>0.814068</v>
      </c>
      <c r="BE211" s="1">
        <v>205.682</v>
      </c>
      <c r="BF211" s="1">
        <v>6.74202</v>
      </c>
      <c r="BG211" s="1">
        <v>124.38</v>
      </c>
      <c r="BH211" s="1">
        <v>6.318089881</v>
      </c>
      <c r="BI211" s="1">
        <v>1.999285036</v>
      </c>
      <c r="BJ211" s="1">
        <v>0.705602636</v>
      </c>
      <c r="BK211" s="1">
        <v>0.0</v>
      </c>
      <c r="BL211" s="1" t="s">
        <v>156</v>
      </c>
      <c r="BM211" s="1" t="s">
        <v>146</v>
      </c>
      <c r="BN211" s="1" t="s">
        <v>146</v>
      </c>
      <c r="BO211" s="1" t="s">
        <v>146</v>
      </c>
      <c r="BP211" s="1" t="s">
        <v>146</v>
      </c>
      <c r="BQ211" s="1" t="s">
        <v>145</v>
      </c>
      <c r="BR211" s="1" t="s">
        <v>146</v>
      </c>
      <c r="BS211" s="1">
        <v>308.2986917</v>
      </c>
      <c r="BT211" s="1">
        <v>27.45133695</v>
      </c>
      <c r="BU211" s="1">
        <v>10.58813836</v>
      </c>
      <c r="BV211" s="1">
        <v>1.593357759</v>
      </c>
      <c r="BW211" s="1">
        <v>2.203007495</v>
      </c>
      <c r="BX211" s="1">
        <v>1.071270593</v>
      </c>
      <c r="BY211" s="1">
        <v>0.944683063</v>
      </c>
      <c r="BZ211" s="1" t="str">
        <f t="shared" si="1"/>
        <v>proinflamatoria</v>
      </c>
      <c r="CA211" s="1">
        <v>41.51495017</v>
      </c>
      <c r="CB211" s="1" t="s">
        <v>148</v>
      </c>
      <c r="CC211" s="1">
        <v>0.090430678</v>
      </c>
      <c r="CD211" s="1">
        <v>0.264210811</v>
      </c>
      <c r="CE211" s="1">
        <v>0.240800217</v>
      </c>
      <c r="CF211" s="1">
        <v>0.020663236</v>
      </c>
      <c r="CG211" s="1">
        <v>0.188019967</v>
      </c>
      <c r="CH211" s="1">
        <v>217.509</v>
      </c>
      <c r="CI211" s="2" t="str">
        <f t="shared" si="2"/>
        <v>low</v>
      </c>
      <c r="CJ211" s="1">
        <v>345.288</v>
      </c>
      <c r="CK211" s="1">
        <v>329.845</v>
      </c>
      <c r="CL211" s="1">
        <v>15.443</v>
      </c>
      <c r="CM211" s="1">
        <v>167.814</v>
      </c>
      <c r="CN211" s="1">
        <v>171.633</v>
      </c>
      <c r="CO211" s="1">
        <v>0.007</v>
      </c>
      <c r="CP211" s="1">
        <v>0.0</v>
      </c>
      <c r="CQ211" s="1">
        <v>0.007</v>
      </c>
      <c r="CR211" s="1">
        <v>0.0</v>
      </c>
      <c r="CS211" s="1">
        <v>5.834</v>
      </c>
      <c r="CT211" s="1">
        <v>5.834</v>
      </c>
      <c r="CU211" s="1">
        <v>0.0</v>
      </c>
      <c r="CV211" s="1">
        <v>0.0</v>
      </c>
      <c r="CW211" s="1">
        <v>139.967</v>
      </c>
      <c r="CX211" s="1">
        <v>0.0</v>
      </c>
      <c r="CY211" s="1">
        <v>1.898</v>
      </c>
      <c r="CZ211" s="1">
        <v>0.0</v>
      </c>
      <c r="DA211" s="1">
        <v>0.0</v>
      </c>
      <c r="DB211" s="1">
        <v>0.0</v>
      </c>
      <c r="DC211" s="1">
        <v>0.0</v>
      </c>
      <c r="DD211" s="1">
        <v>0.112</v>
      </c>
      <c r="DE211" s="1">
        <v>0.112</v>
      </c>
      <c r="DF211" s="1">
        <v>25.628</v>
      </c>
      <c r="DG211" s="1">
        <v>0.211</v>
      </c>
      <c r="DH211" s="1">
        <v>25.838</v>
      </c>
      <c r="DI211" s="1">
        <v>0.682</v>
      </c>
      <c r="DJ211" s="1">
        <v>2.398</v>
      </c>
      <c r="DK211" s="1">
        <v>3.079</v>
      </c>
      <c r="DL211" s="1">
        <v>161.664</v>
      </c>
      <c r="DM211" s="1">
        <v>6.889</v>
      </c>
      <c r="DN211" s="1">
        <v>168.553</v>
      </c>
      <c r="DO211" s="1">
        <v>0.0</v>
      </c>
      <c r="DP211" s="1">
        <v>5.834</v>
      </c>
      <c r="DQ211" s="1">
        <v>5.834</v>
      </c>
      <c r="DR211" s="1" t="s">
        <v>158</v>
      </c>
      <c r="DS211" s="1" t="s">
        <v>158</v>
      </c>
      <c r="DT211" s="1" t="s">
        <v>157</v>
      </c>
      <c r="DU211" s="1" t="s">
        <v>157</v>
      </c>
      <c r="DV211" s="1">
        <v>191.751</v>
      </c>
      <c r="DW211" s="1" t="str">
        <f t="shared" si="3"/>
        <v>low</v>
      </c>
      <c r="DX211" s="1">
        <v>304.398</v>
      </c>
      <c r="DY211" s="1">
        <v>147.941</v>
      </c>
      <c r="DZ211" s="1">
        <v>151.307</v>
      </c>
      <c r="EA211" s="1" t="s">
        <v>158</v>
      </c>
      <c r="EB211" s="1" t="s">
        <v>157</v>
      </c>
      <c r="EC211" s="1" t="s">
        <v>149</v>
      </c>
      <c r="ED211" s="1" t="s">
        <v>157</v>
      </c>
      <c r="EE211" s="1" t="s">
        <v>581</v>
      </c>
      <c r="EF211" s="1" t="s">
        <v>165</v>
      </c>
      <c r="EG211" s="1" t="s">
        <v>165</v>
      </c>
    </row>
    <row r="212" ht="14.25" customHeight="1">
      <c r="A212" s="1" t="s">
        <v>582</v>
      </c>
      <c r="B212" s="1" t="s">
        <v>153</v>
      </c>
      <c r="C212" s="1">
        <v>38.0</v>
      </c>
      <c r="D212" s="1" t="s">
        <v>137</v>
      </c>
      <c r="E212" s="1">
        <v>72.1</v>
      </c>
      <c r="F212" s="1">
        <v>57.0</v>
      </c>
      <c r="G212" s="1" t="s">
        <v>154</v>
      </c>
      <c r="H212" s="1">
        <v>16.0</v>
      </c>
      <c r="I212" s="1">
        <v>120.0</v>
      </c>
      <c r="J212" s="1">
        <v>193.0</v>
      </c>
      <c r="K212" s="1">
        <v>3.385964912</v>
      </c>
      <c r="L212" s="1">
        <v>165.5</v>
      </c>
      <c r="M212" s="1">
        <v>1.5</v>
      </c>
      <c r="N212" s="1">
        <v>77.0</v>
      </c>
      <c r="O212" s="1">
        <v>5.2</v>
      </c>
      <c r="P212" s="1">
        <v>11.49</v>
      </c>
      <c r="Q212" s="1">
        <v>14.23</v>
      </c>
      <c r="R212" s="1">
        <v>0.807449051</v>
      </c>
      <c r="S212" s="1">
        <v>79.0</v>
      </c>
      <c r="T212" s="1">
        <v>4.77</v>
      </c>
      <c r="U212" s="1">
        <v>4.2735</v>
      </c>
      <c r="V212" s="1">
        <v>94.7</v>
      </c>
      <c r="W212" s="1">
        <v>123.335488</v>
      </c>
      <c r="X212" s="1">
        <v>167.5</v>
      </c>
      <c r="Y212" s="1">
        <v>110.3774689</v>
      </c>
      <c r="Z212" s="1">
        <v>0.905982</v>
      </c>
      <c r="AA212" s="1">
        <v>0.389265703</v>
      </c>
      <c r="AB212" s="1">
        <v>55.6</v>
      </c>
      <c r="AC212" s="1">
        <v>22.02049094</v>
      </c>
      <c r="AD212" s="1" t="s">
        <v>154</v>
      </c>
      <c r="AE212" s="1">
        <v>33.28666944</v>
      </c>
      <c r="AF212" s="1">
        <v>79.1</v>
      </c>
      <c r="AG212" s="1" t="s">
        <v>154</v>
      </c>
      <c r="AH212" s="1" t="s">
        <v>154</v>
      </c>
      <c r="AI212" s="1" t="s">
        <v>142</v>
      </c>
      <c r="AJ212" s="1" t="s">
        <v>142</v>
      </c>
      <c r="AK212" s="1" t="s">
        <v>143</v>
      </c>
      <c r="AL212" s="1">
        <v>92.0</v>
      </c>
      <c r="AM212" s="1">
        <v>57.0</v>
      </c>
      <c r="AN212" s="1">
        <v>1976.92</v>
      </c>
      <c r="AO212" s="1">
        <v>19.9559</v>
      </c>
      <c r="AP212" s="1">
        <v>936.511</v>
      </c>
      <c r="AQ212" s="1">
        <v>1263.87</v>
      </c>
      <c r="AR212" s="1">
        <v>15.7465</v>
      </c>
      <c r="AS212" s="1">
        <v>1792.63</v>
      </c>
      <c r="AT212" s="1">
        <v>2411.59</v>
      </c>
      <c r="AU212" s="1">
        <v>248.239</v>
      </c>
      <c r="AV212" s="1">
        <v>11.4713</v>
      </c>
      <c r="AW212" s="1">
        <v>1.21048</v>
      </c>
      <c r="AX212" s="1">
        <v>3.81711</v>
      </c>
      <c r="AY212" s="1">
        <v>984.023</v>
      </c>
      <c r="AZ212" s="1">
        <v>1.31315</v>
      </c>
      <c r="BA212" s="1">
        <v>1.85205</v>
      </c>
      <c r="BB212" s="1">
        <v>15.7456</v>
      </c>
      <c r="BC212" s="1">
        <v>4.18469</v>
      </c>
      <c r="BD212" s="1">
        <v>1.43997</v>
      </c>
      <c r="BE212" s="1">
        <v>406.726</v>
      </c>
      <c r="BF212" s="1">
        <v>7.64999</v>
      </c>
      <c r="BG212" s="1">
        <v>153.98</v>
      </c>
      <c r="BH212" s="1">
        <v>6.159206679</v>
      </c>
      <c r="BI212" s="1">
        <v>1.932742693</v>
      </c>
      <c r="BJ212" s="1">
        <v>1.027067206</v>
      </c>
      <c r="BK212" s="1">
        <v>0.093664448</v>
      </c>
      <c r="BL212" s="1" t="s">
        <v>156</v>
      </c>
      <c r="BM212" s="1" t="s">
        <v>146</v>
      </c>
      <c r="BN212" s="1" t="s">
        <v>146</v>
      </c>
      <c r="BO212" s="1" t="s">
        <v>146</v>
      </c>
      <c r="BP212" s="1" t="s">
        <v>146</v>
      </c>
      <c r="BQ212" s="1" t="s">
        <v>146</v>
      </c>
      <c r="BR212" s="1" t="s">
        <v>146</v>
      </c>
      <c r="BS212" s="1">
        <v>252.0026127</v>
      </c>
      <c r="BT212" s="1">
        <v>20.75594798</v>
      </c>
      <c r="BU212" s="1">
        <v>11.03245122</v>
      </c>
      <c r="BV212" s="1">
        <v>5.43893539</v>
      </c>
      <c r="BW212" s="1">
        <v>1.719563102</v>
      </c>
      <c r="BX212" s="1">
        <v>-0.360330898</v>
      </c>
      <c r="BY212" s="1">
        <v>-0.182261456</v>
      </c>
      <c r="BZ212" s="1" t="str">
        <f t="shared" si="1"/>
        <v>antiinflamatoria</v>
      </c>
      <c r="CA212" s="1">
        <v>35.82300885</v>
      </c>
      <c r="CB212" s="1" t="s">
        <v>148</v>
      </c>
      <c r="CC212" s="1">
        <v>0.005885719</v>
      </c>
      <c r="CD212" s="1">
        <v>0.527957165</v>
      </c>
      <c r="CE212" s="1">
        <v>0.17444617</v>
      </c>
      <c r="CF212" s="1">
        <v>0.095724679</v>
      </c>
      <c r="CG212" s="1">
        <v>0.03915638</v>
      </c>
      <c r="CH212" s="1">
        <v>486.92</v>
      </c>
      <c r="CI212" s="2" t="str">
        <f t="shared" si="2"/>
        <v>low</v>
      </c>
      <c r="CJ212" s="1">
        <v>194.529</v>
      </c>
      <c r="CK212" s="1">
        <v>144.824</v>
      </c>
      <c r="CL212" s="1">
        <v>49.704</v>
      </c>
      <c r="CM212" s="1">
        <v>123.005</v>
      </c>
      <c r="CN212" s="1">
        <v>59.07</v>
      </c>
      <c r="CO212" s="1">
        <v>2.206</v>
      </c>
      <c r="CP212" s="1">
        <v>0.0</v>
      </c>
      <c r="CQ212" s="1">
        <v>2.206</v>
      </c>
      <c r="CR212" s="1">
        <v>0.0</v>
      </c>
      <c r="CS212" s="1">
        <v>10.248</v>
      </c>
      <c r="CT212" s="1">
        <v>10.248</v>
      </c>
      <c r="CU212" s="1">
        <v>0.0</v>
      </c>
      <c r="CV212" s="1">
        <v>2.206</v>
      </c>
      <c r="CW212" s="1">
        <v>49.847</v>
      </c>
      <c r="CX212" s="1">
        <v>0.0</v>
      </c>
      <c r="CY212" s="1">
        <v>8.84</v>
      </c>
      <c r="CZ212" s="1">
        <v>0.293</v>
      </c>
      <c r="DA212" s="1">
        <v>0.947</v>
      </c>
      <c r="DB212" s="1">
        <v>1.24</v>
      </c>
      <c r="DC212" s="1">
        <v>4.856</v>
      </c>
      <c r="DD212" s="1">
        <v>0.177</v>
      </c>
      <c r="DE212" s="1">
        <v>5.033</v>
      </c>
      <c r="DF212" s="1">
        <v>44.543</v>
      </c>
      <c r="DG212" s="1">
        <v>13.501</v>
      </c>
      <c r="DH212" s="1">
        <v>58.044</v>
      </c>
      <c r="DI212" s="1">
        <v>15.241</v>
      </c>
      <c r="DJ212" s="1">
        <v>12.709</v>
      </c>
      <c r="DK212" s="1">
        <v>27.95</v>
      </c>
      <c r="DL212" s="1">
        <v>18.998</v>
      </c>
      <c r="DM212" s="1">
        <v>12.122</v>
      </c>
      <c r="DN212" s="1">
        <v>31.12</v>
      </c>
      <c r="DO212" s="1">
        <v>0.0</v>
      </c>
      <c r="DP212" s="1">
        <v>10.248</v>
      </c>
      <c r="DQ212" s="1">
        <v>10.248</v>
      </c>
      <c r="DR212" s="1" t="s">
        <v>158</v>
      </c>
      <c r="DS212" s="1" t="s">
        <v>158</v>
      </c>
      <c r="DT212" s="1" t="s">
        <v>157</v>
      </c>
      <c r="DU212" s="1" t="s">
        <v>158</v>
      </c>
      <c r="DV212" s="1">
        <v>246.302</v>
      </c>
      <c r="DW212" s="1" t="str">
        <f t="shared" si="3"/>
        <v>low</v>
      </c>
      <c r="DX212" s="1">
        <v>98.4</v>
      </c>
      <c r="DY212" s="1">
        <v>62.22</v>
      </c>
      <c r="DZ212" s="1">
        <v>29.88</v>
      </c>
      <c r="EA212" s="1" t="s">
        <v>158</v>
      </c>
      <c r="EB212" s="1" t="s">
        <v>158</v>
      </c>
      <c r="EC212" s="1" t="s">
        <v>157</v>
      </c>
      <c r="ED212" s="1" t="s">
        <v>158</v>
      </c>
      <c r="EE212" s="1" t="s">
        <v>583</v>
      </c>
      <c r="EF212" s="1" t="s">
        <v>151</v>
      </c>
      <c r="EG212" s="1" t="s">
        <v>151</v>
      </c>
    </row>
    <row r="213" ht="14.25" customHeight="1">
      <c r="A213" s="1" t="s">
        <v>584</v>
      </c>
      <c r="B213" s="1" t="s">
        <v>153</v>
      </c>
      <c r="C213" s="1">
        <v>51.0</v>
      </c>
      <c r="D213" s="1" t="s">
        <v>161</v>
      </c>
      <c r="E213" s="1">
        <v>117.0</v>
      </c>
      <c r="F213" s="1">
        <v>57.0</v>
      </c>
      <c r="G213" s="1" t="s">
        <v>154</v>
      </c>
      <c r="H213" s="1">
        <v>18.0</v>
      </c>
      <c r="I213" s="1">
        <v>185.0</v>
      </c>
      <c r="J213" s="1">
        <v>260.0</v>
      </c>
      <c r="K213" s="1">
        <v>4.561403509</v>
      </c>
      <c r="L213" s="1">
        <v>121.1</v>
      </c>
      <c r="M213" s="1">
        <v>2.1</v>
      </c>
      <c r="N213" s="1">
        <v>88.0</v>
      </c>
      <c r="O213" s="1">
        <v>5.2</v>
      </c>
      <c r="P213" s="1">
        <v>12.76</v>
      </c>
      <c r="Q213" s="1">
        <v>10.57</v>
      </c>
      <c r="R213" s="1">
        <v>1.207190161</v>
      </c>
      <c r="S213" s="1">
        <v>89.0</v>
      </c>
      <c r="T213" s="1">
        <v>7.32</v>
      </c>
      <c r="U213" s="1">
        <v>4.884</v>
      </c>
      <c r="V213" s="1">
        <v>96.4</v>
      </c>
      <c r="W213" s="1">
        <v>105.7803468</v>
      </c>
      <c r="X213" s="1">
        <v>105.7</v>
      </c>
      <c r="Y213" s="1">
        <v>62.93551376</v>
      </c>
      <c r="Z213" s="1">
        <v>1.588928</v>
      </c>
      <c r="AA213" s="1">
        <v>0.355501956</v>
      </c>
      <c r="AB213" s="1">
        <v>54.4</v>
      </c>
      <c r="AC213" s="1">
        <v>22.6138915</v>
      </c>
      <c r="AD213" s="1" t="s">
        <v>154</v>
      </c>
      <c r="AE213" s="1">
        <v>37.14806217</v>
      </c>
      <c r="AF213" s="1">
        <v>75.7</v>
      </c>
      <c r="AG213" s="1" t="s">
        <v>154</v>
      </c>
      <c r="AH213" s="1" t="s">
        <v>154</v>
      </c>
      <c r="AI213" s="1" t="s">
        <v>142</v>
      </c>
      <c r="AJ213" s="1" t="s">
        <v>142</v>
      </c>
      <c r="AK213" s="1" t="s">
        <v>143</v>
      </c>
      <c r="AL213" s="1">
        <v>135.0</v>
      </c>
      <c r="AM213" s="1">
        <v>86.0</v>
      </c>
      <c r="AN213" s="1">
        <v>1803.57</v>
      </c>
      <c r="AO213" s="1">
        <v>16.4932</v>
      </c>
      <c r="AP213" s="1">
        <v>800.743</v>
      </c>
      <c r="AQ213" s="1">
        <v>1018.2</v>
      </c>
      <c r="AR213" s="1">
        <v>12.1586</v>
      </c>
      <c r="AS213" s="1">
        <v>1170.5</v>
      </c>
      <c r="AT213" s="1">
        <v>4070.84</v>
      </c>
      <c r="AU213" s="1">
        <v>238.787</v>
      </c>
      <c r="AV213" s="1">
        <v>10.243</v>
      </c>
      <c r="AW213" s="1">
        <v>1.53037</v>
      </c>
      <c r="AX213" s="1">
        <v>3.30414</v>
      </c>
      <c r="AY213" s="1">
        <v>952.897</v>
      </c>
      <c r="AZ213" s="1">
        <v>1.00482</v>
      </c>
      <c r="BA213" s="1">
        <v>1.6172</v>
      </c>
      <c r="BB213" s="1">
        <v>13.2986</v>
      </c>
      <c r="BC213" s="1">
        <v>5.36841</v>
      </c>
      <c r="BD213" s="1">
        <v>1.87961</v>
      </c>
      <c r="BE213" s="1">
        <v>442.845</v>
      </c>
      <c r="BF213" s="1">
        <v>7.22996</v>
      </c>
      <c r="BG213" s="1">
        <v>219.627</v>
      </c>
      <c r="BH213" s="1">
        <v>0.378738939</v>
      </c>
      <c r="BI213" s="1">
        <v>0.221273025</v>
      </c>
      <c r="BJ213" s="1">
        <v>0.088919775</v>
      </c>
      <c r="BK213" s="1">
        <v>0.022347952</v>
      </c>
      <c r="BL213" s="1" t="s">
        <v>156</v>
      </c>
      <c r="BM213" s="1" t="s">
        <v>145</v>
      </c>
      <c r="BN213" s="1" t="s">
        <v>146</v>
      </c>
      <c r="BO213" s="1" t="s">
        <v>146</v>
      </c>
      <c r="BP213" s="1" t="s">
        <v>146</v>
      </c>
      <c r="BQ213" s="1" t="s">
        <v>146</v>
      </c>
      <c r="BR213" s="1" t="s">
        <v>146</v>
      </c>
      <c r="BS213" s="1">
        <v>129.5993592</v>
      </c>
      <c r="BT213" s="1">
        <v>9.342222325</v>
      </c>
      <c r="BU213" s="1">
        <v>8.679384521</v>
      </c>
      <c r="BV213" s="1">
        <v>1.10776058</v>
      </c>
      <c r="BW213" s="1">
        <v>0.276415914</v>
      </c>
      <c r="BX213" s="1">
        <v>-0.842895153</v>
      </c>
      <c r="BY213" s="1">
        <v>-0.467236781</v>
      </c>
      <c r="BZ213" s="1" t="str">
        <f t="shared" si="1"/>
        <v>antiinflamatoria</v>
      </c>
      <c r="CA213" s="1">
        <v>35.02245707</v>
      </c>
      <c r="CB213" s="1" t="s">
        <v>148</v>
      </c>
      <c r="CC213" s="1">
        <v>0.209833549</v>
      </c>
      <c r="CD213" s="1">
        <v>0.152258983</v>
      </c>
      <c r="CE213" s="1">
        <v>0.027130259</v>
      </c>
      <c r="CF213" s="1">
        <v>0.024640042</v>
      </c>
      <c r="CG213" s="1">
        <v>0.317343519</v>
      </c>
      <c r="CH213" s="1">
        <v>666.201</v>
      </c>
      <c r="CI213" s="2" t="str">
        <f t="shared" si="2"/>
        <v>low</v>
      </c>
      <c r="CJ213" s="1">
        <v>30.17</v>
      </c>
      <c r="CK213" s="1">
        <v>16.405</v>
      </c>
      <c r="CL213" s="1">
        <v>13.765</v>
      </c>
      <c r="CM213" s="1">
        <v>0.799</v>
      </c>
      <c r="CN213" s="1">
        <v>23.133</v>
      </c>
      <c r="CO213" s="1">
        <v>1.764</v>
      </c>
      <c r="CP213" s="1">
        <v>0.0</v>
      </c>
      <c r="CQ213" s="1">
        <v>1.764</v>
      </c>
      <c r="CR213" s="1">
        <v>0.0</v>
      </c>
      <c r="CS213" s="1">
        <v>4.473</v>
      </c>
      <c r="CT213" s="1">
        <v>4.473</v>
      </c>
      <c r="CU213" s="1">
        <v>0.0</v>
      </c>
      <c r="CV213" s="1">
        <v>1.764</v>
      </c>
      <c r="CW213" s="1">
        <v>0.0</v>
      </c>
      <c r="CX213" s="1">
        <v>0.0</v>
      </c>
      <c r="CY213" s="1">
        <v>0.0</v>
      </c>
      <c r="CZ213" s="1">
        <v>0.001</v>
      </c>
      <c r="DA213" s="1">
        <v>0.0</v>
      </c>
      <c r="DB213" s="1">
        <v>0.001</v>
      </c>
      <c r="DC213" s="1">
        <v>0.483</v>
      </c>
      <c r="DD213" s="1">
        <v>0.109</v>
      </c>
      <c r="DE213" s="1">
        <v>0.592</v>
      </c>
      <c r="DF213" s="1">
        <v>0.0</v>
      </c>
      <c r="DG213" s="1">
        <v>0.206</v>
      </c>
      <c r="DH213" s="1">
        <v>0.206</v>
      </c>
      <c r="DI213" s="1">
        <v>0.044</v>
      </c>
      <c r="DJ213" s="1">
        <v>2.665</v>
      </c>
      <c r="DK213" s="1">
        <v>2.709</v>
      </c>
      <c r="DL213" s="1">
        <v>14.112</v>
      </c>
      <c r="DM213" s="1">
        <v>6.312</v>
      </c>
      <c r="DN213" s="1">
        <v>20.424</v>
      </c>
      <c r="DO213" s="1">
        <v>0.0</v>
      </c>
      <c r="DP213" s="1">
        <v>4.473</v>
      </c>
      <c r="DQ213" s="1">
        <v>4.473</v>
      </c>
      <c r="DR213" s="1" t="s">
        <v>158</v>
      </c>
      <c r="DS213" s="1" t="s">
        <v>158</v>
      </c>
      <c r="DT213" s="1" t="s">
        <v>158</v>
      </c>
      <c r="DU213" s="1" t="s">
        <v>158</v>
      </c>
      <c r="DV213" s="1">
        <v>369.379</v>
      </c>
      <c r="DW213" s="1" t="str">
        <f t="shared" si="3"/>
        <v>low</v>
      </c>
      <c r="DX213" s="1">
        <v>16.728</v>
      </c>
      <c r="DY213" s="1">
        <v>0.443</v>
      </c>
      <c r="DZ213" s="1">
        <v>12.826</v>
      </c>
      <c r="EA213" s="1" t="s">
        <v>158</v>
      </c>
      <c r="EB213" s="1" t="s">
        <v>158</v>
      </c>
      <c r="EC213" s="1" t="s">
        <v>158</v>
      </c>
      <c r="ED213" s="1" t="s">
        <v>158</v>
      </c>
      <c r="EE213" s="1" t="s">
        <v>585</v>
      </c>
      <c r="EF213" s="1" t="s">
        <v>151</v>
      </c>
      <c r="EG213" s="1" t="s">
        <v>151</v>
      </c>
    </row>
    <row r="214" ht="14.25" customHeight="1">
      <c r="A214" s="1" t="s">
        <v>586</v>
      </c>
      <c r="B214" s="1" t="s">
        <v>136</v>
      </c>
      <c r="C214" s="1">
        <v>41.0</v>
      </c>
      <c r="D214" s="1" t="s">
        <v>161</v>
      </c>
      <c r="E214" s="1">
        <v>113.0</v>
      </c>
      <c r="F214" s="1">
        <v>35.0</v>
      </c>
      <c r="G214" s="1" t="s">
        <v>138</v>
      </c>
      <c r="H214" s="1">
        <v>47.0</v>
      </c>
      <c r="I214" s="1">
        <v>125.0</v>
      </c>
      <c r="J214" s="1">
        <v>206.0</v>
      </c>
      <c r="K214" s="1">
        <v>5.885714286</v>
      </c>
      <c r="L214" s="1">
        <v>107.2</v>
      </c>
      <c r="M214" s="1">
        <v>2.5</v>
      </c>
      <c r="N214" s="1">
        <v>93.0</v>
      </c>
      <c r="O214" s="1">
        <v>5.6</v>
      </c>
      <c r="P214" s="1">
        <v>6.51</v>
      </c>
      <c r="Q214" s="1">
        <v>3.75</v>
      </c>
      <c r="R214" s="1">
        <v>1.736</v>
      </c>
      <c r="S214" s="1">
        <v>233.0</v>
      </c>
      <c r="T214" s="1">
        <v>19.87</v>
      </c>
      <c r="U214" s="1">
        <v>5.1615</v>
      </c>
      <c r="V214" s="1">
        <v>170.3</v>
      </c>
      <c r="W214" s="1">
        <v>239.1814625</v>
      </c>
      <c r="X214" s="1">
        <v>39.3</v>
      </c>
      <c r="Y214" s="1">
        <v>21.93859038</v>
      </c>
      <c r="Z214" s="1">
        <v>4.558178</v>
      </c>
      <c r="AA214" s="1">
        <v>0.305753257</v>
      </c>
      <c r="AB214" s="1">
        <v>95.0</v>
      </c>
      <c r="AC214" s="1">
        <v>33.61926221</v>
      </c>
      <c r="AD214" s="1" t="s">
        <v>155</v>
      </c>
      <c r="AE214" s="1">
        <v>38.37768416</v>
      </c>
      <c r="AF214" s="1">
        <v>106.4</v>
      </c>
      <c r="AG214" s="1" t="s">
        <v>140</v>
      </c>
      <c r="AH214" s="1" t="s">
        <v>141</v>
      </c>
      <c r="AI214" s="1" t="s">
        <v>167</v>
      </c>
      <c r="AJ214" s="1" t="s">
        <v>167</v>
      </c>
      <c r="AK214" s="1" t="s">
        <v>173</v>
      </c>
      <c r="AL214" s="1">
        <v>134.0</v>
      </c>
      <c r="AM214" s="1">
        <v>94.0</v>
      </c>
      <c r="AN214" s="1">
        <v>2058.47</v>
      </c>
      <c r="AO214" s="1">
        <v>14.5032</v>
      </c>
      <c r="AP214" s="1">
        <v>675.644</v>
      </c>
      <c r="AQ214" s="1">
        <v>971.977</v>
      </c>
      <c r="AR214" s="1">
        <v>17.2387</v>
      </c>
      <c r="AS214" s="1">
        <v>1599.12</v>
      </c>
      <c r="AT214" s="1">
        <v>2746.55</v>
      </c>
      <c r="AU214" s="1">
        <v>217.964</v>
      </c>
      <c r="AV214" s="1">
        <v>10.8199</v>
      </c>
      <c r="AW214" s="1">
        <v>1.59595</v>
      </c>
      <c r="AX214" s="1">
        <v>2.68076</v>
      </c>
      <c r="AY214" s="1">
        <v>1105.35</v>
      </c>
      <c r="AZ214" s="1">
        <v>2.12509</v>
      </c>
      <c r="BA214" s="1">
        <v>2.67916</v>
      </c>
      <c r="BB214" s="1">
        <v>27.3072</v>
      </c>
      <c r="BC214" s="1">
        <v>7.67035</v>
      </c>
      <c r="BD214" s="1">
        <v>2.2194</v>
      </c>
      <c r="BE214" s="1">
        <v>503.496</v>
      </c>
      <c r="BF214" s="1">
        <v>7.48638</v>
      </c>
      <c r="BG214" s="1">
        <v>154.857</v>
      </c>
      <c r="BH214" s="1">
        <v>3.780177311</v>
      </c>
      <c r="BI214" s="1">
        <v>1.323800056</v>
      </c>
      <c r="BJ214" s="1">
        <v>0.640416698</v>
      </c>
      <c r="BK214" s="1">
        <v>0.028938064</v>
      </c>
      <c r="BL214" s="1" t="s">
        <v>144</v>
      </c>
      <c r="BM214" s="1" t="s">
        <v>145</v>
      </c>
      <c r="BN214" s="1" t="s">
        <v>145</v>
      </c>
      <c r="BO214" s="1" t="s">
        <v>145</v>
      </c>
      <c r="BP214" s="1" t="s">
        <v>146</v>
      </c>
      <c r="BQ214" s="1" t="s">
        <v>146</v>
      </c>
      <c r="BR214" s="1" t="s">
        <v>145</v>
      </c>
      <c r="BS214" s="1">
        <v>96.16752553</v>
      </c>
      <c r="BT214" s="1">
        <v>7.006481058</v>
      </c>
      <c r="BU214" s="1">
        <v>7.732326893</v>
      </c>
      <c r="BV214" s="1">
        <v>0.853776648</v>
      </c>
      <c r="BW214" s="1">
        <v>0.685424696</v>
      </c>
      <c r="BX214" s="1">
        <v>-0.8770131</v>
      </c>
      <c r="BY214" s="1">
        <v>-0.426148251</v>
      </c>
      <c r="BZ214" s="1" t="str">
        <f t="shared" si="1"/>
        <v>antiinflamatoria</v>
      </c>
      <c r="CA214" s="1">
        <v>32.40225564</v>
      </c>
      <c r="CB214" s="1" t="s">
        <v>148</v>
      </c>
      <c r="CC214" s="1">
        <v>0.295972897</v>
      </c>
      <c r="CD214" s="1">
        <v>0.454891551</v>
      </c>
      <c r="CE214" s="1">
        <v>0.09402396</v>
      </c>
      <c r="CF214" s="1">
        <v>0.011560896</v>
      </c>
      <c r="CG214" s="1">
        <v>0.067479306</v>
      </c>
      <c r="CH214" s="1">
        <v>747.367</v>
      </c>
      <c r="CI214" s="2" t="str">
        <f t="shared" si="2"/>
        <v>low</v>
      </c>
      <c r="CJ214" s="1">
        <v>158.773</v>
      </c>
      <c r="CK214" s="1">
        <v>112.557</v>
      </c>
      <c r="CL214" s="1">
        <v>46.217</v>
      </c>
      <c r="CM214" s="1">
        <v>82.119</v>
      </c>
      <c r="CN214" s="1">
        <v>72.383</v>
      </c>
      <c r="CO214" s="1">
        <v>0.223</v>
      </c>
      <c r="CP214" s="1">
        <v>0.0</v>
      </c>
      <c r="CQ214" s="1">
        <v>0.223</v>
      </c>
      <c r="CR214" s="1">
        <v>0.0</v>
      </c>
      <c r="CS214" s="1">
        <v>4.048</v>
      </c>
      <c r="CT214" s="1">
        <v>4.048</v>
      </c>
      <c r="CU214" s="1">
        <v>0.0</v>
      </c>
      <c r="CV214" s="1">
        <v>0.223</v>
      </c>
      <c r="CW214" s="1">
        <v>2.195</v>
      </c>
      <c r="CX214" s="1">
        <v>0.0</v>
      </c>
      <c r="CY214" s="1">
        <v>2.114</v>
      </c>
      <c r="CZ214" s="1">
        <v>1.071</v>
      </c>
      <c r="DA214" s="1">
        <v>0.0</v>
      </c>
      <c r="DB214" s="1">
        <v>1.071</v>
      </c>
      <c r="DC214" s="1">
        <v>2.242</v>
      </c>
      <c r="DD214" s="1">
        <v>0.026</v>
      </c>
      <c r="DE214" s="1">
        <v>2.268</v>
      </c>
      <c r="DF214" s="1">
        <v>59.785</v>
      </c>
      <c r="DG214" s="1">
        <v>14.685</v>
      </c>
      <c r="DH214" s="1">
        <v>74.471</v>
      </c>
      <c r="DI214" s="1">
        <v>3.314</v>
      </c>
      <c r="DJ214" s="1">
        <v>21.608</v>
      </c>
      <c r="DK214" s="1">
        <v>24.923</v>
      </c>
      <c r="DL214" s="1">
        <v>41.612</v>
      </c>
      <c r="DM214" s="1">
        <v>5.817</v>
      </c>
      <c r="DN214" s="1">
        <v>47.428</v>
      </c>
      <c r="DO214" s="1">
        <v>0.0</v>
      </c>
      <c r="DP214" s="1">
        <v>4.048</v>
      </c>
      <c r="DQ214" s="1">
        <v>4.048</v>
      </c>
      <c r="DR214" s="1" t="s">
        <v>157</v>
      </c>
      <c r="DS214" s="1" t="s">
        <v>158</v>
      </c>
      <c r="DT214" s="1" t="s">
        <v>157</v>
      </c>
      <c r="DU214" s="1" t="s">
        <v>158</v>
      </c>
      <c r="DV214" s="1">
        <v>363.069</v>
      </c>
      <c r="DW214" s="1" t="str">
        <f t="shared" si="3"/>
        <v>low</v>
      </c>
      <c r="DX214" s="1">
        <v>77.132</v>
      </c>
      <c r="DY214" s="1">
        <v>39.893</v>
      </c>
      <c r="DZ214" s="1">
        <v>35.164</v>
      </c>
      <c r="EA214" s="1" t="s">
        <v>158</v>
      </c>
      <c r="EB214" s="1" t="s">
        <v>158</v>
      </c>
      <c r="EC214" s="1" t="s">
        <v>157</v>
      </c>
      <c r="ED214" s="1" t="s">
        <v>158</v>
      </c>
      <c r="EE214" s="1" t="s">
        <v>587</v>
      </c>
      <c r="EF214" s="1" t="s">
        <v>151</v>
      </c>
      <c r="EG214" s="1" t="s">
        <v>151</v>
      </c>
    </row>
    <row r="215" ht="14.25" customHeight="1">
      <c r="A215" s="1" t="s">
        <v>588</v>
      </c>
      <c r="B215" s="1" t="s">
        <v>136</v>
      </c>
      <c r="C215" s="1">
        <v>57.0</v>
      </c>
      <c r="D215" s="1" t="s">
        <v>161</v>
      </c>
      <c r="E215" s="1">
        <v>89.8</v>
      </c>
      <c r="F215" s="1">
        <v>37.0</v>
      </c>
      <c r="G215" s="1" t="s">
        <v>138</v>
      </c>
      <c r="H215" s="1">
        <v>28.0</v>
      </c>
      <c r="I215" s="1">
        <v>117.0</v>
      </c>
      <c r="J215" s="1">
        <v>182.0</v>
      </c>
      <c r="K215" s="1">
        <v>4.918918919</v>
      </c>
      <c r="L215" s="1">
        <v>252.1</v>
      </c>
      <c r="M215" s="1">
        <v>3.1</v>
      </c>
      <c r="N215" s="1">
        <v>85.0</v>
      </c>
      <c r="O215" s="1">
        <v>5.1</v>
      </c>
      <c r="P215" s="1">
        <v>4.79</v>
      </c>
      <c r="Q215" s="1">
        <v>1.52</v>
      </c>
      <c r="R215" s="1">
        <v>3.151315789</v>
      </c>
      <c r="S215" s="1">
        <v>139.0</v>
      </c>
      <c r="T215" s="1">
        <v>24.4</v>
      </c>
      <c r="U215" s="1">
        <v>4.7175</v>
      </c>
      <c r="V215" s="1">
        <v>233.0</v>
      </c>
      <c r="W215" s="1">
        <v>400.8213552</v>
      </c>
      <c r="X215" s="1">
        <v>33.0</v>
      </c>
      <c r="Y215" s="1">
        <v>19.54703015</v>
      </c>
      <c r="Z215" s="1">
        <v>5.115866667</v>
      </c>
      <c r="AA215" s="1">
        <v>0.301137785</v>
      </c>
      <c r="AB215" s="1">
        <v>82.6</v>
      </c>
      <c r="AC215" s="1">
        <v>27.7910864</v>
      </c>
      <c r="AD215" s="1" t="s">
        <v>139</v>
      </c>
      <c r="AE215" s="1">
        <v>39.91065072</v>
      </c>
      <c r="AF215" s="1">
        <v>106.0</v>
      </c>
      <c r="AG215" s="1" t="s">
        <v>140</v>
      </c>
      <c r="AH215" s="1" t="s">
        <v>141</v>
      </c>
      <c r="AI215" s="1" t="s">
        <v>142</v>
      </c>
      <c r="AJ215" s="1" t="s">
        <v>167</v>
      </c>
      <c r="AK215" s="1" t="s">
        <v>143</v>
      </c>
      <c r="AL215" s="1">
        <v>169.0</v>
      </c>
      <c r="AM215" s="1">
        <v>103.0</v>
      </c>
      <c r="AN215" s="1">
        <v>1986.28</v>
      </c>
      <c r="AO215" s="1">
        <v>23.6073</v>
      </c>
      <c r="AP215" s="1">
        <v>826.62</v>
      </c>
      <c r="AQ215" s="1">
        <v>1159.97</v>
      </c>
      <c r="AR215" s="1">
        <v>13.2958</v>
      </c>
      <c r="AS215" s="1">
        <v>1180.14</v>
      </c>
      <c r="AT215" s="1">
        <v>4188.07</v>
      </c>
      <c r="AU215" s="1">
        <v>301.447</v>
      </c>
      <c r="AV215" s="1">
        <v>10.2549</v>
      </c>
      <c r="AW215" s="1">
        <v>1.44619</v>
      </c>
      <c r="AX215" s="1">
        <v>3.34939</v>
      </c>
      <c r="AY215" s="1">
        <v>872.242</v>
      </c>
      <c r="AZ215" s="1">
        <v>1.03531</v>
      </c>
      <c r="BA215" s="1">
        <v>1.63587</v>
      </c>
      <c r="BB215" s="1">
        <v>12.9278</v>
      </c>
      <c r="BC215" s="1">
        <v>4.80809</v>
      </c>
      <c r="BD215" s="1">
        <v>1.19962</v>
      </c>
      <c r="BE215" s="1">
        <v>357.504</v>
      </c>
      <c r="BF215" s="1">
        <v>6.94054</v>
      </c>
      <c r="BG215" s="1">
        <v>161.889</v>
      </c>
      <c r="BH215" s="1">
        <v>4.12297277</v>
      </c>
      <c r="BI215" s="1">
        <v>1.174452598</v>
      </c>
      <c r="BJ215" s="1">
        <v>0.856274956</v>
      </c>
      <c r="BK215" s="1">
        <v>0.054798184</v>
      </c>
      <c r="BL215" s="1" t="s">
        <v>144</v>
      </c>
      <c r="BM215" s="1" t="s">
        <v>145</v>
      </c>
      <c r="BN215" s="1" t="s">
        <v>146</v>
      </c>
      <c r="BO215" s="1" t="s">
        <v>145</v>
      </c>
      <c r="BP215" s="1" t="s">
        <v>146</v>
      </c>
      <c r="BQ215" s="1" t="s">
        <v>145</v>
      </c>
      <c r="BR215" s="1" t="s">
        <v>145</v>
      </c>
      <c r="BS215" s="1">
        <v>88.64672115</v>
      </c>
      <c r="BT215" s="1">
        <v>7.652670827</v>
      </c>
      <c r="BU215" s="1">
        <v>6.133643719</v>
      </c>
      <c r="BV215" s="1">
        <v>0.644167866</v>
      </c>
      <c r="BW215" s="1">
        <v>0.726180257</v>
      </c>
      <c r="BX215" s="1">
        <v>-0.580406114</v>
      </c>
      <c r="BY215" s="1">
        <v>-0.292248798</v>
      </c>
      <c r="BZ215" s="1" t="str">
        <f t="shared" si="1"/>
        <v>antiinflamatoria</v>
      </c>
      <c r="CA215" s="1">
        <v>31.47169811</v>
      </c>
      <c r="CB215" s="1" t="s">
        <v>148</v>
      </c>
      <c r="CC215" s="1">
        <v>0.140938711</v>
      </c>
      <c r="CD215" s="1">
        <v>0.389089468</v>
      </c>
      <c r="CE215" s="1">
        <v>0.190648116</v>
      </c>
      <c r="CF215" s="1">
        <v>0.087090525</v>
      </c>
      <c r="CG215" s="1">
        <v>0.078680874</v>
      </c>
      <c r="CH215" s="1">
        <v>1505.066</v>
      </c>
      <c r="CI215" s="2" t="str">
        <f t="shared" si="2"/>
        <v>High</v>
      </c>
      <c r="CJ215" s="1">
        <v>672.887</v>
      </c>
      <c r="CK215" s="1">
        <v>420.204</v>
      </c>
      <c r="CL215" s="1">
        <v>252.682</v>
      </c>
      <c r="CM215" s="1">
        <v>143.558</v>
      </c>
      <c r="CN215" s="1">
        <v>505.558</v>
      </c>
      <c r="CO215" s="1">
        <v>15.784</v>
      </c>
      <c r="CP215" s="1">
        <v>0.0</v>
      </c>
      <c r="CQ215" s="1">
        <v>15.784</v>
      </c>
      <c r="CR215" s="1">
        <v>0.0</v>
      </c>
      <c r="CS215" s="1">
        <v>7.988</v>
      </c>
      <c r="CT215" s="1">
        <v>7.988</v>
      </c>
      <c r="CU215" s="1">
        <v>0.0</v>
      </c>
      <c r="CV215" s="1">
        <v>12.8</v>
      </c>
      <c r="CW215" s="1">
        <v>0.0</v>
      </c>
      <c r="CX215" s="1">
        <v>0.0</v>
      </c>
      <c r="CY215" s="1">
        <v>52.901</v>
      </c>
      <c r="CZ215" s="1">
        <v>0.125</v>
      </c>
      <c r="DA215" s="1">
        <v>17.814</v>
      </c>
      <c r="DB215" s="1">
        <v>17.939</v>
      </c>
      <c r="DC215" s="1">
        <v>0.0</v>
      </c>
      <c r="DD215" s="1">
        <v>0.972</v>
      </c>
      <c r="DE215" s="1">
        <v>0.972</v>
      </c>
      <c r="DF215" s="1">
        <v>57.157</v>
      </c>
      <c r="DG215" s="1">
        <v>14.571</v>
      </c>
      <c r="DH215" s="1">
        <v>71.728</v>
      </c>
      <c r="DI215" s="1">
        <v>0.999</v>
      </c>
      <c r="DJ215" s="1">
        <v>3.822</v>
      </c>
      <c r="DK215" s="1">
        <v>4.821</v>
      </c>
      <c r="DL215" s="1">
        <v>293.197</v>
      </c>
      <c r="DM215" s="1">
        <v>207.491</v>
      </c>
      <c r="DN215" s="1">
        <v>500.688</v>
      </c>
      <c r="DO215" s="1">
        <v>0.0</v>
      </c>
      <c r="DP215" s="1">
        <v>7.988</v>
      </c>
      <c r="DQ215" s="1">
        <v>7.988</v>
      </c>
      <c r="DR215" s="1" t="s">
        <v>149</v>
      </c>
      <c r="DS215" s="1" t="s">
        <v>157</v>
      </c>
      <c r="DT215" s="1" t="s">
        <v>157</v>
      </c>
      <c r="DU215" s="1" t="s">
        <v>149</v>
      </c>
      <c r="DV215" s="1">
        <v>757.731</v>
      </c>
      <c r="DW215" s="1" t="str">
        <f t="shared" si="3"/>
        <v>high</v>
      </c>
      <c r="DX215" s="1">
        <v>338.767</v>
      </c>
      <c r="DY215" s="1">
        <v>72.275</v>
      </c>
      <c r="DZ215" s="1">
        <v>254.525</v>
      </c>
      <c r="EA215" s="1" t="s">
        <v>149</v>
      </c>
      <c r="EB215" s="1" t="s">
        <v>157</v>
      </c>
      <c r="EC215" s="1" t="s">
        <v>157</v>
      </c>
      <c r="ED215" s="1" t="s">
        <v>149</v>
      </c>
      <c r="EE215" s="1" t="s">
        <v>589</v>
      </c>
      <c r="EF215" s="1" t="s">
        <v>151</v>
      </c>
      <c r="EG215" s="1" t="s">
        <v>151</v>
      </c>
    </row>
    <row r="216" ht="14.25" customHeight="1">
      <c r="A216" s="1" t="s">
        <v>590</v>
      </c>
      <c r="B216" s="1" t="s">
        <v>153</v>
      </c>
      <c r="C216" s="1">
        <v>44.0</v>
      </c>
      <c r="D216" s="1" t="s">
        <v>161</v>
      </c>
      <c r="E216" s="1">
        <v>115.0</v>
      </c>
      <c r="F216" s="1">
        <v>50.0</v>
      </c>
      <c r="G216" s="1" t="s">
        <v>154</v>
      </c>
      <c r="H216" s="1">
        <v>18.0</v>
      </c>
      <c r="I216" s="1">
        <v>158.0</v>
      </c>
      <c r="J216" s="1">
        <v>226.0</v>
      </c>
      <c r="K216" s="1">
        <v>4.52</v>
      </c>
      <c r="L216" s="1">
        <v>31.84</v>
      </c>
      <c r="M216" s="1">
        <v>8.7</v>
      </c>
      <c r="N216" s="1">
        <v>99.0</v>
      </c>
      <c r="O216" s="1">
        <v>6.1</v>
      </c>
      <c r="P216" s="1">
        <v>23.85</v>
      </c>
      <c r="Q216" s="1">
        <v>3.72</v>
      </c>
      <c r="R216" s="1">
        <v>6.411290323</v>
      </c>
      <c r="S216" s="1">
        <v>91.0</v>
      </c>
      <c r="T216" s="1">
        <v>17.58</v>
      </c>
      <c r="U216" s="1">
        <v>5.4945</v>
      </c>
      <c r="V216" s="1">
        <v>138.8</v>
      </c>
      <c r="W216" s="1">
        <v>176.2847832</v>
      </c>
      <c r="X216" s="1">
        <v>43.6</v>
      </c>
      <c r="Y216" s="1">
        <v>23.29353865</v>
      </c>
      <c r="Z216" s="1">
        <v>4.293036</v>
      </c>
      <c r="AA216" s="1">
        <v>0.308205887</v>
      </c>
      <c r="AB216" s="1">
        <v>71.3</v>
      </c>
      <c r="AC216" s="1">
        <v>31.47868125</v>
      </c>
      <c r="AD216" s="1" t="s">
        <v>155</v>
      </c>
      <c r="AE216" s="1">
        <v>44.93901612</v>
      </c>
      <c r="AF216" s="1">
        <v>99.0</v>
      </c>
      <c r="AG216" s="1" t="s">
        <v>140</v>
      </c>
      <c r="AH216" s="1" t="s">
        <v>141</v>
      </c>
      <c r="AI216" s="1" t="s">
        <v>142</v>
      </c>
      <c r="AJ216" s="1" t="s">
        <v>142</v>
      </c>
      <c r="AK216" s="1" t="s">
        <v>173</v>
      </c>
      <c r="AL216" s="1">
        <v>137.0</v>
      </c>
      <c r="AM216" s="1">
        <v>93.0</v>
      </c>
      <c r="AN216" s="1">
        <v>1649.7</v>
      </c>
      <c r="AO216" s="1">
        <v>10.0403</v>
      </c>
      <c r="AP216" s="1">
        <v>685.27</v>
      </c>
      <c r="AQ216" s="1">
        <v>1059.17</v>
      </c>
      <c r="AR216" s="1">
        <v>11.4907</v>
      </c>
      <c r="AS216" s="1">
        <v>1388.96</v>
      </c>
      <c r="AT216" s="1">
        <v>2419.08</v>
      </c>
      <c r="AU216" s="1">
        <v>190.008</v>
      </c>
      <c r="AV216" s="1">
        <v>10.855</v>
      </c>
      <c r="AW216" s="1">
        <v>0.944573</v>
      </c>
      <c r="AX216" s="1">
        <v>2.43431</v>
      </c>
      <c r="AY216" s="1">
        <v>851.699</v>
      </c>
      <c r="AZ216" s="1">
        <v>1.21307</v>
      </c>
      <c r="BA216" s="1">
        <v>2.00472</v>
      </c>
      <c r="BB216" s="1">
        <v>14.5226</v>
      </c>
      <c r="BC216" s="1">
        <v>4.78781</v>
      </c>
      <c r="BD216" s="1">
        <v>1.22336</v>
      </c>
      <c r="BE216" s="1">
        <v>314.052</v>
      </c>
      <c r="BF216" s="1">
        <v>7.40189</v>
      </c>
      <c r="BG216" s="1">
        <v>107.416</v>
      </c>
      <c r="BH216" s="1">
        <v>3.768632684</v>
      </c>
      <c r="BI216" s="1">
        <v>1.446057832</v>
      </c>
      <c r="BJ216" s="1">
        <v>0.528805534</v>
      </c>
      <c r="BK216" s="1">
        <v>0.092450704</v>
      </c>
      <c r="BL216" s="1" t="s">
        <v>144</v>
      </c>
      <c r="BM216" s="1" t="s">
        <v>145</v>
      </c>
      <c r="BN216" s="1" t="s">
        <v>146</v>
      </c>
      <c r="BO216" s="1" t="s">
        <v>146</v>
      </c>
      <c r="BP216" s="1" t="s">
        <v>146</v>
      </c>
      <c r="BQ216" s="1" t="s">
        <v>145</v>
      </c>
      <c r="BR216" s="1" t="s">
        <v>145</v>
      </c>
      <c r="BS216" s="1" t="s">
        <v>147</v>
      </c>
      <c r="BT216" s="1" t="s">
        <v>147</v>
      </c>
      <c r="BU216" s="1" t="s">
        <v>147</v>
      </c>
      <c r="BV216" s="1" t="s">
        <v>147</v>
      </c>
      <c r="BW216" s="1" t="s">
        <v>147</v>
      </c>
      <c r="BX216" s="1">
        <v>0.836834061</v>
      </c>
      <c r="BY216" s="1">
        <v>0.507172158</v>
      </c>
      <c r="BZ216" s="1" t="str">
        <f t="shared" si="1"/>
        <v>proinflamatoria</v>
      </c>
      <c r="CA216" s="1">
        <v>45.5959596</v>
      </c>
      <c r="CB216" s="1" t="s">
        <v>148</v>
      </c>
      <c r="CC216" s="1">
        <v>0.169588331</v>
      </c>
      <c r="CD216" s="1">
        <v>0.263389131</v>
      </c>
      <c r="CE216" s="1">
        <v>0.412020561</v>
      </c>
      <c r="CF216" s="1">
        <v>0.032907166</v>
      </c>
      <c r="CG216" s="1">
        <v>0.00540398</v>
      </c>
      <c r="CH216" s="1">
        <v>668.917</v>
      </c>
      <c r="CI216" s="2" t="str">
        <f t="shared" si="2"/>
        <v>low</v>
      </c>
      <c r="CJ216" s="1">
        <v>150.926</v>
      </c>
      <c r="CK216" s="1">
        <v>98.911</v>
      </c>
      <c r="CL216" s="1">
        <v>52.015</v>
      </c>
      <c r="CM216" s="1">
        <v>100.424</v>
      </c>
      <c r="CN216" s="1">
        <v>42.477</v>
      </c>
      <c r="CO216" s="1">
        <v>0.0</v>
      </c>
      <c r="CP216" s="1">
        <v>0.0</v>
      </c>
      <c r="CQ216" s="1">
        <v>0.0</v>
      </c>
      <c r="CR216" s="1">
        <v>0.0</v>
      </c>
      <c r="CS216" s="1">
        <v>8.025</v>
      </c>
      <c r="CT216" s="1">
        <v>8.025</v>
      </c>
      <c r="CU216" s="1">
        <v>0.0</v>
      </c>
      <c r="CV216" s="1">
        <v>0.0</v>
      </c>
      <c r="CW216" s="1">
        <v>0.0</v>
      </c>
      <c r="CX216" s="1">
        <v>0.0</v>
      </c>
      <c r="CY216" s="1">
        <v>66.424</v>
      </c>
      <c r="CZ216" s="1">
        <v>0.103</v>
      </c>
      <c r="DA216" s="1">
        <v>0.732</v>
      </c>
      <c r="DB216" s="1">
        <v>0.834</v>
      </c>
      <c r="DC216" s="1">
        <v>0.0</v>
      </c>
      <c r="DD216" s="1">
        <v>0.134</v>
      </c>
      <c r="DE216" s="1">
        <v>0.134</v>
      </c>
      <c r="DF216" s="1">
        <v>25.538</v>
      </c>
      <c r="DG216" s="1">
        <v>7.494</v>
      </c>
      <c r="DH216" s="1">
        <v>33.032</v>
      </c>
      <c r="DI216" s="1">
        <v>0.521</v>
      </c>
      <c r="DJ216" s="1">
        <v>2.046</v>
      </c>
      <c r="DK216" s="1">
        <v>2.568</v>
      </c>
      <c r="DL216" s="1">
        <v>6.31</v>
      </c>
      <c r="DM216" s="1">
        <v>33.569</v>
      </c>
      <c r="DN216" s="1">
        <v>39.878</v>
      </c>
      <c r="DO216" s="1">
        <v>0.0</v>
      </c>
      <c r="DP216" s="1">
        <v>8.025</v>
      </c>
      <c r="DQ216" s="1">
        <v>8.025</v>
      </c>
      <c r="DR216" s="1" t="s">
        <v>158</v>
      </c>
      <c r="DS216" s="1" t="s">
        <v>158</v>
      </c>
      <c r="DT216" s="1" t="s">
        <v>157</v>
      </c>
      <c r="DU216" s="1" t="s">
        <v>158</v>
      </c>
      <c r="DV216" s="1">
        <v>405.478</v>
      </c>
      <c r="DW216" s="1" t="str">
        <f t="shared" si="3"/>
        <v>low</v>
      </c>
      <c r="DX216" s="1">
        <v>91.487</v>
      </c>
      <c r="DY216" s="1">
        <v>60.874</v>
      </c>
      <c r="DZ216" s="1">
        <v>25.748</v>
      </c>
      <c r="EA216" s="1" t="s">
        <v>157</v>
      </c>
      <c r="EB216" s="1" t="s">
        <v>158</v>
      </c>
      <c r="EC216" s="1" t="s">
        <v>157</v>
      </c>
      <c r="ED216" s="1" t="s">
        <v>158</v>
      </c>
      <c r="EE216" s="1" t="s">
        <v>591</v>
      </c>
      <c r="EF216" s="1" t="s">
        <v>151</v>
      </c>
      <c r="EG216" s="1" t="s">
        <v>151</v>
      </c>
    </row>
    <row r="217" ht="14.25" customHeight="1">
      <c r="A217" s="1" t="s">
        <v>592</v>
      </c>
      <c r="B217" s="1" t="s">
        <v>153</v>
      </c>
      <c r="C217" s="1">
        <v>45.0</v>
      </c>
      <c r="D217" s="1" t="s">
        <v>161</v>
      </c>
      <c r="E217" s="1">
        <v>116.0</v>
      </c>
      <c r="F217" s="1">
        <v>40.0</v>
      </c>
      <c r="G217" s="1" t="s">
        <v>154</v>
      </c>
      <c r="H217" s="1">
        <v>36.0</v>
      </c>
      <c r="I217" s="1">
        <v>156.0</v>
      </c>
      <c r="J217" s="1">
        <v>231.0</v>
      </c>
      <c r="K217" s="1">
        <v>5.775</v>
      </c>
      <c r="L217" s="1">
        <v>76.24</v>
      </c>
      <c r="M217" s="1">
        <v>1.7</v>
      </c>
      <c r="N217" s="1">
        <v>77.0</v>
      </c>
      <c r="O217" s="1">
        <v>4.7</v>
      </c>
      <c r="P217" s="1">
        <v>13.63</v>
      </c>
      <c r="Q217" s="1">
        <v>5.95</v>
      </c>
      <c r="R217" s="1">
        <v>2.290756303</v>
      </c>
      <c r="S217" s="1">
        <v>179.0</v>
      </c>
      <c r="T217" s="1">
        <v>6.97</v>
      </c>
      <c r="U217" s="1">
        <v>4.2735</v>
      </c>
      <c r="V217" s="1">
        <v>122.0</v>
      </c>
      <c r="W217" s="1">
        <v>180.2197802</v>
      </c>
      <c r="X217" s="1">
        <v>115.1</v>
      </c>
      <c r="Y217" s="1">
        <v>75.53809564</v>
      </c>
      <c r="Z217" s="1">
        <v>1.323835333</v>
      </c>
      <c r="AA217" s="1">
        <v>0.36581077</v>
      </c>
      <c r="AB217" s="1">
        <v>55.8</v>
      </c>
      <c r="AC217" s="1">
        <v>26.07027106</v>
      </c>
      <c r="AD217" s="1" t="s">
        <v>139</v>
      </c>
      <c r="AE217" s="1">
        <v>41.00993849</v>
      </c>
      <c r="AF217" s="1">
        <v>89.0</v>
      </c>
      <c r="AG217" s="1" t="s">
        <v>140</v>
      </c>
      <c r="AH217" s="1" t="s">
        <v>141</v>
      </c>
      <c r="AI217" s="1" t="s">
        <v>142</v>
      </c>
      <c r="AJ217" s="1" t="s">
        <v>142</v>
      </c>
      <c r="AK217" s="1" t="s">
        <v>170</v>
      </c>
      <c r="AL217" s="1">
        <v>152.0</v>
      </c>
      <c r="AM217" s="1">
        <v>101.0</v>
      </c>
      <c r="AN217" s="1">
        <v>1694.47</v>
      </c>
      <c r="AO217" s="1">
        <v>14.091</v>
      </c>
      <c r="AP217" s="1">
        <v>800.465</v>
      </c>
      <c r="AQ217" s="1">
        <v>1032.2</v>
      </c>
      <c r="AR217" s="1">
        <v>12.7632</v>
      </c>
      <c r="AS217" s="1">
        <v>1391.14</v>
      </c>
      <c r="AT217" s="1">
        <v>3940.34</v>
      </c>
      <c r="AU217" s="1">
        <v>243.183</v>
      </c>
      <c r="AV217" s="1">
        <v>9.70698</v>
      </c>
      <c r="AW217" s="1">
        <v>0.944573</v>
      </c>
      <c r="AX217" s="1">
        <v>3.00278</v>
      </c>
      <c r="AY217" s="1">
        <v>901.264</v>
      </c>
      <c r="AZ217" s="1">
        <v>1.06634</v>
      </c>
      <c r="BA217" s="1">
        <v>1.67431</v>
      </c>
      <c r="BB217" s="1">
        <v>15.9615</v>
      </c>
      <c r="BC217" s="1">
        <v>4.55774</v>
      </c>
      <c r="BD217" s="1">
        <v>2.27457</v>
      </c>
      <c r="BE217" s="1">
        <v>330.695</v>
      </c>
      <c r="BF217" s="1">
        <v>7.08416</v>
      </c>
      <c r="BG217" s="1">
        <v>115.572</v>
      </c>
      <c r="BH217" s="1">
        <v>1.207883574</v>
      </c>
      <c r="BI217" s="1">
        <v>0.279600117</v>
      </c>
      <c r="BJ217" s="1">
        <v>0.274024365</v>
      </c>
      <c r="BK217" s="1">
        <v>0.034381498</v>
      </c>
      <c r="BL217" s="1" t="s">
        <v>144</v>
      </c>
      <c r="BM217" s="1" t="s">
        <v>145</v>
      </c>
      <c r="BN217" s="1" t="s">
        <v>145</v>
      </c>
      <c r="BO217" s="1" t="s">
        <v>145</v>
      </c>
      <c r="BP217" s="1" t="s">
        <v>146</v>
      </c>
      <c r="BQ217" s="1" t="s">
        <v>146</v>
      </c>
      <c r="BR217" s="1" t="s">
        <v>146</v>
      </c>
      <c r="BS217" s="1">
        <v>76.19255064</v>
      </c>
      <c r="BT217" s="1">
        <v>4.57581318</v>
      </c>
      <c r="BU217" s="1">
        <v>7.391860644</v>
      </c>
      <c r="BV217" s="1">
        <v>0.537997955</v>
      </c>
      <c r="BW217" s="1">
        <v>0.308725859</v>
      </c>
      <c r="BX217" s="1">
        <v>0.254052402</v>
      </c>
      <c r="BY217" s="1">
        <v>0.149971902</v>
      </c>
      <c r="BZ217" s="1" t="str">
        <f t="shared" si="1"/>
        <v>proinflamatoria</v>
      </c>
      <c r="CA217" s="1">
        <v>43.12359551</v>
      </c>
      <c r="CB217" s="1" t="s">
        <v>148</v>
      </c>
      <c r="CC217" s="1">
        <v>0.063499112</v>
      </c>
      <c r="CD217" s="1">
        <v>0.315682356</v>
      </c>
      <c r="CE217" s="1">
        <v>0.004255477</v>
      </c>
      <c r="CF217" s="1">
        <v>0.24633659</v>
      </c>
      <c r="CG217" s="1">
        <v>0.229055654</v>
      </c>
      <c r="CH217" s="1">
        <v>1053.085</v>
      </c>
      <c r="CI217" s="2" t="str">
        <f t="shared" si="2"/>
        <v>High</v>
      </c>
      <c r="CJ217" s="1">
        <v>864.322</v>
      </c>
      <c r="CK217" s="1">
        <v>556.883</v>
      </c>
      <c r="CL217" s="1">
        <v>307.438</v>
      </c>
      <c r="CM217" s="1">
        <v>14.593</v>
      </c>
      <c r="CN217" s="1">
        <v>806.762</v>
      </c>
      <c r="CO217" s="1">
        <v>6.831</v>
      </c>
      <c r="CP217" s="1">
        <v>0.0</v>
      </c>
      <c r="CQ217" s="1">
        <v>6.831</v>
      </c>
      <c r="CR217" s="1">
        <v>0.0</v>
      </c>
      <c r="CS217" s="1">
        <v>36.136</v>
      </c>
      <c r="CT217" s="1">
        <v>36.136</v>
      </c>
      <c r="CU217" s="1">
        <v>0.0</v>
      </c>
      <c r="CV217" s="1">
        <v>1.096</v>
      </c>
      <c r="CW217" s="1">
        <v>0.0</v>
      </c>
      <c r="CX217" s="1">
        <v>0.0</v>
      </c>
      <c r="CY217" s="1">
        <v>0.632</v>
      </c>
      <c r="CZ217" s="1">
        <v>0.0</v>
      </c>
      <c r="DA217" s="1">
        <v>0.0</v>
      </c>
      <c r="DB217" s="1">
        <v>0.0</v>
      </c>
      <c r="DC217" s="1">
        <v>4.348</v>
      </c>
      <c r="DD217" s="1">
        <v>0.192</v>
      </c>
      <c r="DE217" s="1">
        <v>4.54</v>
      </c>
      <c r="DF217" s="1">
        <v>6.391</v>
      </c>
      <c r="DG217" s="1">
        <v>3.03</v>
      </c>
      <c r="DH217" s="1">
        <v>9.421</v>
      </c>
      <c r="DI217" s="1">
        <v>0.14</v>
      </c>
      <c r="DJ217" s="1">
        <v>5.218</v>
      </c>
      <c r="DK217" s="1">
        <v>5.359</v>
      </c>
      <c r="DL217" s="1">
        <v>538.541</v>
      </c>
      <c r="DM217" s="1">
        <v>262.862</v>
      </c>
      <c r="DN217" s="1">
        <v>801.403</v>
      </c>
      <c r="DO217" s="1">
        <v>0.0</v>
      </c>
      <c r="DP217" s="1">
        <v>36.136</v>
      </c>
      <c r="DQ217" s="1">
        <v>36.136</v>
      </c>
      <c r="DR217" s="1" t="s">
        <v>157</v>
      </c>
      <c r="DS217" s="1" t="s">
        <v>149</v>
      </c>
      <c r="DT217" s="1" t="s">
        <v>158</v>
      </c>
      <c r="DU217" s="1" t="s">
        <v>149</v>
      </c>
      <c r="DV217" s="1">
        <v>621.484</v>
      </c>
      <c r="DW217" s="1" t="str">
        <f t="shared" si="3"/>
        <v>high</v>
      </c>
      <c r="DX217" s="1">
        <v>510.084</v>
      </c>
      <c r="DY217" s="1">
        <v>8.612</v>
      </c>
      <c r="DZ217" s="1">
        <v>476.115</v>
      </c>
      <c r="EA217" s="1" t="s">
        <v>157</v>
      </c>
      <c r="EB217" s="1" t="s">
        <v>149</v>
      </c>
      <c r="EC217" s="1" t="s">
        <v>158</v>
      </c>
      <c r="ED217" s="1" t="s">
        <v>149</v>
      </c>
      <c r="EE217" s="1" t="s">
        <v>593</v>
      </c>
      <c r="EF217" s="1" t="s">
        <v>151</v>
      </c>
      <c r="EG217" s="1" t="s">
        <v>151</v>
      </c>
    </row>
    <row r="218" ht="14.25" customHeight="1">
      <c r="A218" s="1" t="s">
        <v>594</v>
      </c>
      <c r="B218" s="1" t="s">
        <v>153</v>
      </c>
      <c r="C218" s="1">
        <v>33.0</v>
      </c>
      <c r="D218" s="1" t="s">
        <v>137</v>
      </c>
      <c r="E218" s="1">
        <v>38.9</v>
      </c>
      <c r="F218" s="1">
        <v>50.0</v>
      </c>
      <c r="G218" s="1" t="s">
        <v>154</v>
      </c>
      <c r="H218" s="1">
        <v>13.0</v>
      </c>
      <c r="I218" s="1">
        <v>56.0</v>
      </c>
      <c r="J218" s="1">
        <v>119.0</v>
      </c>
      <c r="K218" s="1">
        <v>2.38</v>
      </c>
      <c r="L218" s="1">
        <v>133.11</v>
      </c>
      <c r="M218" s="1">
        <v>4.3</v>
      </c>
      <c r="N218" s="1">
        <v>85.0</v>
      </c>
      <c r="O218" s="1">
        <v>5.1</v>
      </c>
      <c r="P218" s="1">
        <v>9.02</v>
      </c>
      <c r="Q218" s="1">
        <v>4.56</v>
      </c>
      <c r="R218" s="1">
        <v>1.978070175</v>
      </c>
      <c r="S218" s="1">
        <v>66.0</v>
      </c>
      <c r="T218" s="1">
        <v>9.74</v>
      </c>
      <c r="U218" s="1">
        <v>4.7175</v>
      </c>
      <c r="V218" s="1">
        <v>125.2</v>
      </c>
      <c r="W218" s="1">
        <v>160.0</v>
      </c>
      <c r="X218" s="1">
        <v>80.6</v>
      </c>
      <c r="Y218" s="1">
        <v>48.96791949</v>
      </c>
      <c r="Z218" s="1">
        <v>2.042153333</v>
      </c>
      <c r="AA218" s="1">
        <v>0.342242103</v>
      </c>
      <c r="AB218" s="1">
        <v>64.0</v>
      </c>
      <c r="AC218" s="1">
        <v>24.38652644</v>
      </c>
      <c r="AD218" s="1" t="s">
        <v>154</v>
      </c>
      <c r="AE218" s="1">
        <v>37.8358527</v>
      </c>
      <c r="AF218" s="1">
        <v>81.8</v>
      </c>
      <c r="AG218" s="1" t="s">
        <v>140</v>
      </c>
      <c r="AH218" s="1" t="s">
        <v>154</v>
      </c>
      <c r="AI218" s="1" t="s">
        <v>142</v>
      </c>
      <c r="AJ218" s="1" t="s">
        <v>167</v>
      </c>
      <c r="AK218" s="1" t="s">
        <v>143</v>
      </c>
      <c r="AL218" s="1">
        <v>101.0</v>
      </c>
      <c r="AM218" s="1">
        <v>61.0</v>
      </c>
      <c r="AN218" s="1">
        <v>1888.12</v>
      </c>
      <c r="AO218" s="1">
        <v>11.2723</v>
      </c>
      <c r="AP218" s="1">
        <v>715.272</v>
      </c>
      <c r="AQ218" s="1">
        <v>1021.22</v>
      </c>
      <c r="AR218" s="1">
        <v>13.482</v>
      </c>
      <c r="AS218" s="1">
        <v>1608.94</v>
      </c>
      <c r="AT218" s="1">
        <v>2094.84</v>
      </c>
      <c r="AU218" s="1">
        <v>183.443</v>
      </c>
      <c r="AV218" s="1">
        <v>10.579</v>
      </c>
      <c r="AW218" s="1">
        <v>0.850103</v>
      </c>
      <c r="AX218" s="1">
        <v>3.9986</v>
      </c>
      <c r="AY218" s="1">
        <v>738.018</v>
      </c>
      <c r="AZ218" s="1">
        <v>0.764748</v>
      </c>
      <c r="BA218" s="1">
        <v>1.54539</v>
      </c>
      <c r="BB218" s="1">
        <v>10.5704</v>
      </c>
      <c r="BC218" s="1">
        <v>3.78761</v>
      </c>
      <c r="BD218" s="1">
        <v>2.72938</v>
      </c>
      <c r="BE218" s="1">
        <v>341.037</v>
      </c>
      <c r="BF218" s="1">
        <v>7.2201</v>
      </c>
      <c r="BG218" s="1">
        <v>79.2238</v>
      </c>
      <c r="BH218" s="1">
        <v>3.528575711</v>
      </c>
      <c r="BI218" s="1">
        <v>1.218178618</v>
      </c>
      <c r="BJ218" s="1">
        <v>0.83161499</v>
      </c>
      <c r="BK218" s="1">
        <v>0.0</v>
      </c>
      <c r="BL218" s="1" t="s">
        <v>156</v>
      </c>
      <c r="BM218" s="1" t="s">
        <v>146</v>
      </c>
      <c r="BN218" s="1" t="s">
        <v>146</v>
      </c>
      <c r="BO218" s="1" t="s">
        <v>146</v>
      </c>
      <c r="BP218" s="1" t="s">
        <v>146</v>
      </c>
      <c r="BQ218" s="1" t="s">
        <v>145</v>
      </c>
      <c r="BR218" s="1" t="s">
        <v>146</v>
      </c>
      <c r="BS218" s="1">
        <v>60.83932585</v>
      </c>
      <c r="BT218" s="1">
        <v>18.26401684</v>
      </c>
      <c r="BU218" s="1">
        <v>13.56796145</v>
      </c>
      <c r="BV218" s="1">
        <v>12.90049858</v>
      </c>
      <c r="BW218" s="1">
        <v>5.78521691</v>
      </c>
      <c r="BX218" s="1">
        <v>1.265436681</v>
      </c>
      <c r="BY218" s="1">
        <v>0.670252479</v>
      </c>
      <c r="BZ218" s="1" t="str">
        <f t="shared" si="1"/>
        <v>proinflamatoria</v>
      </c>
      <c r="CA218" s="1">
        <v>36.39119804</v>
      </c>
      <c r="CB218" s="1" t="s">
        <v>148</v>
      </c>
      <c r="CC218" s="1">
        <v>0.032396847</v>
      </c>
      <c r="CD218" s="1">
        <v>0.242153437</v>
      </c>
      <c r="CE218" s="1">
        <v>0.42126007</v>
      </c>
      <c r="CF218" s="1">
        <v>0.090015303</v>
      </c>
      <c r="CG218" s="1">
        <v>0.080602316</v>
      </c>
      <c r="CH218" s="1">
        <v>275.612</v>
      </c>
      <c r="CI218" s="2" t="str">
        <f t="shared" si="2"/>
        <v>low</v>
      </c>
      <c r="CJ218" s="1">
        <v>147.234</v>
      </c>
      <c r="CK218" s="1">
        <v>82.565</v>
      </c>
      <c r="CL218" s="1">
        <v>64.669</v>
      </c>
      <c r="CM218" s="1">
        <v>6.711</v>
      </c>
      <c r="CN218" s="1">
        <v>124.555</v>
      </c>
      <c r="CO218" s="1">
        <v>14.063</v>
      </c>
      <c r="CP218" s="1">
        <v>0.0</v>
      </c>
      <c r="CQ218" s="1">
        <v>14.063</v>
      </c>
      <c r="CR218" s="1">
        <v>0.0</v>
      </c>
      <c r="CS218" s="1">
        <v>1.906</v>
      </c>
      <c r="CT218" s="1">
        <v>1.906</v>
      </c>
      <c r="CU218" s="1">
        <v>0.0</v>
      </c>
      <c r="CV218" s="1">
        <v>13.365</v>
      </c>
      <c r="CW218" s="1">
        <v>0.0</v>
      </c>
      <c r="CX218" s="1">
        <v>0.0</v>
      </c>
      <c r="CY218" s="1">
        <v>0.0</v>
      </c>
      <c r="CZ218" s="1">
        <v>0.012</v>
      </c>
      <c r="DA218" s="1">
        <v>4.318</v>
      </c>
      <c r="DB218" s="1">
        <v>4.33</v>
      </c>
      <c r="DC218" s="1">
        <v>0.068</v>
      </c>
      <c r="DD218" s="1">
        <v>0.209</v>
      </c>
      <c r="DE218" s="1">
        <v>0.276</v>
      </c>
      <c r="DF218" s="1">
        <v>1.406</v>
      </c>
      <c r="DG218" s="1">
        <v>0.699</v>
      </c>
      <c r="DH218" s="1">
        <v>2.105</v>
      </c>
      <c r="DI218" s="1">
        <v>0.063</v>
      </c>
      <c r="DJ218" s="1">
        <v>1.367</v>
      </c>
      <c r="DK218" s="1">
        <v>1.43</v>
      </c>
      <c r="DL218" s="1">
        <v>66.94</v>
      </c>
      <c r="DM218" s="1">
        <v>56.157</v>
      </c>
      <c r="DN218" s="1">
        <v>123.097</v>
      </c>
      <c r="DO218" s="1">
        <v>0.0</v>
      </c>
      <c r="DP218" s="1">
        <v>1.906</v>
      </c>
      <c r="DQ218" s="1">
        <v>1.906</v>
      </c>
      <c r="DR218" s="1" t="s">
        <v>158</v>
      </c>
      <c r="DS218" s="1" t="s">
        <v>158</v>
      </c>
      <c r="DT218" s="1" t="s">
        <v>158</v>
      </c>
      <c r="DU218" s="1" t="s">
        <v>157</v>
      </c>
      <c r="DV218" s="1">
        <v>145.972</v>
      </c>
      <c r="DW218" s="1" t="str">
        <f t="shared" si="3"/>
        <v>low</v>
      </c>
      <c r="DX218" s="1">
        <v>77.979</v>
      </c>
      <c r="DY218" s="1">
        <v>3.554</v>
      </c>
      <c r="DZ218" s="1">
        <v>65.968</v>
      </c>
      <c r="EA218" s="1" t="s">
        <v>158</v>
      </c>
      <c r="EB218" s="1" t="s">
        <v>158</v>
      </c>
      <c r="EC218" s="1" t="s">
        <v>158</v>
      </c>
      <c r="ED218" s="1" t="s">
        <v>157</v>
      </c>
      <c r="EE218" s="1" t="s">
        <v>595</v>
      </c>
      <c r="EF218" s="1" t="s">
        <v>151</v>
      </c>
      <c r="EG218" s="1" t="s">
        <v>151</v>
      </c>
    </row>
    <row r="219" ht="14.25" customHeight="1">
      <c r="A219" s="1" t="s">
        <v>596</v>
      </c>
      <c r="B219" s="1" t="s">
        <v>136</v>
      </c>
      <c r="C219" s="1">
        <v>45.0</v>
      </c>
      <c r="D219" s="1" t="s">
        <v>161</v>
      </c>
      <c r="E219" s="1">
        <v>88.6</v>
      </c>
      <c r="F219" s="1">
        <v>38.0</v>
      </c>
      <c r="G219" s="1" t="s">
        <v>138</v>
      </c>
      <c r="H219" s="1">
        <v>19.0</v>
      </c>
      <c r="I219" s="1">
        <v>124.0</v>
      </c>
      <c r="J219" s="1">
        <v>180.0</v>
      </c>
      <c r="K219" s="1">
        <v>4.736842105</v>
      </c>
      <c r="L219" s="1">
        <v>101.09</v>
      </c>
      <c r="M219" s="1">
        <v>13.4</v>
      </c>
      <c r="N219" s="1">
        <v>96.0</v>
      </c>
      <c r="O219" s="1">
        <v>5.2</v>
      </c>
      <c r="P219" s="1">
        <v>0.98</v>
      </c>
      <c r="Q219" s="1">
        <v>6.14</v>
      </c>
      <c r="R219" s="1">
        <v>0.159609121</v>
      </c>
      <c r="S219" s="1">
        <v>93.0</v>
      </c>
      <c r="T219" s="1">
        <v>8.42</v>
      </c>
      <c r="U219" s="1">
        <v>5.328</v>
      </c>
      <c r="V219" s="1">
        <v>89.1</v>
      </c>
      <c r="W219" s="1">
        <v>92.12253829</v>
      </c>
      <c r="X219" s="1">
        <v>90.1</v>
      </c>
      <c r="Y219" s="1">
        <v>50.15407331</v>
      </c>
      <c r="Z219" s="1">
        <v>1.993856</v>
      </c>
      <c r="AA219" s="1">
        <v>0.343463961</v>
      </c>
      <c r="AB219" s="1">
        <v>72.8</v>
      </c>
      <c r="AC219" s="1">
        <v>26.16611747</v>
      </c>
      <c r="AD219" s="1" t="s">
        <v>139</v>
      </c>
      <c r="AE219" s="1">
        <v>30.60788486</v>
      </c>
      <c r="AF219" s="1">
        <v>89.5</v>
      </c>
      <c r="AG219" s="1" t="s">
        <v>154</v>
      </c>
      <c r="AH219" s="1" t="s">
        <v>141</v>
      </c>
      <c r="AI219" s="1" t="s">
        <v>142</v>
      </c>
      <c r="AJ219" s="1" t="s">
        <v>167</v>
      </c>
      <c r="AK219" s="1" t="s">
        <v>143</v>
      </c>
      <c r="AL219" s="1">
        <v>100.0</v>
      </c>
      <c r="AM219" s="1">
        <v>69.0</v>
      </c>
      <c r="AN219" s="1">
        <v>2324.54</v>
      </c>
      <c r="AO219" s="1">
        <v>20.2923</v>
      </c>
      <c r="AP219" s="1">
        <v>409.164</v>
      </c>
      <c r="AQ219" s="1">
        <v>989.465</v>
      </c>
      <c r="AR219" s="1">
        <v>14.2497</v>
      </c>
      <c r="AS219" s="1">
        <v>1560.96</v>
      </c>
      <c r="AT219" s="1">
        <v>4045.98</v>
      </c>
      <c r="AU219" s="1">
        <v>264.15</v>
      </c>
      <c r="AV219" s="1">
        <v>10.0986</v>
      </c>
      <c r="AW219" s="1">
        <v>1.74673</v>
      </c>
      <c r="AX219" s="1">
        <v>3.14767</v>
      </c>
      <c r="AY219" s="1">
        <v>956.572</v>
      </c>
      <c r="AZ219" s="1">
        <v>0.926443</v>
      </c>
      <c r="BA219" s="1">
        <v>1.53958</v>
      </c>
      <c r="BB219" s="1">
        <v>21.8586</v>
      </c>
      <c r="BC219" s="1">
        <v>5.09712</v>
      </c>
      <c r="BD219" s="1">
        <v>1.42279</v>
      </c>
      <c r="BE219" s="1">
        <v>342.831</v>
      </c>
      <c r="BF219" s="1">
        <v>7.26255</v>
      </c>
      <c r="BG219" s="1">
        <v>249.972</v>
      </c>
      <c r="BH219" s="1">
        <v>1.049234855</v>
      </c>
      <c r="BI219" s="1">
        <v>0.262394816</v>
      </c>
      <c r="BJ219" s="1">
        <v>0.166067573</v>
      </c>
      <c r="BK219" s="1">
        <v>0.019469718</v>
      </c>
      <c r="BL219" s="1" t="s">
        <v>144</v>
      </c>
      <c r="BM219" s="1" t="s">
        <v>146</v>
      </c>
      <c r="BN219" s="1" t="s">
        <v>146</v>
      </c>
      <c r="BO219" s="1" t="s">
        <v>145</v>
      </c>
      <c r="BP219" s="1" t="s">
        <v>146</v>
      </c>
      <c r="BQ219" s="1" t="s">
        <v>145</v>
      </c>
      <c r="BR219" s="1" t="s">
        <v>146</v>
      </c>
      <c r="BS219" s="1">
        <v>58.76191917</v>
      </c>
      <c r="BT219" s="1">
        <v>15.69708455</v>
      </c>
      <c r="BU219" s="1">
        <v>6.234152769</v>
      </c>
      <c r="BV219" s="1">
        <v>6.523684354</v>
      </c>
      <c r="BW219" s="1">
        <v>1.512134498</v>
      </c>
      <c r="BX219" s="1">
        <v>-0.671130445</v>
      </c>
      <c r="BY219" s="1">
        <v>-0.288658256</v>
      </c>
      <c r="BZ219" s="1" t="str">
        <f t="shared" si="1"/>
        <v>antiinflamatoria</v>
      </c>
      <c r="CA219" s="1">
        <v>26.72625698</v>
      </c>
      <c r="CB219" s="1" t="s">
        <v>148</v>
      </c>
      <c r="CC219" s="1">
        <v>0.420140822</v>
      </c>
      <c r="CD219" s="1">
        <v>0.077222859</v>
      </c>
      <c r="CE219" s="1">
        <v>0.026002947</v>
      </c>
      <c r="CF219" s="1">
        <v>0.414507942</v>
      </c>
      <c r="CG219" s="1">
        <v>0.032683805</v>
      </c>
      <c r="CH219" s="1">
        <v>1837.931</v>
      </c>
      <c r="CI219" s="2" t="str">
        <f t="shared" si="2"/>
        <v>High</v>
      </c>
      <c r="CJ219" s="1">
        <v>964.622</v>
      </c>
      <c r="CK219" s="1">
        <v>784.18</v>
      </c>
      <c r="CL219" s="1">
        <v>180.442</v>
      </c>
      <c r="CM219" s="1">
        <v>236.416</v>
      </c>
      <c r="CN219" s="1">
        <v>716.966</v>
      </c>
      <c r="CO219" s="1">
        <v>4.956</v>
      </c>
      <c r="CP219" s="1">
        <v>0.0</v>
      </c>
      <c r="CQ219" s="1">
        <v>4.956</v>
      </c>
      <c r="CR219" s="1">
        <v>0.0</v>
      </c>
      <c r="CS219" s="1">
        <v>6.276</v>
      </c>
      <c r="CT219" s="1">
        <v>6.276</v>
      </c>
      <c r="CU219" s="1">
        <v>0.008</v>
      </c>
      <c r="CV219" s="1">
        <v>1.236</v>
      </c>
      <c r="CW219" s="1">
        <v>184.999</v>
      </c>
      <c r="CX219" s="1">
        <v>0.0</v>
      </c>
      <c r="CY219" s="1">
        <v>6.12</v>
      </c>
      <c r="CZ219" s="1">
        <v>0.161</v>
      </c>
      <c r="DA219" s="1">
        <v>1.149</v>
      </c>
      <c r="DB219" s="1">
        <v>1.311</v>
      </c>
      <c r="DC219" s="1">
        <v>7.934</v>
      </c>
      <c r="DD219" s="1">
        <v>0.198</v>
      </c>
      <c r="DE219" s="1">
        <v>8.131</v>
      </c>
      <c r="DF219" s="1">
        <v>34.055</v>
      </c>
      <c r="DG219" s="1">
        <v>1.8</v>
      </c>
      <c r="DH219" s="1">
        <v>35.855</v>
      </c>
      <c r="DI219" s="1">
        <v>1.568</v>
      </c>
      <c r="DJ219" s="1">
        <v>0.749</v>
      </c>
      <c r="DK219" s="1">
        <v>2.317</v>
      </c>
      <c r="DL219" s="1">
        <v>544.379</v>
      </c>
      <c r="DM219" s="1">
        <v>170.27</v>
      </c>
      <c r="DN219" s="1">
        <v>714.649</v>
      </c>
      <c r="DO219" s="1">
        <v>0.0</v>
      </c>
      <c r="DP219" s="1">
        <v>6.276</v>
      </c>
      <c r="DQ219" s="1">
        <v>6.276</v>
      </c>
      <c r="DR219" s="1" t="s">
        <v>149</v>
      </c>
      <c r="DS219" s="1" t="s">
        <v>149</v>
      </c>
      <c r="DT219" s="1" t="s">
        <v>157</v>
      </c>
      <c r="DU219" s="1" t="s">
        <v>149</v>
      </c>
      <c r="DV219" s="1">
        <v>790.665</v>
      </c>
      <c r="DW219" s="1" t="str">
        <f t="shared" si="3"/>
        <v>high</v>
      </c>
      <c r="DX219" s="1">
        <v>414.973</v>
      </c>
      <c r="DY219" s="1">
        <v>101.704</v>
      </c>
      <c r="DZ219" s="1">
        <v>308.433</v>
      </c>
      <c r="EA219" s="1" t="s">
        <v>149</v>
      </c>
      <c r="EB219" s="1" t="s">
        <v>149</v>
      </c>
      <c r="EC219" s="1" t="s">
        <v>157</v>
      </c>
      <c r="ED219" s="1" t="s">
        <v>149</v>
      </c>
      <c r="EE219" s="1" t="s">
        <v>597</v>
      </c>
      <c r="EF219" s="1" t="s">
        <v>151</v>
      </c>
      <c r="EG219" s="1" t="s">
        <v>151</v>
      </c>
    </row>
    <row r="220" ht="14.25" customHeight="1">
      <c r="A220" s="1" t="s">
        <v>598</v>
      </c>
      <c r="B220" s="1" t="s">
        <v>136</v>
      </c>
      <c r="C220" s="1">
        <v>49.0</v>
      </c>
      <c r="D220" s="1" t="s">
        <v>161</v>
      </c>
      <c r="E220" s="1">
        <v>123.0</v>
      </c>
      <c r="F220" s="1">
        <v>34.0</v>
      </c>
      <c r="G220" s="1" t="s">
        <v>138</v>
      </c>
      <c r="H220" s="1">
        <v>174.0</v>
      </c>
      <c r="I220" s="1">
        <v>73.0</v>
      </c>
      <c r="J220" s="1">
        <v>281.0</v>
      </c>
      <c r="K220" s="1">
        <v>8.264705882</v>
      </c>
      <c r="L220" s="1">
        <v>151.42</v>
      </c>
      <c r="M220" s="1">
        <v>2.0</v>
      </c>
      <c r="N220" s="1">
        <v>184.0</v>
      </c>
      <c r="O220" s="1">
        <v>7.4</v>
      </c>
      <c r="P220" s="1">
        <v>5.8</v>
      </c>
      <c r="Q220" s="1">
        <v>4.03</v>
      </c>
      <c r="R220" s="1">
        <v>1.439205955</v>
      </c>
      <c r="S220" s="1">
        <v>869.0</v>
      </c>
      <c r="T220" s="1">
        <v>12.46</v>
      </c>
      <c r="U220" s="1">
        <v>10.212</v>
      </c>
      <c r="V220" s="1">
        <v>34.1</v>
      </c>
      <c r="W220" s="1">
        <v>37.12753278</v>
      </c>
      <c r="X220" s="1">
        <v>53.2</v>
      </c>
      <c r="Y220" s="1">
        <v>17.68290728</v>
      </c>
      <c r="Z220" s="1">
        <v>5.655178667</v>
      </c>
      <c r="AA220" s="1">
        <v>0.297241643</v>
      </c>
      <c r="AB220" s="1">
        <v>97.3</v>
      </c>
      <c r="AC220" s="1">
        <v>36.04439276</v>
      </c>
      <c r="AD220" s="1" t="s">
        <v>155</v>
      </c>
      <c r="AE220" s="1">
        <v>35.85266173</v>
      </c>
      <c r="AF220" s="1">
        <v>112.5</v>
      </c>
      <c r="AG220" s="1" t="s">
        <v>140</v>
      </c>
      <c r="AH220" s="1" t="s">
        <v>141</v>
      </c>
      <c r="AI220" s="1" t="s">
        <v>142</v>
      </c>
      <c r="AJ220" s="1" t="s">
        <v>167</v>
      </c>
      <c r="AK220" s="1" t="s">
        <v>143</v>
      </c>
      <c r="AL220" s="1">
        <v>144.0</v>
      </c>
      <c r="AM220" s="1">
        <v>100.0</v>
      </c>
      <c r="AN220" s="1">
        <v>1700.48</v>
      </c>
      <c r="AO220" s="1">
        <v>13.9863</v>
      </c>
      <c r="AP220" s="1">
        <v>315.88</v>
      </c>
      <c r="AQ220" s="1">
        <v>833.226</v>
      </c>
      <c r="AR220" s="1">
        <v>11.652</v>
      </c>
      <c r="AS220" s="1">
        <v>826.796</v>
      </c>
      <c r="AT220" s="1">
        <v>2343.09</v>
      </c>
      <c r="AU220" s="1">
        <v>203.043</v>
      </c>
      <c r="AV220" s="1">
        <v>10.6008</v>
      </c>
      <c r="AW220" s="1">
        <v>0.953254</v>
      </c>
      <c r="AX220" s="1">
        <v>2.83873</v>
      </c>
      <c r="AY220" s="1">
        <v>717.235</v>
      </c>
      <c r="AZ220" s="1">
        <v>0.710906</v>
      </c>
      <c r="BA220" s="1">
        <v>1.33184</v>
      </c>
      <c r="BB220" s="1">
        <v>12.8101</v>
      </c>
      <c r="BC220" s="1">
        <v>4.28687</v>
      </c>
      <c r="BD220" s="1">
        <v>0.958248</v>
      </c>
      <c r="BE220" s="1">
        <v>259.544</v>
      </c>
      <c r="BF220" s="1">
        <v>7.1703</v>
      </c>
      <c r="BG220" s="1">
        <v>135.239</v>
      </c>
      <c r="BH220" s="1">
        <v>7.984723172</v>
      </c>
      <c r="BI220" s="1">
        <v>4.51927735</v>
      </c>
      <c r="BJ220" s="1">
        <v>0.599371449</v>
      </c>
      <c r="BK220" s="1">
        <v>0.086526761</v>
      </c>
      <c r="BL220" s="1" t="s">
        <v>144</v>
      </c>
      <c r="BM220" s="1" t="s">
        <v>145</v>
      </c>
      <c r="BN220" s="1" t="s">
        <v>145</v>
      </c>
      <c r="BO220" s="1" t="s">
        <v>145</v>
      </c>
      <c r="BP220" s="1" t="s">
        <v>145</v>
      </c>
      <c r="BQ220" s="1" t="s">
        <v>146</v>
      </c>
      <c r="BR220" s="1" t="s">
        <v>145</v>
      </c>
      <c r="BS220" s="1">
        <v>62.50437343</v>
      </c>
      <c r="BT220" s="1">
        <v>15.92635406</v>
      </c>
      <c r="BU220" s="1">
        <v>3.926067075</v>
      </c>
      <c r="BV220" s="1">
        <v>2.994863483</v>
      </c>
      <c r="BW220" s="1">
        <v>2.022433839</v>
      </c>
      <c r="BX220" s="1">
        <v>0.992215056</v>
      </c>
      <c r="BY220" s="1">
        <v>0.583655915</v>
      </c>
      <c r="BZ220" s="1" t="str">
        <f t="shared" si="1"/>
        <v>proinflamatoria</v>
      </c>
      <c r="CA220" s="1">
        <v>34.79111111</v>
      </c>
      <c r="CB220" s="1" t="s">
        <v>148</v>
      </c>
      <c r="CC220" s="1">
        <v>0.017586956</v>
      </c>
      <c r="CD220" s="1">
        <v>0.037523586</v>
      </c>
      <c r="CE220" s="1">
        <v>0.285699028</v>
      </c>
      <c r="CF220" s="1">
        <v>0.59938054</v>
      </c>
      <c r="CG220" s="1">
        <v>0.001530848</v>
      </c>
      <c r="CH220" s="1">
        <v>671.257</v>
      </c>
      <c r="CI220" s="2" t="str">
        <f t="shared" si="2"/>
        <v>low</v>
      </c>
      <c r="CJ220" s="1">
        <v>76.342</v>
      </c>
      <c r="CK220" s="1">
        <v>10.335</v>
      </c>
      <c r="CL220" s="1">
        <v>66.008</v>
      </c>
      <c r="CM220" s="1">
        <v>35.611</v>
      </c>
      <c r="CN220" s="1">
        <v>36.341</v>
      </c>
      <c r="CO220" s="1">
        <v>0.0</v>
      </c>
      <c r="CP220" s="1">
        <v>0.0</v>
      </c>
      <c r="CQ220" s="1">
        <v>0.0</v>
      </c>
      <c r="CR220" s="1">
        <v>0.0</v>
      </c>
      <c r="CS220" s="1">
        <v>4.391</v>
      </c>
      <c r="CT220" s="1">
        <v>4.391</v>
      </c>
      <c r="CU220" s="1">
        <v>0.0</v>
      </c>
      <c r="CV220" s="1">
        <v>0.0</v>
      </c>
      <c r="CW220" s="1">
        <v>0.0</v>
      </c>
      <c r="CX220" s="1">
        <v>0.0</v>
      </c>
      <c r="CY220" s="1">
        <v>0.0</v>
      </c>
      <c r="CZ220" s="1">
        <v>0.052</v>
      </c>
      <c r="DA220" s="1">
        <v>25.393</v>
      </c>
      <c r="DB220" s="1">
        <v>25.445</v>
      </c>
      <c r="DC220" s="1">
        <v>0.024</v>
      </c>
      <c r="DD220" s="1">
        <v>0.968</v>
      </c>
      <c r="DE220" s="1">
        <v>0.992</v>
      </c>
      <c r="DF220" s="1">
        <v>6.701</v>
      </c>
      <c r="DG220" s="1">
        <v>2.472</v>
      </c>
      <c r="DH220" s="1">
        <v>9.174</v>
      </c>
      <c r="DI220" s="1">
        <v>0.249</v>
      </c>
      <c r="DJ220" s="1">
        <v>1.329</v>
      </c>
      <c r="DK220" s="1">
        <v>1.578</v>
      </c>
      <c r="DL220" s="1">
        <v>3.309</v>
      </c>
      <c r="DM220" s="1">
        <v>31.454</v>
      </c>
      <c r="DN220" s="1">
        <v>34.763</v>
      </c>
      <c r="DO220" s="1">
        <v>0.0</v>
      </c>
      <c r="DP220" s="1">
        <v>4.391</v>
      </c>
      <c r="DQ220" s="1">
        <v>4.391</v>
      </c>
      <c r="DR220" s="1" t="s">
        <v>158</v>
      </c>
      <c r="DS220" s="1" t="s">
        <v>158</v>
      </c>
      <c r="DT220" s="1" t="s">
        <v>158</v>
      </c>
      <c r="DU220" s="1" t="s">
        <v>158</v>
      </c>
      <c r="DV220" s="1">
        <v>394.746</v>
      </c>
      <c r="DW220" s="1" t="str">
        <f t="shared" si="3"/>
        <v>low</v>
      </c>
      <c r="DX220" s="1">
        <v>44.894</v>
      </c>
      <c r="DY220" s="1">
        <v>20.942</v>
      </c>
      <c r="DZ220" s="1">
        <v>21.371</v>
      </c>
      <c r="EA220" s="1" t="s">
        <v>157</v>
      </c>
      <c r="EB220" s="1" t="s">
        <v>158</v>
      </c>
      <c r="EC220" s="1" t="s">
        <v>158</v>
      </c>
      <c r="ED220" s="1" t="s">
        <v>158</v>
      </c>
      <c r="EE220" s="1" t="s">
        <v>599</v>
      </c>
      <c r="EF220" s="1" t="s">
        <v>151</v>
      </c>
      <c r="EG220" s="1" t="s">
        <v>151</v>
      </c>
    </row>
    <row r="221" ht="14.25" customHeight="1">
      <c r="A221" s="1" t="s">
        <v>600</v>
      </c>
      <c r="B221" s="1" t="s">
        <v>136</v>
      </c>
      <c r="C221" s="1">
        <v>41.0</v>
      </c>
      <c r="D221" s="1" t="s">
        <v>161</v>
      </c>
      <c r="E221" s="1">
        <v>67.2</v>
      </c>
      <c r="F221" s="1">
        <v>40.0</v>
      </c>
      <c r="G221" s="1" t="s">
        <v>154</v>
      </c>
      <c r="H221" s="1">
        <v>13.0</v>
      </c>
      <c r="I221" s="1">
        <v>98.0</v>
      </c>
      <c r="J221" s="1">
        <v>151.0</v>
      </c>
      <c r="K221" s="1">
        <v>3.775</v>
      </c>
      <c r="L221" s="1">
        <v>196.2</v>
      </c>
      <c r="M221" s="1">
        <v>1.3</v>
      </c>
      <c r="N221" s="1">
        <v>91.0</v>
      </c>
      <c r="O221" s="1">
        <v>5.1</v>
      </c>
      <c r="P221" s="1">
        <v>3.75</v>
      </c>
      <c r="Q221" s="1">
        <v>3.26</v>
      </c>
      <c r="R221" s="1">
        <v>1.150306748</v>
      </c>
      <c r="S221" s="1">
        <v>66.0</v>
      </c>
      <c r="T221" s="1">
        <v>15.44</v>
      </c>
      <c r="U221" s="1">
        <v>5.0505</v>
      </c>
      <c r="V221" s="1">
        <v>149.5</v>
      </c>
      <c r="W221" s="1">
        <v>199.1615608</v>
      </c>
      <c r="X221" s="1">
        <v>50.5</v>
      </c>
      <c r="Y221" s="1">
        <v>28.8536558</v>
      </c>
      <c r="Z221" s="1">
        <v>3.465765333</v>
      </c>
      <c r="AA221" s="1">
        <v>0.317297239</v>
      </c>
      <c r="AB221" s="1">
        <v>82.6</v>
      </c>
      <c r="AC221" s="1">
        <v>29.23106377</v>
      </c>
      <c r="AD221" s="1" t="s">
        <v>139</v>
      </c>
      <c r="AE221" s="1">
        <v>31.32739071</v>
      </c>
      <c r="AF221" s="1">
        <v>96.8</v>
      </c>
      <c r="AG221" s="1" t="s">
        <v>140</v>
      </c>
      <c r="AH221" s="1" t="s">
        <v>141</v>
      </c>
      <c r="AI221" s="1" t="s">
        <v>142</v>
      </c>
      <c r="AJ221" s="1" t="s">
        <v>167</v>
      </c>
      <c r="AK221" s="1" t="s">
        <v>143</v>
      </c>
      <c r="AL221" s="1">
        <v>125.0</v>
      </c>
      <c r="AM221" s="1">
        <v>84.0</v>
      </c>
      <c r="AN221" s="1">
        <v>2330.44</v>
      </c>
      <c r="AO221" s="1">
        <v>18.3699</v>
      </c>
      <c r="AP221" s="1">
        <v>476.202</v>
      </c>
      <c r="AQ221" s="1">
        <v>1118.97</v>
      </c>
      <c r="AR221" s="1">
        <v>15.3713</v>
      </c>
      <c r="AS221" s="1">
        <v>1105.66</v>
      </c>
      <c r="AT221" s="1">
        <v>3202.93</v>
      </c>
      <c r="AU221" s="1">
        <v>278.032</v>
      </c>
      <c r="AV221" s="1">
        <v>11.2656</v>
      </c>
      <c r="AW221" s="1">
        <v>1.72436</v>
      </c>
      <c r="AX221" s="1">
        <v>4.16162</v>
      </c>
      <c r="AY221" s="1">
        <v>1078.28</v>
      </c>
      <c r="AZ221" s="1">
        <v>1.34953</v>
      </c>
      <c r="BA221" s="1">
        <v>1.76554</v>
      </c>
      <c r="BB221" s="1">
        <v>20.4302</v>
      </c>
      <c r="BC221" s="1">
        <v>5.81488</v>
      </c>
      <c r="BD221" s="1">
        <v>2.39624</v>
      </c>
      <c r="BE221" s="1">
        <v>440.853</v>
      </c>
      <c r="BF221" s="1">
        <v>7.86813</v>
      </c>
      <c r="BG221" s="1">
        <v>170.135</v>
      </c>
      <c r="BH221" s="1">
        <v>5.898015667</v>
      </c>
      <c r="BI221" s="1">
        <v>3.059627065</v>
      </c>
      <c r="BJ221" s="1">
        <v>1.229056356</v>
      </c>
      <c r="BK221" s="1">
        <v>0.040305424</v>
      </c>
      <c r="BL221" s="1" t="s">
        <v>156</v>
      </c>
      <c r="BM221" s="1" t="s">
        <v>146</v>
      </c>
      <c r="BN221" s="1" t="s">
        <v>146</v>
      </c>
      <c r="BO221" s="1" t="s">
        <v>146</v>
      </c>
      <c r="BP221" s="1" t="s">
        <v>146</v>
      </c>
      <c r="BQ221" s="1" t="s">
        <v>146</v>
      </c>
      <c r="BR221" s="1" t="s">
        <v>145</v>
      </c>
      <c r="BS221" s="1">
        <v>59.68756656</v>
      </c>
      <c r="BT221" s="1">
        <v>9.974024407</v>
      </c>
      <c r="BU221" s="1">
        <v>5.667442578</v>
      </c>
      <c r="BV221" s="1">
        <v>4.88392808</v>
      </c>
      <c r="BW221" s="1">
        <v>3.131413567</v>
      </c>
      <c r="BX221" s="1">
        <v>-0.826257642</v>
      </c>
      <c r="BY221" s="1">
        <v>-0.354617014</v>
      </c>
      <c r="BZ221" s="1" t="str">
        <f t="shared" si="1"/>
        <v>antiinflamatoria</v>
      </c>
      <c r="CA221" s="1">
        <v>29.26859504</v>
      </c>
      <c r="CB221" s="1" t="s">
        <v>148</v>
      </c>
      <c r="CC221" s="1">
        <v>0.25228337</v>
      </c>
      <c r="CD221" s="1">
        <v>0.151084393</v>
      </c>
      <c r="CE221" s="1">
        <v>0.346208775</v>
      </c>
      <c r="CF221" s="1">
        <v>0.034541167</v>
      </c>
      <c r="CG221" s="1">
        <v>0.05792288</v>
      </c>
      <c r="CH221" s="1">
        <v>539.522</v>
      </c>
      <c r="CI221" s="2" t="str">
        <f t="shared" si="2"/>
        <v>low</v>
      </c>
      <c r="CJ221" s="1">
        <v>457.87</v>
      </c>
      <c r="CK221" s="1">
        <v>428.794</v>
      </c>
      <c r="CL221" s="1">
        <v>29.077</v>
      </c>
      <c r="CM221" s="1">
        <v>250.328</v>
      </c>
      <c r="CN221" s="1">
        <v>198.395</v>
      </c>
      <c r="CO221" s="1">
        <v>3.429</v>
      </c>
      <c r="CP221" s="1">
        <v>0.0</v>
      </c>
      <c r="CQ221" s="1">
        <v>3.429</v>
      </c>
      <c r="CR221" s="1">
        <v>0.0</v>
      </c>
      <c r="CS221" s="1">
        <v>5.718</v>
      </c>
      <c r="CT221" s="1">
        <v>5.718</v>
      </c>
      <c r="CU221" s="1">
        <v>0.0</v>
      </c>
      <c r="CV221" s="1">
        <v>3.429</v>
      </c>
      <c r="CW221" s="1">
        <v>184.999</v>
      </c>
      <c r="CX221" s="1">
        <v>0.0</v>
      </c>
      <c r="CY221" s="1">
        <v>5.706</v>
      </c>
      <c r="CZ221" s="1">
        <v>0.088</v>
      </c>
      <c r="DA221" s="1">
        <v>0.625</v>
      </c>
      <c r="DB221" s="1">
        <v>0.713</v>
      </c>
      <c r="DC221" s="1">
        <v>0.386</v>
      </c>
      <c r="DD221" s="1">
        <v>0.175</v>
      </c>
      <c r="DE221" s="1">
        <v>0.562</v>
      </c>
      <c r="DF221" s="1">
        <v>52.994</v>
      </c>
      <c r="DG221" s="1">
        <v>5.354</v>
      </c>
      <c r="DH221" s="1">
        <v>58.348</v>
      </c>
      <c r="DI221" s="1">
        <v>1.792</v>
      </c>
      <c r="DJ221" s="1">
        <v>0.558</v>
      </c>
      <c r="DK221" s="1">
        <v>2.35</v>
      </c>
      <c r="DL221" s="1">
        <v>179.398</v>
      </c>
      <c r="DM221" s="1">
        <v>16.646</v>
      </c>
      <c r="DN221" s="1">
        <v>196.044</v>
      </c>
      <c r="DO221" s="1">
        <v>0.0</v>
      </c>
      <c r="DP221" s="1">
        <v>5.718</v>
      </c>
      <c r="DQ221" s="1">
        <v>5.718</v>
      </c>
      <c r="DR221" s="1" t="s">
        <v>158</v>
      </c>
      <c r="DS221" s="1" t="s">
        <v>157</v>
      </c>
      <c r="DT221" s="1" t="s">
        <v>149</v>
      </c>
      <c r="DU221" s="1" t="s">
        <v>157</v>
      </c>
      <c r="DV221" s="1">
        <v>231.511</v>
      </c>
      <c r="DW221" s="1" t="str">
        <f t="shared" si="3"/>
        <v>low</v>
      </c>
      <c r="DX221" s="1">
        <v>196.474</v>
      </c>
      <c r="DY221" s="1">
        <v>107.417</v>
      </c>
      <c r="DZ221" s="1">
        <v>85.132</v>
      </c>
      <c r="EA221" s="1" t="s">
        <v>158</v>
      </c>
      <c r="EB221" s="1" t="s">
        <v>157</v>
      </c>
      <c r="EC221" s="1" t="s">
        <v>157</v>
      </c>
      <c r="ED221" s="1" t="s">
        <v>157</v>
      </c>
      <c r="EE221" s="1" t="s">
        <v>601</v>
      </c>
      <c r="EF221" s="1" t="s">
        <v>151</v>
      </c>
      <c r="EG221" s="1" t="s">
        <v>151</v>
      </c>
    </row>
    <row r="222" ht="14.25" customHeight="1">
      <c r="A222" s="1" t="s">
        <v>602</v>
      </c>
      <c r="B222" s="1" t="s">
        <v>136</v>
      </c>
      <c r="C222" s="1">
        <v>42.0</v>
      </c>
      <c r="D222" s="1" t="s">
        <v>161</v>
      </c>
      <c r="E222" s="1">
        <v>89.1</v>
      </c>
      <c r="F222" s="1">
        <v>29.0</v>
      </c>
      <c r="G222" s="1" t="s">
        <v>138</v>
      </c>
      <c r="H222" s="1">
        <v>19.0</v>
      </c>
      <c r="I222" s="1">
        <v>122.0</v>
      </c>
      <c r="J222" s="1">
        <v>170.0</v>
      </c>
      <c r="K222" s="1">
        <v>5.862068966</v>
      </c>
      <c r="L222" s="1">
        <v>100.97</v>
      </c>
      <c r="M222" s="1">
        <v>2.7</v>
      </c>
      <c r="N222" s="1">
        <v>94.0</v>
      </c>
      <c r="O222" s="1">
        <v>5.2</v>
      </c>
      <c r="P222" s="1">
        <v>1.04</v>
      </c>
      <c r="Q222" s="1">
        <v>2.42</v>
      </c>
      <c r="R222" s="1">
        <v>0.429752066</v>
      </c>
      <c r="S222" s="1">
        <v>95.0</v>
      </c>
      <c r="T222" s="1">
        <v>4.31</v>
      </c>
      <c r="U222" s="1">
        <v>5.217</v>
      </c>
      <c r="V222" s="1">
        <v>59.1</v>
      </c>
      <c r="W222" s="1">
        <v>50.20384391</v>
      </c>
      <c r="X222" s="1">
        <v>175.5</v>
      </c>
      <c r="Y222" s="1">
        <v>100.0655096</v>
      </c>
      <c r="Z222" s="1">
        <v>0.999345333</v>
      </c>
      <c r="AA222" s="1">
        <v>0.382916499</v>
      </c>
      <c r="AB222" s="1">
        <v>63.8</v>
      </c>
      <c r="AC222" s="1">
        <v>23.63445281</v>
      </c>
      <c r="AD222" s="1" t="s">
        <v>154</v>
      </c>
      <c r="AE222" s="1">
        <v>29.65733269</v>
      </c>
      <c r="AF222" s="1">
        <v>87.9</v>
      </c>
      <c r="AG222" s="1" t="s">
        <v>154</v>
      </c>
      <c r="AH222" s="1" t="s">
        <v>154</v>
      </c>
      <c r="AI222" s="1" t="s">
        <v>142</v>
      </c>
      <c r="AJ222" s="1" t="s">
        <v>142</v>
      </c>
      <c r="AK222" s="1" t="s">
        <v>143</v>
      </c>
      <c r="AL222" s="1">
        <v>131.0</v>
      </c>
      <c r="AM222" s="1">
        <v>80.0</v>
      </c>
      <c r="AN222" s="1">
        <v>1614.82</v>
      </c>
      <c r="AO222" s="1">
        <v>15.6457</v>
      </c>
      <c r="AP222" s="1">
        <v>220.591</v>
      </c>
      <c r="AQ222" s="1">
        <v>639.258</v>
      </c>
      <c r="AR222" s="1">
        <v>13.4112</v>
      </c>
      <c r="AS222" s="1">
        <v>1416.85</v>
      </c>
      <c r="AT222" s="1">
        <v>2779.45</v>
      </c>
      <c r="AU222" s="1">
        <v>183.485</v>
      </c>
      <c r="AV222" s="1">
        <v>9.1084</v>
      </c>
      <c r="AW222" s="1">
        <v>1.00484</v>
      </c>
      <c r="AX222" s="1">
        <v>2.47344</v>
      </c>
      <c r="AY222" s="1">
        <v>915.373</v>
      </c>
      <c r="AZ222" s="1">
        <v>0.806762</v>
      </c>
      <c r="BA222" s="1">
        <v>1.0319</v>
      </c>
      <c r="BB222" s="1">
        <v>14.8328</v>
      </c>
      <c r="BC222" s="1">
        <v>4.4704</v>
      </c>
      <c r="BD222" s="1">
        <v>1.37912</v>
      </c>
      <c r="BE222" s="1">
        <v>252.379</v>
      </c>
      <c r="BF222" s="1">
        <v>7.55246</v>
      </c>
      <c r="BG222" s="1">
        <v>231.024</v>
      </c>
      <c r="BH222" s="1">
        <v>1.780716611</v>
      </c>
      <c r="BI222" s="1">
        <v>0.684925752</v>
      </c>
      <c r="BJ222" s="1">
        <v>0.270960194</v>
      </c>
      <c r="BK222" s="1">
        <v>0.0</v>
      </c>
      <c r="BL222" s="1" t="s">
        <v>144</v>
      </c>
      <c r="BM222" s="1" t="s">
        <v>145</v>
      </c>
      <c r="BN222" s="1" t="s">
        <v>146</v>
      </c>
      <c r="BO222" s="1" t="s">
        <v>145</v>
      </c>
      <c r="BP222" s="1" t="s">
        <v>146</v>
      </c>
      <c r="BQ222" s="1" t="s">
        <v>146</v>
      </c>
      <c r="BR222" s="1" t="s">
        <v>146</v>
      </c>
      <c r="BS222" s="1">
        <v>46.53354309</v>
      </c>
      <c r="BT222" s="1">
        <v>4.732498434</v>
      </c>
      <c r="BU222" s="1">
        <v>2.692083283</v>
      </c>
      <c r="BV222" s="1">
        <v>1.005171432</v>
      </c>
      <c r="BW222" s="1">
        <v>1.637762413</v>
      </c>
      <c r="BX222" s="1">
        <v>0.227834061</v>
      </c>
      <c r="BY222" s="1">
        <v>0.141073722</v>
      </c>
      <c r="BZ222" s="1" t="str">
        <f t="shared" si="1"/>
        <v>proinflamatoria</v>
      </c>
      <c r="CA222" s="1">
        <v>26.61660978</v>
      </c>
      <c r="CB222" s="1" t="s">
        <v>148</v>
      </c>
      <c r="CC222" s="1">
        <v>0.138110359</v>
      </c>
      <c r="CD222" s="1">
        <v>0.461364996</v>
      </c>
      <c r="CE222" s="1">
        <v>0.069630448</v>
      </c>
      <c r="CF222" s="1">
        <v>0.100464817</v>
      </c>
      <c r="CG222" s="1">
        <v>0.152929265</v>
      </c>
      <c r="CH222" s="1">
        <v>757.698</v>
      </c>
      <c r="CI222" s="2" t="str">
        <f t="shared" si="2"/>
        <v>low</v>
      </c>
      <c r="CJ222" s="1">
        <v>1257.579</v>
      </c>
      <c r="CK222" s="1">
        <v>1168.867</v>
      </c>
      <c r="CL222" s="1">
        <v>88.712</v>
      </c>
      <c r="CM222" s="1">
        <v>644.319</v>
      </c>
      <c r="CN222" s="1">
        <v>602.794</v>
      </c>
      <c r="CO222" s="1">
        <v>0.036</v>
      </c>
      <c r="CP222" s="1">
        <v>0.0</v>
      </c>
      <c r="CQ222" s="1">
        <v>0.036</v>
      </c>
      <c r="CR222" s="1">
        <v>0.0</v>
      </c>
      <c r="CS222" s="1">
        <v>10.429</v>
      </c>
      <c r="CT222" s="1">
        <v>10.429</v>
      </c>
      <c r="CU222" s="1">
        <v>0.0</v>
      </c>
      <c r="CV222" s="1">
        <v>0.0</v>
      </c>
      <c r="CW222" s="1">
        <v>525.787</v>
      </c>
      <c r="CX222" s="1">
        <v>0.0</v>
      </c>
      <c r="CY222" s="1">
        <v>14.352</v>
      </c>
      <c r="CZ222" s="1">
        <v>0.0</v>
      </c>
      <c r="DA222" s="1">
        <v>0.0</v>
      </c>
      <c r="DB222" s="1">
        <v>0.0</v>
      </c>
      <c r="DC222" s="1">
        <v>0.002</v>
      </c>
      <c r="DD222" s="1">
        <v>0.373</v>
      </c>
      <c r="DE222" s="1">
        <v>0.374</v>
      </c>
      <c r="DF222" s="1">
        <v>101.954</v>
      </c>
      <c r="DG222" s="1">
        <v>1.852</v>
      </c>
      <c r="DH222" s="1">
        <v>103.806</v>
      </c>
      <c r="DI222" s="1">
        <v>3.858</v>
      </c>
      <c r="DJ222" s="1">
        <v>6.972</v>
      </c>
      <c r="DK222" s="1">
        <v>10.83</v>
      </c>
      <c r="DL222" s="1">
        <v>522.847</v>
      </c>
      <c r="DM222" s="1">
        <v>69.054</v>
      </c>
      <c r="DN222" s="1">
        <v>591.901</v>
      </c>
      <c r="DO222" s="1">
        <v>0.0</v>
      </c>
      <c r="DP222" s="1">
        <v>10.429</v>
      </c>
      <c r="DQ222" s="1">
        <v>10.429</v>
      </c>
      <c r="DR222" s="1" t="s">
        <v>157</v>
      </c>
      <c r="DS222" s="1" t="s">
        <v>149</v>
      </c>
      <c r="DT222" s="1" t="s">
        <v>149</v>
      </c>
      <c r="DU222" s="1" t="s">
        <v>149</v>
      </c>
      <c r="DV222" s="1">
        <v>469.215</v>
      </c>
      <c r="DW222" s="1" t="str">
        <f t="shared" si="3"/>
        <v>low</v>
      </c>
      <c r="DX222" s="1">
        <v>778.773</v>
      </c>
      <c r="DY222" s="1">
        <v>399.003</v>
      </c>
      <c r="DZ222" s="1">
        <v>373.289</v>
      </c>
      <c r="EA222" s="1" t="s">
        <v>157</v>
      </c>
      <c r="EB222" s="1" t="s">
        <v>149</v>
      </c>
      <c r="EC222" s="1" t="s">
        <v>149</v>
      </c>
      <c r="ED222" s="1" t="s">
        <v>149</v>
      </c>
      <c r="EE222" s="1" t="s">
        <v>603</v>
      </c>
      <c r="EF222" s="1" t="s">
        <v>165</v>
      </c>
      <c r="EG222" s="1" t="s">
        <v>151</v>
      </c>
    </row>
    <row r="223" ht="14.25" customHeight="1">
      <c r="A223" s="1" t="s">
        <v>604</v>
      </c>
      <c r="B223" s="1" t="s">
        <v>136</v>
      </c>
      <c r="C223" s="1">
        <v>26.0</v>
      </c>
      <c r="D223" s="1" t="s">
        <v>137</v>
      </c>
      <c r="E223" s="1">
        <v>88.4</v>
      </c>
      <c r="F223" s="1">
        <v>55.0</v>
      </c>
      <c r="G223" s="1" t="s">
        <v>154</v>
      </c>
      <c r="H223" s="1">
        <v>14.0</v>
      </c>
      <c r="I223" s="1">
        <v>125.0</v>
      </c>
      <c r="J223" s="1">
        <v>194.0</v>
      </c>
      <c r="K223" s="1">
        <v>3.527272727</v>
      </c>
      <c r="L223" s="1">
        <v>68.02</v>
      </c>
      <c r="M223" s="1">
        <v>2.9</v>
      </c>
      <c r="N223" s="1">
        <v>77.0</v>
      </c>
      <c r="O223" s="1">
        <v>5.4</v>
      </c>
      <c r="P223" s="1">
        <v>4.54</v>
      </c>
      <c r="Q223" s="1">
        <v>7.25</v>
      </c>
      <c r="R223" s="1">
        <v>0.626206897</v>
      </c>
      <c r="S223" s="1">
        <v>72.0</v>
      </c>
      <c r="T223" s="1">
        <v>5.94</v>
      </c>
      <c r="U223" s="1">
        <v>4.2735</v>
      </c>
      <c r="V223" s="1">
        <v>109.6</v>
      </c>
      <c r="W223" s="1">
        <v>153.5875889</v>
      </c>
      <c r="X223" s="1">
        <v>134.8</v>
      </c>
      <c r="Y223" s="1">
        <v>88.63645227</v>
      </c>
      <c r="Z223" s="1">
        <v>1.128204</v>
      </c>
      <c r="AA223" s="1">
        <v>0.375346145</v>
      </c>
      <c r="AB223" s="1">
        <v>60.0</v>
      </c>
      <c r="AC223" s="1">
        <v>22.58270917</v>
      </c>
      <c r="AD223" s="1" t="s">
        <v>154</v>
      </c>
      <c r="AE223" s="1">
        <v>18.8720596</v>
      </c>
      <c r="AF223" s="1">
        <v>75.1</v>
      </c>
      <c r="AG223" s="1" t="s">
        <v>154</v>
      </c>
      <c r="AH223" s="1" t="s">
        <v>154</v>
      </c>
      <c r="AI223" s="1" t="s">
        <v>142</v>
      </c>
      <c r="AJ223" s="1" t="s">
        <v>142</v>
      </c>
      <c r="AK223" s="1" t="s">
        <v>143</v>
      </c>
      <c r="AL223" s="1">
        <v>126.0</v>
      </c>
      <c r="AM223" s="1">
        <v>77.0</v>
      </c>
      <c r="AN223" s="1">
        <v>2203.89</v>
      </c>
      <c r="AO223" s="1">
        <v>23.6133</v>
      </c>
      <c r="AP223" s="1">
        <v>1070.35</v>
      </c>
      <c r="AQ223" s="1">
        <v>1405.14</v>
      </c>
      <c r="AR223" s="1">
        <v>12.232</v>
      </c>
      <c r="AS223" s="1">
        <v>1682.89</v>
      </c>
      <c r="AT223" s="1">
        <v>4217.38</v>
      </c>
      <c r="AU223" s="1">
        <v>264.014</v>
      </c>
      <c r="AV223" s="1">
        <v>10.6619</v>
      </c>
      <c r="AW223" s="1">
        <v>1.44619</v>
      </c>
      <c r="AX223" s="1">
        <v>3.28605</v>
      </c>
      <c r="AY223" s="1">
        <v>836.112</v>
      </c>
      <c r="AZ223" s="1">
        <v>0.883688</v>
      </c>
      <c r="BA223" s="1">
        <v>1.54539</v>
      </c>
      <c r="BB223" s="1">
        <v>21.2679</v>
      </c>
      <c r="BC223" s="1">
        <v>4.77759</v>
      </c>
      <c r="BD223" s="1">
        <v>1.78328</v>
      </c>
      <c r="BE223" s="1">
        <v>279.81</v>
      </c>
      <c r="BF223" s="1">
        <v>7.38107</v>
      </c>
      <c r="BG223" s="1">
        <v>274.438</v>
      </c>
      <c r="BH223" s="1">
        <v>3.812298341</v>
      </c>
      <c r="BI223" s="1">
        <v>1.365832086</v>
      </c>
      <c r="BJ223" s="1">
        <v>0.420937315</v>
      </c>
      <c r="BK223" s="1">
        <v>0.025691938</v>
      </c>
      <c r="BL223" s="1" t="s">
        <v>156</v>
      </c>
      <c r="BM223" s="1" t="s">
        <v>146</v>
      </c>
      <c r="BN223" s="1" t="s">
        <v>146</v>
      </c>
      <c r="BO223" s="1" t="s">
        <v>146</v>
      </c>
      <c r="BP223" s="1" t="s">
        <v>146</v>
      </c>
      <c r="BQ223" s="1" t="s">
        <v>146</v>
      </c>
      <c r="BR223" s="1" t="s">
        <v>146</v>
      </c>
      <c r="BS223" s="1" t="s">
        <v>147</v>
      </c>
      <c r="BT223" s="1" t="s">
        <v>147</v>
      </c>
      <c r="BU223" s="1" t="s">
        <v>147</v>
      </c>
      <c r="BV223" s="1" t="s">
        <v>147</v>
      </c>
      <c r="BW223" s="1" t="s">
        <v>147</v>
      </c>
      <c r="BX223" s="1">
        <v>-0.503348972</v>
      </c>
      <c r="BY223" s="1">
        <v>-0.228379751</v>
      </c>
      <c r="BZ223" s="1" t="str">
        <f t="shared" si="1"/>
        <v>antiinflamatoria</v>
      </c>
      <c r="CA223" s="1">
        <v>20.59121172</v>
      </c>
      <c r="CB223" s="1" t="s">
        <v>148</v>
      </c>
      <c r="CC223" s="1">
        <v>0.838019428</v>
      </c>
      <c r="CD223" s="1">
        <v>0.046141392</v>
      </c>
      <c r="CE223" s="1">
        <v>0.005639504</v>
      </c>
      <c r="CF223" s="1">
        <v>0.065002698</v>
      </c>
      <c r="CG223" s="1">
        <v>0.016055046</v>
      </c>
      <c r="CH223" s="1">
        <v>896.74</v>
      </c>
      <c r="CI223" s="2" t="str">
        <f t="shared" si="2"/>
        <v>low</v>
      </c>
      <c r="CJ223" s="1">
        <v>431.901</v>
      </c>
      <c r="CK223" s="1">
        <v>369.408</v>
      </c>
      <c r="CL223" s="1">
        <v>62.492</v>
      </c>
      <c r="CM223" s="1">
        <v>307.96</v>
      </c>
      <c r="CN223" s="1">
        <v>119.523</v>
      </c>
      <c r="CO223" s="1">
        <v>1.715</v>
      </c>
      <c r="CP223" s="1">
        <v>0.0</v>
      </c>
      <c r="CQ223" s="1">
        <v>1.715</v>
      </c>
      <c r="CR223" s="1">
        <v>0.0</v>
      </c>
      <c r="CS223" s="1">
        <v>2.703</v>
      </c>
      <c r="CT223" s="1">
        <v>2.703</v>
      </c>
      <c r="CU223" s="1">
        <v>0.0</v>
      </c>
      <c r="CV223" s="1">
        <v>1.715</v>
      </c>
      <c r="CW223" s="1">
        <v>2.025</v>
      </c>
      <c r="CX223" s="1">
        <v>0.0</v>
      </c>
      <c r="CY223" s="1">
        <v>273.456</v>
      </c>
      <c r="CZ223" s="1">
        <v>0.0</v>
      </c>
      <c r="DA223" s="1">
        <v>0.0</v>
      </c>
      <c r="DB223" s="1">
        <v>0.0</v>
      </c>
      <c r="DC223" s="1">
        <v>0.0</v>
      </c>
      <c r="DD223" s="1">
        <v>0.373</v>
      </c>
      <c r="DE223" s="1">
        <v>0.373</v>
      </c>
      <c r="DF223" s="1">
        <v>14.951</v>
      </c>
      <c r="DG223" s="1">
        <v>5.42</v>
      </c>
      <c r="DH223" s="1">
        <v>20.371</v>
      </c>
      <c r="DI223" s="1">
        <v>2.555</v>
      </c>
      <c r="DJ223" s="1">
        <v>1.793</v>
      </c>
      <c r="DK223" s="1">
        <v>4.348</v>
      </c>
      <c r="DL223" s="1">
        <v>62.964</v>
      </c>
      <c r="DM223" s="1">
        <v>52.194</v>
      </c>
      <c r="DN223" s="1">
        <v>115.158</v>
      </c>
      <c r="DO223" s="1">
        <v>0.0</v>
      </c>
      <c r="DP223" s="1">
        <v>2.703</v>
      </c>
      <c r="DQ223" s="1">
        <v>2.703</v>
      </c>
      <c r="DR223" s="1" t="s">
        <v>157</v>
      </c>
      <c r="DS223" s="1" t="s">
        <v>157</v>
      </c>
      <c r="DT223" s="1" t="s">
        <v>149</v>
      </c>
      <c r="DU223" s="1" t="s">
        <v>157</v>
      </c>
      <c r="DV223" s="1">
        <v>406.89</v>
      </c>
      <c r="DW223" s="1" t="str">
        <f t="shared" si="3"/>
        <v>low</v>
      </c>
      <c r="DX223" s="1">
        <v>195.972</v>
      </c>
      <c r="DY223" s="1">
        <v>139.735</v>
      </c>
      <c r="DZ223" s="1">
        <v>54.233</v>
      </c>
      <c r="EA223" s="1" t="s">
        <v>157</v>
      </c>
      <c r="EB223" s="1" t="s">
        <v>157</v>
      </c>
      <c r="EC223" s="1" t="s">
        <v>149</v>
      </c>
      <c r="ED223" s="1" t="s">
        <v>158</v>
      </c>
      <c r="EE223" s="1" t="s">
        <v>605</v>
      </c>
      <c r="EF223" s="1" t="s">
        <v>151</v>
      </c>
      <c r="EG223" s="1" t="s">
        <v>151</v>
      </c>
    </row>
    <row r="224" ht="14.25" customHeight="1">
      <c r="A224" s="1" t="s">
        <v>606</v>
      </c>
      <c r="B224" s="1" t="s">
        <v>153</v>
      </c>
      <c r="C224" s="1">
        <v>30.0</v>
      </c>
      <c r="D224" s="1" t="s">
        <v>137</v>
      </c>
      <c r="E224" s="1">
        <v>112.0</v>
      </c>
      <c r="F224" s="1">
        <v>38.0</v>
      </c>
      <c r="G224" s="1" t="s">
        <v>154</v>
      </c>
      <c r="H224" s="1">
        <v>43.0</v>
      </c>
      <c r="I224" s="1">
        <v>139.0</v>
      </c>
      <c r="J224" s="1">
        <v>220.0</v>
      </c>
      <c r="K224" s="1">
        <v>5.789473684</v>
      </c>
      <c r="L224" s="1">
        <v>64.33</v>
      </c>
      <c r="M224" s="1">
        <v>1.8</v>
      </c>
      <c r="N224" s="1">
        <v>95.0</v>
      </c>
      <c r="O224" s="1">
        <v>5.7</v>
      </c>
      <c r="P224" s="1">
        <v>15.86</v>
      </c>
      <c r="Q224" s="1">
        <v>3.07</v>
      </c>
      <c r="R224" s="1">
        <v>5.166123779</v>
      </c>
      <c r="S224" s="1">
        <v>216.0</v>
      </c>
      <c r="T224" s="1">
        <v>21.1</v>
      </c>
      <c r="U224" s="1">
        <v>5.2725</v>
      </c>
      <c r="V224" s="1">
        <v>170.3</v>
      </c>
      <c r="W224" s="1">
        <v>238.0818054</v>
      </c>
      <c r="X224" s="1">
        <v>36.9</v>
      </c>
      <c r="Y224" s="1">
        <v>20.22476455</v>
      </c>
      <c r="Z224" s="1">
        <v>4.944433333</v>
      </c>
      <c r="AA224" s="1">
        <v>0.302486162</v>
      </c>
      <c r="AB224" s="1">
        <v>92.4</v>
      </c>
      <c r="AC224" s="1">
        <v>39.42045111</v>
      </c>
      <c r="AD224" s="1" t="s">
        <v>155</v>
      </c>
      <c r="AE224" s="1">
        <v>42.25277384</v>
      </c>
      <c r="AF224" s="1">
        <v>113.5</v>
      </c>
      <c r="AG224" s="1" t="s">
        <v>140</v>
      </c>
      <c r="AH224" s="1" t="s">
        <v>141</v>
      </c>
      <c r="AI224" s="1" t="s">
        <v>142</v>
      </c>
      <c r="AJ224" s="1" t="s">
        <v>142</v>
      </c>
      <c r="AK224" s="1" t="s">
        <v>173</v>
      </c>
      <c r="AL224" s="1">
        <v>143.0</v>
      </c>
      <c r="AM224" s="1">
        <v>99.0</v>
      </c>
      <c r="AN224" s="1">
        <v>2331.95</v>
      </c>
      <c r="AO224" s="1">
        <v>16.9573</v>
      </c>
      <c r="AP224" s="1">
        <v>614.9</v>
      </c>
      <c r="AQ224" s="1">
        <v>1182.58</v>
      </c>
      <c r="AR224" s="1">
        <v>14.8324</v>
      </c>
      <c r="AS224" s="1">
        <v>1927.16</v>
      </c>
      <c r="AT224" s="1">
        <v>2239.04</v>
      </c>
      <c r="AU224" s="1">
        <v>219.042</v>
      </c>
      <c r="AV224" s="1">
        <v>10.605</v>
      </c>
      <c r="AW224" s="1">
        <v>1.3988</v>
      </c>
      <c r="AX224" s="1">
        <v>3.27419</v>
      </c>
      <c r="AY224" s="1">
        <v>806.525</v>
      </c>
      <c r="AZ224" s="1">
        <v>1.34084</v>
      </c>
      <c r="BA224" s="1">
        <v>1.60462</v>
      </c>
      <c r="BB224" s="1">
        <v>15.9813</v>
      </c>
      <c r="BC224" s="1">
        <v>4.49409</v>
      </c>
      <c r="BD224" s="1">
        <v>0.97115</v>
      </c>
      <c r="BE224" s="1">
        <v>436.812</v>
      </c>
      <c r="BF224" s="1">
        <v>7.09168</v>
      </c>
      <c r="BG224" s="1">
        <v>100.773</v>
      </c>
      <c r="BH224" s="1">
        <v>0.795493364</v>
      </c>
      <c r="BI224" s="1">
        <v>0.299495316</v>
      </c>
      <c r="BJ224" s="1">
        <v>0.130925654</v>
      </c>
      <c r="BK224" s="1">
        <v>0.0</v>
      </c>
      <c r="BL224" s="1" t="s">
        <v>144</v>
      </c>
      <c r="BM224" s="1" t="s">
        <v>145</v>
      </c>
      <c r="BN224" s="1" t="s">
        <v>145</v>
      </c>
      <c r="BO224" s="1" t="s">
        <v>145</v>
      </c>
      <c r="BP224" s="1" t="s">
        <v>146</v>
      </c>
      <c r="BQ224" s="1" t="s">
        <v>146</v>
      </c>
      <c r="BR224" s="1" t="s">
        <v>145</v>
      </c>
      <c r="BS224" s="1">
        <v>53.85663797</v>
      </c>
      <c r="BT224" s="1">
        <v>6.304845067</v>
      </c>
      <c r="BU224" s="1">
        <v>4.389425666</v>
      </c>
      <c r="BV224" s="1">
        <v>1.902709703</v>
      </c>
      <c r="BW224" s="1">
        <v>1.192110397</v>
      </c>
      <c r="BX224" s="1">
        <v>0.882597619</v>
      </c>
      <c r="BY224" s="1">
        <v>0.378472392</v>
      </c>
      <c r="BZ224" s="1" t="str">
        <f t="shared" si="1"/>
        <v>proinflamatoria</v>
      </c>
      <c r="CA224" s="1">
        <v>49.02202643</v>
      </c>
      <c r="CB224" s="1" t="s">
        <v>148</v>
      </c>
      <c r="CC224" s="1">
        <v>0.165661029</v>
      </c>
      <c r="CD224" s="1">
        <v>0.235177474</v>
      </c>
      <c r="CE224" s="1">
        <v>0.246338631</v>
      </c>
      <c r="CF224" s="1">
        <v>0.063595932</v>
      </c>
      <c r="CG224" s="1">
        <v>0.010282995</v>
      </c>
      <c r="CH224" s="1">
        <v>103.953</v>
      </c>
      <c r="CI224" s="2" t="str">
        <f t="shared" si="2"/>
        <v>low</v>
      </c>
      <c r="CJ224" s="1">
        <v>34.912</v>
      </c>
      <c r="CK224" s="1">
        <v>23.267</v>
      </c>
      <c r="CL224" s="1">
        <v>11.645</v>
      </c>
      <c r="CM224" s="1">
        <v>15.557</v>
      </c>
      <c r="CN224" s="1">
        <v>17.16</v>
      </c>
      <c r="CO224" s="1">
        <v>0.575</v>
      </c>
      <c r="CP224" s="1">
        <v>0.0</v>
      </c>
      <c r="CQ224" s="1">
        <v>0.575</v>
      </c>
      <c r="CR224" s="1">
        <v>0.0</v>
      </c>
      <c r="CS224" s="1">
        <v>1.62</v>
      </c>
      <c r="CT224" s="1">
        <v>1.62</v>
      </c>
      <c r="CU224" s="1">
        <v>0.0</v>
      </c>
      <c r="CV224" s="1">
        <v>0.575</v>
      </c>
      <c r="CW224" s="1">
        <v>0.0</v>
      </c>
      <c r="CX224" s="1">
        <v>0.0</v>
      </c>
      <c r="CY224" s="1">
        <v>0.008</v>
      </c>
      <c r="CZ224" s="1">
        <v>0.032</v>
      </c>
      <c r="DA224" s="1">
        <v>0.228</v>
      </c>
      <c r="DB224" s="1">
        <v>0.26</v>
      </c>
      <c r="DC224" s="1">
        <v>5.621</v>
      </c>
      <c r="DD224" s="1">
        <v>0.028</v>
      </c>
      <c r="DE224" s="1">
        <v>5.649</v>
      </c>
      <c r="DF224" s="1">
        <v>7.893</v>
      </c>
      <c r="DG224" s="1">
        <v>1.714</v>
      </c>
      <c r="DH224" s="1">
        <v>9.607</v>
      </c>
      <c r="DI224" s="1">
        <v>0.186</v>
      </c>
      <c r="DJ224" s="1">
        <v>0.419</v>
      </c>
      <c r="DK224" s="1">
        <v>0.605</v>
      </c>
      <c r="DL224" s="1">
        <v>8.919</v>
      </c>
      <c r="DM224" s="1">
        <v>7.636</v>
      </c>
      <c r="DN224" s="1">
        <v>16.555</v>
      </c>
      <c r="DO224" s="1">
        <v>0.0</v>
      </c>
      <c r="DP224" s="1">
        <v>1.62</v>
      </c>
      <c r="DQ224" s="1">
        <v>1.62</v>
      </c>
      <c r="DR224" s="1" t="s">
        <v>158</v>
      </c>
      <c r="DS224" s="1" t="s">
        <v>158</v>
      </c>
      <c r="DT224" s="1" t="s">
        <v>158</v>
      </c>
      <c r="DU224" s="1" t="s">
        <v>158</v>
      </c>
      <c r="DV224" s="1">
        <v>44.578</v>
      </c>
      <c r="DW224" s="1" t="str">
        <f t="shared" si="3"/>
        <v>low</v>
      </c>
      <c r="DX224" s="1">
        <v>14.971</v>
      </c>
      <c r="DY224" s="1">
        <v>6.671</v>
      </c>
      <c r="DZ224" s="1">
        <v>7.359</v>
      </c>
      <c r="EA224" s="1" t="s">
        <v>158</v>
      </c>
      <c r="EB224" s="1" t="s">
        <v>158</v>
      </c>
      <c r="EC224" s="1" t="s">
        <v>158</v>
      </c>
      <c r="ED224" s="1" t="s">
        <v>158</v>
      </c>
      <c r="EE224" s="1" t="s">
        <v>607</v>
      </c>
      <c r="EF224" s="1" t="s">
        <v>151</v>
      </c>
      <c r="EG224" s="1" t="s">
        <v>151</v>
      </c>
    </row>
    <row r="225" ht="14.25" customHeight="1">
      <c r="A225" s="1" t="s">
        <v>608</v>
      </c>
      <c r="B225" s="1" t="s">
        <v>153</v>
      </c>
      <c r="C225" s="1">
        <v>31.0</v>
      </c>
      <c r="D225" s="1" t="s">
        <v>137</v>
      </c>
      <c r="E225" s="1">
        <v>70.6</v>
      </c>
      <c r="F225" s="1">
        <v>40.0</v>
      </c>
      <c r="G225" s="1" t="s">
        <v>154</v>
      </c>
      <c r="H225" s="1">
        <v>15.0</v>
      </c>
      <c r="I225" s="1">
        <v>105.0</v>
      </c>
      <c r="J225" s="1">
        <v>160.0</v>
      </c>
      <c r="K225" s="1">
        <v>4.0</v>
      </c>
      <c r="L225" s="1">
        <v>168.1</v>
      </c>
      <c r="M225" s="1">
        <v>1.8</v>
      </c>
      <c r="N225" s="1">
        <v>79.0</v>
      </c>
      <c r="O225" s="1">
        <v>5.0</v>
      </c>
      <c r="P225" s="1">
        <v>9.41</v>
      </c>
      <c r="Q225" s="1">
        <v>5.05</v>
      </c>
      <c r="R225" s="1">
        <v>1.863366337</v>
      </c>
      <c r="S225" s="1">
        <v>74.0</v>
      </c>
      <c r="T225" s="1">
        <v>7.94</v>
      </c>
      <c r="U225" s="1">
        <v>4.3845</v>
      </c>
      <c r="V225" s="1">
        <v>126.4</v>
      </c>
      <c r="W225" s="1">
        <v>179.5364613</v>
      </c>
      <c r="X225" s="1">
        <v>100.5</v>
      </c>
      <c r="Y225" s="1">
        <v>64.63115861</v>
      </c>
      <c r="Z225" s="1">
        <v>1.547241333</v>
      </c>
      <c r="AA225" s="1">
        <v>0.356967193</v>
      </c>
      <c r="AB225" s="1">
        <v>69.6</v>
      </c>
      <c r="AC225" s="1">
        <v>25.72038322</v>
      </c>
      <c r="AD225" s="1" t="s">
        <v>139</v>
      </c>
      <c r="AE225" s="1">
        <v>36.35687771</v>
      </c>
      <c r="AF225" s="1">
        <v>80.0</v>
      </c>
      <c r="AG225" s="1" t="s">
        <v>140</v>
      </c>
      <c r="AH225" s="1" t="s">
        <v>154</v>
      </c>
      <c r="AI225" s="1" t="s">
        <v>142</v>
      </c>
      <c r="AJ225" s="1" t="s">
        <v>142</v>
      </c>
      <c r="AK225" s="1" t="s">
        <v>143</v>
      </c>
      <c r="AL225" s="1">
        <v>107.0</v>
      </c>
      <c r="AM225" s="1">
        <v>88.0</v>
      </c>
      <c r="AN225" s="1">
        <v>1754.31</v>
      </c>
      <c r="AO225" s="1">
        <v>18.569</v>
      </c>
      <c r="AP225" s="1">
        <v>592.98</v>
      </c>
      <c r="AQ225" s="1">
        <v>883.109</v>
      </c>
      <c r="AR225" s="1">
        <v>11.3689</v>
      </c>
      <c r="AS225" s="1">
        <v>1174.21</v>
      </c>
      <c r="AT225" s="1">
        <v>3151.07</v>
      </c>
      <c r="AU225" s="1">
        <v>222.248</v>
      </c>
      <c r="AV225" s="1">
        <v>10.0244</v>
      </c>
      <c r="AW225" s="1">
        <v>1.20799</v>
      </c>
      <c r="AX225" s="1">
        <v>2.9994</v>
      </c>
      <c r="AY225" s="1">
        <v>848.106</v>
      </c>
      <c r="AZ225" s="1">
        <v>0.902128</v>
      </c>
      <c r="BA225" s="1">
        <v>1.15396</v>
      </c>
      <c r="BB225" s="1">
        <v>12.4345</v>
      </c>
      <c r="BC225" s="1">
        <v>4.0397</v>
      </c>
      <c r="BD225" s="1">
        <v>1.74451</v>
      </c>
      <c r="BE225" s="1">
        <v>300.3</v>
      </c>
      <c r="BF225" s="1">
        <v>6.98431</v>
      </c>
      <c r="BG225" s="1">
        <v>141.241</v>
      </c>
      <c r="BH225" s="1">
        <v>0.0</v>
      </c>
      <c r="BI225" s="1">
        <v>0.0</v>
      </c>
      <c r="BJ225" s="1">
        <v>0.042711762</v>
      </c>
      <c r="BK225" s="1">
        <v>0.01141393</v>
      </c>
      <c r="BL225" s="1" t="s">
        <v>144</v>
      </c>
      <c r="BM225" s="1" t="s">
        <v>145</v>
      </c>
      <c r="BN225" s="1" t="s">
        <v>146</v>
      </c>
      <c r="BO225" s="1" t="s">
        <v>145</v>
      </c>
      <c r="BP225" s="1" t="s">
        <v>146</v>
      </c>
      <c r="BQ225" s="1" t="s">
        <v>146</v>
      </c>
      <c r="BR225" s="1" t="s">
        <v>146</v>
      </c>
      <c r="BS225" s="1">
        <v>32.94088745</v>
      </c>
      <c r="BT225" s="1">
        <v>31.69362093</v>
      </c>
      <c r="BU225" s="1">
        <v>31.18564717</v>
      </c>
      <c r="BV225" s="1">
        <v>11.95175316</v>
      </c>
      <c r="BW225" s="1">
        <v>2.226351998</v>
      </c>
      <c r="BX225" s="1">
        <v>-0.043720524</v>
      </c>
      <c r="BY225" s="1">
        <v>-0.024926182</v>
      </c>
      <c r="BZ225" s="1" t="str">
        <f t="shared" si="1"/>
        <v>antiinflamatoria</v>
      </c>
      <c r="CA225" s="1">
        <v>34.875</v>
      </c>
      <c r="CB225" s="1" t="s">
        <v>148</v>
      </c>
      <c r="CC225" s="1">
        <v>0.012387443</v>
      </c>
      <c r="CD225" s="1">
        <v>0.079946271</v>
      </c>
      <c r="CE225" s="1">
        <v>0.569772648</v>
      </c>
      <c r="CF225" s="1">
        <v>0.157554351</v>
      </c>
      <c r="CG225" s="1">
        <v>0.09939804</v>
      </c>
      <c r="CH225" s="1">
        <v>739.221</v>
      </c>
      <c r="CI225" s="2" t="str">
        <f t="shared" si="2"/>
        <v>low</v>
      </c>
      <c r="CJ225" s="1">
        <v>52.206</v>
      </c>
      <c r="CK225" s="1">
        <v>28.94</v>
      </c>
      <c r="CL225" s="1">
        <v>23.265</v>
      </c>
      <c r="CM225" s="1">
        <v>6.386</v>
      </c>
      <c r="CN225" s="1">
        <v>39.398</v>
      </c>
      <c r="CO225" s="1">
        <v>0.296</v>
      </c>
      <c r="CP225" s="1">
        <v>0.0</v>
      </c>
      <c r="CQ225" s="1">
        <v>0.296</v>
      </c>
      <c r="CR225" s="1">
        <v>0.0</v>
      </c>
      <c r="CS225" s="1">
        <v>6.126</v>
      </c>
      <c r="CT225" s="1">
        <v>6.126</v>
      </c>
      <c r="CU225" s="1">
        <v>0.0</v>
      </c>
      <c r="CV225" s="1">
        <v>0.223</v>
      </c>
      <c r="CW225" s="1">
        <v>0.0</v>
      </c>
      <c r="CX225" s="1">
        <v>0.0</v>
      </c>
      <c r="CY225" s="1">
        <v>0.0</v>
      </c>
      <c r="CZ225" s="1">
        <v>0.0</v>
      </c>
      <c r="DA225" s="1">
        <v>0.0</v>
      </c>
      <c r="DB225" s="1">
        <v>0.0</v>
      </c>
      <c r="DC225" s="1">
        <v>2.175</v>
      </c>
      <c r="DD225" s="1">
        <v>0.484</v>
      </c>
      <c r="DE225" s="1">
        <v>2.659</v>
      </c>
      <c r="DF225" s="1">
        <v>2.598</v>
      </c>
      <c r="DG225" s="1">
        <v>1.13</v>
      </c>
      <c r="DH225" s="1">
        <v>3.728</v>
      </c>
      <c r="DI225" s="1">
        <v>0.118</v>
      </c>
      <c r="DJ225" s="1">
        <v>3.284</v>
      </c>
      <c r="DK225" s="1">
        <v>3.401</v>
      </c>
      <c r="DL225" s="1">
        <v>23.754</v>
      </c>
      <c r="DM225" s="1">
        <v>12.243</v>
      </c>
      <c r="DN225" s="1">
        <v>35.996</v>
      </c>
      <c r="DO225" s="1">
        <v>0.0</v>
      </c>
      <c r="DP225" s="1">
        <v>6.126</v>
      </c>
      <c r="DQ225" s="1">
        <v>6.126</v>
      </c>
      <c r="DR225" s="1" t="s">
        <v>157</v>
      </c>
      <c r="DS225" s="1" t="s">
        <v>158</v>
      </c>
      <c r="DT225" s="1" t="s">
        <v>158</v>
      </c>
      <c r="DU225" s="1" t="s">
        <v>158</v>
      </c>
      <c r="DV225" s="1">
        <v>421.374</v>
      </c>
      <c r="DW225" s="1" t="str">
        <f t="shared" si="3"/>
        <v>low</v>
      </c>
      <c r="DX225" s="1">
        <v>29.758</v>
      </c>
      <c r="DY225" s="1">
        <v>3.64</v>
      </c>
      <c r="DZ225" s="1">
        <v>22.458</v>
      </c>
      <c r="EA225" s="1" t="s">
        <v>157</v>
      </c>
      <c r="EB225" s="1" t="s">
        <v>158</v>
      </c>
      <c r="EC225" s="1" t="s">
        <v>158</v>
      </c>
      <c r="ED225" s="1" t="s">
        <v>158</v>
      </c>
      <c r="EE225" s="1" t="s">
        <v>609</v>
      </c>
      <c r="EF225" s="1" t="s">
        <v>151</v>
      </c>
      <c r="EG225" s="1" t="s">
        <v>151</v>
      </c>
    </row>
    <row r="226" ht="14.25" customHeight="1">
      <c r="A226" s="1" t="s">
        <v>610</v>
      </c>
      <c r="B226" s="1" t="s">
        <v>153</v>
      </c>
      <c r="C226" s="1">
        <v>57.0</v>
      </c>
      <c r="D226" s="1" t="s">
        <v>161</v>
      </c>
      <c r="E226" s="1">
        <v>78.6</v>
      </c>
      <c r="F226" s="1">
        <v>41.0</v>
      </c>
      <c r="G226" s="1" t="s">
        <v>154</v>
      </c>
      <c r="H226" s="1">
        <v>17.0</v>
      </c>
      <c r="I226" s="1">
        <v>108.0</v>
      </c>
      <c r="J226" s="1">
        <v>166.0</v>
      </c>
      <c r="K226" s="1">
        <v>4.048780488</v>
      </c>
      <c r="L226" s="1">
        <v>55.67</v>
      </c>
      <c r="M226" s="1">
        <v>10.5</v>
      </c>
      <c r="N226" s="1">
        <v>98.0</v>
      </c>
      <c r="O226" s="1">
        <v>5.7</v>
      </c>
      <c r="P226" s="1">
        <v>12.01</v>
      </c>
      <c r="Q226" s="1">
        <v>13.3</v>
      </c>
      <c r="R226" s="1">
        <v>0.903007519</v>
      </c>
      <c r="S226" s="1">
        <v>84.0</v>
      </c>
      <c r="T226" s="1">
        <v>9.46</v>
      </c>
      <c r="U226" s="1">
        <v>5.439</v>
      </c>
      <c r="V226" s="1">
        <v>92.6</v>
      </c>
      <c r="W226" s="1">
        <v>97.57607014</v>
      </c>
      <c r="X226" s="1">
        <v>79.9</v>
      </c>
      <c r="Y226" s="1">
        <v>43.72927962</v>
      </c>
      <c r="Z226" s="1">
        <v>2.286797333</v>
      </c>
      <c r="AA226" s="1">
        <v>0.336581626</v>
      </c>
      <c r="AB226" s="1">
        <v>76.6</v>
      </c>
      <c r="AC226" s="1">
        <v>33.63955872</v>
      </c>
      <c r="AD226" s="1" t="s">
        <v>155</v>
      </c>
      <c r="AE226" s="1">
        <v>44.63275512</v>
      </c>
      <c r="AF226" s="1">
        <v>109.2</v>
      </c>
      <c r="AG226" s="1" t="s">
        <v>140</v>
      </c>
      <c r="AH226" s="1" t="s">
        <v>141</v>
      </c>
      <c r="AI226" s="1" t="s">
        <v>142</v>
      </c>
      <c r="AJ226" s="1" t="s">
        <v>167</v>
      </c>
      <c r="AK226" s="1" t="s">
        <v>143</v>
      </c>
      <c r="AL226" s="1">
        <v>94.0</v>
      </c>
      <c r="AM226" s="1">
        <v>66.0</v>
      </c>
      <c r="AN226" s="1">
        <v>1771.91</v>
      </c>
      <c r="AO226" s="1">
        <v>17.0044</v>
      </c>
      <c r="AP226" s="1">
        <v>655.339</v>
      </c>
      <c r="AQ226" s="1">
        <v>896.994</v>
      </c>
      <c r="AR226" s="1">
        <v>10.9832</v>
      </c>
      <c r="AS226" s="1">
        <v>1187.39</v>
      </c>
      <c r="AT226" s="1">
        <v>2767.23</v>
      </c>
      <c r="AU226" s="1">
        <v>206.687</v>
      </c>
      <c r="AV226" s="1">
        <v>9.67027</v>
      </c>
      <c r="AW226" s="1">
        <v>0.944573</v>
      </c>
      <c r="AX226" s="1">
        <v>2.79017</v>
      </c>
      <c r="AY226" s="1">
        <v>746.367</v>
      </c>
      <c r="AZ226" s="1">
        <v>0.839572</v>
      </c>
      <c r="BA226" s="1">
        <v>1.42647</v>
      </c>
      <c r="BB226" s="1">
        <v>9.55199</v>
      </c>
      <c r="BC226" s="1">
        <v>4.06822</v>
      </c>
      <c r="BD226" s="1">
        <v>0.841176</v>
      </c>
      <c r="BE226" s="1">
        <v>346.927</v>
      </c>
      <c r="BF226" s="1">
        <v>6.9802</v>
      </c>
      <c r="BG226" s="1">
        <v>90.7932</v>
      </c>
      <c r="BH226" s="1">
        <v>7.363827128</v>
      </c>
      <c r="BI226" s="1">
        <v>2.297991013</v>
      </c>
      <c r="BJ226" s="1">
        <v>0.736648801</v>
      </c>
      <c r="BK226" s="1">
        <v>0.077709047</v>
      </c>
      <c r="BL226" s="1" t="s">
        <v>144</v>
      </c>
      <c r="BM226" s="1" t="s">
        <v>146</v>
      </c>
      <c r="BN226" s="1" t="s">
        <v>146</v>
      </c>
      <c r="BO226" s="1" t="s">
        <v>145</v>
      </c>
      <c r="BP226" s="1" t="s">
        <v>146</v>
      </c>
      <c r="BQ226" s="1" t="s">
        <v>145</v>
      </c>
      <c r="BR226" s="1" t="s">
        <v>146</v>
      </c>
      <c r="BS226" s="1">
        <v>16.35088348</v>
      </c>
      <c r="BT226" s="1">
        <v>15.47136969</v>
      </c>
      <c r="BU226" s="1">
        <v>13.63303882</v>
      </c>
      <c r="BV226" s="1">
        <v>7.592756626</v>
      </c>
      <c r="BW226" s="1">
        <v>0.730781158</v>
      </c>
      <c r="BX226" s="1">
        <v>0.933362445</v>
      </c>
      <c r="BY226" s="1">
        <v>0.526728242</v>
      </c>
      <c r="BZ226" s="1" t="str">
        <f t="shared" si="1"/>
        <v>proinflamatoria</v>
      </c>
      <c r="CA226" s="1">
        <v>48.36263736</v>
      </c>
      <c r="CB226" s="1" t="s">
        <v>148</v>
      </c>
      <c r="CC226" s="1">
        <v>0.059811973</v>
      </c>
      <c r="CD226" s="1">
        <v>0.159552626</v>
      </c>
      <c r="CE226" s="1">
        <v>0.486870542</v>
      </c>
      <c r="CF226" s="1">
        <v>0.004808731</v>
      </c>
      <c r="CG226" s="1">
        <v>0.084990274</v>
      </c>
      <c r="CH226" s="1">
        <v>656.846</v>
      </c>
      <c r="CI226" s="2" t="str">
        <f t="shared" si="2"/>
        <v>low</v>
      </c>
      <c r="CJ226" s="1">
        <v>95.105</v>
      </c>
      <c r="CK226" s="1">
        <v>74.538</v>
      </c>
      <c r="CL226" s="1">
        <v>20.568</v>
      </c>
      <c r="CM226" s="1">
        <v>66.342</v>
      </c>
      <c r="CN226" s="1">
        <v>27.618</v>
      </c>
      <c r="CO226" s="1">
        <v>0.0</v>
      </c>
      <c r="CP226" s="1">
        <v>0.0</v>
      </c>
      <c r="CQ226" s="1">
        <v>0.0</v>
      </c>
      <c r="CR226" s="1">
        <v>0.0</v>
      </c>
      <c r="CS226" s="1">
        <v>1.145</v>
      </c>
      <c r="CT226" s="1">
        <v>1.145</v>
      </c>
      <c r="CU226" s="1">
        <v>0.0</v>
      </c>
      <c r="CV226" s="1">
        <v>0.0</v>
      </c>
      <c r="CW226" s="1">
        <v>0.0</v>
      </c>
      <c r="CX226" s="1">
        <v>0.0</v>
      </c>
      <c r="CY226" s="1">
        <v>60.367</v>
      </c>
      <c r="CZ226" s="1">
        <v>0.0</v>
      </c>
      <c r="DA226" s="1">
        <v>0.0</v>
      </c>
      <c r="DB226" s="1">
        <v>0.0</v>
      </c>
      <c r="DC226" s="1">
        <v>0.0</v>
      </c>
      <c r="DD226" s="1">
        <v>0.001</v>
      </c>
      <c r="DE226" s="1">
        <v>0.001</v>
      </c>
      <c r="DF226" s="1">
        <v>5.779</v>
      </c>
      <c r="DG226" s="1">
        <v>0.178</v>
      </c>
      <c r="DH226" s="1">
        <v>5.957</v>
      </c>
      <c r="DI226" s="1">
        <v>0.127</v>
      </c>
      <c r="DJ226" s="1">
        <v>0.406</v>
      </c>
      <c r="DK226" s="1">
        <v>0.534</v>
      </c>
      <c r="DL226" s="1">
        <v>8.239</v>
      </c>
      <c r="DM226" s="1">
        <v>18.829</v>
      </c>
      <c r="DN226" s="1">
        <v>27.068</v>
      </c>
      <c r="DO226" s="1">
        <v>0.0</v>
      </c>
      <c r="DP226" s="1">
        <v>1.145</v>
      </c>
      <c r="DQ226" s="1">
        <v>1.145</v>
      </c>
      <c r="DR226" s="1" t="s">
        <v>158</v>
      </c>
      <c r="DS226" s="1" t="s">
        <v>158</v>
      </c>
      <c r="DT226" s="1" t="s">
        <v>157</v>
      </c>
      <c r="DU226" s="1" t="s">
        <v>158</v>
      </c>
      <c r="DV226" s="1">
        <v>370.699</v>
      </c>
      <c r="DW226" s="1" t="str">
        <f t="shared" si="3"/>
        <v>low</v>
      </c>
      <c r="DX226" s="1">
        <v>53.674</v>
      </c>
      <c r="DY226" s="1">
        <v>37.441</v>
      </c>
      <c r="DZ226" s="1">
        <v>15.587</v>
      </c>
      <c r="EA226" s="1" t="s">
        <v>158</v>
      </c>
      <c r="EB226" s="1" t="s">
        <v>158</v>
      </c>
      <c r="EC226" s="1" t="s">
        <v>157</v>
      </c>
      <c r="ED226" s="1" t="s">
        <v>158</v>
      </c>
      <c r="EE226" s="1" t="s">
        <v>611</v>
      </c>
      <c r="EF226" s="1" t="s">
        <v>151</v>
      </c>
      <c r="EG226" s="1" t="s">
        <v>151</v>
      </c>
    </row>
    <row r="227" ht="14.25" customHeight="1">
      <c r="A227" s="1" t="s">
        <v>612</v>
      </c>
      <c r="B227" s="1" t="s">
        <v>153</v>
      </c>
      <c r="C227" s="1">
        <v>57.0</v>
      </c>
      <c r="D227" s="1" t="s">
        <v>161</v>
      </c>
      <c r="E227" s="1">
        <v>83.9</v>
      </c>
      <c r="F227" s="1">
        <v>49.0</v>
      </c>
      <c r="G227" s="1" t="s">
        <v>154</v>
      </c>
      <c r="H227" s="1">
        <v>24.0</v>
      </c>
      <c r="I227" s="1">
        <v>109.0</v>
      </c>
      <c r="J227" s="1">
        <v>182.0</v>
      </c>
      <c r="K227" s="1">
        <v>3.714285714</v>
      </c>
      <c r="L227" s="1">
        <v>54.44</v>
      </c>
      <c r="M227" s="1">
        <v>4.5</v>
      </c>
      <c r="N227" s="1">
        <v>117.0</v>
      </c>
      <c r="O227" s="1">
        <v>6.6</v>
      </c>
      <c r="P227" s="1">
        <v>15.62</v>
      </c>
      <c r="Q227" s="1">
        <v>10.82</v>
      </c>
      <c r="R227" s="1">
        <v>1.443622921</v>
      </c>
      <c r="S227" s="1">
        <v>119.0</v>
      </c>
      <c r="T227" s="1">
        <v>16.78</v>
      </c>
      <c r="U227" s="1">
        <v>6.4935</v>
      </c>
      <c r="V227" s="1">
        <v>97.6</v>
      </c>
      <c r="W227" s="1">
        <v>112.1095707</v>
      </c>
      <c r="X227" s="1">
        <v>43.8</v>
      </c>
      <c r="Y227" s="1">
        <v>20.64960349</v>
      </c>
      <c r="Z227" s="1">
        <v>4.842708</v>
      </c>
      <c r="AA227" s="1">
        <v>0.303314489</v>
      </c>
      <c r="AB227" s="1">
        <v>86.2</v>
      </c>
      <c r="AC227" s="1">
        <v>37.01674256</v>
      </c>
      <c r="AD227" s="1" t="s">
        <v>155</v>
      </c>
      <c r="AE227" s="1">
        <v>45.21772564</v>
      </c>
      <c r="AF227" s="1">
        <v>110.4</v>
      </c>
      <c r="AG227" s="1" t="s">
        <v>140</v>
      </c>
      <c r="AH227" s="1" t="s">
        <v>141</v>
      </c>
      <c r="AI227" s="1" t="s">
        <v>142</v>
      </c>
      <c r="AJ227" s="1" t="s">
        <v>142</v>
      </c>
      <c r="AK227" s="1" t="s">
        <v>173</v>
      </c>
      <c r="AL227" s="1">
        <v>152.0</v>
      </c>
      <c r="AM227" s="1">
        <v>95.0</v>
      </c>
      <c r="AN227" s="1">
        <v>1481.82</v>
      </c>
      <c r="AO227" s="1">
        <v>8.75309</v>
      </c>
      <c r="AP227" s="1">
        <v>237.682</v>
      </c>
      <c r="AQ227" s="1">
        <v>656.156</v>
      </c>
      <c r="AR227" s="1">
        <v>11.6744</v>
      </c>
      <c r="AS227" s="1">
        <v>1479.93</v>
      </c>
      <c r="AT227" s="1">
        <v>1352.86</v>
      </c>
      <c r="AU227" s="1">
        <v>137.467</v>
      </c>
      <c r="AV227" s="1">
        <v>10.4312</v>
      </c>
      <c r="AW227" s="1">
        <v>0.798717</v>
      </c>
      <c r="AX227" s="1">
        <v>2.49799</v>
      </c>
      <c r="AY227" s="1">
        <v>562.96</v>
      </c>
      <c r="AZ227" s="1">
        <v>0.950572</v>
      </c>
      <c r="BA227" s="1">
        <v>1.50509</v>
      </c>
      <c r="BB227" s="1">
        <v>14.9552</v>
      </c>
      <c r="BC227" s="1">
        <v>3.6385</v>
      </c>
      <c r="BD227" s="1">
        <v>1.64411</v>
      </c>
      <c r="BE227" s="1">
        <v>236.117</v>
      </c>
      <c r="BF227" s="1">
        <v>6.73868</v>
      </c>
      <c r="BG227" s="1">
        <v>112.081</v>
      </c>
      <c r="BH227" s="1">
        <v>9.961146404</v>
      </c>
      <c r="BI227" s="1">
        <v>4.338174961</v>
      </c>
      <c r="BJ227" s="1">
        <v>2.955309527</v>
      </c>
      <c r="BK227" s="1">
        <v>0.085193152</v>
      </c>
      <c r="BL227" s="1" t="s">
        <v>144</v>
      </c>
      <c r="BM227" s="1" t="s">
        <v>145</v>
      </c>
      <c r="BN227" s="1" t="s">
        <v>146</v>
      </c>
      <c r="BO227" s="1" t="s">
        <v>145</v>
      </c>
      <c r="BP227" s="1" t="s">
        <v>145</v>
      </c>
      <c r="BQ227" s="1" t="s">
        <v>145</v>
      </c>
      <c r="BR227" s="1" t="s">
        <v>145</v>
      </c>
      <c r="BS227" s="1">
        <v>16.47304551</v>
      </c>
      <c r="BT227" s="1">
        <v>10.34853885</v>
      </c>
      <c r="BU227" s="1">
        <v>13.62325546</v>
      </c>
      <c r="BV227" s="1">
        <v>7.543824642</v>
      </c>
      <c r="BW227" s="1">
        <v>0.930351454</v>
      </c>
      <c r="BX227" s="1">
        <v>1.028</v>
      </c>
      <c r="BY227" s="1">
        <v>0.69365722</v>
      </c>
      <c r="BZ227" s="1" t="str">
        <f t="shared" si="1"/>
        <v>proinflamatoria</v>
      </c>
      <c r="CA227" s="1">
        <v>48.35507246</v>
      </c>
      <c r="CB227" s="1" t="s">
        <v>148</v>
      </c>
      <c r="CC227" s="1">
        <v>0.005547495</v>
      </c>
      <c r="CD227" s="1">
        <v>0.179710392</v>
      </c>
      <c r="CE227" s="1">
        <v>0.190691588</v>
      </c>
      <c r="CF227" s="1">
        <v>0.530994851</v>
      </c>
      <c r="CG227" s="1">
        <v>0.004807829</v>
      </c>
      <c r="CH227" s="1">
        <v>123.293</v>
      </c>
      <c r="CI227" s="2" t="str">
        <f t="shared" si="2"/>
        <v>low</v>
      </c>
      <c r="CJ227" s="1">
        <v>104.093</v>
      </c>
      <c r="CK227" s="1">
        <v>14.597</v>
      </c>
      <c r="CL227" s="1">
        <v>89.496</v>
      </c>
      <c r="CM227" s="1">
        <v>11.59</v>
      </c>
      <c r="CN227" s="1">
        <v>67.64</v>
      </c>
      <c r="CO227" s="1">
        <v>0.0</v>
      </c>
      <c r="CP227" s="1">
        <v>0.0</v>
      </c>
      <c r="CQ227" s="1">
        <v>0.0</v>
      </c>
      <c r="CR227" s="1">
        <v>0.0</v>
      </c>
      <c r="CS227" s="1">
        <v>24.862</v>
      </c>
      <c r="CT227" s="1">
        <v>24.862</v>
      </c>
      <c r="CU227" s="1">
        <v>0.001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0.002</v>
      </c>
      <c r="DD227" s="1">
        <v>0.098</v>
      </c>
      <c r="DE227" s="1">
        <v>0.1</v>
      </c>
      <c r="DF227" s="1">
        <v>7.162</v>
      </c>
      <c r="DG227" s="1">
        <v>2.471</v>
      </c>
      <c r="DH227" s="1">
        <v>9.633</v>
      </c>
      <c r="DI227" s="1">
        <v>0.645</v>
      </c>
      <c r="DJ227" s="1">
        <v>1.929</v>
      </c>
      <c r="DK227" s="1">
        <v>2.573</v>
      </c>
      <c r="DL227" s="1">
        <v>6.317</v>
      </c>
      <c r="DM227" s="1">
        <v>58.686</v>
      </c>
      <c r="DN227" s="1">
        <v>65.003</v>
      </c>
      <c r="DO227" s="1">
        <v>0.0</v>
      </c>
      <c r="DP227" s="1">
        <v>24.862</v>
      </c>
      <c r="DQ227" s="1">
        <v>24.862</v>
      </c>
      <c r="DR227" s="1" t="s">
        <v>158</v>
      </c>
      <c r="DS227" s="1" t="s">
        <v>158</v>
      </c>
      <c r="DT227" s="1" t="s">
        <v>158</v>
      </c>
      <c r="DU227" s="1" t="s">
        <v>158</v>
      </c>
      <c r="DV227" s="1">
        <v>83.204</v>
      </c>
      <c r="DW227" s="1" t="str">
        <f t="shared" si="3"/>
        <v>low</v>
      </c>
      <c r="DX227" s="1">
        <v>70.247</v>
      </c>
      <c r="DY227" s="1">
        <v>7.822</v>
      </c>
      <c r="DZ227" s="1">
        <v>45.646</v>
      </c>
      <c r="EA227" s="1" t="s">
        <v>158</v>
      </c>
      <c r="EB227" s="1" t="s">
        <v>158</v>
      </c>
      <c r="EC227" s="1" t="s">
        <v>158</v>
      </c>
      <c r="ED227" s="1" t="s">
        <v>158</v>
      </c>
      <c r="EE227" s="1" t="s">
        <v>613</v>
      </c>
      <c r="EF227" s="1" t="s">
        <v>165</v>
      </c>
      <c r="EG227" s="1" t="s">
        <v>165</v>
      </c>
    </row>
    <row r="228" ht="14.25" customHeight="1">
      <c r="A228" s="1" t="s">
        <v>614</v>
      </c>
      <c r="B228" s="1" t="s">
        <v>153</v>
      </c>
      <c r="C228" s="1">
        <v>23.0</v>
      </c>
      <c r="D228" s="1" t="s">
        <v>137</v>
      </c>
      <c r="E228" s="1">
        <v>115.0</v>
      </c>
      <c r="F228" s="1">
        <v>39.0</v>
      </c>
      <c r="G228" s="1" t="s">
        <v>154</v>
      </c>
      <c r="H228" s="1">
        <v>16.0</v>
      </c>
      <c r="I228" s="1">
        <v>163.0</v>
      </c>
      <c r="J228" s="1">
        <v>218.0</v>
      </c>
      <c r="K228" s="1">
        <v>5.58974359</v>
      </c>
      <c r="L228" s="1">
        <v>120.06</v>
      </c>
      <c r="M228" s="1">
        <v>0.8</v>
      </c>
      <c r="N228" s="1">
        <v>86.0</v>
      </c>
      <c r="O228" s="1">
        <v>5.1</v>
      </c>
      <c r="P228" s="1">
        <v>2.91</v>
      </c>
      <c r="Q228" s="1">
        <v>8.31</v>
      </c>
      <c r="R228" s="1">
        <v>0.350180505</v>
      </c>
      <c r="S228" s="1">
        <v>80.0</v>
      </c>
      <c r="T228" s="1">
        <v>15.82</v>
      </c>
      <c r="U228" s="1">
        <v>4.773</v>
      </c>
      <c r="V228" s="1">
        <v>169.8</v>
      </c>
      <c r="W228" s="1">
        <v>248.54674</v>
      </c>
      <c r="X228" s="1">
        <v>50.0</v>
      </c>
      <c r="Y228" s="1">
        <v>29.7978277</v>
      </c>
      <c r="Z228" s="1">
        <v>3.355949333</v>
      </c>
      <c r="AA228" s="1">
        <v>0.318711363</v>
      </c>
      <c r="AB228" s="1">
        <v>52.4</v>
      </c>
      <c r="AC228" s="1">
        <v>20.64903381</v>
      </c>
      <c r="AD228" s="1" t="s">
        <v>154</v>
      </c>
      <c r="AE228" s="1">
        <v>33.09715518</v>
      </c>
      <c r="AF228" s="1">
        <v>74.4</v>
      </c>
      <c r="AG228" s="1" t="s">
        <v>154</v>
      </c>
      <c r="AH228" s="1" t="s">
        <v>154</v>
      </c>
      <c r="AI228" s="1" t="s">
        <v>142</v>
      </c>
      <c r="AJ228" s="1" t="s">
        <v>167</v>
      </c>
      <c r="AK228" s="1" t="s">
        <v>143</v>
      </c>
      <c r="AL228" s="1">
        <v>108.0</v>
      </c>
      <c r="AM228" s="1">
        <v>66.0</v>
      </c>
      <c r="AN228" s="1">
        <v>1613.35</v>
      </c>
      <c r="AO228" s="1">
        <v>14.6063</v>
      </c>
      <c r="AP228" s="1">
        <v>741.489</v>
      </c>
      <c r="AQ228" s="1">
        <v>1114.59</v>
      </c>
      <c r="AR228" s="1">
        <v>13.4946</v>
      </c>
      <c r="AS228" s="1">
        <v>1594.34</v>
      </c>
      <c r="AT228" s="1">
        <v>2759.05</v>
      </c>
      <c r="AU228" s="1">
        <v>247.113</v>
      </c>
      <c r="AV228" s="1">
        <v>11.0387</v>
      </c>
      <c r="AW228" s="1">
        <v>1.02469</v>
      </c>
      <c r="AX228" s="1">
        <v>2.76327</v>
      </c>
      <c r="AY228" s="1">
        <v>989.939</v>
      </c>
      <c r="AZ228" s="1">
        <v>1.18529</v>
      </c>
      <c r="BA228" s="1">
        <v>2.71426</v>
      </c>
      <c r="BB228" s="1">
        <v>17.6042</v>
      </c>
      <c r="BC228" s="1">
        <v>4.25507</v>
      </c>
      <c r="BD228" s="1">
        <v>2.7323</v>
      </c>
      <c r="BE228" s="1">
        <v>336.441</v>
      </c>
      <c r="BF228" s="1">
        <v>7.52978</v>
      </c>
      <c r="BG228" s="1">
        <v>107.985</v>
      </c>
      <c r="BH228" s="1">
        <v>1.576538086</v>
      </c>
      <c r="BI228" s="1">
        <v>0.389521262</v>
      </c>
      <c r="BJ228" s="1">
        <v>0.268849389</v>
      </c>
      <c r="BK228" s="1">
        <v>0.039784875</v>
      </c>
      <c r="BL228" s="1" t="s">
        <v>144</v>
      </c>
      <c r="BM228" s="1" t="s">
        <v>146</v>
      </c>
      <c r="BN228" s="1" t="s">
        <v>146</v>
      </c>
      <c r="BO228" s="1" t="s">
        <v>145</v>
      </c>
      <c r="BP228" s="1" t="s">
        <v>146</v>
      </c>
      <c r="BQ228" s="1" t="s">
        <v>146</v>
      </c>
      <c r="BR228" s="1" t="s">
        <v>145</v>
      </c>
      <c r="BS228" s="1">
        <v>18.05639589</v>
      </c>
      <c r="BT228" s="1">
        <v>9.010578516</v>
      </c>
      <c r="BU228" s="1">
        <v>11.66774342</v>
      </c>
      <c r="BV228" s="1">
        <v>5.613235475</v>
      </c>
      <c r="BW228" s="1">
        <v>1.320042043</v>
      </c>
      <c r="BX228" s="1">
        <v>-1.011701601</v>
      </c>
      <c r="BY228" s="1">
        <v>-0.62721736</v>
      </c>
      <c r="BZ228" s="1" t="str">
        <f t="shared" si="1"/>
        <v>antiinflamatoria</v>
      </c>
      <c r="CA228" s="1">
        <v>33.17741935</v>
      </c>
      <c r="CB228" s="1" t="s">
        <v>148</v>
      </c>
      <c r="CC228" s="1">
        <v>0.036520395</v>
      </c>
      <c r="CD228" s="1">
        <v>0.0626703</v>
      </c>
      <c r="CE228" s="1">
        <v>0.692870796</v>
      </c>
      <c r="CF228" s="1">
        <v>0.052015129</v>
      </c>
      <c r="CG228" s="1">
        <v>0.063849689</v>
      </c>
      <c r="CH228" s="1">
        <v>331.536</v>
      </c>
      <c r="CI228" s="2" t="str">
        <f t="shared" si="2"/>
        <v>low</v>
      </c>
      <c r="CJ228" s="1">
        <v>145.26</v>
      </c>
      <c r="CK228" s="1">
        <v>113.521</v>
      </c>
      <c r="CL228" s="1">
        <v>31.739</v>
      </c>
      <c r="CM228" s="1">
        <v>114.396</v>
      </c>
      <c r="CN228" s="1">
        <v>29.686</v>
      </c>
      <c r="CO228" s="1">
        <v>0.012</v>
      </c>
      <c r="CP228" s="1">
        <v>0.0</v>
      </c>
      <c r="CQ228" s="1">
        <v>0.012</v>
      </c>
      <c r="CR228" s="1">
        <v>0.0</v>
      </c>
      <c r="CS228" s="1">
        <v>1.166</v>
      </c>
      <c r="CT228" s="1">
        <v>1.166</v>
      </c>
      <c r="CU228" s="1">
        <v>0.0</v>
      </c>
      <c r="CV228" s="1">
        <v>0.001</v>
      </c>
      <c r="CW228" s="1">
        <v>0.0</v>
      </c>
      <c r="CX228" s="1">
        <v>0.0</v>
      </c>
      <c r="CY228" s="1">
        <v>97.636</v>
      </c>
      <c r="CZ228" s="1">
        <v>0.041</v>
      </c>
      <c r="DA228" s="1">
        <v>0.289</v>
      </c>
      <c r="DB228" s="1">
        <v>0.329</v>
      </c>
      <c r="DC228" s="1">
        <v>0.056</v>
      </c>
      <c r="DD228" s="1">
        <v>0.031</v>
      </c>
      <c r="DE228" s="1">
        <v>0.087</v>
      </c>
      <c r="DF228" s="1">
        <v>12.783</v>
      </c>
      <c r="DG228" s="1">
        <v>3.561</v>
      </c>
      <c r="DH228" s="1">
        <v>16.344</v>
      </c>
      <c r="DI228" s="1">
        <v>0.243</v>
      </c>
      <c r="DJ228" s="1">
        <v>1.591</v>
      </c>
      <c r="DK228" s="1">
        <v>1.834</v>
      </c>
      <c r="DL228" s="1">
        <v>2.736</v>
      </c>
      <c r="DM228" s="1">
        <v>25.087</v>
      </c>
      <c r="DN228" s="1">
        <v>27.823</v>
      </c>
      <c r="DO228" s="1">
        <v>0.0</v>
      </c>
      <c r="DP228" s="1">
        <v>1.166</v>
      </c>
      <c r="DQ228" s="1">
        <v>1.166</v>
      </c>
      <c r="DR228" s="1" t="s">
        <v>158</v>
      </c>
      <c r="DS228" s="1" t="s">
        <v>158</v>
      </c>
      <c r="DT228" s="1" t="s">
        <v>157</v>
      </c>
      <c r="DU228" s="1" t="s">
        <v>158</v>
      </c>
      <c r="DV228" s="1">
        <v>205.495</v>
      </c>
      <c r="DW228" s="1" t="str">
        <f t="shared" si="3"/>
        <v>low</v>
      </c>
      <c r="DX228" s="1">
        <v>90.036</v>
      </c>
      <c r="DY228" s="1">
        <v>70.906</v>
      </c>
      <c r="DZ228" s="1">
        <v>18.4</v>
      </c>
      <c r="EA228" s="1" t="s">
        <v>158</v>
      </c>
      <c r="EB228" s="1" t="s">
        <v>158</v>
      </c>
      <c r="EC228" s="1" t="s">
        <v>157</v>
      </c>
      <c r="ED228" s="1" t="s">
        <v>158</v>
      </c>
      <c r="EE228" s="1" t="s">
        <v>615</v>
      </c>
      <c r="EF228" s="1" t="s">
        <v>165</v>
      </c>
      <c r="EG228" s="1" t="s">
        <v>151</v>
      </c>
    </row>
    <row r="229" ht="14.25" customHeight="1">
      <c r="A229" s="1" t="s">
        <v>616</v>
      </c>
      <c r="B229" s="1" t="s">
        <v>153</v>
      </c>
      <c r="C229" s="1">
        <v>24.0</v>
      </c>
      <c r="D229" s="1" t="s">
        <v>137</v>
      </c>
      <c r="E229" s="1">
        <v>80.2</v>
      </c>
      <c r="F229" s="1">
        <v>66.0</v>
      </c>
      <c r="G229" s="1" t="s">
        <v>154</v>
      </c>
      <c r="H229" s="1">
        <v>10.8</v>
      </c>
      <c r="I229" s="1">
        <v>106.0</v>
      </c>
      <c r="J229" s="1">
        <v>183.0</v>
      </c>
      <c r="K229" s="1">
        <v>2.772727273</v>
      </c>
      <c r="L229" s="1">
        <v>201.8</v>
      </c>
      <c r="M229" s="1">
        <v>3.5</v>
      </c>
      <c r="N229" s="1">
        <v>89.0</v>
      </c>
      <c r="O229" s="1">
        <v>4.9</v>
      </c>
      <c r="P229" s="1">
        <v>27.25</v>
      </c>
      <c r="Q229" s="1">
        <v>7.47</v>
      </c>
      <c r="R229" s="1">
        <v>3.647925033</v>
      </c>
      <c r="S229" s="1">
        <v>54.0</v>
      </c>
      <c r="T229" s="1">
        <v>21.64</v>
      </c>
      <c r="U229" s="1">
        <v>4.9395</v>
      </c>
      <c r="V229" s="1">
        <v>196.5</v>
      </c>
      <c r="W229" s="1">
        <v>300.6599514</v>
      </c>
      <c r="X229" s="1">
        <v>36.6</v>
      </c>
      <c r="Y229" s="1">
        <v>21.04952364</v>
      </c>
      <c r="Z229" s="1">
        <v>4.750701333</v>
      </c>
      <c r="AA229" s="1">
        <v>0.304082839</v>
      </c>
      <c r="AB229" s="1">
        <v>56.0</v>
      </c>
      <c r="AC229" s="1">
        <v>24.98874391</v>
      </c>
      <c r="AD229" s="1" t="s">
        <v>154</v>
      </c>
      <c r="AE229" s="1">
        <v>37.26065978</v>
      </c>
      <c r="AF229" s="1">
        <v>81.3</v>
      </c>
      <c r="AG229" s="1" t="s">
        <v>140</v>
      </c>
      <c r="AH229" s="1" t="s">
        <v>154</v>
      </c>
      <c r="AI229" s="1" t="s">
        <v>142</v>
      </c>
      <c r="AJ229" s="1" t="s">
        <v>167</v>
      </c>
      <c r="AK229" s="1" t="s">
        <v>170</v>
      </c>
      <c r="AL229" s="1">
        <v>104.0</v>
      </c>
      <c r="AM229" s="1">
        <v>69.0</v>
      </c>
      <c r="AN229" s="1">
        <v>1139.42</v>
      </c>
      <c r="AO229" s="1">
        <v>9.74631</v>
      </c>
      <c r="AP229" s="1">
        <v>234.578</v>
      </c>
      <c r="AQ229" s="1">
        <v>665.032</v>
      </c>
      <c r="AR229" s="1">
        <v>10.3717</v>
      </c>
      <c r="AS229" s="1">
        <v>1153.08</v>
      </c>
      <c r="AT229" s="1">
        <v>1359.43</v>
      </c>
      <c r="AU229" s="1">
        <v>129.003</v>
      </c>
      <c r="AV229" s="1">
        <v>10.1309</v>
      </c>
      <c r="AW229" s="1">
        <v>0.689369</v>
      </c>
      <c r="AX229" s="1">
        <v>1.95111</v>
      </c>
      <c r="AY229" s="1">
        <v>566.003</v>
      </c>
      <c r="AZ229" s="1">
        <v>0.76598</v>
      </c>
      <c r="BA229" s="1">
        <v>1.63044</v>
      </c>
      <c r="BB229" s="1">
        <v>19.5451</v>
      </c>
      <c r="BC229" s="1">
        <v>3.2648</v>
      </c>
      <c r="BD229" s="1">
        <v>3.16304</v>
      </c>
      <c r="BE229" s="1">
        <v>242.655</v>
      </c>
      <c r="BF229" s="1">
        <v>6.92565</v>
      </c>
      <c r="BG229" s="1">
        <v>82.0349</v>
      </c>
      <c r="BH229" s="1">
        <v>2.503965869</v>
      </c>
      <c r="BI229" s="1">
        <v>0.91766091</v>
      </c>
      <c r="BJ229" s="1">
        <v>0.504125824</v>
      </c>
      <c r="BK229" s="1">
        <v>0.053354526</v>
      </c>
      <c r="BL229" s="1" t="s">
        <v>144</v>
      </c>
      <c r="BM229" s="1" t="s">
        <v>146</v>
      </c>
      <c r="BN229" s="1" t="s">
        <v>146</v>
      </c>
      <c r="BO229" s="1" t="s">
        <v>146</v>
      </c>
      <c r="BP229" s="1" t="s">
        <v>146</v>
      </c>
      <c r="BQ229" s="1" t="s">
        <v>145</v>
      </c>
      <c r="BR229" s="1" t="s">
        <v>145</v>
      </c>
      <c r="BS229" s="1">
        <v>16.36473073</v>
      </c>
      <c r="BT229" s="1">
        <v>9.922338379</v>
      </c>
      <c r="BU229" s="1">
        <v>10.35893081</v>
      </c>
      <c r="BV229" s="1">
        <v>6.646052212</v>
      </c>
      <c r="BW229" s="1">
        <v>1.537593198</v>
      </c>
      <c r="BX229" s="1">
        <v>0.62028821</v>
      </c>
      <c r="BY229" s="1">
        <v>0.544590175</v>
      </c>
      <c r="BZ229" s="1" t="str">
        <f t="shared" si="1"/>
        <v>proinflamatoria</v>
      </c>
      <c r="CA229" s="1">
        <v>39.17343173</v>
      </c>
      <c r="CB229" s="1" t="s">
        <v>148</v>
      </c>
      <c r="CC229" s="1">
        <v>0.034407287</v>
      </c>
      <c r="CD229" s="1">
        <v>0.105893334</v>
      </c>
      <c r="CE229" s="1">
        <v>0.720493096</v>
      </c>
      <c r="CF229" s="1">
        <v>0.025845698</v>
      </c>
      <c r="CG229" s="1">
        <v>0.043483859</v>
      </c>
      <c r="CH229" s="1">
        <v>440.169</v>
      </c>
      <c r="CI229" s="2" t="str">
        <f t="shared" si="2"/>
        <v>low</v>
      </c>
      <c r="CJ229" s="1">
        <v>428.874</v>
      </c>
      <c r="CK229" s="1">
        <v>417.326</v>
      </c>
      <c r="CL229" s="1">
        <v>11.548</v>
      </c>
      <c r="CM229" s="1">
        <v>222.141</v>
      </c>
      <c r="CN229" s="1">
        <v>204.517</v>
      </c>
      <c r="CO229" s="1">
        <v>0.372</v>
      </c>
      <c r="CP229" s="1">
        <v>0.0</v>
      </c>
      <c r="CQ229" s="1">
        <v>0.372</v>
      </c>
      <c r="CR229" s="1">
        <v>0.0</v>
      </c>
      <c r="CS229" s="1">
        <v>1.844</v>
      </c>
      <c r="CT229" s="1">
        <v>1.844</v>
      </c>
      <c r="CU229" s="1">
        <v>0.0</v>
      </c>
      <c r="CV229" s="1">
        <v>0.372</v>
      </c>
      <c r="CW229" s="1">
        <v>1.432</v>
      </c>
      <c r="CX229" s="1">
        <v>0.0</v>
      </c>
      <c r="CY229" s="1">
        <v>193.353</v>
      </c>
      <c r="CZ229" s="1">
        <v>0.0</v>
      </c>
      <c r="DA229" s="1">
        <v>0.0</v>
      </c>
      <c r="DB229" s="1">
        <v>0.0</v>
      </c>
      <c r="DC229" s="1">
        <v>3.624</v>
      </c>
      <c r="DD229" s="1">
        <v>0.264</v>
      </c>
      <c r="DE229" s="1">
        <v>3.888</v>
      </c>
      <c r="DF229" s="1">
        <v>11.191</v>
      </c>
      <c r="DG229" s="1">
        <v>3.981</v>
      </c>
      <c r="DH229" s="1">
        <v>15.172</v>
      </c>
      <c r="DI229" s="1">
        <v>1.778</v>
      </c>
      <c r="DJ229" s="1">
        <v>0.94</v>
      </c>
      <c r="DK229" s="1">
        <v>2.718</v>
      </c>
      <c r="DL229" s="1">
        <v>197.28</v>
      </c>
      <c r="DM229" s="1">
        <v>4.519</v>
      </c>
      <c r="DN229" s="1">
        <v>201.799</v>
      </c>
      <c r="DO229" s="1">
        <v>0.0</v>
      </c>
      <c r="DP229" s="1">
        <v>1.844</v>
      </c>
      <c r="DQ229" s="1">
        <v>1.844</v>
      </c>
      <c r="DR229" s="1" t="s">
        <v>158</v>
      </c>
      <c r="DS229" s="1" t="s">
        <v>157</v>
      </c>
      <c r="DT229" s="1" t="s">
        <v>157</v>
      </c>
      <c r="DU229" s="1" t="s">
        <v>157</v>
      </c>
      <c r="DV229" s="1">
        <v>386.31</v>
      </c>
      <c r="DW229" s="1" t="str">
        <f t="shared" si="3"/>
        <v>low</v>
      </c>
      <c r="DX229" s="1">
        <v>376.397</v>
      </c>
      <c r="DY229" s="1">
        <v>194.96</v>
      </c>
      <c r="DZ229" s="1">
        <v>179.492</v>
      </c>
      <c r="EA229" s="1" t="s">
        <v>158</v>
      </c>
      <c r="EB229" s="1" t="s">
        <v>157</v>
      </c>
      <c r="EC229" s="1" t="s">
        <v>149</v>
      </c>
      <c r="ED229" s="1" t="s">
        <v>157</v>
      </c>
      <c r="EE229" s="1" t="s">
        <v>617</v>
      </c>
      <c r="EF229" s="1" t="s">
        <v>165</v>
      </c>
      <c r="EG229" s="1" t="s">
        <v>165</v>
      </c>
    </row>
    <row r="230" ht="14.25" customHeight="1">
      <c r="A230" s="1" t="s">
        <v>618</v>
      </c>
      <c r="B230" s="1" t="s">
        <v>136</v>
      </c>
      <c r="C230" s="1">
        <v>55.0</v>
      </c>
      <c r="D230" s="1" t="s">
        <v>161</v>
      </c>
      <c r="E230" s="1">
        <v>46.6</v>
      </c>
      <c r="F230" s="1">
        <v>45.0</v>
      </c>
      <c r="G230" s="1" t="s">
        <v>154</v>
      </c>
      <c r="H230" s="1">
        <v>9.2</v>
      </c>
      <c r="I230" s="1">
        <v>68.0</v>
      </c>
      <c r="J230" s="1">
        <v>122.0</v>
      </c>
      <c r="K230" s="1">
        <v>2.711111111</v>
      </c>
      <c r="L230" s="1">
        <v>128.7</v>
      </c>
      <c r="M230" s="1">
        <v>2.0</v>
      </c>
      <c r="N230" s="1">
        <v>83.0</v>
      </c>
      <c r="O230" s="1">
        <v>5.5</v>
      </c>
      <c r="P230" s="1">
        <v>3.52</v>
      </c>
      <c r="Q230" s="1">
        <v>8.74</v>
      </c>
      <c r="R230" s="1">
        <v>0.402745995</v>
      </c>
      <c r="S230" s="1">
        <v>46.0</v>
      </c>
      <c r="T230" s="1">
        <v>6.06</v>
      </c>
      <c r="U230" s="1">
        <v>4.6065</v>
      </c>
      <c r="V230" s="1">
        <v>95.5</v>
      </c>
      <c r="W230" s="1">
        <v>109.5345685</v>
      </c>
      <c r="X230" s="1">
        <v>129.4</v>
      </c>
      <c r="Y230" s="1">
        <v>80.6007009</v>
      </c>
      <c r="Z230" s="1">
        <v>1.240684</v>
      </c>
      <c r="AA230" s="1">
        <v>0.36962004</v>
      </c>
      <c r="AB230" s="1">
        <v>79.6</v>
      </c>
      <c r="AC230" s="1">
        <v>23.38408208</v>
      </c>
      <c r="AD230" s="1" t="s">
        <v>154</v>
      </c>
      <c r="AE230" s="1">
        <v>34.14834693</v>
      </c>
      <c r="AF230" s="1">
        <v>93.8</v>
      </c>
      <c r="AG230" s="1" t="s">
        <v>140</v>
      </c>
      <c r="AH230" s="1" t="s">
        <v>141</v>
      </c>
      <c r="AI230" s="1" t="s">
        <v>142</v>
      </c>
      <c r="AJ230" s="1" t="s">
        <v>142</v>
      </c>
      <c r="AK230" s="1" t="s">
        <v>173</v>
      </c>
      <c r="AL230" s="1">
        <v>116.0</v>
      </c>
      <c r="AM230" s="1">
        <v>85.0</v>
      </c>
      <c r="AN230" s="1">
        <v>2106.93</v>
      </c>
      <c r="AO230" s="1">
        <v>16.7405</v>
      </c>
      <c r="AP230" s="1">
        <v>606.845</v>
      </c>
      <c r="AQ230" s="1">
        <v>1113.82</v>
      </c>
      <c r="AR230" s="1">
        <v>13.9105</v>
      </c>
      <c r="AS230" s="1">
        <v>1132.58</v>
      </c>
      <c r="AT230" s="1">
        <v>3184.46</v>
      </c>
      <c r="AU230" s="1">
        <v>269.412</v>
      </c>
      <c r="AV230" s="1">
        <v>10.6337</v>
      </c>
      <c r="AW230" s="1">
        <v>1.53037</v>
      </c>
      <c r="AX230" s="1">
        <v>3.299</v>
      </c>
      <c r="AY230" s="1">
        <v>735.291</v>
      </c>
      <c r="AZ230" s="1">
        <v>1.2254</v>
      </c>
      <c r="BA230" s="1">
        <v>1.56888</v>
      </c>
      <c r="BB230" s="1">
        <v>25.8583</v>
      </c>
      <c r="BC230" s="1">
        <v>4.98369</v>
      </c>
      <c r="BD230" s="1">
        <v>1.20559</v>
      </c>
      <c r="BE230" s="1">
        <v>351.367</v>
      </c>
      <c r="BF230" s="1">
        <v>7.36786</v>
      </c>
      <c r="BG230" s="1">
        <v>149.152</v>
      </c>
      <c r="BH230" s="1">
        <v>0.858792769</v>
      </c>
      <c r="BI230" s="1">
        <v>0.109476673</v>
      </c>
      <c r="BJ230" s="1">
        <v>0.021086597</v>
      </c>
      <c r="BK230" s="1">
        <v>0.0</v>
      </c>
      <c r="BL230" s="1" t="s">
        <v>156</v>
      </c>
      <c r="BM230" s="1" t="s">
        <v>145</v>
      </c>
      <c r="BN230" s="1" t="s">
        <v>146</v>
      </c>
      <c r="BO230" s="1" t="s">
        <v>146</v>
      </c>
      <c r="BP230" s="1" t="s">
        <v>146</v>
      </c>
      <c r="BQ230" s="1" t="s">
        <v>146</v>
      </c>
      <c r="BR230" s="1" t="s">
        <v>146</v>
      </c>
      <c r="BS230" s="1">
        <v>13.3412384</v>
      </c>
      <c r="BT230" s="1">
        <v>8.339700951</v>
      </c>
      <c r="BU230" s="1">
        <v>6.857849071</v>
      </c>
      <c r="BV230" s="1">
        <v>3.690945491</v>
      </c>
      <c r="BW230" s="1">
        <v>1.063800446</v>
      </c>
      <c r="BX230" s="1">
        <v>-0.491567686</v>
      </c>
      <c r="BY230" s="1">
        <v>-0.233302176</v>
      </c>
      <c r="BZ230" s="1" t="str">
        <f t="shared" si="1"/>
        <v>antiinflamatoria</v>
      </c>
      <c r="CA230" s="1">
        <v>24.66098081</v>
      </c>
      <c r="CB230" s="1" t="s">
        <v>148</v>
      </c>
      <c r="CC230" s="1">
        <v>0.001267289</v>
      </c>
      <c r="CD230" s="1">
        <v>0.029690781</v>
      </c>
      <c r="CE230" s="1">
        <v>0.07429937</v>
      </c>
      <c r="CF230" s="1">
        <v>0.547957854</v>
      </c>
      <c r="CG230" s="1">
        <v>0.173835904</v>
      </c>
      <c r="CH230" s="1">
        <v>447.384</v>
      </c>
      <c r="CI230" s="2" t="str">
        <f t="shared" si="2"/>
        <v>low</v>
      </c>
      <c r="CJ230" s="1">
        <v>323.844</v>
      </c>
      <c r="CK230" s="1">
        <v>288.354</v>
      </c>
      <c r="CL230" s="1">
        <v>35.491</v>
      </c>
      <c r="CM230" s="1">
        <v>264.242</v>
      </c>
      <c r="CN230" s="1">
        <v>52.499</v>
      </c>
      <c r="CO230" s="1">
        <v>0.609</v>
      </c>
      <c r="CP230" s="1">
        <v>0.0</v>
      </c>
      <c r="CQ230" s="1">
        <v>0.609</v>
      </c>
      <c r="CR230" s="1">
        <v>0.0</v>
      </c>
      <c r="CS230" s="1">
        <v>6.494</v>
      </c>
      <c r="CT230" s="1">
        <v>6.494</v>
      </c>
      <c r="CU230" s="1">
        <v>0.0</v>
      </c>
      <c r="CV230" s="1">
        <v>0.609</v>
      </c>
      <c r="CW230" s="1">
        <v>0.0</v>
      </c>
      <c r="CX230" s="1">
        <v>0.0</v>
      </c>
      <c r="CY230" s="1">
        <v>32.033</v>
      </c>
      <c r="CZ230" s="1">
        <v>0.071</v>
      </c>
      <c r="DA230" s="1">
        <v>15.311</v>
      </c>
      <c r="DB230" s="1">
        <v>15.382</v>
      </c>
      <c r="DC230" s="1">
        <v>5.943</v>
      </c>
      <c r="DD230" s="1">
        <v>0.767</v>
      </c>
      <c r="DE230" s="1">
        <v>6.71</v>
      </c>
      <c r="DF230" s="1">
        <v>205.618</v>
      </c>
      <c r="DG230" s="1">
        <v>4.499</v>
      </c>
      <c r="DH230" s="1">
        <v>210.117</v>
      </c>
      <c r="DI230" s="1">
        <v>0.381</v>
      </c>
      <c r="DJ230" s="1">
        <v>0.936</v>
      </c>
      <c r="DK230" s="1">
        <v>1.316</v>
      </c>
      <c r="DL230" s="1">
        <v>43.699</v>
      </c>
      <c r="DM230" s="1">
        <v>7.484</v>
      </c>
      <c r="DN230" s="1">
        <v>51.183</v>
      </c>
      <c r="DO230" s="1">
        <v>0.0</v>
      </c>
      <c r="DP230" s="1">
        <v>6.494</v>
      </c>
      <c r="DQ230" s="1">
        <v>6.494</v>
      </c>
      <c r="DR230" s="1" t="s">
        <v>158</v>
      </c>
      <c r="DS230" s="1" t="s">
        <v>158</v>
      </c>
      <c r="DT230" s="1" t="s">
        <v>149</v>
      </c>
      <c r="DU230" s="1" t="s">
        <v>158</v>
      </c>
      <c r="DV230" s="1">
        <v>212.339</v>
      </c>
      <c r="DW230" s="1" t="str">
        <f t="shared" si="3"/>
        <v>low</v>
      </c>
      <c r="DX230" s="1">
        <v>153.704</v>
      </c>
      <c r="DY230" s="1">
        <v>125.416</v>
      </c>
      <c r="DZ230" s="1">
        <v>24.917</v>
      </c>
      <c r="EA230" s="1" t="s">
        <v>158</v>
      </c>
      <c r="EB230" s="1" t="s">
        <v>158</v>
      </c>
      <c r="EC230" s="1" t="s">
        <v>157</v>
      </c>
      <c r="ED230" s="1" t="s">
        <v>158</v>
      </c>
      <c r="EE230" s="1" t="s">
        <v>619</v>
      </c>
      <c r="EF230" s="1" t="s">
        <v>151</v>
      </c>
      <c r="EG230" s="1" t="s">
        <v>151</v>
      </c>
    </row>
    <row r="231" ht="14.25" customHeight="1">
      <c r="A231" s="1" t="s">
        <v>620</v>
      </c>
      <c r="B231" s="1" t="s">
        <v>136</v>
      </c>
      <c r="C231" s="1">
        <v>52.0</v>
      </c>
      <c r="D231" s="1" t="s">
        <v>161</v>
      </c>
      <c r="E231" s="1">
        <v>79.6</v>
      </c>
      <c r="F231" s="1">
        <v>55.0</v>
      </c>
      <c r="G231" s="1" t="s">
        <v>154</v>
      </c>
      <c r="H231" s="1">
        <v>14.0</v>
      </c>
      <c r="I231" s="1">
        <v>103.0</v>
      </c>
      <c r="J231" s="1">
        <v>172.0</v>
      </c>
      <c r="K231" s="1">
        <v>3.127272727</v>
      </c>
      <c r="L231" s="1">
        <v>98.1</v>
      </c>
      <c r="M231" s="1">
        <v>1.4</v>
      </c>
      <c r="N231" s="1">
        <v>89.0</v>
      </c>
      <c r="O231" s="1">
        <v>5.2</v>
      </c>
      <c r="P231" s="1">
        <v>0.62</v>
      </c>
      <c r="Q231" s="1">
        <v>6.26</v>
      </c>
      <c r="R231" s="1">
        <v>0.099041534</v>
      </c>
      <c r="S231" s="1">
        <v>70.0</v>
      </c>
      <c r="T231" s="1">
        <v>3.0</v>
      </c>
      <c r="U231" s="1">
        <v>4.9395</v>
      </c>
      <c r="V231" s="1">
        <v>51.8</v>
      </c>
      <c r="W231" s="1">
        <v>41.68113928</v>
      </c>
      <c r="X231" s="1">
        <v>255.1</v>
      </c>
      <c r="Y231" s="1">
        <v>151.8372305</v>
      </c>
      <c r="Z231" s="1">
        <v>0.6586</v>
      </c>
      <c r="AA231" s="1">
        <v>0.41144787</v>
      </c>
      <c r="AB231" s="1">
        <v>53.8</v>
      </c>
      <c r="AC231" s="1">
        <v>20.91093961</v>
      </c>
      <c r="AD231" s="1" t="s">
        <v>154</v>
      </c>
      <c r="AE231" s="1">
        <v>22.91508918</v>
      </c>
      <c r="AF231" s="1">
        <v>81.0</v>
      </c>
      <c r="AG231" s="1" t="s">
        <v>154</v>
      </c>
      <c r="AH231" s="1" t="s">
        <v>154</v>
      </c>
      <c r="AI231" s="1" t="s">
        <v>142</v>
      </c>
      <c r="AJ231" s="1" t="s">
        <v>142</v>
      </c>
      <c r="AK231" s="1" t="s">
        <v>143</v>
      </c>
      <c r="AL231" s="1">
        <v>138.0</v>
      </c>
      <c r="AM231" s="1">
        <v>89.0</v>
      </c>
      <c r="AN231" s="1">
        <v>1919.63</v>
      </c>
      <c r="AO231" s="1">
        <v>11.9939</v>
      </c>
      <c r="AP231" s="1">
        <v>508.8</v>
      </c>
      <c r="AQ231" s="1">
        <v>994.872</v>
      </c>
      <c r="AR231" s="1">
        <v>12.1853</v>
      </c>
      <c r="AS231" s="1">
        <v>919.722</v>
      </c>
      <c r="AT231" s="1">
        <v>2188.8</v>
      </c>
      <c r="AU231" s="1">
        <v>192.035</v>
      </c>
      <c r="AV231" s="1">
        <v>11.2944</v>
      </c>
      <c r="AW231" s="1">
        <v>1.93104</v>
      </c>
      <c r="AX231" s="1">
        <v>2.9681</v>
      </c>
      <c r="AY231" s="1">
        <v>1258.8</v>
      </c>
      <c r="AZ231" s="1">
        <v>0.986332</v>
      </c>
      <c r="BA231" s="1">
        <v>2.43717</v>
      </c>
      <c r="BB231" s="1">
        <v>15.1714</v>
      </c>
      <c r="BC231" s="1">
        <v>5.75559</v>
      </c>
      <c r="BD231" s="1">
        <v>2.64332</v>
      </c>
      <c r="BE231" s="1">
        <v>318.25</v>
      </c>
      <c r="BF231" s="1">
        <v>8.05596</v>
      </c>
      <c r="BG231" s="1">
        <v>102.363</v>
      </c>
      <c r="BH231" s="1">
        <v>3.108487358</v>
      </c>
      <c r="BI231" s="1">
        <v>1.510762934</v>
      </c>
      <c r="BJ231" s="1">
        <v>1.316396146</v>
      </c>
      <c r="BK231" s="1">
        <v>0.0</v>
      </c>
      <c r="BL231" s="1" t="s">
        <v>156</v>
      </c>
      <c r="BM231" s="1" t="s">
        <v>145</v>
      </c>
      <c r="BN231" s="1" t="s">
        <v>146</v>
      </c>
      <c r="BO231" s="1" t="s">
        <v>146</v>
      </c>
      <c r="BP231" s="1" t="s">
        <v>146</v>
      </c>
      <c r="BQ231" s="1" t="s">
        <v>146</v>
      </c>
      <c r="BR231" s="1" t="s">
        <v>146</v>
      </c>
      <c r="BS231" s="1">
        <v>18.19906327</v>
      </c>
      <c r="BT231" s="1">
        <v>13.426812</v>
      </c>
      <c r="BU231" s="1">
        <v>8.859941839</v>
      </c>
      <c r="BV231" s="1">
        <v>4.791616349</v>
      </c>
      <c r="BW231" s="1">
        <v>1.004515315</v>
      </c>
      <c r="BX231" s="1">
        <v>0.213873362</v>
      </c>
      <c r="BY231" s="1">
        <v>0.111392376</v>
      </c>
      <c r="BZ231" s="1" t="str">
        <f t="shared" si="1"/>
        <v>proinflamatoria</v>
      </c>
      <c r="CA231" s="1">
        <v>24.39506173</v>
      </c>
      <c r="CB231" s="1" t="s">
        <v>148</v>
      </c>
      <c r="CC231" s="1">
        <v>0.134308384</v>
      </c>
      <c r="CD231" s="1">
        <v>0.311920466</v>
      </c>
      <c r="CE231" s="1">
        <v>0.460233247</v>
      </c>
      <c r="CF231" s="1">
        <v>0.020074563</v>
      </c>
      <c r="CG231" s="1">
        <v>0.023372527</v>
      </c>
      <c r="CH231" s="1">
        <v>810.923</v>
      </c>
      <c r="CI231" s="2" t="str">
        <f t="shared" si="2"/>
        <v>low</v>
      </c>
      <c r="CJ231" s="1">
        <v>344.394</v>
      </c>
      <c r="CK231" s="1">
        <v>334.247</v>
      </c>
      <c r="CL231" s="1">
        <v>10.147</v>
      </c>
      <c r="CM231" s="1">
        <v>330.08</v>
      </c>
      <c r="CN231" s="1">
        <v>13.706</v>
      </c>
      <c r="CO231" s="1">
        <v>0.439</v>
      </c>
      <c r="CP231" s="1">
        <v>0.0</v>
      </c>
      <c r="CQ231" s="1">
        <v>0.439</v>
      </c>
      <c r="CR231" s="1">
        <v>0.0</v>
      </c>
      <c r="CS231" s="1">
        <v>0.17</v>
      </c>
      <c r="CT231" s="1">
        <v>0.17</v>
      </c>
      <c r="CU231" s="1">
        <v>0.0</v>
      </c>
      <c r="CV231" s="1">
        <v>0.4</v>
      </c>
      <c r="CW231" s="1">
        <v>0.584</v>
      </c>
      <c r="CX231" s="1">
        <v>0.0</v>
      </c>
      <c r="CY231" s="1">
        <v>329.111</v>
      </c>
      <c r="CZ231" s="1">
        <v>0.006</v>
      </c>
      <c r="DA231" s="1">
        <v>0.046</v>
      </c>
      <c r="DB231" s="1">
        <v>0.052</v>
      </c>
      <c r="DC231" s="1">
        <v>0.0</v>
      </c>
      <c r="DD231" s="1">
        <v>0.004</v>
      </c>
      <c r="DE231" s="1">
        <v>0.004</v>
      </c>
      <c r="DF231" s="1">
        <v>0.131</v>
      </c>
      <c r="DG231" s="1">
        <v>0.088</v>
      </c>
      <c r="DH231" s="1">
        <v>0.218</v>
      </c>
      <c r="DI231" s="1">
        <v>0.23</v>
      </c>
      <c r="DJ231" s="1">
        <v>4.753</v>
      </c>
      <c r="DK231" s="1">
        <v>4.983</v>
      </c>
      <c r="DL231" s="1">
        <v>3.636</v>
      </c>
      <c r="DM231" s="1">
        <v>5.087</v>
      </c>
      <c r="DN231" s="1">
        <v>8.722</v>
      </c>
      <c r="DO231" s="1">
        <v>0.0</v>
      </c>
      <c r="DP231" s="1">
        <v>0.17</v>
      </c>
      <c r="DQ231" s="1">
        <v>0.17</v>
      </c>
      <c r="DR231" s="1" t="s">
        <v>157</v>
      </c>
      <c r="DS231" s="1" t="s">
        <v>158</v>
      </c>
      <c r="DT231" s="1" t="s">
        <v>149</v>
      </c>
      <c r="DU231" s="1" t="s">
        <v>158</v>
      </c>
      <c r="DV231" s="1">
        <v>422.437</v>
      </c>
      <c r="DW231" s="1" t="str">
        <f t="shared" si="3"/>
        <v>low</v>
      </c>
      <c r="DX231" s="1">
        <v>179.406</v>
      </c>
      <c r="DY231" s="1">
        <v>171.95</v>
      </c>
      <c r="DZ231" s="1">
        <v>7.14</v>
      </c>
      <c r="EA231" s="1" t="s">
        <v>157</v>
      </c>
      <c r="EB231" s="1" t="s">
        <v>158</v>
      </c>
      <c r="EC231" s="1" t="s">
        <v>149</v>
      </c>
      <c r="ED231" s="1" t="s">
        <v>158</v>
      </c>
      <c r="EE231" s="1" t="s">
        <v>621</v>
      </c>
      <c r="EF231" s="1" t="s">
        <v>151</v>
      </c>
      <c r="EG231" s="1" t="s">
        <v>151</v>
      </c>
    </row>
    <row r="232" ht="14.25" customHeight="1">
      <c r="A232" s="1" t="s">
        <v>622</v>
      </c>
      <c r="B232" s="1" t="s">
        <v>136</v>
      </c>
      <c r="C232" s="1">
        <v>46.0</v>
      </c>
      <c r="D232" s="1" t="s">
        <v>161</v>
      </c>
      <c r="E232" s="1">
        <v>95.3</v>
      </c>
      <c r="F232" s="1">
        <v>47.0</v>
      </c>
      <c r="G232" s="1" t="s">
        <v>154</v>
      </c>
      <c r="H232" s="1">
        <v>22.4</v>
      </c>
      <c r="I232" s="1">
        <v>135.0</v>
      </c>
      <c r="J232" s="1">
        <v>204.0</v>
      </c>
      <c r="K232" s="1">
        <v>4.340425532</v>
      </c>
      <c r="L232" s="1">
        <v>263.2</v>
      </c>
      <c r="M232" s="1">
        <v>1.5</v>
      </c>
      <c r="N232" s="1">
        <v>84.0</v>
      </c>
      <c r="O232" s="1">
        <v>5.4</v>
      </c>
      <c r="P232" s="1">
        <v>2.8</v>
      </c>
      <c r="Q232" s="1">
        <v>3.72</v>
      </c>
      <c r="R232" s="1">
        <v>0.752688172</v>
      </c>
      <c r="S232" s="1">
        <v>112.0</v>
      </c>
      <c r="T232" s="1">
        <v>12.58</v>
      </c>
      <c r="U232" s="1">
        <v>4.662</v>
      </c>
      <c r="V232" s="1">
        <v>152.3</v>
      </c>
      <c r="W232" s="1">
        <v>216.5232358</v>
      </c>
      <c r="X232" s="1">
        <v>62.9</v>
      </c>
      <c r="Y232" s="1">
        <v>38.36450577</v>
      </c>
      <c r="Z232" s="1">
        <v>2.606576</v>
      </c>
      <c r="AA232" s="1">
        <v>0.330262964</v>
      </c>
      <c r="AB232" s="1">
        <v>75.4</v>
      </c>
      <c r="AC232" s="1">
        <v>23.71748636</v>
      </c>
      <c r="AD232" s="1" t="s">
        <v>154</v>
      </c>
      <c r="AE232" s="1">
        <v>32.18116155</v>
      </c>
      <c r="AF232" s="1">
        <v>89.2</v>
      </c>
      <c r="AG232" s="1" t="s">
        <v>154</v>
      </c>
      <c r="AH232" s="1" t="s">
        <v>141</v>
      </c>
      <c r="AI232" s="1" t="s">
        <v>142</v>
      </c>
      <c r="AJ232" s="1" t="s">
        <v>167</v>
      </c>
      <c r="AK232" s="1" t="s">
        <v>170</v>
      </c>
      <c r="AL232" s="1">
        <v>122.0</v>
      </c>
      <c r="AM232" s="1">
        <v>84.0</v>
      </c>
      <c r="AN232" s="1">
        <v>1719.83</v>
      </c>
      <c r="AO232" s="1">
        <v>19.2667</v>
      </c>
      <c r="AP232" s="1">
        <v>659.696</v>
      </c>
      <c r="AQ232" s="1">
        <v>858.577</v>
      </c>
      <c r="AR232" s="1">
        <v>11.2142</v>
      </c>
      <c r="AS232" s="1">
        <v>1853.69</v>
      </c>
      <c r="AT232" s="1">
        <v>2496.32</v>
      </c>
      <c r="AU232" s="1">
        <v>254.971</v>
      </c>
      <c r="AV232" s="1">
        <v>10.2498</v>
      </c>
      <c r="AW232" s="1">
        <v>1.74673</v>
      </c>
      <c r="AX232" s="1">
        <v>3.12684</v>
      </c>
      <c r="AY232" s="1">
        <v>793.33</v>
      </c>
      <c r="AZ232" s="1">
        <v>1.02306</v>
      </c>
      <c r="BA232" s="1">
        <v>1.55709</v>
      </c>
      <c r="BB232" s="1">
        <v>19.0867</v>
      </c>
      <c r="BC232" s="1">
        <v>4.28687</v>
      </c>
      <c r="BD232" s="1">
        <v>2.53596</v>
      </c>
      <c r="BE232" s="1">
        <v>297.084</v>
      </c>
      <c r="BF232" s="1">
        <v>6.961</v>
      </c>
      <c r="BG232" s="1">
        <v>196.798</v>
      </c>
      <c r="BH232" s="1">
        <v>12.18972571</v>
      </c>
      <c r="BI232" s="1">
        <v>2.677763558</v>
      </c>
      <c r="BJ232" s="1">
        <v>1.243334576</v>
      </c>
      <c r="BK232" s="1">
        <v>0.174169812</v>
      </c>
      <c r="BL232" s="1" t="s">
        <v>156</v>
      </c>
      <c r="BM232" s="1" t="s">
        <v>146</v>
      </c>
      <c r="BN232" s="1" t="s">
        <v>146</v>
      </c>
      <c r="BO232" s="1" t="s">
        <v>146</v>
      </c>
      <c r="BP232" s="1" t="s">
        <v>146</v>
      </c>
      <c r="BQ232" s="1" t="s">
        <v>146</v>
      </c>
      <c r="BR232" s="1" t="s">
        <v>146</v>
      </c>
      <c r="BS232" s="1">
        <v>11.84136894</v>
      </c>
      <c r="BT232" s="1">
        <v>11.99039594</v>
      </c>
      <c r="BU232" s="1">
        <v>7.947973859</v>
      </c>
      <c r="BV232" s="1">
        <v>1.148872514</v>
      </c>
      <c r="BW232" s="1">
        <v>0.0</v>
      </c>
      <c r="BX232" s="1">
        <v>-0.572081852</v>
      </c>
      <c r="BY232" s="1">
        <v>-0.332605728</v>
      </c>
      <c r="BZ232" s="1" t="str">
        <f t="shared" si="1"/>
        <v>antiinflamatoria</v>
      </c>
      <c r="CA232" s="1">
        <v>24.02242152</v>
      </c>
      <c r="CB232" s="1" t="s">
        <v>148</v>
      </c>
      <c r="CC232" s="1" t="s">
        <v>147</v>
      </c>
      <c r="CD232" s="1" t="s">
        <v>147</v>
      </c>
      <c r="CE232" s="1" t="s">
        <v>147</v>
      </c>
      <c r="CF232" s="1" t="s">
        <v>147</v>
      </c>
      <c r="CG232" s="1" t="s">
        <v>147</v>
      </c>
      <c r="CH232" s="1">
        <v>1528.754</v>
      </c>
      <c r="CI232" s="2" t="str">
        <f t="shared" si="2"/>
        <v>High</v>
      </c>
      <c r="CJ232" s="1">
        <v>688.279</v>
      </c>
      <c r="CK232" s="1">
        <v>631.481</v>
      </c>
      <c r="CL232" s="1">
        <v>56.798</v>
      </c>
      <c r="CM232" s="1">
        <v>479.823</v>
      </c>
      <c r="CN232" s="1">
        <v>195.056</v>
      </c>
      <c r="CO232" s="1">
        <v>0.924</v>
      </c>
      <c r="CP232" s="1">
        <v>0.0</v>
      </c>
      <c r="CQ232" s="1">
        <v>0.924</v>
      </c>
      <c r="CR232" s="1">
        <v>0.087</v>
      </c>
      <c r="CS232" s="1">
        <v>12.373</v>
      </c>
      <c r="CT232" s="1">
        <v>12.46</v>
      </c>
      <c r="CU232" s="1">
        <v>0.016</v>
      </c>
      <c r="CV232" s="1">
        <v>0.0</v>
      </c>
      <c r="CW232" s="1">
        <v>92.888</v>
      </c>
      <c r="CX232" s="1">
        <v>0.0</v>
      </c>
      <c r="CY232" s="1">
        <v>218.069</v>
      </c>
      <c r="CZ232" s="1">
        <v>0.308</v>
      </c>
      <c r="DA232" s="1">
        <v>2.195</v>
      </c>
      <c r="DB232" s="1">
        <v>2.503</v>
      </c>
      <c r="DC232" s="1">
        <v>0.089</v>
      </c>
      <c r="DD232" s="1">
        <v>0.544</v>
      </c>
      <c r="DE232" s="1">
        <v>0.632</v>
      </c>
      <c r="DF232" s="1">
        <v>148.9</v>
      </c>
      <c r="DG232" s="1">
        <v>7.526</v>
      </c>
      <c r="DH232" s="1">
        <v>156.426</v>
      </c>
      <c r="DI232" s="1">
        <v>13.069</v>
      </c>
      <c r="DJ232" s="1">
        <v>7.378</v>
      </c>
      <c r="DK232" s="1">
        <v>20.447</v>
      </c>
      <c r="DL232" s="1">
        <v>147.827</v>
      </c>
      <c r="DM232" s="1">
        <v>26.783</v>
      </c>
      <c r="DN232" s="1">
        <v>174.609</v>
      </c>
      <c r="DO232" s="1">
        <v>0.087</v>
      </c>
      <c r="DP232" s="1">
        <v>12.373</v>
      </c>
      <c r="DQ232" s="1">
        <v>12.46</v>
      </c>
      <c r="DR232" s="1" t="s">
        <v>149</v>
      </c>
      <c r="DS232" s="1" t="s">
        <v>157</v>
      </c>
      <c r="DT232" s="1" t="s">
        <v>149</v>
      </c>
      <c r="DU232" s="1" t="s">
        <v>157</v>
      </c>
      <c r="DV232" s="1">
        <v>888.898</v>
      </c>
      <c r="DW232" s="1" t="str">
        <f t="shared" si="3"/>
        <v>high</v>
      </c>
      <c r="DX232" s="1">
        <v>400.202</v>
      </c>
      <c r="DY232" s="1">
        <v>278.994</v>
      </c>
      <c r="DZ232" s="1">
        <v>113.416</v>
      </c>
      <c r="EA232" s="1" t="s">
        <v>149</v>
      </c>
      <c r="EB232" s="1" t="s">
        <v>157</v>
      </c>
      <c r="EC232" s="1" t="s">
        <v>149</v>
      </c>
      <c r="ED232" s="1" t="s">
        <v>157</v>
      </c>
      <c r="EE232" s="1" t="s">
        <v>623</v>
      </c>
      <c r="EF232" s="1" t="s">
        <v>151</v>
      </c>
      <c r="EG232" s="1" t="s">
        <v>151</v>
      </c>
    </row>
    <row r="233" ht="14.25" customHeight="1">
      <c r="A233" s="1" t="s">
        <v>624</v>
      </c>
      <c r="B233" s="1" t="s">
        <v>136</v>
      </c>
      <c r="C233" s="1">
        <v>30.0</v>
      </c>
      <c r="D233" s="1" t="s">
        <v>137</v>
      </c>
      <c r="E233" s="1">
        <v>60.5</v>
      </c>
      <c r="F233" s="1">
        <v>63.0</v>
      </c>
      <c r="G233" s="1" t="s">
        <v>154</v>
      </c>
      <c r="H233" s="1">
        <v>10.8</v>
      </c>
      <c r="I233" s="1">
        <v>88.0</v>
      </c>
      <c r="J233" s="1">
        <v>162.0</v>
      </c>
      <c r="K233" s="1">
        <v>2.571428571</v>
      </c>
      <c r="L233" s="1">
        <v>97.3</v>
      </c>
      <c r="M233" s="1">
        <v>0.9</v>
      </c>
      <c r="N233" s="1">
        <v>87.0</v>
      </c>
      <c r="O233" s="1">
        <v>4.9</v>
      </c>
      <c r="P233" s="1">
        <v>0.88</v>
      </c>
      <c r="Q233" s="1">
        <v>6.82</v>
      </c>
      <c r="R233" s="1">
        <v>0.129032258</v>
      </c>
      <c r="S233" s="1">
        <v>54.0</v>
      </c>
      <c r="T233" s="1">
        <v>5.75</v>
      </c>
      <c r="U233" s="1">
        <v>4.8285</v>
      </c>
      <c r="V233" s="1">
        <v>83.8</v>
      </c>
      <c r="W233" s="1">
        <v>86.56379375</v>
      </c>
      <c r="X233" s="1">
        <v>134.6</v>
      </c>
      <c r="Y233" s="1">
        <v>81.0405608</v>
      </c>
      <c r="Z233" s="1">
        <v>1.23395</v>
      </c>
      <c r="AA233" s="1">
        <v>0.369943238</v>
      </c>
      <c r="AB233" s="1">
        <v>62.2</v>
      </c>
      <c r="AC233" s="1">
        <v>22.57221658</v>
      </c>
      <c r="AD233" s="1" t="s">
        <v>154</v>
      </c>
      <c r="AE233" s="1">
        <v>21.73938819</v>
      </c>
      <c r="AF233" s="1">
        <v>79.8</v>
      </c>
      <c r="AG233" s="1" t="s">
        <v>154</v>
      </c>
      <c r="AH233" s="1" t="s">
        <v>154</v>
      </c>
      <c r="AI233" s="1" t="s">
        <v>142</v>
      </c>
      <c r="AJ233" s="1" t="s">
        <v>167</v>
      </c>
      <c r="AK233" s="1" t="s">
        <v>143</v>
      </c>
      <c r="AL233" s="1">
        <v>117.0</v>
      </c>
      <c r="AM233" s="1">
        <v>79.0</v>
      </c>
      <c r="AN233" s="1">
        <v>1537.03</v>
      </c>
      <c r="AO233" s="1">
        <v>16.1384</v>
      </c>
      <c r="AP233" s="1">
        <v>278.546</v>
      </c>
      <c r="AQ233" s="1">
        <v>804.03</v>
      </c>
      <c r="AR233" s="1">
        <v>11.269</v>
      </c>
      <c r="AS233" s="1">
        <v>704.848</v>
      </c>
      <c r="AT233" s="1">
        <v>2550.55</v>
      </c>
      <c r="AU233" s="1">
        <v>209.363</v>
      </c>
      <c r="AV233" s="1">
        <v>10.0798</v>
      </c>
      <c r="AW233" s="1">
        <v>1.28616</v>
      </c>
      <c r="AX233" s="1">
        <v>3.31435</v>
      </c>
      <c r="AY233" s="1">
        <v>600.977</v>
      </c>
      <c r="AZ233" s="1">
        <v>0.85237</v>
      </c>
      <c r="BA233" s="1">
        <v>1.04274</v>
      </c>
      <c r="BB233" s="1">
        <v>15.6368</v>
      </c>
      <c r="BC233" s="1">
        <v>4.59844</v>
      </c>
      <c r="BD233" s="1">
        <v>1.53327</v>
      </c>
      <c r="BE233" s="1">
        <v>305.654</v>
      </c>
      <c r="BF233" s="1">
        <v>6.82183</v>
      </c>
      <c r="BG233" s="1">
        <v>156.087</v>
      </c>
      <c r="BH233" s="1">
        <v>2.05072761</v>
      </c>
      <c r="BI233" s="1">
        <v>1.147557921</v>
      </c>
      <c r="BJ233" s="1">
        <v>0.723323283</v>
      </c>
      <c r="BK233" s="1">
        <v>0.03174575</v>
      </c>
      <c r="BL233" s="1" t="s">
        <v>156</v>
      </c>
      <c r="BM233" s="1" t="s">
        <v>146</v>
      </c>
      <c r="BN233" s="1" t="s">
        <v>146</v>
      </c>
      <c r="BO233" s="1" t="s">
        <v>146</v>
      </c>
      <c r="BP233" s="1" t="s">
        <v>146</v>
      </c>
      <c r="BQ233" s="1" t="s">
        <v>146</v>
      </c>
      <c r="BR233" s="1" t="s">
        <v>146</v>
      </c>
      <c r="BS233" s="1">
        <v>14.96848349</v>
      </c>
      <c r="BT233" s="1">
        <v>10.4129807</v>
      </c>
      <c r="BU233" s="1">
        <v>11.18430615</v>
      </c>
      <c r="BV233" s="1">
        <v>9.471094137</v>
      </c>
      <c r="BW233" s="1">
        <v>1.185214327</v>
      </c>
      <c r="BX233" s="1">
        <v>-0.084624454</v>
      </c>
      <c r="BY233" s="1">
        <v>-0.0550582</v>
      </c>
      <c r="BZ233" s="1" t="str">
        <f t="shared" si="1"/>
        <v>antiinflamatoria</v>
      </c>
      <c r="CA233" s="1">
        <v>22.39598997</v>
      </c>
      <c r="CB233" s="1" t="s">
        <v>148</v>
      </c>
      <c r="CC233" s="1">
        <v>0.243323714</v>
      </c>
      <c r="CD233" s="1">
        <v>0.311437864</v>
      </c>
      <c r="CE233" s="1">
        <v>0.031102561</v>
      </c>
      <c r="CF233" s="1">
        <v>0.030873528</v>
      </c>
      <c r="CG233" s="1">
        <v>0.166094086</v>
      </c>
      <c r="CH233" s="1">
        <v>1040.368</v>
      </c>
      <c r="CI233" s="2" t="str">
        <f t="shared" si="2"/>
        <v>High</v>
      </c>
      <c r="CJ233" s="1">
        <v>513.903</v>
      </c>
      <c r="CK233" s="1">
        <v>424.802</v>
      </c>
      <c r="CL233" s="1">
        <v>89.101</v>
      </c>
      <c r="CM233" s="1">
        <v>247.77</v>
      </c>
      <c r="CN233" s="1">
        <v>258.009</v>
      </c>
      <c r="CO233" s="1">
        <v>1.657</v>
      </c>
      <c r="CP233" s="1">
        <v>0.0</v>
      </c>
      <c r="CQ233" s="1">
        <v>1.657</v>
      </c>
      <c r="CR233" s="1">
        <v>0.0</v>
      </c>
      <c r="CS233" s="1">
        <v>6.456</v>
      </c>
      <c r="CT233" s="1">
        <v>6.456</v>
      </c>
      <c r="CU233" s="1">
        <v>0.011</v>
      </c>
      <c r="CV233" s="1">
        <v>0.169</v>
      </c>
      <c r="CW233" s="1">
        <v>0.0</v>
      </c>
      <c r="CX233" s="1">
        <v>0.0</v>
      </c>
      <c r="CY233" s="1">
        <v>24.937</v>
      </c>
      <c r="CZ233" s="1">
        <v>0.081</v>
      </c>
      <c r="DA233" s="1">
        <v>4.279</v>
      </c>
      <c r="DB233" s="1">
        <v>4.36</v>
      </c>
      <c r="DC233" s="1">
        <v>0.274</v>
      </c>
      <c r="DD233" s="1">
        <v>0.201</v>
      </c>
      <c r="DE233" s="1">
        <v>0.475</v>
      </c>
      <c r="DF233" s="1">
        <v>216.478</v>
      </c>
      <c r="DG233" s="1">
        <v>1.52</v>
      </c>
      <c r="DH233" s="1">
        <v>217.998</v>
      </c>
      <c r="DI233" s="1">
        <v>1.028</v>
      </c>
      <c r="DJ233" s="1">
        <v>0.554</v>
      </c>
      <c r="DK233" s="1">
        <v>1.583</v>
      </c>
      <c r="DL233" s="1">
        <v>180.336</v>
      </c>
      <c r="DM233" s="1">
        <v>76.091</v>
      </c>
      <c r="DN233" s="1">
        <v>256.427</v>
      </c>
      <c r="DO233" s="1">
        <v>0.0</v>
      </c>
      <c r="DP233" s="1">
        <v>6.456</v>
      </c>
      <c r="DQ233" s="1">
        <v>6.456</v>
      </c>
      <c r="DR233" s="1" t="s">
        <v>157</v>
      </c>
      <c r="DS233" s="1" t="s">
        <v>157</v>
      </c>
      <c r="DT233" s="1" t="s">
        <v>157</v>
      </c>
      <c r="DU233" s="1" t="s">
        <v>157</v>
      </c>
      <c r="DV233" s="1">
        <v>676.869</v>
      </c>
      <c r="DW233" s="1" t="str">
        <f t="shared" si="3"/>
        <v>high</v>
      </c>
      <c r="DX233" s="1">
        <v>334.348</v>
      </c>
      <c r="DY233" s="1">
        <v>161.201</v>
      </c>
      <c r="DZ233" s="1">
        <v>167.862</v>
      </c>
      <c r="EA233" s="1" t="s">
        <v>149</v>
      </c>
      <c r="EB233" s="1" t="s">
        <v>157</v>
      </c>
      <c r="EC233" s="1" t="s">
        <v>149</v>
      </c>
      <c r="ED233" s="1" t="s">
        <v>157</v>
      </c>
      <c r="EE233" s="1" t="s">
        <v>625</v>
      </c>
      <c r="EF233" s="1" t="s">
        <v>165</v>
      </c>
      <c r="EG233" s="1" t="s">
        <v>165</v>
      </c>
    </row>
    <row r="234" ht="14.25" customHeight="1">
      <c r="A234" s="1" t="s">
        <v>626</v>
      </c>
      <c r="B234" s="1" t="s">
        <v>153</v>
      </c>
      <c r="C234" s="1">
        <v>18.0</v>
      </c>
      <c r="D234" s="1" t="s">
        <v>137</v>
      </c>
      <c r="E234" s="1">
        <v>58.8</v>
      </c>
      <c r="F234" s="1">
        <v>45.0</v>
      </c>
      <c r="G234" s="1" t="s">
        <v>154</v>
      </c>
      <c r="H234" s="1">
        <v>15.6</v>
      </c>
      <c r="I234" s="1">
        <v>78.0</v>
      </c>
      <c r="J234" s="1">
        <v>139.0</v>
      </c>
      <c r="K234" s="1">
        <v>3.088888889</v>
      </c>
      <c r="L234" s="1">
        <v>137.2</v>
      </c>
      <c r="M234" s="1">
        <v>0.8</v>
      </c>
      <c r="N234" s="1">
        <v>85.0</v>
      </c>
      <c r="O234" s="1">
        <v>5.1</v>
      </c>
      <c r="P234" s="1">
        <v>9.72</v>
      </c>
      <c r="Q234" s="1">
        <v>9.49</v>
      </c>
      <c r="R234" s="1">
        <v>1.024236038</v>
      </c>
      <c r="S234" s="1">
        <v>78.0</v>
      </c>
      <c r="T234" s="1">
        <v>11.87</v>
      </c>
      <c r="U234" s="1">
        <v>4.7175</v>
      </c>
      <c r="V234" s="1">
        <v>143.1</v>
      </c>
      <c r="W234" s="1">
        <v>194.9897331</v>
      </c>
      <c r="X234" s="1">
        <v>66.4</v>
      </c>
      <c r="Y234" s="1">
        <v>40.1809213</v>
      </c>
      <c r="Z234" s="1">
        <v>2.488743333</v>
      </c>
      <c r="AA234" s="1">
        <v>0.332468921</v>
      </c>
      <c r="AB234" s="1">
        <v>59.8</v>
      </c>
      <c r="AC234" s="1">
        <v>20.83887991</v>
      </c>
      <c r="AD234" s="1" t="s">
        <v>154</v>
      </c>
      <c r="AE234" s="1">
        <v>29.86741878</v>
      </c>
      <c r="AF234" s="1">
        <v>74.0</v>
      </c>
      <c r="AG234" s="1" t="s">
        <v>154</v>
      </c>
      <c r="AH234" s="1" t="s">
        <v>154</v>
      </c>
      <c r="AI234" s="1" t="s">
        <v>142</v>
      </c>
      <c r="AJ234" s="1" t="s">
        <v>167</v>
      </c>
      <c r="AK234" s="1" t="s">
        <v>143</v>
      </c>
      <c r="AL234" s="1">
        <v>102.0</v>
      </c>
      <c r="AM234" s="1">
        <v>59.0</v>
      </c>
      <c r="AN234" s="1">
        <v>2083.17</v>
      </c>
      <c r="AO234" s="1">
        <v>14.7681</v>
      </c>
      <c r="AP234" s="1">
        <v>765.611</v>
      </c>
      <c r="AQ234" s="1">
        <v>1210.79</v>
      </c>
      <c r="AR234" s="1">
        <v>12.4238</v>
      </c>
      <c r="AS234" s="1">
        <v>1541.41</v>
      </c>
      <c r="AT234" s="1">
        <v>3498.8</v>
      </c>
      <c r="AU234" s="1">
        <v>269.182</v>
      </c>
      <c r="AV234" s="1">
        <v>10.5888</v>
      </c>
      <c r="AW234" s="1">
        <v>1.5055</v>
      </c>
      <c r="AX234" s="1">
        <v>3.07136</v>
      </c>
      <c r="AY234" s="1">
        <v>830.909</v>
      </c>
      <c r="AZ234" s="1">
        <v>1.43512</v>
      </c>
      <c r="BA234" s="1">
        <v>2.10569</v>
      </c>
      <c r="BB234" s="1">
        <v>24.2657</v>
      </c>
      <c r="BC234" s="1">
        <v>5.71449</v>
      </c>
      <c r="BD234" s="1">
        <v>1.58533</v>
      </c>
      <c r="BE234" s="1">
        <v>361.454</v>
      </c>
      <c r="BF234" s="1">
        <v>7.46844</v>
      </c>
      <c r="BG234" s="1">
        <v>164.178</v>
      </c>
      <c r="BH234" s="1">
        <v>0.26547064</v>
      </c>
      <c r="BI234" s="1">
        <v>0.0</v>
      </c>
      <c r="BJ234" s="1">
        <v>0.094287196</v>
      </c>
      <c r="BK234" s="1">
        <v>0.0</v>
      </c>
      <c r="BL234" s="1" t="s">
        <v>156</v>
      </c>
      <c r="BM234" s="1" t="s">
        <v>146</v>
      </c>
      <c r="BN234" s="1" t="s">
        <v>146</v>
      </c>
      <c r="BO234" s="1" t="s">
        <v>145</v>
      </c>
      <c r="BP234" s="1" t="s">
        <v>146</v>
      </c>
      <c r="BQ234" s="1" t="s">
        <v>146</v>
      </c>
      <c r="BR234" s="1" t="s">
        <v>146</v>
      </c>
      <c r="BS234" s="1">
        <v>17.72509904</v>
      </c>
      <c r="BT234" s="1">
        <v>7.993539267</v>
      </c>
      <c r="BU234" s="1">
        <v>9.989978703</v>
      </c>
      <c r="BV234" s="1">
        <v>8.565620065</v>
      </c>
      <c r="BW234" s="1">
        <v>1.555315546</v>
      </c>
      <c r="BX234" s="1">
        <v>-0.293908297</v>
      </c>
      <c r="BY234" s="1">
        <v>-0.141098558</v>
      </c>
      <c r="BZ234" s="1" t="str">
        <f t="shared" si="1"/>
        <v>antiinflamatoria</v>
      </c>
      <c r="CA234" s="1">
        <v>30.21621622</v>
      </c>
      <c r="CB234" s="1" t="s">
        <v>148</v>
      </c>
      <c r="CC234" s="1">
        <v>0.01420078</v>
      </c>
      <c r="CD234" s="1">
        <v>0.438936646</v>
      </c>
      <c r="CE234" s="1">
        <v>0.093157117</v>
      </c>
      <c r="CF234" s="1">
        <v>0.221494301</v>
      </c>
      <c r="CG234" s="1">
        <v>0.107850191</v>
      </c>
      <c r="CH234" s="1">
        <v>468.044</v>
      </c>
      <c r="CI234" s="2" t="str">
        <f t="shared" si="2"/>
        <v>low</v>
      </c>
      <c r="CJ234" s="1">
        <v>414.636</v>
      </c>
      <c r="CK234" s="1">
        <v>342.659</v>
      </c>
      <c r="CL234" s="1">
        <v>71.977</v>
      </c>
      <c r="CM234" s="1">
        <v>280.086</v>
      </c>
      <c r="CN234" s="1">
        <v>120.739</v>
      </c>
      <c r="CO234" s="1">
        <v>2.88</v>
      </c>
      <c r="CP234" s="1">
        <v>0.0</v>
      </c>
      <c r="CQ234" s="1">
        <v>2.88</v>
      </c>
      <c r="CR234" s="1">
        <v>0.0</v>
      </c>
      <c r="CS234" s="1">
        <v>10.93</v>
      </c>
      <c r="CT234" s="1">
        <v>10.93</v>
      </c>
      <c r="CU234" s="1">
        <v>0.0</v>
      </c>
      <c r="CV234" s="1">
        <v>0.359</v>
      </c>
      <c r="CW234" s="1">
        <v>0.0</v>
      </c>
      <c r="CX234" s="1">
        <v>0.0</v>
      </c>
      <c r="CY234" s="1">
        <v>18.226</v>
      </c>
      <c r="CZ234" s="1">
        <v>42.867</v>
      </c>
      <c r="DA234" s="1">
        <v>11.121</v>
      </c>
      <c r="DB234" s="1">
        <v>53.987</v>
      </c>
      <c r="DC234" s="1">
        <v>9.966</v>
      </c>
      <c r="DD234" s="1">
        <v>0.133</v>
      </c>
      <c r="DE234" s="1">
        <v>10.098</v>
      </c>
      <c r="DF234" s="1">
        <v>197.146</v>
      </c>
      <c r="DG234" s="1">
        <v>0.629</v>
      </c>
      <c r="DH234" s="1">
        <v>197.775</v>
      </c>
      <c r="DI234" s="1">
        <v>0.142</v>
      </c>
      <c r="DJ234" s="1">
        <v>3.648</v>
      </c>
      <c r="DK234" s="1">
        <v>3.791</v>
      </c>
      <c r="DL234" s="1">
        <v>71.415</v>
      </c>
      <c r="DM234" s="1">
        <v>45.499</v>
      </c>
      <c r="DN234" s="1">
        <v>116.914</v>
      </c>
      <c r="DO234" s="1">
        <v>0.0</v>
      </c>
      <c r="DP234" s="1">
        <v>10.93</v>
      </c>
      <c r="DQ234" s="1">
        <v>10.93</v>
      </c>
      <c r="DR234" s="1" t="s">
        <v>158</v>
      </c>
      <c r="DS234" s="1" t="s">
        <v>157</v>
      </c>
      <c r="DT234" s="1" t="s">
        <v>149</v>
      </c>
      <c r="DU234" s="1" t="s">
        <v>157</v>
      </c>
      <c r="DV234" s="1">
        <v>224.679</v>
      </c>
      <c r="DW234" s="1" t="str">
        <f t="shared" si="3"/>
        <v>low</v>
      </c>
      <c r="DX234" s="1">
        <v>199.041</v>
      </c>
      <c r="DY234" s="1">
        <v>134.452</v>
      </c>
      <c r="DZ234" s="1">
        <v>57.959</v>
      </c>
      <c r="EA234" s="1" t="s">
        <v>158</v>
      </c>
      <c r="EB234" s="1" t="s">
        <v>157</v>
      </c>
      <c r="EC234" s="1" t="s">
        <v>149</v>
      </c>
      <c r="ED234" s="1" t="s">
        <v>157</v>
      </c>
      <c r="EE234" s="1" t="s">
        <v>627</v>
      </c>
      <c r="EF234" s="1" t="s">
        <v>151</v>
      </c>
      <c r="EG234" s="1" t="s">
        <v>151</v>
      </c>
    </row>
    <row r="235" ht="14.25" customHeight="1">
      <c r="A235" s="1" t="s">
        <v>628</v>
      </c>
      <c r="B235" s="1" t="s">
        <v>136</v>
      </c>
      <c r="C235" s="1">
        <v>38.0</v>
      </c>
      <c r="D235" s="1" t="s">
        <v>137</v>
      </c>
      <c r="E235" s="1">
        <v>113.0</v>
      </c>
      <c r="F235" s="1">
        <v>34.0</v>
      </c>
      <c r="G235" s="1" t="s">
        <v>138</v>
      </c>
      <c r="H235" s="1">
        <v>88.6</v>
      </c>
      <c r="I235" s="1">
        <v>119.0</v>
      </c>
      <c r="J235" s="1">
        <v>242.0</v>
      </c>
      <c r="K235" s="1">
        <v>7.117647059</v>
      </c>
      <c r="L235" s="1">
        <v>170.6</v>
      </c>
      <c r="M235" s="1">
        <v>3.0</v>
      </c>
      <c r="N235" s="1">
        <v>98.0</v>
      </c>
      <c r="O235" s="1">
        <v>5.5</v>
      </c>
      <c r="P235" s="1">
        <v>1.88</v>
      </c>
      <c r="Q235" s="1">
        <v>2.54</v>
      </c>
      <c r="R235" s="1">
        <v>0.74015748</v>
      </c>
      <c r="S235" s="1">
        <v>443.0</v>
      </c>
      <c r="T235" s="1">
        <v>13.67</v>
      </c>
      <c r="U235" s="1">
        <v>5.439</v>
      </c>
      <c r="V235" s="1">
        <v>119.1</v>
      </c>
      <c r="W235" s="1">
        <v>141.0005157</v>
      </c>
      <c r="X235" s="1">
        <v>55.7</v>
      </c>
      <c r="Y235" s="1">
        <v>30.2618131</v>
      </c>
      <c r="Z235" s="1">
        <v>3.304494667</v>
      </c>
      <c r="AA235" s="1">
        <v>0.31939444</v>
      </c>
      <c r="AB235" s="1">
        <v>84.9</v>
      </c>
      <c r="AC235" s="1">
        <v>29.23940356</v>
      </c>
      <c r="AD235" s="1" t="s">
        <v>139</v>
      </c>
      <c r="AE235" s="1">
        <v>27.35537749</v>
      </c>
      <c r="AF235" s="1">
        <v>97.7</v>
      </c>
      <c r="AG235" s="1" t="s">
        <v>140</v>
      </c>
      <c r="AH235" s="1" t="s">
        <v>141</v>
      </c>
      <c r="AI235" s="1" t="s">
        <v>142</v>
      </c>
      <c r="AJ235" s="1" t="s">
        <v>167</v>
      </c>
      <c r="AK235" s="1" t="s">
        <v>173</v>
      </c>
      <c r="AL235" s="1">
        <v>162.0</v>
      </c>
      <c r="AM235" s="1">
        <v>91.0</v>
      </c>
      <c r="AN235" s="1">
        <v>1983.52</v>
      </c>
      <c r="AO235" s="1">
        <v>18.5872</v>
      </c>
      <c r="AP235" s="1">
        <v>1180.27</v>
      </c>
      <c r="AQ235" s="1">
        <v>1326.24</v>
      </c>
      <c r="AR235" s="1">
        <v>11.3508</v>
      </c>
      <c r="AS235" s="1">
        <v>1483.84</v>
      </c>
      <c r="AT235" s="1">
        <v>3390.36</v>
      </c>
      <c r="AU235" s="1">
        <v>260.726</v>
      </c>
      <c r="AV235" s="1">
        <v>10.8306</v>
      </c>
      <c r="AW235" s="1">
        <v>1.68263</v>
      </c>
      <c r="AX235" s="1">
        <v>2.9438</v>
      </c>
      <c r="AY235" s="1">
        <v>944.656</v>
      </c>
      <c r="AZ235" s="1">
        <v>0.896004</v>
      </c>
      <c r="BA235" s="1">
        <v>1.48242</v>
      </c>
      <c r="BB235" s="1">
        <v>13.7066</v>
      </c>
      <c r="BC235" s="1">
        <v>4.83815</v>
      </c>
      <c r="BD235" s="1">
        <v>0.92436</v>
      </c>
      <c r="BE235" s="1">
        <v>257.378</v>
      </c>
      <c r="BF235" s="1">
        <v>7.35086</v>
      </c>
      <c r="BG235" s="1">
        <v>164.953</v>
      </c>
      <c r="BH235" s="1">
        <v>5.330120054</v>
      </c>
      <c r="BI235" s="1">
        <v>5.306166714</v>
      </c>
      <c r="BJ235" s="1">
        <v>0.952348692</v>
      </c>
      <c r="BK235" s="1">
        <v>0.019517083</v>
      </c>
      <c r="BL235" s="1" t="s">
        <v>144</v>
      </c>
      <c r="BM235" s="1" t="s">
        <v>145</v>
      </c>
      <c r="BN235" s="1" t="s">
        <v>145</v>
      </c>
      <c r="BO235" s="1" t="s">
        <v>145</v>
      </c>
      <c r="BP235" s="1" t="s">
        <v>146</v>
      </c>
      <c r="BQ235" s="1" t="s">
        <v>146</v>
      </c>
      <c r="BR235" s="1" t="s">
        <v>145</v>
      </c>
      <c r="BS235" s="1">
        <v>12.70183198</v>
      </c>
      <c r="BT235" s="1">
        <v>9.509715603</v>
      </c>
      <c r="BU235" s="1">
        <v>5.977986452</v>
      </c>
      <c r="BV235" s="1">
        <v>4.876599984</v>
      </c>
      <c r="BW235" s="1">
        <v>1.399088885</v>
      </c>
      <c r="BX235" s="1">
        <v>0.656056433</v>
      </c>
      <c r="BY235" s="1">
        <v>0.330673605</v>
      </c>
      <c r="BZ235" s="1" t="str">
        <f t="shared" si="1"/>
        <v>proinflamatoria</v>
      </c>
      <c r="CA235" s="1">
        <v>29.11770727</v>
      </c>
      <c r="CB235" s="1" t="s">
        <v>148</v>
      </c>
      <c r="CC235" s="1">
        <v>0.204787346</v>
      </c>
      <c r="CD235" s="1">
        <v>0.16271928</v>
      </c>
      <c r="CE235" s="1">
        <v>0.521938496</v>
      </c>
      <c r="CF235" s="1">
        <v>0.001135838</v>
      </c>
      <c r="CG235" s="1">
        <v>0.012788692</v>
      </c>
      <c r="CH235" s="1">
        <v>576.146</v>
      </c>
      <c r="CI235" s="2" t="str">
        <f t="shared" si="2"/>
        <v>low</v>
      </c>
      <c r="CJ235" s="1">
        <v>481.041</v>
      </c>
      <c r="CK235" s="1">
        <v>448.715</v>
      </c>
      <c r="CL235" s="1">
        <v>32.325</v>
      </c>
      <c r="CM235" s="1">
        <v>234.963</v>
      </c>
      <c r="CN235" s="1">
        <v>239.718</v>
      </c>
      <c r="CO235" s="1">
        <v>0.0</v>
      </c>
      <c r="CP235" s="1">
        <v>0.0</v>
      </c>
      <c r="CQ235" s="1">
        <v>0.0</v>
      </c>
      <c r="CR235" s="1">
        <v>0.0</v>
      </c>
      <c r="CS235" s="1">
        <v>6.359</v>
      </c>
      <c r="CT235" s="1">
        <v>6.359</v>
      </c>
      <c r="CU235" s="1">
        <v>0.0</v>
      </c>
      <c r="CV235" s="1">
        <v>0.0</v>
      </c>
      <c r="CW235" s="1">
        <v>184.04</v>
      </c>
      <c r="CX235" s="1">
        <v>0.0</v>
      </c>
      <c r="CY235" s="1">
        <v>19.323</v>
      </c>
      <c r="CZ235" s="1">
        <v>0.0</v>
      </c>
      <c r="DA235" s="1">
        <v>0.0</v>
      </c>
      <c r="DB235" s="1">
        <v>0.0</v>
      </c>
      <c r="DC235" s="1">
        <v>0.0</v>
      </c>
      <c r="DD235" s="1">
        <v>0.004</v>
      </c>
      <c r="DE235" s="1">
        <v>0.004</v>
      </c>
      <c r="DF235" s="1">
        <v>30.217</v>
      </c>
      <c r="DG235" s="1">
        <v>1.379</v>
      </c>
      <c r="DH235" s="1">
        <v>31.596</v>
      </c>
      <c r="DI235" s="1">
        <v>9.994</v>
      </c>
      <c r="DJ235" s="1">
        <v>7.193</v>
      </c>
      <c r="DK235" s="1">
        <v>17.187</v>
      </c>
      <c r="DL235" s="1">
        <v>205.132</v>
      </c>
      <c r="DM235" s="1">
        <v>17.381</v>
      </c>
      <c r="DN235" s="1">
        <v>222.514</v>
      </c>
      <c r="DO235" s="1">
        <v>0.0</v>
      </c>
      <c r="DP235" s="1">
        <v>6.359</v>
      </c>
      <c r="DQ235" s="1">
        <v>6.359</v>
      </c>
      <c r="DR235" s="1" t="s">
        <v>158</v>
      </c>
      <c r="DS235" s="1" t="s">
        <v>157</v>
      </c>
      <c r="DT235" s="1" t="s">
        <v>157</v>
      </c>
      <c r="DU235" s="1" t="s">
        <v>157</v>
      </c>
      <c r="DV235" s="1">
        <v>290.466</v>
      </c>
      <c r="DW235" s="1" t="str">
        <f t="shared" si="3"/>
        <v>low</v>
      </c>
      <c r="DX235" s="1">
        <v>242.519</v>
      </c>
      <c r="DY235" s="1">
        <v>118.458</v>
      </c>
      <c r="DZ235" s="1">
        <v>120.855</v>
      </c>
      <c r="EA235" s="1" t="s">
        <v>158</v>
      </c>
      <c r="EB235" s="1" t="s">
        <v>157</v>
      </c>
      <c r="EC235" s="1" t="s">
        <v>157</v>
      </c>
      <c r="ED235" s="1" t="s">
        <v>157</v>
      </c>
      <c r="EE235" s="1" t="s">
        <v>629</v>
      </c>
      <c r="EF235" s="1" t="s">
        <v>151</v>
      </c>
      <c r="EG235" s="1" t="s">
        <v>151</v>
      </c>
    </row>
    <row r="236" ht="14.25" customHeight="1">
      <c r="A236" s="1" t="s">
        <v>630</v>
      </c>
      <c r="B236" s="1" t="s">
        <v>136</v>
      </c>
      <c r="C236" s="1">
        <v>45.0</v>
      </c>
      <c r="D236" s="1" t="s">
        <v>161</v>
      </c>
      <c r="E236" s="1">
        <v>132.0</v>
      </c>
      <c r="F236" s="1">
        <v>37.0</v>
      </c>
      <c r="G236" s="1" t="s">
        <v>138</v>
      </c>
      <c r="H236" s="1">
        <v>37.8</v>
      </c>
      <c r="I236" s="1">
        <v>165.0</v>
      </c>
      <c r="J236" s="1">
        <v>240.0</v>
      </c>
      <c r="K236" s="1">
        <v>6.486486486</v>
      </c>
      <c r="L236" s="1">
        <v>121.1</v>
      </c>
      <c r="M236" s="1">
        <v>6.4</v>
      </c>
      <c r="N236" s="1">
        <v>96.0</v>
      </c>
      <c r="O236" s="1">
        <v>5.4</v>
      </c>
      <c r="P236" s="1">
        <v>2.32</v>
      </c>
      <c r="Q236" s="1">
        <v>1.83</v>
      </c>
      <c r="R236" s="1">
        <v>1.267759563</v>
      </c>
      <c r="S236" s="1">
        <v>189.0</v>
      </c>
      <c r="T236" s="1">
        <v>15.39</v>
      </c>
      <c r="U236" s="1">
        <v>5.328</v>
      </c>
      <c r="V236" s="1">
        <v>134.4</v>
      </c>
      <c r="W236" s="1">
        <v>168.380744</v>
      </c>
      <c r="X236" s="1">
        <v>49.9</v>
      </c>
      <c r="Y236" s="1">
        <v>27.43972042</v>
      </c>
      <c r="Z236" s="1">
        <v>3.644352</v>
      </c>
      <c r="AA236" s="1">
        <v>0.315115444</v>
      </c>
      <c r="AB236" s="1">
        <v>80.3</v>
      </c>
      <c r="AC236" s="1">
        <v>28.04883501</v>
      </c>
      <c r="AD236" s="1" t="s">
        <v>139</v>
      </c>
      <c r="AE236" s="1">
        <v>29.85231028</v>
      </c>
      <c r="AF236" s="1">
        <v>101.0</v>
      </c>
      <c r="AG236" s="1" t="s">
        <v>140</v>
      </c>
      <c r="AH236" s="1" t="s">
        <v>141</v>
      </c>
      <c r="AI236" s="1" t="s">
        <v>142</v>
      </c>
      <c r="AJ236" s="1" t="s">
        <v>167</v>
      </c>
      <c r="AK236" s="1" t="s">
        <v>143</v>
      </c>
      <c r="AL236" s="1">
        <v>128.0</v>
      </c>
      <c r="AM236" s="1">
        <v>74.0</v>
      </c>
      <c r="AN236" s="1">
        <v>2599.49</v>
      </c>
      <c r="AO236" s="1">
        <v>15.7767</v>
      </c>
      <c r="AP236" s="1">
        <v>881.757</v>
      </c>
      <c r="AQ236" s="1">
        <v>1320.76</v>
      </c>
      <c r="AR236" s="1">
        <v>15.4413</v>
      </c>
      <c r="AS236" s="1">
        <v>2006.4</v>
      </c>
      <c r="AT236" s="1">
        <v>4267.3</v>
      </c>
      <c r="AU236" s="1">
        <v>301.853</v>
      </c>
      <c r="AV236" s="1">
        <v>11.3731</v>
      </c>
      <c r="AW236" s="1">
        <v>2.86927</v>
      </c>
      <c r="AX236" s="1">
        <v>3.96606</v>
      </c>
      <c r="AY236" s="1">
        <v>1035.9</v>
      </c>
      <c r="AZ236" s="1">
        <v>1.89459</v>
      </c>
      <c r="BA236" s="1">
        <v>2.69486</v>
      </c>
      <c r="BB236" s="1">
        <v>26.5292</v>
      </c>
      <c r="BC236" s="1">
        <v>7.68986</v>
      </c>
      <c r="BD236" s="1">
        <v>1.02865</v>
      </c>
      <c r="BE236" s="1">
        <v>345.004</v>
      </c>
      <c r="BF236" s="1">
        <v>7.67034</v>
      </c>
      <c r="BG236" s="1">
        <v>221.881</v>
      </c>
      <c r="BH236" s="1">
        <v>0.624993906</v>
      </c>
      <c r="BI236" s="1">
        <v>0.232499447</v>
      </c>
      <c r="BJ236" s="1">
        <v>0.139149986</v>
      </c>
      <c r="BK236" s="1">
        <v>0.009779893</v>
      </c>
      <c r="BL236" s="1" t="s">
        <v>144</v>
      </c>
      <c r="BM236" s="1" t="s">
        <v>146</v>
      </c>
      <c r="BN236" s="1" t="s">
        <v>145</v>
      </c>
      <c r="BO236" s="1" t="s">
        <v>145</v>
      </c>
      <c r="BP236" s="1" t="s">
        <v>146</v>
      </c>
      <c r="BQ236" s="1" t="s">
        <v>145</v>
      </c>
      <c r="BR236" s="1" t="s">
        <v>145</v>
      </c>
      <c r="BS236" s="1">
        <v>10.88899005</v>
      </c>
      <c r="BT236" s="1">
        <v>6.520741938</v>
      </c>
      <c r="BU236" s="1">
        <v>6.455054561</v>
      </c>
      <c r="BV236" s="1">
        <v>5.282463234</v>
      </c>
      <c r="BW236" s="1">
        <v>1.367895255</v>
      </c>
      <c r="BX236" s="1">
        <v>0.157979328</v>
      </c>
      <c r="BY236" s="1">
        <v>0.060784659</v>
      </c>
      <c r="BZ236" s="1" t="str">
        <f t="shared" si="1"/>
        <v>antiinflamatoria</v>
      </c>
      <c r="CA236" s="1">
        <v>30.4950495</v>
      </c>
      <c r="CB236" s="1" t="s">
        <v>148</v>
      </c>
      <c r="CC236" s="1">
        <v>0.097493571</v>
      </c>
      <c r="CD236" s="1">
        <v>0.407726557</v>
      </c>
      <c r="CE236" s="1">
        <v>0.020304763</v>
      </c>
      <c r="CF236" s="1">
        <v>0.037020689</v>
      </c>
      <c r="CG236" s="1">
        <v>0.321671209</v>
      </c>
      <c r="CH236" s="1">
        <v>494.756</v>
      </c>
      <c r="CI236" s="2" t="str">
        <f t="shared" si="2"/>
        <v>low</v>
      </c>
      <c r="CJ236" s="1">
        <v>905.257</v>
      </c>
      <c r="CK236" s="1">
        <v>835.983</v>
      </c>
      <c r="CL236" s="1">
        <v>69.274</v>
      </c>
      <c r="CM236" s="1">
        <v>710.287</v>
      </c>
      <c r="CN236" s="1">
        <v>184.309</v>
      </c>
      <c r="CO236" s="1">
        <v>1.042</v>
      </c>
      <c r="CP236" s="1">
        <v>0.0</v>
      </c>
      <c r="CQ236" s="1">
        <v>1.042</v>
      </c>
      <c r="CR236" s="1">
        <v>0.0</v>
      </c>
      <c r="CS236" s="1">
        <v>9.62</v>
      </c>
      <c r="CT236" s="1">
        <v>9.62</v>
      </c>
      <c r="CU236" s="1">
        <v>0.0</v>
      </c>
      <c r="CV236" s="1">
        <v>0.577</v>
      </c>
      <c r="CW236" s="1">
        <v>0.0</v>
      </c>
      <c r="CX236" s="1">
        <v>0.0</v>
      </c>
      <c r="CY236" s="1">
        <v>60.033</v>
      </c>
      <c r="CZ236" s="1">
        <v>0.201</v>
      </c>
      <c r="DA236" s="1">
        <v>0.0</v>
      </c>
      <c r="DB236" s="1">
        <v>0.201</v>
      </c>
      <c r="DC236" s="1">
        <v>5.106</v>
      </c>
      <c r="DD236" s="1">
        <v>0.057</v>
      </c>
      <c r="DE236" s="1">
        <v>5.163</v>
      </c>
      <c r="DF236" s="1">
        <v>644.649</v>
      </c>
      <c r="DG236" s="1">
        <v>0.241</v>
      </c>
      <c r="DH236" s="1">
        <v>644.89</v>
      </c>
      <c r="DI236" s="1">
        <v>0.229</v>
      </c>
      <c r="DJ236" s="1">
        <v>2.104</v>
      </c>
      <c r="DK236" s="1">
        <v>2.332</v>
      </c>
      <c r="DL236" s="1">
        <v>124.706</v>
      </c>
      <c r="DM236" s="1">
        <v>57.235</v>
      </c>
      <c r="DN236" s="1">
        <v>181.941</v>
      </c>
      <c r="DO236" s="1">
        <v>0.0</v>
      </c>
      <c r="DP236" s="1">
        <v>9.62</v>
      </c>
      <c r="DQ236" s="1">
        <v>9.62</v>
      </c>
      <c r="DR236" s="1" t="s">
        <v>158</v>
      </c>
      <c r="DS236" s="1" t="s">
        <v>149</v>
      </c>
      <c r="DT236" s="1" t="s">
        <v>149</v>
      </c>
      <c r="DU236" s="1" t="s">
        <v>157</v>
      </c>
      <c r="DV236" s="1">
        <v>190.328</v>
      </c>
      <c r="DW236" s="1" t="str">
        <f t="shared" si="3"/>
        <v>low</v>
      </c>
      <c r="DX236" s="1">
        <v>348.244</v>
      </c>
      <c r="DY236" s="1">
        <v>273.241</v>
      </c>
      <c r="DZ236" s="1">
        <v>70.902</v>
      </c>
      <c r="EA236" s="1" t="s">
        <v>158</v>
      </c>
      <c r="EB236" s="1" t="s">
        <v>157</v>
      </c>
      <c r="EC236" s="1" t="s">
        <v>149</v>
      </c>
      <c r="ED236" s="1" t="s">
        <v>157</v>
      </c>
      <c r="EE236" s="1" t="s">
        <v>631</v>
      </c>
      <c r="EF236" s="1" t="s">
        <v>175</v>
      </c>
      <c r="EG236" s="1" t="s">
        <v>175</v>
      </c>
    </row>
    <row r="237" ht="14.25" customHeight="1">
      <c r="A237" s="1" t="s">
        <v>632</v>
      </c>
      <c r="B237" s="1" t="s">
        <v>153</v>
      </c>
      <c r="C237" s="1">
        <v>57.0</v>
      </c>
      <c r="D237" s="1" t="s">
        <v>161</v>
      </c>
      <c r="E237" s="1">
        <v>98.0</v>
      </c>
      <c r="F237" s="1">
        <v>36.0</v>
      </c>
      <c r="G237" s="1" t="s">
        <v>154</v>
      </c>
      <c r="H237" s="1">
        <v>29.8</v>
      </c>
      <c r="I237" s="1">
        <v>134.0</v>
      </c>
      <c r="J237" s="1">
        <v>200.0</v>
      </c>
      <c r="K237" s="1">
        <v>5.555555556</v>
      </c>
      <c r="L237" s="1">
        <v>52.9</v>
      </c>
      <c r="M237" s="1">
        <v>8.8</v>
      </c>
      <c r="N237" s="1">
        <v>179.0</v>
      </c>
      <c r="O237" s="1">
        <v>9.0</v>
      </c>
      <c r="P237" s="1">
        <v>9.52</v>
      </c>
      <c r="Q237" s="1">
        <v>6.01</v>
      </c>
      <c r="R237" s="1">
        <v>1.584026622</v>
      </c>
      <c r="S237" s="1">
        <v>149.0</v>
      </c>
      <c r="T237" s="1">
        <v>8.79</v>
      </c>
      <c r="U237" s="1">
        <v>9.9345</v>
      </c>
      <c r="V237" s="1">
        <v>27.6</v>
      </c>
      <c r="W237" s="1">
        <v>27.3214702</v>
      </c>
      <c r="X237" s="1">
        <v>75.4</v>
      </c>
      <c r="Y237" s="1">
        <v>25.76603717</v>
      </c>
      <c r="Z237" s="1">
        <v>3.881078</v>
      </c>
      <c r="AA237" s="1">
        <v>0.312424608</v>
      </c>
      <c r="AB237" s="1">
        <v>66.0</v>
      </c>
      <c r="AC237" s="1">
        <v>25.78125</v>
      </c>
      <c r="AD237" s="1" t="s">
        <v>139</v>
      </c>
      <c r="AE237" s="1">
        <v>41.29473851</v>
      </c>
      <c r="AF237" s="1">
        <v>90.8</v>
      </c>
      <c r="AG237" s="1" t="s">
        <v>140</v>
      </c>
      <c r="AH237" s="1" t="s">
        <v>141</v>
      </c>
      <c r="AI237" s="1" t="s">
        <v>142</v>
      </c>
      <c r="AJ237" s="1" t="s">
        <v>167</v>
      </c>
      <c r="AK237" s="1" t="s">
        <v>143</v>
      </c>
      <c r="AL237" s="1">
        <v>151.0</v>
      </c>
      <c r="AM237" s="1">
        <v>92.0</v>
      </c>
      <c r="AN237" s="1">
        <v>1685.81</v>
      </c>
      <c r="AO237" s="1">
        <v>15.7153</v>
      </c>
      <c r="AP237" s="1">
        <v>924.298</v>
      </c>
      <c r="AQ237" s="1">
        <v>1213.19</v>
      </c>
      <c r="AR237" s="1">
        <v>14.2917</v>
      </c>
      <c r="AS237" s="1">
        <v>2004.68</v>
      </c>
      <c r="AT237" s="1">
        <v>2321.09</v>
      </c>
      <c r="AU237" s="1">
        <v>182.295</v>
      </c>
      <c r="AV237" s="1">
        <v>12.1757</v>
      </c>
      <c r="AW237" s="1">
        <v>1.1049</v>
      </c>
      <c r="AX237" s="1">
        <v>2.66679</v>
      </c>
      <c r="AY237" s="1">
        <v>747.306</v>
      </c>
      <c r="AZ237" s="1">
        <v>1.21925</v>
      </c>
      <c r="BA237" s="1">
        <v>3.34624</v>
      </c>
      <c r="BB237" s="1">
        <v>13.9841</v>
      </c>
      <c r="BC237" s="1">
        <v>4.13286</v>
      </c>
      <c r="BD237" s="1">
        <v>3.09283</v>
      </c>
      <c r="BE237" s="1">
        <v>398.568</v>
      </c>
      <c r="BF237" s="1">
        <v>7.30723</v>
      </c>
      <c r="BG237" s="1">
        <v>70.7776</v>
      </c>
      <c r="BH237" s="1">
        <v>3.453684239</v>
      </c>
      <c r="BI237" s="1">
        <v>0.619832498</v>
      </c>
      <c r="BJ237" s="1">
        <v>0.218010101</v>
      </c>
      <c r="BK237" s="1">
        <v>0.040298411</v>
      </c>
      <c r="BL237" s="1" t="s">
        <v>144</v>
      </c>
      <c r="BM237" s="1" t="s">
        <v>145</v>
      </c>
      <c r="BN237" s="1" t="s">
        <v>146</v>
      </c>
      <c r="BO237" s="1" t="s">
        <v>145</v>
      </c>
      <c r="BP237" s="1" t="s">
        <v>145</v>
      </c>
      <c r="BQ237" s="1" t="s">
        <v>145</v>
      </c>
      <c r="BR237" s="1" t="s">
        <v>145</v>
      </c>
      <c r="BS237" s="1">
        <v>9.832406131</v>
      </c>
      <c r="BT237" s="1">
        <v>6.693352783</v>
      </c>
      <c r="BU237" s="1">
        <v>5.037147605</v>
      </c>
      <c r="BV237" s="1">
        <v>4.908933601</v>
      </c>
      <c r="BW237" s="1">
        <v>1.306283527</v>
      </c>
      <c r="BX237" s="1">
        <v>0.407659127</v>
      </c>
      <c r="BY237" s="1">
        <v>0.241790704</v>
      </c>
      <c r="BZ237" s="1" t="str">
        <f t="shared" si="1"/>
        <v>proinflamatoria</v>
      </c>
      <c r="CA237" s="1">
        <v>40.75770925</v>
      </c>
      <c r="CB237" s="1" t="s">
        <v>148</v>
      </c>
      <c r="CC237" s="1">
        <v>0.101141283</v>
      </c>
      <c r="CD237" s="1">
        <v>0.315711225</v>
      </c>
      <c r="CE237" s="1">
        <v>0.043290043</v>
      </c>
      <c r="CF237" s="1">
        <v>0.197385106</v>
      </c>
      <c r="CG237" s="1">
        <v>0.226901045</v>
      </c>
      <c r="CH237" s="1">
        <v>1028.04</v>
      </c>
      <c r="CI237" s="2" t="str">
        <f t="shared" si="2"/>
        <v>High</v>
      </c>
      <c r="CJ237" s="1">
        <v>513.542</v>
      </c>
      <c r="CK237" s="1">
        <v>349.411</v>
      </c>
      <c r="CL237" s="1">
        <v>164.131</v>
      </c>
      <c r="CM237" s="1">
        <v>6.892</v>
      </c>
      <c r="CN237" s="1">
        <v>501.022</v>
      </c>
      <c r="CO237" s="1">
        <v>4.498</v>
      </c>
      <c r="CP237" s="1">
        <v>0.0</v>
      </c>
      <c r="CQ237" s="1">
        <v>4.498</v>
      </c>
      <c r="CR237" s="1">
        <v>0.0</v>
      </c>
      <c r="CS237" s="1">
        <v>1.117</v>
      </c>
      <c r="CT237" s="1">
        <v>1.117</v>
      </c>
      <c r="CU237" s="1">
        <v>0.013</v>
      </c>
      <c r="CV237" s="1">
        <v>0.817</v>
      </c>
      <c r="CW237" s="1">
        <v>0.0</v>
      </c>
      <c r="CX237" s="1">
        <v>0.0</v>
      </c>
      <c r="CY237" s="1">
        <v>0.727</v>
      </c>
      <c r="CZ237" s="1">
        <v>0.026</v>
      </c>
      <c r="DA237" s="1">
        <v>0.183</v>
      </c>
      <c r="DB237" s="1">
        <v>0.209</v>
      </c>
      <c r="DC237" s="1">
        <v>4.057</v>
      </c>
      <c r="DD237" s="1">
        <v>0.025</v>
      </c>
      <c r="DE237" s="1">
        <v>4.082</v>
      </c>
      <c r="DF237" s="1">
        <v>1.344</v>
      </c>
      <c r="DG237" s="1">
        <v>0.531</v>
      </c>
      <c r="DH237" s="1">
        <v>1.874</v>
      </c>
      <c r="DI237" s="1">
        <v>0.102</v>
      </c>
      <c r="DJ237" s="1">
        <v>0.334</v>
      </c>
      <c r="DK237" s="1">
        <v>0.436</v>
      </c>
      <c r="DL237" s="1">
        <v>338.645</v>
      </c>
      <c r="DM237" s="1">
        <v>161.941</v>
      </c>
      <c r="DN237" s="1">
        <v>500.586</v>
      </c>
      <c r="DO237" s="1">
        <v>0.0</v>
      </c>
      <c r="DP237" s="1">
        <v>1.117</v>
      </c>
      <c r="DQ237" s="1">
        <v>1.117</v>
      </c>
      <c r="DR237" s="1" t="s">
        <v>157</v>
      </c>
      <c r="DS237" s="1" t="s">
        <v>157</v>
      </c>
      <c r="DT237" s="1" t="s">
        <v>158</v>
      </c>
      <c r="DU237" s="1" t="s">
        <v>149</v>
      </c>
      <c r="DV237" s="1">
        <v>609.82</v>
      </c>
      <c r="DW237" s="1" t="str">
        <f t="shared" si="3"/>
        <v>high</v>
      </c>
      <c r="DX237" s="1">
        <v>304.626</v>
      </c>
      <c r="DY237" s="1">
        <v>4.088</v>
      </c>
      <c r="DZ237" s="1">
        <v>297.2</v>
      </c>
      <c r="EA237" s="1" t="s">
        <v>157</v>
      </c>
      <c r="EB237" s="1" t="s">
        <v>157</v>
      </c>
      <c r="EC237" s="1" t="s">
        <v>158</v>
      </c>
      <c r="ED237" s="1" t="s">
        <v>149</v>
      </c>
      <c r="EE237" s="1" t="s">
        <v>633</v>
      </c>
      <c r="EF237" s="1" t="s">
        <v>151</v>
      </c>
      <c r="EG237" s="1" t="s">
        <v>151</v>
      </c>
    </row>
    <row r="238" ht="14.25" customHeight="1">
      <c r="A238" s="1" t="s">
        <v>634</v>
      </c>
      <c r="B238" s="1" t="s">
        <v>153</v>
      </c>
      <c r="C238" s="1">
        <v>48.0</v>
      </c>
      <c r="D238" s="1" t="s">
        <v>161</v>
      </c>
      <c r="E238" s="1">
        <v>95.7</v>
      </c>
      <c r="F238" s="1">
        <v>59.0</v>
      </c>
      <c r="G238" s="1" t="s">
        <v>154</v>
      </c>
      <c r="H238" s="1">
        <v>17.5</v>
      </c>
      <c r="I238" s="1">
        <v>140.0</v>
      </c>
      <c r="J238" s="1">
        <v>216.0</v>
      </c>
      <c r="K238" s="1">
        <v>3.661016949</v>
      </c>
      <c r="L238" s="1">
        <v>104.2</v>
      </c>
      <c r="M238" s="1">
        <v>1.5</v>
      </c>
      <c r="N238" s="1">
        <v>88.0</v>
      </c>
      <c r="O238" s="1">
        <v>5.1</v>
      </c>
      <c r="P238" s="1">
        <v>15.19</v>
      </c>
      <c r="Q238" s="1">
        <v>6.05</v>
      </c>
      <c r="R238" s="1">
        <v>2.510743802</v>
      </c>
      <c r="S238" s="1">
        <v>85.0</v>
      </c>
      <c r="T238" s="1">
        <v>7.11</v>
      </c>
      <c r="U238" s="1">
        <v>4.884</v>
      </c>
      <c r="V238" s="1">
        <v>94.5</v>
      </c>
      <c r="W238" s="1">
        <v>102.7456647</v>
      </c>
      <c r="X238" s="1">
        <v>108.8</v>
      </c>
      <c r="Y238" s="1">
        <v>64.79436859</v>
      </c>
      <c r="Z238" s="1">
        <v>1.543344</v>
      </c>
      <c r="AA238" s="1">
        <v>0.357106819</v>
      </c>
      <c r="AB238" s="1">
        <v>86.5</v>
      </c>
      <c r="AC238" s="1">
        <v>33.00064361</v>
      </c>
      <c r="AD238" s="1" t="s">
        <v>155</v>
      </c>
      <c r="AE238" s="1">
        <v>41.24121905</v>
      </c>
      <c r="AF238" s="1">
        <v>108.0</v>
      </c>
      <c r="AG238" s="1" t="s">
        <v>140</v>
      </c>
      <c r="AH238" s="1" t="s">
        <v>141</v>
      </c>
      <c r="AI238" s="1" t="s">
        <v>142</v>
      </c>
      <c r="AJ238" s="1" t="s">
        <v>142</v>
      </c>
      <c r="AK238" s="1" t="s">
        <v>170</v>
      </c>
      <c r="AL238" s="1">
        <v>134.0</v>
      </c>
      <c r="AM238" s="1">
        <v>102.0</v>
      </c>
      <c r="AN238" s="1">
        <v>1591.37</v>
      </c>
      <c r="AO238" s="1">
        <v>12.5385</v>
      </c>
      <c r="AP238" s="1">
        <v>607.151</v>
      </c>
      <c r="AQ238" s="1">
        <v>834.267</v>
      </c>
      <c r="AR238" s="1">
        <v>11.3553</v>
      </c>
      <c r="AS238" s="1">
        <v>910.738</v>
      </c>
      <c r="AT238" s="1">
        <v>2599.9</v>
      </c>
      <c r="AU238" s="1">
        <v>170.179</v>
      </c>
      <c r="AV238" s="1">
        <v>9.78124</v>
      </c>
      <c r="AW238" s="1">
        <v>1.02358</v>
      </c>
      <c r="AX238" s="1">
        <v>2.80661</v>
      </c>
      <c r="AY238" s="1">
        <v>790.304</v>
      </c>
      <c r="AZ238" s="1">
        <v>0.908231</v>
      </c>
      <c r="BA238" s="1">
        <v>1.50509</v>
      </c>
      <c r="BB238" s="1">
        <v>9.72902</v>
      </c>
      <c r="BC238" s="1">
        <v>3.93113</v>
      </c>
      <c r="BD238" s="1">
        <v>1.6485</v>
      </c>
      <c r="BE238" s="1">
        <v>300.83</v>
      </c>
      <c r="BF238" s="1">
        <v>7.04274</v>
      </c>
      <c r="BG238" s="1">
        <v>213.649</v>
      </c>
      <c r="BH238" s="1">
        <v>7.085393035</v>
      </c>
      <c r="BI238" s="1">
        <v>1.426510184</v>
      </c>
      <c r="BJ238" s="1">
        <v>0.706838805</v>
      </c>
      <c r="BK238" s="1">
        <v>0.055575591</v>
      </c>
      <c r="BL238" s="1" t="s">
        <v>156</v>
      </c>
      <c r="BM238" s="1" t="s">
        <v>145</v>
      </c>
      <c r="BN238" s="1" t="s">
        <v>146</v>
      </c>
      <c r="BO238" s="1" t="s">
        <v>146</v>
      </c>
      <c r="BP238" s="1" t="s">
        <v>146</v>
      </c>
      <c r="BQ238" s="1" t="s">
        <v>146</v>
      </c>
      <c r="BR238" s="1" t="s">
        <v>146</v>
      </c>
      <c r="BS238" s="1">
        <v>31.5199686</v>
      </c>
      <c r="BT238" s="1">
        <v>39.6959548</v>
      </c>
      <c r="BU238" s="1">
        <v>93.44730577</v>
      </c>
      <c r="BV238" s="1">
        <v>109.646154</v>
      </c>
      <c r="BW238" s="1">
        <v>18.1302779</v>
      </c>
      <c r="BX238" s="1">
        <v>0.623551039</v>
      </c>
      <c r="BY238" s="1">
        <v>0.391923972</v>
      </c>
      <c r="BZ238" s="1" t="str">
        <f t="shared" si="1"/>
        <v>proinflamatoria</v>
      </c>
      <c r="CA238" s="1">
        <v>46.01851852</v>
      </c>
      <c r="CB238" s="1" t="s">
        <v>148</v>
      </c>
      <c r="CC238" s="1">
        <v>0.096094326</v>
      </c>
      <c r="CD238" s="1">
        <v>0.397347089</v>
      </c>
      <c r="CE238" s="1">
        <v>0.02672562</v>
      </c>
      <c r="CF238" s="1">
        <v>0.23232621</v>
      </c>
      <c r="CG238" s="1">
        <v>0.040776222</v>
      </c>
      <c r="CH238" s="1">
        <v>720.196</v>
      </c>
      <c r="CI238" s="2" t="str">
        <f t="shared" si="2"/>
        <v>low</v>
      </c>
      <c r="CJ238" s="1">
        <v>91.989</v>
      </c>
      <c r="CK238" s="1">
        <v>74.995</v>
      </c>
      <c r="CL238" s="1">
        <v>16.995</v>
      </c>
      <c r="CM238" s="1">
        <v>58.952</v>
      </c>
      <c r="CN238" s="1">
        <v>26.598</v>
      </c>
      <c r="CO238" s="1">
        <v>1.764</v>
      </c>
      <c r="CP238" s="1">
        <v>0.0</v>
      </c>
      <c r="CQ238" s="1">
        <v>1.764</v>
      </c>
      <c r="CR238" s="1">
        <v>0.0</v>
      </c>
      <c r="CS238" s="1">
        <v>4.674</v>
      </c>
      <c r="CT238" s="1">
        <v>4.674</v>
      </c>
      <c r="CU238" s="1">
        <v>0.0</v>
      </c>
      <c r="CV238" s="1">
        <v>1.764</v>
      </c>
      <c r="CW238" s="1">
        <v>0.0</v>
      </c>
      <c r="CX238" s="1">
        <v>0.0</v>
      </c>
      <c r="CY238" s="1">
        <v>47.724</v>
      </c>
      <c r="CZ238" s="1">
        <v>0.023</v>
      </c>
      <c r="DA238" s="1">
        <v>4.395</v>
      </c>
      <c r="DB238" s="1">
        <v>4.418</v>
      </c>
      <c r="DC238" s="1">
        <v>0.484</v>
      </c>
      <c r="DD238" s="1">
        <v>0.239</v>
      </c>
      <c r="DE238" s="1">
        <v>0.723</v>
      </c>
      <c r="DF238" s="1">
        <v>4.586</v>
      </c>
      <c r="DG238" s="1">
        <v>1.501</v>
      </c>
      <c r="DH238" s="1">
        <v>6.088</v>
      </c>
      <c r="DI238" s="1">
        <v>0.109</v>
      </c>
      <c r="DJ238" s="1">
        <v>1.611</v>
      </c>
      <c r="DK238" s="1">
        <v>1.72</v>
      </c>
      <c r="DL238" s="1">
        <v>20.304</v>
      </c>
      <c r="DM238" s="1">
        <v>4.574</v>
      </c>
      <c r="DN238" s="1">
        <v>24.878</v>
      </c>
      <c r="DO238" s="1">
        <v>0.0</v>
      </c>
      <c r="DP238" s="1">
        <v>4.674</v>
      </c>
      <c r="DQ238" s="1">
        <v>4.674</v>
      </c>
      <c r="DR238" s="1" t="s">
        <v>158</v>
      </c>
      <c r="DS238" s="1" t="s">
        <v>158</v>
      </c>
      <c r="DT238" s="1" t="s">
        <v>157</v>
      </c>
      <c r="DU238" s="1" t="s">
        <v>158</v>
      </c>
      <c r="DV238" s="1">
        <v>452.564</v>
      </c>
      <c r="DW238" s="1" t="str">
        <f t="shared" si="3"/>
        <v>low</v>
      </c>
      <c r="DX238" s="1">
        <v>57.805</v>
      </c>
      <c r="DY238" s="1">
        <v>37.045</v>
      </c>
      <c r="DZ238" s="1">
        <v>16.714</v>
      </c>
      <c r="EA238" s="1" t="s">
        <v>157</v>
      </c>
      <c r="EB238" s="1" t="s">
        <v>158</v>
      </c>
      <c r="EC238" s="1" t="s">
        <v>157</v>
      </c>
      <c r="ED238" s="1" t="s">
        <v>158</v>
      </c>
      <c r="EE238" s="1" t="s">
        <v>635</v>
      </c>
      <c r="EF238" s="1" t="s">
        <v>165</v>
      </c>
      <c r="EG238" s="1" t="s">
        <v>151</v>
      </c>
    </row>
    <row r="239" ht="14.25" customHeight="1">
      <c r="A239" s="1" t="s">
        <v>636</v>
      </c>
      <c r="B239" s="1" t="s">
        <v>153</v>
      </c>
      <c r="C239" s="1">
        <v>49.0</v>
      </c>
      <c r="D239" s="1" t="s">
        <v>161</v>
      </c>
      <c r="E239" s="1">
        <v>59.5</v>
      </c>
      <c r="F239" s="1">
        <v>95.0</v>
      </c>
      <c r="G239" s="1" t="s">
        <v>154</v>
      </c>
      <c r="H239" s="1">
        <v>8.8</v>
      </c>
      <c r="I239" s="1">
        <v>84.0</v>
      </c>
      <c r="J239" s="1">
        <v>188.0</v>
      </c>
      <c r="K239" s="1">
        <v>1.978947368</v>
      </c>
      <c r="L239" s="1">
        <v>56.1</v>
      </c>
      <c r="M239" s="1">
        <v>2.7</v>
      </c>
      <c r="N239" s="1">
        <v>91.0</v>
      </c>
      <c r="O239" s="1">
        <v>5.4</v>
      </c>
      <c r="P239" s="1">
        <v>7.1</v>
      </c>
      <c r="Q239" s="1">
        <v>9.7</v>
      </c>
      <c r="R239" s="1">
        <v>0.731958763</v>
      </c>
      <c r="S239" s="1">
        <v>44.0</v>
      </c>
      <c r="T239" s="1">
        <v>4.65</v>
      </c>
      <c r="U239" s="1">
        <v>5.0505</v>
      </c>
      <c r="V239" s="1">
        <v>66.4</v>
      </c>
      <c r="W239" s="1">
        <v>59.9806514</v>
      </c>
      <c r="X239" s="1">
        <v>164.1</v>
      </c>
      <c r="Y239" s="1">
        <v>95.80654742</v>
      </c>
      <c r="Z239" s="1">
        <v>1.04377</v>
      </c>
      <c r="AA239" s="1">
        <v>0.380166755</v>
      </c>
      <c r="AB239" s="1">
        <v>47.2</v>
      </c>
      <c r="AC239" s="1">
        <v>20.11057407</v>
      </c>
      <c r="AD239" s="1" t="s">
        <v>154</v>
      </c>
      <c r="AE239" s="1">
        <v>33.3805873</v>
      </c>
      <c r="AF239" s="1">
        <v>70.0</v>
      </c>
      <c r="AG239" s="1" t="s">
        <v>154</v>
      </c>
      <c r="AH239" s="1" t="s">
        <v>154</v>
      </c>
      <c r="AI239" s="1" t="s">
        <v>142</v>
      </c>
      <c r="AJ239" s="1" t="s">
        <v>142</v>
      </c>
      <c r="AK239" s="1" t="s">
        <v>143</v>
      </c>
      <c r="AL239" s="1">
        <v>129.0</v>
      </c>
      <c r="AM239" s="1">
        <v>75.0</v>
      </c>
      <c r="AN239" s="1">
        <v>1880.63</v>
      </c>
      <c r="AO239" s="1">
        <v>16.5834</v>
      </c>
      <c r="AP239" s="1">
        <v>573.218</v>
      </c>
      <c r="AQ239" s="1">
        <v>972.23</v>
      </c>
      <c r="AR239" s="1">
        <v>12.4112</v>
      </c>
      <c r="AS239" s="1">
        <v>1154.31</v>
      </c>
      <c r="AT239" s="1">
        <v>2176.41</v>
      </c>
      <c r="AU239" s="1">
        <v>188.336</v>
      </c>
      <c r="AV239" s="1">
        <v>9.76862</v>
      </c>
      <c r="AW239" s="1">
        <v>1.22722</v>
      </c>
      <c r="AX239" s="1">
        <v>2.83477</v>
      </c>
      <c r="AY239" s="1">
        <v>773.775</v>
      </c>
      <c r="AZ239" s="1">
        <v>1.13029</v>
      </c>
      <c r="BA239" s="1">
        <v>1.30931</v>
      </c>
      <c r="BB239" s="1">
        <v>19.162</v>
      </c>
      <c r="BC239" s="1">
        <v>7.71543</v>
      </c>
      <c r="BD239" s="1">
        <v>2.0955</v>
      </c>
      <c r="BE239" s="1">
        <v>350.635</v>
      </c>
      <c r="BF239" s="1">
        <v>6.83087</v>
      </c>
      <c r="BG239" s="1">
        <v>165.121</v>
      </c>
      <c r="BH239" s="1">
        <v>0.0</v>
      </c>
      <c r="BI239" s="1">
        <v>0.0</v>
      </c>
      <c r="BJ239" s="1">
        <v>0.0</v>
      </c>
      <c r="BK239" s="1">
        <v>0.0</v>
      </c>
      <c r="BL239" s="1" t="s">
        <v>156</v>
      </c>
      <c r="BM239" s="1" t="s">
        <v>146</v>
      </c>
      <c r="BN239" s="1" t="s">
        <v>146</v>
      </c>
      <c r="BO239" s="1" t="s">
        <v>146</v>
      </c>
      <c r="BP239" s="1" t="s">
        <v>146</v>
      </c>
      <c r="BQ239" s="1" t="s">
        <v>146</v>
      </c>
      <c r="BR239" s="1" t="s">
        <v>146</v>
      </c>
      <c r="BS239" s="1">
        <v>24.90883669</v>
      </c>
      <c r="BT239" s="1">
        <v>19.31027143</v>
      </c>
      <c r="BU239" s="1">
        <v>10.95050653</v>
      </c>
      <c r="BV239" s="1">
        <v>8.930219365</v>
      </c>
      <c r="BW239" s="1">
        <v>2.437733896</v>
      </c>
      <c r="BX239" s="1">
        <v>-0.207995372</v>
      </c>
      <c r="BY239" s="1">
        <v>-0.110577019</v>
      </c>
      <c r="BZ239" s="1" t="str">
        <f t="shared" si="1"/>
        <v>antiinflamatoria</v>
      </c>
      <c r="CA239" s="1">
        <v>32.22857143</v>
      </c>
      <c r="CB239" s="1" t="s">
        <v>148</v>
      </c>
      <c r="CC239" s="1">
        <v>0.021165621</v>
      </c>
      <c r="CD239" s="1">
        <v>0.278705873</v>
      </c>
      <c r="CE239" s="1">
        <v>0.02989644</v>
      </c>
      <c r="CF239" s="1">
        <v>0.338914506</v>
      </c>
      <c r="CG239" s="1">
        <v>0.139882077</v>
      </c>
      <c r="CH239" s="1">
        <v>575.066</v>
      </c>
      <c r="CI239" s="2" t="str">
        <f t="shared" si="2"/>
        <v>low</v>
      </c>
      <c r="CJ239" s="1">
        <v>589.427</v>
      </c>
      <c r="CK239" s="1">
        <v>489.283</v>
      </c>
      <c r="CL239" s="1">
        <v>100.145</v>
      </c>
      <c r="CM239" s="1">
        <v>341.396</v>
      </c>
      <c r="CN239" s="1">
        <v>232.7</v>
      </c>
      <c r="CO239" s="1">
        <v>8.428</v>
      </c>
      <c r="CP239" s="1">
        <v>0.0</v>
      </c>
      <c r="CQ239" s="1">
        <v>8.428</v>
      </c>
      <c r="CR239" s="1">
        <v>0.0</v>
      </c>
      <c r="CS239" s="1">
        <v>6.895</v>
      </c>
      <c r="CT239" s="1">
        <v>6.895</v>
      </c>
      <c r="CU239" s="1">
        <v>0.008</v>
      </c>
      <c r="CV239" s="1">
        <v>8.338</v>
      </c>
      <c r="CW239" s="1">
        <v>93.932</v>
      </c>
      <c r="CX239" s="1">
        <v>0.0</v>
      </c>
      <c r="CY239" s="1">
        <v>194.607</v>
      </c>
      <c r="CZ239" s="1">
        <v>0.194</v>
      </c>
      <c r="DA239" s="1">
        <v>0.236</v>
      </c>
      <c r="DB239" s="1">
        <v>0.43</v>
      </c>
      <c r="DC239" s="1">
        <v>2.174</v>
      </c>
      <c r="DD239" s="1">
        <v>0.61</v>
      </c>
      <c r="DE239" s="1">
        <v>2.784</v>
      </c>
      <c r="DF239" s="1">
        <v>35.264</v>
      </c>
      <c r="DG239" s="1">
        <v>6.084</v>
      </c>
      <c r="DH239" s="1">
        <v>41.348</v>
      </c>
      <c r="DI239" s="1">
        <v>2.462</v>
      </c>
      <c r="DJ239" s="1">
        <v>4.121</v>
      </c>
      <c r="DK239" s="1">
        <v>6.583</v>
      </c>
      <c r="DL239" s="1">
        <v>143.875</v>
      </c>
      <c r="DM239" s="1">
        <v>82.158</v>
      </c>
      <c r="DN239" s="1">
        <v>226.033</v>
      </c>
      <c r="DO239" s="1">
        <v>0.0</v>
      </c>
      <c r="DP239" s="1">
        <v>6.895</v>
      </c>
      <c r="DQ239" s="1">
        <v>6.895</v>
      </c>
      <c r="DR239" s="1" t="s">
        <v>158</v>
      </c>
      <c r="DS239" s="1" t="s">
        <v>157</v>
      </c>
      <c r="DT239" s="1" t="s">
        <v>149</v>
      </c>
      <c r="DU239" s="1" t="s">
        <v>157</v>
      </c>
      <c r="DV239" s="1">
        <v>305.783</v>
      </c>
      <c r="DW239" s="1" t="str">
        <f t="shared" si="3"/>
        <v>low</v>
      </c>
      <c r="DX239" s="1">
        <v>313.42</v>
      </c>
      <c r="DY239" s="1">
        <v>181.533</v>
      </c>
      <c r="DZ239" s="1">
        <v>123.735</v>
      </c>
      <c r="EA239" s="1" t="s">
        <v>158</v>
      </c>
      <c r="EB239" s="1" t="s">
        <v>157</v>
      </c>
      <c r="EC239" s="1" t="s">
        <v>149</v>
      </c>
      <c r="ED239" s="1" t="s">
        <v>157</v>
      </c>
      <c r="EE239" s="1" t="s">
        <v>637</v>
      </c>
      <c r="EF239" s="1" t="s">
        <v>151</v>
      </c>
      <c r="EG239" s="1" t="s">
        <v>151</v>
      </c>
    </row>
    <row r="240" ht="14.25" customHeight="1">
      <c r="A240" s="1" t="s">
        <v>638</v>
      </c>
      <c r="B240" s="1" t="s">
        <v>136</v>
      </c>
      <c r="C240" s="1">
        <v>21.0</v>
      </c>
      <c r="D240" s="1" t="s">
        <v>137</v>
      </c>
      <c r="E240" s="1">
        <v>58.0</v>
      </c>
      <c r="F240" s="1">
        <v>40.0</v>
      </c>
      <c r="G240" s="1" t="s">
        <v>154</v>
      </c>
      <c r="H240" s="1">
        <v>16.2</v>
      </c>
      <c r="I240" s="1">
        <v>75.0</v>
      </c>
      <c r="J240" s="1">
        <v>131.0</v>
      </c>
      <c r="K240" s="1">
        <v>3.275</v>
      </c>
      <c r="L240" s="1">
        <v>333.6</v>
      </c>
      <c r="M240" s="1">
        <v>44.3</v>
      </c>
      <c r="N240" s="1">
        <v>94.0</v>
      </c>
      <c r="O240" s="1">
        <v>5.1</v>
      </c>
      <c r="P240" s="1">
        <v>2.24</v>
      </c>
      <c r="Q240" s="1">
        <v>3.53</v>
      </c>
      <c r="R240" s="1">
        <v>0.634560907</v>
      </c>
      <c r="S240" s="1">
        <v>81.0</v>
      </c>
      <c r="T240" s="1">
        <v>7.65</v>
      </c>
      <c r="U240" s="1">
        <v>5.217</v>
      </c>
      <c r="V240" s="1">
        <v>87.0</v>
      </c>
      <c r="W240" s="1">
        <v>89.10891089</v>
      </c>
      <c r="X240" s="1">
        <v>99.5</v>
      </c>
      <c r="Y240" s="1">
        <v>56.37677728</v>
      </c>
      <c r="Z240" s="1">
        <v>1.77378</v>
      </c>
      <c r="AA240" s="1">
        <v>0.349562399</v>
      </c>
      <c r="AB240" s="1">
        <v>83.8</v>
      </c>
      <c r="AC240" s="1">
        <v>29.79736724</v>
      </c>
      <c r="AD240" s="1" t="s">
        <v>139</v>
      </c>
      <c r="AE240" s="1">
        <v>28.56851961</v>
      </c>
      <c r="AF240" s="1">
        <v>95.8</v>
      </c>
      <c r="AG240" s="1" t="s">
        <v>140</v>
      </c>
      <c r="AH240" s="1" t="s">
        <v>141</v>
      </c>
      <c r="AI240" s="1" t="s">
        <v>142</v>
      </c>
      <c r="AJ240" s="1" t="s">
        <v>167</v>
      </c>
      <c r="AK240" s="1" t="s">
        <v>173</v>
      </c>
      <c r="AL240" s="1">
        <v>123.0</v>
      </c>
      <c r="AM240" s="1">
        <v>90.0</v>
      </c>
      <c r="AN240" s="1">
        <v>1621.36</v>
      </c>
      <c r="AO240" s="1">
        <v>17.3879</v>
      </c>
      <c r="AP240" s="1">
        <v>539.946</v>
      </c>
      <c r="AQ240" s="1">
        <v>782.367</v>
      </c>
      <c r="AR240" s="1">
        <v>11.1867</v>
      </c>
      <c r="AS240" s="1">
        <v>962.23</v>
      </c>
      <c r="AT240" s="1">
        <v>2046.94</v>
      </c>
      <c r="AU240" s="1">
        <v>187.44</v>
      </c>
      <c r="AV240" s="1">
        <v>9.48006</v>
      </c>
      <c r="AW240" s="1">
        <v>1.13259</v>
      </c>
      <c r="AX240" s="1">
        <v>3.32195</v>
      </c>
      <c r="AY240" s="1">
        <v>867.086</v>
      </c>
      <c r="AZ240" s="1">
        <v>0.650235</v>
      </c>
      <c r="BA240" s="1">
        <v>0.995314</v>
      </c>
      <c r="BB240" s="1">
        <v>9.22946</v>
      </c>
      <c r="BC240" s="1">
        <v>3.438</v>
      </c>
      <c r="BD240" s="1">
        <v>0.974116</v>
      </c>
      <c r="BE240" s="1">
        <v>314.017</v>
      </c>
      <c r="BF240" s="1">
        <v>6.55544</v>
      </c>
      <c r="BG240" s="1">
        <v>98.7328</v>
      </c>
      <c r="BH240" s="1">
        <v>3.114600337</v>
      </c>
      <c r="BI240" s="1">
        <v>0.868640164</v>
      </c>
      <c r="BJ240" s="1">
        <v>0.499990781</v>
      </c>
      <c r="BK240" s="1">
        <v>0.026968195</v>
      </c>
      <c r="BL240" s="1" t="s">
        <v>144</v>
      </c>
      <c r="BM240" s="1" t="s">
        <v>145</v>
      </c>
      <c r="BN240" s="1" t="s">
        <v>146</v>
      </c>
      <c r="BO240" s="1" t="s">
        <v>146</v>
      </c>
      <c r="BP240" s="1" t="s">
        <v>146</v>
      </c>
      <c r="BQ240" s="1" t="s">
        <v>145</v>
      </c>
      <c r="BR240" s="1" t="s">
        <v>146</v>
      </c>
      <c r="BS240" s="1">
        <v>27.96629588</v>
      </c>
      <c r="BT240" s="1">
        <v>22.42385397</v>
      </c>
      <c r="BU240" s="1">
        <v>15.61457983</v>
      </c>
      <c r="BV240" s="1">
        <v>9.13500064</v>
      </c>
      <c r="BW240" s="1">
        <v>1.952788462</v>
      </c>
      <c r="BX240" s="1">
        <v>0.488099728</v>
      </c>
      <c r="BY240" s="1">
        <v>0.301110258</v>
      </c>
      <c r="BZ240" s="1" t="str">
        <f t="shared" si="1"/>
        <v>proinflamatoria</v>
      </c>
      <c r="CA240" s="1">
        <v>28.98956159</v>
      </c>
      <c r="CB240" s="1" t="s">
        <v>148</v>
      </c>
      <c r="CC240" s="1">
        <v>0.07253886</v>
      </c>
      <c r="CD240" s="1">
        <v>0.597629356</v>
      </c>
      <c r="CE240" s="1">
        <v>0.132159841</v>
      </c>
      <c r="CF240" s="1">
        <v>0.085385762</v>
      </c>
      <c r="CG240" s="1">
        <v>0.04620626</v>
      </c>
      <c r="CH240" s="1">
        <v>605.574</v>
      </c>
      <c r="CI240" s="2" t="str">
        <f t="shared" si="2"/>
        <v>low</v>
      </c>
      <c r="CJ240" s="1">
        <v>273.147</v>
      </c>
      <c r="CK240" s="1">
        <v>170.774</v>
      </c>
      <c r="CL240" s="1">
        <v>102.373</v>
      </c>
      <c r="CM240" s="1">
        <v>143.678</v>
      </c>
      <c r="CN240" s="1">
        <v>127.15</v>
      </c>
      <c r="CO240" s="1">
        <v>0.0</v>
      </c>
      <c r="CP240" s="1">
        <v>0.0</v>
      </c>
      <c r="CQ240" s="1">
        <v>0.0</v>
      </c>
      <c r="CR240" s="1">
        <v>0.0</v>
      </c>
      <c r="CS240" s="1">
        <v>2.319</v>
      </c>
      <c r="CT240" s="1">
        <v>2.319</v>
      </c>
      <c r="CU240" s="1">
        <v>0.0</v>
      </c>
      <c r="CV240" s="1">
        <v>0.0</v>
      </c>
      <c r="CW240" s="1">
        <v>95.707</v>
      </c>
      <c r="CX240" s="1">
        <v>0.0</v>
      </c>
      <c r="CY240" s="1">
        <v>16.395</v>
      </c>
      <c r="CZ240" s="1">
        <v>0.0</v>
      </c>
      <c r="DA240" s="1">
        <v>0.0</v>
      </c>
      <c r="DB240" s="1">
        <v>0.0</v>
      </c>
      <c r="DC240" s="1">
        <v>0.348</v>
      </c>
      <c r="DD240" s="1">
        <v>0.067</v>
      </c>
      <c r="DE240" s="1">
        <v>0.416</v>
      </c>
      <c r="DF240" s="1">
        <v>24.335</v>
      </c>
      <c r="DG240" s="1">
        <v>6.719</v>
      </c>
      <c r="DH240" s="1">
        <v>31.054</v>
      </c>
      <c r="DI240" s="1">
        <v>28.124</v>
      </c>
      <c r="DJ240" s="1">
        <v>21.567</v>
      </c>
      <c r="DK240" s="1">
        <v>49.691</v>
      </c>
      <c r="DL240" s="1">
        <v>5.727</v>
      </c>
      <c r="DM240" s="1">
        <v>71.668</v>
      </c>
      <c r="DN240" s="1">
        <v>77.394</v>
      </c>
      <c r="DO240" s="1">
        <v>0.0</v>
      </c>
      <c r="DP240" s="1">
        <v>2.319</v>
      </c>
      <c r="DQ240" s="1">
        <v>2.319</v>
      </c>
      <c r="DR240" s="1" t="s">
        <v>158</v>
      </c>
      <c r="DS240" s="1" t="s">
        <v>158</v>
      </c>
      <c r="DT240" s="1" t="s">
        <v>157</v>
      </c>
      <c r="DU240" s="1" t="s">
        <v>157</v>
      </c>
      <c r="DV240" s="1">
        <v>373.497</v>
      </c>
      <c r="DW240" s="1" t="str">
        <f t="shared" si="3"/>
        <v>low</v>
      </c>
      <c r="DX240" s="1">
        <v>168.468</v>
      </c>
      <c r="DY240" s="1">
        <v>88.616</v>
      </c>
      <c r="DZ240" s="1">
        <v>78.422</v>
      </c>
      <c r="EA240" s="1" t="s">
        <v>158</v>
      </c>
      <c r="EB240" s="1" t="s">
        <v>158</v>
      </c>
      <c r="EC240" s="1" t="s">
        <v>157</v>
      </c>
      <c r="ED240" s="1" t="s">
        <v>157</v>
      </c>
      <c r="EE240" s="1" t="s">
        <v>639</v>
      </c>
      <c r="EF240" s="1" t="s">
        <v>165</v>
      </c>
      <c r="EG240" s="1" t="s">
        <v>151</v>
      </c>
    </row>
    <row r="241" ht="14.25" customHeight="1">
      <c r="A241" s="1" t="s">
        <v>640</v>
      </c>
      <c r="B241" s="1" t="s">
        <v>136</v>
      </c>
      <c r="C241" s="1">
        <v>31.0</v>
      </c>
      <c r="D241" s="1" t="s">
        <v>137</v>
      </c>
      <c r="E241" s="1">
        <v>76.0</v>
      </c>
      <c r="F241" s="1">
        <v>50.0</v>
      </c>
      <c r="G241" s="1" t="s">
        <v>154</v>
      </c>
      <c r="H241" s="1">
        <v>16.2</v>
      </c>
      <c r="I241" s="1">
        <v>96.0</v>
      </c>
      <c r="J241" s="1">
        <v>162.0</v>
      </c>
      <c r="K241" s="1">
        <v>3.24</v>
      </c>
      <c r="L241" s="1">
        <v>71.3</v>
      </c>
      <c r="M241" s="1">
        <v>1.8</v>
      </c>
      <c r="N241" s="1">
        <v>91.0</v>
      </c>
      <c r="O241" s="1">
        <v>4.9</v>
      </c>
      <c r="P241" s="1">
        <v>4.74</v>
      </c>
      <c r="Q241" s="1">
        <v>4.0</v>
      </c>
      <c r="R241" s="1">
        <v>1.185</v>
      </c>
      <c r="S241" s="1">
        <v>81.0</v>
      </c>
      <c r="T241" s="1">
        <v>7.53</v>
      </c>
      <c r="U241" s="1">
        <v>5.0505</v>
      </c>
      <c r="V241" s="1">
        <v>91.9</v>
      </c>
      <c r="W241" s="1">
        <v>97.12995808</v>
      </c>
      <c r="X241" s="1">
        <v>101.9</v>
      </c>
      <c r="Y241" s="1">
        <v>59.16340578</v>
      </c>
      <c r="Z241" s="1">
        <v>1.690234</v>
      </c>
      <c r="AA241" s="1">
        <v>0.352141608</v>
      </c>
      <c r="AB241" s="1">
        <v>94.6</v>
      </c>
      <c r="AC241" s="1">
        <v>31.13840494</v>
      </c>
      <c r="AD241" s="1" t="s">
        <v>155</v>
      </c>
      <c r="AE241" s="1">
        <v>29.53624967</v>
      </c>
      <c r="AF241" s="1">
        <v>106.5</v>
      </c>
      <c r="AG241" s="1" t="s">
        <v>140</v>
      </c>
      <c r="AH241" s="1" t="s">
        <v>141</v>
      </c>
      <c r="AI241" s="1" t="s">
        <v>142</v>
      </c>
      <c r="AJ241" s="1" t="s">
        <v>167</v>
      </c>
      <c r="AK241" s="1" t="s">
        <v>143</v>
      </c>
      <c r="AL241" s="1">
        <v>126.0</v>
      </c>
      <c r="AM241" s="1">
        <v>72.0</v>
      </c>
      <c r="AN241" s="1">
        <v>1877.83</v>
      </c>
      <c r="AO241" s="1">
        <v>13.8317</v>
      </c>
      <c r="AP241" s="1">
        <v>763.181</v>
      </c>
      <c r="AQ241" s="1">
        <v>1102.45</v>
      </c>
      <c r="AR241" s="1">
        <v>17.4061</v>
      </c>
      <c r="AS241" s="1">
        <v>1374.23</v>
      </c>
      <c r="AT241" s="1">
        <v>3242.01</v>
      </c>
      <c r="AU241" s="1">
        <v>230.133</v>
      </c>
      <c r="AV241" s="1">
        <v>11.0072</v>
      </c>
      <c r="AW241" s="1">
        <v>1.13259</v>
      </c>
      <c r="AX241" s="1">
        <v>2.98234</v>
      </c>
      <c r="AY241" s="1">
        <v>862.86</v>
      </c>
      <c r="AZ241" s="1">
        <v>1.72752</v>
      </c>
      <c r="BA241" s="1">
        <v>2.64773</v>
      </c>
      <c r="BB241" s="1">
        <v>21.7888</v>
      </c>
      <c r="BC241" s="1">
        <v>4.81313</v>
      </c>
      <c r="BD241" s="1">
        <v>1.97694</v>
      </c>
      <c r="BE241" s="1">
        <v>406.815</v>
      </c>
      <c r="BF241" s="1">
        <v>7.38444</v>
      </c>
      <c r="BG241" s="1">
        <v>173.563</v>
      </c>
      <c r="BH241" s="1">
        <v>3.644548103</v>
      </c>
      <c r="BI241" s="1">
        <v>0.299020517</v>
      </c>
      <c r="BJ241" s="1">
        <v>0.085630455</v>
      </c>
      <c r="BK241" s="1">
        <v>0.0</v>
      </c>
      <c r="BL241" s="1" t="s">
        <v>156</v>
      </c>
      <c r="BM241" s="1" t="s">
        <v>146</v>
      </c>
      <c r="BN241" s="1" t="s">
        <v>146</v>
      </c>
      <c r="BO241" s="1" t="s">
        <v>146</v>
      </c>
      <c r="BP241" s="1" t="s">
        <v>146</v>
      </c>
      <c r="BQ241" s="1" t="s">
        <v>146</v>
      </c>
      <c r="BR241" s="1" t="s">
        <v>146</v>
      </c>
      <c r="BS241" s="1">
        <v>25.12565968</v>
      </c>
      <c r="BT241" s="1">
        <v>17.38767866</v>
      </c>
      <c r="BU241" s="1">
        <v>15.3672616</v>
      </c>
      <c r="BV241" s="1">
        <v>6.675335159</v>
      </c>
      <c r="BW241" s="1">
        <v>1.338186526</v>
      </c>
      <c r="BX241" s="1">
        <v>-0.179213974</v>
      </c>
      <c r="BY241" s="1">
        <v>-0.095428101</v>
      </c>
      <c r="BZ241" s="1" t="str">
        <f t="shared" si="1"/>
        <v>antiinflamatoria</v>
      </c>
      <c r="CA241" s="1">
        <v>31.26760563</v>
      </c>
      <c r="CB241" s="1" t="s">
        <v>148</v>
      </c>
      <c r="CC241" s="1">
        <v>0.06094839</v>
      </c>
      <c r="CD241" s="1">
        <v>0.08837061</v>
      </c>
      <c r="CE241" s="1">
        <v>0.359221974</v>
      </c>
      <c r="CF241" s="1">
        <v>0.10085182</v>
      </c>
      <c r="CG241" s="1">
        <v>0.190042363</v>
      </c>
      <c r="CH241" s="1">
        <v>797.132</v>
      </c>
      <c r="CI241" s="2" t="str">
        <f t="shared" si="2"/>
        <v>low</v>
      </c>
      <c r="CJ241" s="1">
        <v>249.872</v>
      </c>
      <c r="CK241" s="1">
        <v>244.124</v>
      </c>
      <c r="CL241" s="1">
        <v>5.748</v>
      </c>
      <c r="CM241" s="1">
        <v>217.93</v>
      </c>
      <c r="CN241" s="1">
        <v>29.203</v>
      </c>
      <c r="CO241" s="1">
        <v>0.0</v>
      </c>
      <c r="CP241" s="1">
        <v>0.0</v>
      </c>
      <c r="CQ241" s="1">
        <v>0.0</v>
      </c>
      <c r="CR241" s="1">
        <v>0.0</v>
      </c>
      <c r="CS241" s="1">
        <v>2.74</v>
      </c>
      <c r="CT241" s="1">
        <v>2.74</v>
      </c>
      <c r="CU241" s="1">
        <v>0.0</v>
      </c>
      <c r="CV241" s="1">
        <v>0.0</v>
      </c>
      <c r="CW241" s="1">
        <v>0.0</v>
      </c>
      <c r="CX241" s="1">
        <v>0.0</v>
      </c>
      <c r="CY241" s="1">
        <v>24.02</v>
      </c>
      <c r="CZ241" s="1">
        <v>0.006</v>
      </c>
      <c r="DA241" s="1">
        <v>0.044</v>
      </c>
      <c r="DB241" s="1">
        <v>0.05</v>
      </c>
      <c r="DC241" s="1">
        <v>0.0</v>
      </c>
      <c r="DD241" s="1">
        <v>0.006</v>
      </c>
      <c r="DE241" s="1">
        <v>0.006</v>
      </c>
      <c r="DF241" s="1">
        <v>193.355</v>
      </c>
      <c r="DG241" s="1">
        <v>0.499</v>
      </c>
      <c r="DH241" s="1">
        <v>193.853</v>
      </c>
      <c r="DI241" s="1">
        <v>1.264</v>
      </c>
      <c r="DJ241" s="1">
        <v>0.195</v>
      </c>
      <c r="DK241" s="1">
        <v>1.459</v>
      </c>
      <c r="DL241" s="1">
        <v>25.479</v>
      </c>
      <c r="DM241" s="1">
        <v>2.264</v>
      </c>
      <c r="DN241" s="1">
        <v>27.743</v>
      </c>
      <c r="DO241" s="1">
        <v>0.0</v>
      </c>
      <c r="DP241" s="1">
        <v>2.74</v>
      </c>
      <c r="DQ241" s="1">
        <v>2.74</v>
      </c>
      <c r="DR241" s="1" t="s">
        <v>157</v>
      </c>
      <c r="DS241" s="1" t="s">
        <v>158</v>
      </c>
      <c r="DT241" s="1" t="s">
        <v>157</v>
      </c>
      <c r="DU241" s="1" t="s">
        <v>158</v>
      </c>
      <c r="DV241" s="1">
        <v>424.496</v>
      </c>
      <c r="DW241" s="1" t="str">
        <f t="shared" si="3"/>
        <v>low</v>
      </c>
      <c r="DX241" s="1">
        <v>133.064</v>
      </c>
      <c r="DY241" s="1">
        <v>116.054</v>
      </c>
      <c r="DZ241" s="1">
        <v>15.551</v>
      </c>
      <c r="EA241" s="1" t="s">
        <v>157</v>
      </c>
      <c r="EB241" s="1" t="s">
        <v>158</v>
      </c>
      <c r="EC241" s="1" t="s">
        <v>157</v>
      </c>
      <c r="ED241" s="1" t="s">
        <v>158</v>
      </c>
      <c r="EE241" s="1" t="s">
        <v>641</v>
      </c>
      <c r="EF241" s="1" t="s">
        <v>151</v>
      </c>
      <c r="EG241" s="1" t="s">
        <v>151</v>
      </c>
    </row>
    <row r="242" ht="14.25" customHeight="1">
      <c r="A242" s="1" t="s">
        <v>642</v>
      </c>
      <c r="B242" s="1" t="s">
        <v>136</v>
      </c>
      <c r="C242" s="1">
        <v>30.0</v>
      </c>
      <c r="D242" s="1" t="s">
        <v>137</v>
      </c>
      <c r="E242" s="1">
        <v>56.4</v>
      </c>
      <c r="F242" s="1">
        <v>42.0</v>
      </c>
      <c r="G242" s="1" t="s">
        <v>154</v>
      </c>
      <c r="H242" s="1">
        <v>12.8</v>
      </c>
      <c r="I242" s="1">
        <v>75.0</v>
      </c>
      <c r="J242" s="1">
        <v>130.0</v>
      </c>
      <c r="K242" s="1">
        <v>3.095238095</v>
      </c>
      <c r="L242" s="1">
        <v>213.6</v>
      </c>
      <c r="M242" s="1">
        <v>1.3</v>
      </c>
      <c r="N242" s="1">
        <v>83.0</v>
      </c>
      <c r="O242" s="1">
        <v>5.0</v>
      </c>
      <c r="P242" s="1">
        <v>0.53</v>
      </c>
      <c r="Q242" s="1">
        <v>4.06</v>
      </c>
      <c r="R242" s="1">
        <v>0.130541872</v>
      </c>
      <c r="S242" s="1">
        <v>64.0</v>
      </c>
      <c r="T242" s="1">
        <v>2.42</v>
      </c>
      <c r="U242" s="1">
        <v>4.6065</v>
      </c>
      <c r="V242" s="1">
        <v>51.8</v>
      </c>
      <c r="W242" s="1">
        <v>43.74152734</v>
      </c>
      <c r="X242" s="1">
        <v>321.8</v>
      </c>
      <c r="Y242" s="1">
        <v>201.8348129</v>
      </c>
      <c r="Z242" s="1">
        <v>0.495454667</v>
      </c>
      <c r="AA242" s="1">
        <v>0.43349649</v>
      </c>
      <c r="AB242" s="1">
        <v>68.6</v>
      </c>
      <c r="AC242" s="1">
        <v>24.77521727</v>
      </c>
      <c r="AD242" s="1" t="s">
        <v>154</v>
      </c>
      <c r="AE242" s="1">
        <v>24.16345165</v>
      </c>
      <c r="AF242" s="1">
        <v>81.2</v>
      </c>
      <c r="AG242" s="1" t="s">
        <v>154</v>
      </c>
      <c r="AH242" s="1" t="s">
        <v>154</v>
      </c>
      <c r="AI242" s="1" t="s">
        <v>142</v>
      </c>
      <c r="AJ242" s="1" t="s">
        <v>167</v>
      </c>
      <c r="AK242" s="1" t="s">
        <v>143</v>
      </c>
      <c r="AL242" s="1">
        <v>119.0</v>
      </c>
      <c r="AM242" s="1">
        <v>68.0</v>
      </c>
      <c r="AN242" s="1">
        <v>1659.93</v>
      </c>
      <c r="AO242" s="1">
        <v>25.1966</v>
      </c>
      <c r="AP242" s="1">
        <v>545.245</v>
      </c>
      <c r="AQ242" s="1">
        <v>1209.1</v>
      </c>
      <c r="AR242" s="1">
        <v>15.041</v>
      </c>
      <c r="AS242" s="1">
        <v>1390.07</v>
      </c>
      <c r="AT242" s="1">
        <v>3066.63</v>
      </c>
      <c r="AU242" s="1">
        <v>291.973</v>
      </c>
      <c r="AV242" s="1">
        <v>10.5375</v>
      </c>
      <c r="AW242" s="1">
        <v>1.5055</v>
      </c>
      <c r="AX242" s="1">
        <v>3.79789</v>
      </c>
      <c r="AY242" s="1">
        <v>722.966</v>
      </c>
      <c r="AZ242" s="1">
        <v>1.13674</v>
      </c>
      <c r="BA242" s="1">
        <v>1.37648</v>
      </c>
      <c r="BB242" s="1">
        <v>26.6362</v>
      </c>
      <c r="BC242" s="1">
        <v>4.35595</v>
      </c>
      <c r="BD242" s="1">
        <v>1.72851</v>
      </c>
      <c r="BE242" s="1">
        <v>449.451</v>
      </c>
      <c r="BF242" s="1">
        <v>7.2452</v>
      </c>
      <c r="BG242" s="1">
        <v>172.292</v>
      </c>
      <c r="BH242" s="1">
        <v>2.630566107</v>
      </c>
      <c r="BI242" s="1">
        <v>0.936383038</v>
      </c>
      <c r="BJ242" s="1">
        <v>0.427560686</v>
      </c>
      <c r="BK242" s="1">
        <v>0.044129141</v>
      </c>
      <c r="BL242" s="1" t="s">
        <v>156</v>
      </c>
      <c r="BM242" s="1" t="s">
        <v>146</v>
      </c>
      <c r="BN242" s="1" t="s">
        <v>146</v>
      </c>
      <c r="BO242" s="1" t="s">
        <v>146</v>
      </c>
      <c r="BP242" s="1" t="s">
        <v>146</v>
      </c>
      <c r="BQ242" s="1" t="s">
        <v>146</v>
      </c>
      <c r="BR242" s="1" t="s">
        <v>146</v>
      </c>
      <c r="BS242" s="1">
        <v>9.573262911</v>
      </c>
      <c r="BT242" s="1">
        <v>5.670638752</v>
      </c>
      <c r="BU242" s="1">
        <v>5.515393709</v>
      </c>
      <c r="BV242" s="1">
        <v>3.724806158</v>
      </c>
      <c r="BW242" s="1">
        <v>1.345175032</v>
      </c>
      <c r="BX242" s="1">
        <v>-1.396060352</v>
      </c>
      <c r="BY242" s="1">
        <v>-0.841000212</v>
      </c>
      <c r="BZ242" s="1" t="str">
        <f t="shared" si="1"/>
        <v>antiinflamatoria</v>
      </c>
      <c r="CA242" s="1">
        <v>23.01477833</v>
      </c>
      <c r="CB242" s="1" t="s">
        <v>148</v>
      </c>
      <c r="CC242" s="1">
        <v>0.084417583</v>
      </c>
      <c r="CD242" s="1">
        <v>0.48114782</v>
      </c>
      <c r="CE242" s="1">
        <v>0.226080334</v>
      </c>
      <c r="CF242" s="1">
        <v>0.09940535</v>
      </c>
      <c r="CG242" s="1">
        <v>0.01007826</v>
      </c>
      <c r="CH242" s="1">
        <v>1550.621</v>
      </c>
      <c r="CI242" s="2" t="str">
        <f t="shared" si="2"/>
        <v>High</v>
      </c>
      <c r="CJ242" s="1">
        <v>645.663</v>
      </c>
      <c r="CK242" s="1">
        <v>444.867</v>
      </c>
      <c r="CL242" s="1">
        <v>200.795</v>
      </c>
      <c r="CM242" s="1">
        <v>77.79</v>
      </c>
      <c r="CN242" s="1">
        <v>557.099</v>
      </c>
      <c r="CO242" s="1">
        <v>4.956</v>
      </c>
      <c r="CP242" s="1">
        <v>0.0</v>
      </c>
      <c r="CQ242" s="1">
        <v>4.956</v>
      </c>
      <c r="CR242" s="1">
        <v>0.0</v>
      </c>
      <c r="CS242" s="1">
        <v>5.818</v>
      </c>
      <c r="CT242" s="1">
        <v>5.818</v>
      </c>
      <c r="CU242" s="1">
        <v>0.0</v>
      </c>
      <c r="CV242" s="1">
        <v>1.236</v>
      </c>
      <c r="CW242" s="1">
        <v>51.92</v>
      </c>
      <c r="CX242" s="1">
        <v>0.0</v>
      </c>
      <c r="CY242" s="1">
        <v>9.046</v>
      </c>
      <c r="CZ242" s="1">
        <v>0.498</v>
      </c>
      <c r="DA242" s="1">
        <v>0.0</v>
      </c>
      <c r="DB242" s="1">
        <v>0.498</v>
      </c>
      <c r="DC242" s="1">
        <v>7.934</v>
      </c>
      <c r="DD242" s="1">
        <v>0.064</v>
      </c>
      <c r="DE242" s="1">
        <v>7.998</v>
      </c>
      <c r="DF242" s="1">
        <v>5.569</v>
      </c>
      <c r="DG242" s="1">
        <v>2.594</v>
      </c>
      <c r="DH242" s="1">
        <v>8.163</v>
      </c>
      <c r="DI242" s="1">
        <v>15.22</v>
      </c>
      <c r="DJ242" s="1">
        <v>13.442</v>
      </c>
      <c r="DK242" s="1">
        <v>28.663</v>
      </c>
      <c r="DL242" s="1">
        <v>349.56</v>
      </c>
      <c r="DM242" s="1">
        <v>178.877</v>
      </c>
      <c r="DN242" s="1">
        <v>528.436</v>
      </c>
      <c r="DO242" s="1">
        <v>0.0</v>
      </c>
      <c r="DP242" s="1">
        <v>5.818</v>
      </c>
      <c r="DQ242" s="1">
        <v>5.818</v>
      </c>
      <c r="DR242" s="1" t="s">
        <v>149</v>
      </c>
      <c r="DS242" s="1" t="s">
        <v>157</v>
      </c>
      <c r="DT242" s="1" t="s">
        <v>157</v>
      </c>
      <c r="DU242" s="1" t="s">
        <v>149</v>
      </c>
      <c r="DV242" s="1">
        <v>934.148</v>
      </c>
      <c r="DW242" s="1" t="str">
        <f t="shared" si="3"/>
        <v>high</v>
      </c>
      <c r="DX242" s="1">
        <v>388.97</v>
      </c>
      <c r="DY242" s="1">
        <v>46.863</v>
      </c>
      <c r="DZ242" s="1">
        <v>335.616</v>
      </c>
      <c r="EA242" s="1" t="s">
        <v>149</v>
      </c>
      <c r="EB242" s="1" t="s">
        <v>157</v>
      </c>
      <c r="EC242" s="1" t="s">
        <v>157</v>
      </c>
      <c r="ED242" s="1" t="s">
        <v>149</v>
      </c>
      <c r="EE242" s="1" t="s">
        <v>643</v>
      </c>
      <c r="EF242" s="1" t="s">
        <v>151</v>
      </c>
      <c r="EG242" s="1" t="s">
        <v>151</v>
      </c>
    </row>
    <row r="243" ht="14.25" customHeight="1">
      <c r="A243" s="1" t="s">
        <v>644</v>
      </c>
      <c r="B243" s="1" t="s">
        <v>136</v>
      </c>
      <c r="C243" s="1">
        <v>49.0</v>
      </c>
      <c r="D243" s="1" t="s">
        <v>161</v>
      </c>
      <c r="E243" s="1">
        <v>101.0</v>
      </c>
      <c r="F243" s="1">
        <v>43.0</v>
      </c>
      <c r="G243" s="1" t="s">
        <v>154</v>
      </c>
      <c r="H243" s="1">
        <v>37.4</v>
      </c>
      <c r="I243" s="1">
        <v>209.0</v>
      </c>
      <c r="J243" s="1">
        <v>289.0</v>
      </c>
      <c r="K243" s="1">
        <v>6.720930233</v>
      </c>
      <c r="L243" s="1">
        <v>56.7</v>
      </c>
      <c r="M243" s="1">
        <v>2.2</v>
      </c>
      <c r="N243" s="1">
        <v>107.0</v>
      </c>
      <c r="O243" s="1">
        <v>5.7</v>
      </c>
      <c r="P243" s="1">
        <v>1.88</v>
      </c>
      <c r="Q243" s="1">
        <v>3.81</v>
      </c>
      <c r="R243" s="1">
        <v>0.49343832</v>
      </c>
      <c r="S243" s="1">
        <v>187.0</v>
      </c>
      <c r="T243" s="1">
        <v>7.46</v>
      </c>
      <c r="U243" s="1">
        <v>5.9385</v>
      </c>
      <c r="V243" s="1">
        <v>66.2</v>
      </c>
      <c r="W243" s="1">
        <v>61.18515481</v>
      </c>
      <c r="X243" s="1">
        <v>98.9</v>
      </c>
      <c r="Y243" s="1">
        <v>50.78868048</v>
      </c>
      <c r="Z243" s="1">
        <v>1.968942667</v>
      </c>
      <c r="AA243" s="1">
        <v>0.344109359</v>
      </c>
      <c r="AB243" s="1">
        <v>78.9</v>
      </c>
      <c r="AC243" s="1">
        <v>26.76309976</v>
      </c>
      <c r="AD243" s="1" t="s">
        <v>139</v>
      </c>
      <c r="AE243" s="1">
        <v>26.8600716</v>
      </c>
      <c r="AF243" s="1">
        <v>88.8</v>
      </c>
      <c r="AG243" s="1" t="s">
        <v>154</v>
      </c>
      <c r="AH243" s="1" t="s">
        <v>154</v>
      </c>
      <c r="AI243" s="1" t="s">
        <v>142</v>
      </c>
      <c r="AJ243" s="1" t="s">
        <v>167</v>
      </c>
      <c r="AK243" s="1" t="s">
        <v>143</v>
      </c>
      <c r="AL243" s="1">
        <v>196.0</v>
      </c>
      <c r="AM243" s="1">
        <v>126.0</v>
      </c>
      <c r="AN243" s="1">
        <v>2005.5</v>
      </c>
      <c r="AO243" s="1">
        <v>21.1326</v>
      </c>
      <c r="AP243" s="1">
        <v>564.17</v>
      </c>
      <c r="AQ243" s="1">
        <v>994.123</v>
      </c>
      <c r="AR243" s="1">
        <v>12.0676</v>
      </c>
      <c r="AS243" s="1">
        <v>845.024</v>
      </c>
      <c r="AT243" s="1">
        <v>4582.25</v>
      </c>
      <c r="AU243" s="1">
        <v>243.466</v>
      </c>
      <c r="AV243" s="1">
        <v>9.72061</v>
      </c>
      <c r="AW243" s="1">
        <v>1.42354</v>
      </c>
      <c r="AX243" s="1">
        <v>3.31724</v>
      </c>
      <c r="AY243" s="1">
        <v>669.768</v>
      </c>
      <c r="AZ243" s="1">
        <v>0.844705</v>
      </c>
      <c r="BA243" s="1">
        <v>1.3448</v>
      </c>
      <c r="BB243" s="1">
        <v>16.7053</v>
      </c>
      <c r="BC243" s="1">
        <v>4.50299</v>
      </c>
      <c r="BD243" s="1">
        <v>1.16746</v>
      </c>
      <c r="BE243" s="1">
        <v>299.9</v>
      </c>
      <c r="BF243" s="1">
        <v>6.76812</v>
      </c>
      <c r="BG243" s="1">
        <v>316.683</v>
      </c>
      <c r="BH243" s="1">
        <v>3.432116551</v>
      </c>
      <c r="BI243" s="1">
        <v>1.634758042</v>
      </c>
      <c r="BJ243" s="1">
        <v>1.203262926</v>
      </c>
      <c r="BK243" s="1">
        <v>0.092611489</v>
      </c>
      <c r="BL243" s="1" t="s">
        <v>144</v>
      </c>
      <c r="BM243" s="1" t="s">
        <v>145</v>
      </c>
      <c r="BN243" s="1" t="s">
        <v>145</v>
      </c>
      <c r="BO243" s="1" t="s">
        <v>146</v>
      </c>
      <c r="BP243" s="1" t="s">
        <v>145</v>
      </c>
      <c r="BQ243" s="1" t="s">
        <v>146</v>
      </c>
      <c r="BR243" s="1" t="s">
        <v>146</v>
      </c>
      <c r="BS243" s="1">
        <v>9.499561229</v>
      </c>
      <c r="BT243" s="1">
        <v>18.1194735</v>
      </c>
      <c r="BU243" s="1">
        <v>4.072129906</v>
      </c>
      <c r="BV243" s="1">
        <v>3.273197811</v>
      </c>
      <c r="BW243" s="1">
        <v>1.435682517</v>
      </c>
      <c r="BX243" s="1">
        <v>-0.465344456</v>
      </c>
      <c r="BY243" s="1">
        <v>-0.231976299</v>
      </c>
      <c r="BZ243" s="1" t="str">
        <f t="shared" si="1"/>
        <v>antiinflamatoria</v>
      </c>
      <c r="CA243" s="1">
        <v>25.32882883</v>
      </c>
      <c r="CB243" s="1" t="s">
        <v>148</v>
      </c>
      <c r="CC243" s="1">
        <v>0.131812852</v>
      </c>
      <c r="CD243" s="1">
        <v>0.218086917</v>
      </c>
      <c r="CE243" s="1">
        <v>0.543590907</v>
      </c>
      <c r="CF243" s="1">
        <v>0.056620901</v>
      </c>
      <c r="CG243" s="1">
        <v>0.017247248</v>
      </c>
      <c r="CH243" s="1">
        <v>1550.621</v>
      </c>
      <c r="CI243" s="2" t="str">
        <f t="shared" si="2"/>
        <v>High</v>
      </c>
      <c r="CJ243" s="1">
        <v>645.663</v>
      </c>
      <c r="CK243" s="1">
        <v>444.867</v>
      </c>
      <c r="CL243" s="1">
        <v>200.795</v>
      </c>
      <c r="CM243" s="1">
        <v>77.79</v>
      </c>
      <c r="CN243" s="1">
        <v>557.099</v>
      </c>
      <c r="CO243" s="1">
        <v>4.956</v>
      </c>
      <c r="CP243" s="1">
        <v>0.0</v>
      </c>
      <c r="CQ243" s="1">
        <v>4.956</v>
      </c>
      <c r="CR243" s="1">
        <v>0.0</v>
      </c>
      <c r="CS243" s="1">
        <v>5.818</v>
      </c>
      <c r="CT243" s="1">
        <v>5.818</v>
      </c>
      <c r="CU243" s="1">
        <v>0.0</v>
      </c>
      <c r="CV243" s="1">
        <v>1.236</v>
      </c>
      <c r="CW243" s="1">
        <v>51.92</v>
      </c>
      <c r="CX243" s="1">
        <v>0.0</v>
      </c>
      <c r="CY243" s="1">
        <v>9.046</v>
      </c>
      <c r="CZ243" s="1">
        <v>0.498</v>
      </c>
      <c r="DA243" s="1">
        <v>0.0</v>
      </c>
      <c r="DB243" s="1">
        <v>0.498</v>
      </c>
      <c r="DC243" s="1">
        <v>7.934</v>
      </c>
      <c r="DD243" s="1">
        <v>0.064</v>
      </c>
      <c r="DE243" s="1">
        <v>7.998</v>
      </c>
      <c r="DF243" s="1">
        <v>5.569</v>
      </c>
      <c r="DG243" s="1">
        <v>2.594</v>
      </c>
      <c r="DH243" s="1">
        <v>8.163</v>
      </c>
      <c r="DI243" s="1">
        <v>15.22</v>
      </c>
      <c r="DJ243" s="1">
        <v>13.442</v>
      </c>
      <c r="DK243" s="1">
        <v>28.663</v>
      </c>
      <c r="DL243" s="1">
        <v>349.56</v>
      </c>
      <c r="DM243" s="1">
        <v>178.877</v>
      </c>
      <c r="DN243" s="1">
        <v>528.436</v>
      </c>
      <c r="DO243" s="1">
        <v>0.0</v>
      </c>
      <c r="DP243" s="1">
        <v>5.818</v>
      </c>
      <c r="DQ243" s="1">
        <v>5.818</v>
      </c>
      <c r="DR243" s="1" t="s">
        <v>149</v>
      </c>
      <c r="DS243" s="1" t="s">
        <v>157</v>
      </c>
      <c r="DT243" s="1" t="s">
        <v>157</v>
      </c>
      <c r="DU243" s="1" t="s">
        <v>149</v>
      </c>
      <c r="DV243" s="1">
        <v>773.184</v>
      </c>
      <c r="DW243" s="1" t="str">
        <f t="shared" si="3"/>
        <v>high</v>
      </c>
      <c r="DX243" s="1">
        <v>321.946</v>
      </c>
      <c r="DY243" s="1">
        <v>38.788</v>
      </c>
      <c r="DZ243" s="1">
        <v>277.786</v>
      </c>
      <c r="EA243" s="1" t="s">
        <v>149</v>
      </c>
      <c r="EB243" s="1" t="s">
        <v>157</v>
      </c>
      <c r="EC243" s="1" t="s">
        <v>157</v>
      </c>
      <c r="ED243" s="1" t="s">
        <v>149</v>
      </c>
      <c r="EE243" s="1" t="s">
        <v>645</v>
      </c>
      <c r="EF243" s="1" t="s">
        <v>151</v>
      </c>
      <c r="EG243" s="1" t="s">
        <v>151</v>
      </c>
    </row>
    <row r="244" ht="14.25" customHeight="1">
      <c r="A244" s="1" t="s">
        <v>646</v>
      </c>
      <c r="B244" s="1" t="s">
        <v>153</v>
      </c>
      <c r="C244" s="1">
        <v>27.0</v>
      </c>
      <c r="D244" s="1" t="s">
        <v>137</v>
      </c>
      <c r="E244" s="1">
        <v>67.5</v>
      </c>
      <c r="F244" s="1">
        <v>45.0</v>
      </c>
      <c r="G244" s="1" t="s">
        <v>154</v>
      </c>
      <c r="H244" s="1">
        <v>12.8</v>
      </c>
      <c r="I244" s="1">
        <v>85.0</v>
      </c>
      <c r="J244" s="1">
        <v>143.0</v>
      </c>
      <c r="K244" s="1">
        <v>3.177777778</v>
      </c>
      <c r="L244" s="1">
        <v>246.6</v>
      </c>
      <c r="M244" s="1">
        <v>1.7</v>
      </c>
      <c r="N244" s="1">
        <v>86.0</v>
      </c>
      <c r="O244" s="1">
        <v>4.7</v>
      </c>
      <c r="P244" s="1">
        <v>11.5</v>
      </c>
      <c r="Q244" s="1">
        <v>9.77</v>
      </c>
      <c r="R244" s="1">
        <v>1.177072671</v>
      </c>
      <c r="S244" s="1">
        <v>64.0</v>
      </c>
      <c r="T244" s="1">
        <v>4.84</v>
      </c>
      <c r="U244" s="1">
        <v>4.773</v>
      </c>
      <c r="V244" s="1">
        <v>76.5</v>
      </c>
      <c r="W244" s="1">
        <v>76.04084839</v>
      </c>
      <c r="X244" s="1">
        <v>160.1</v>
      </c>
      <c r="Y244" s="1">
        <v>97.39703189</v>
      </c>
      <c r="Z244" s="1">
        <v>1.026725333</v>
      </c>
      <c r="AA244" s="1">
        <v>0.381203016</v>
      </c>
      <c r="AB244" s="1">
        <v>61.2</v>
      </c>
      <c r="AC244" s="1">
        <v>26.73459233</v>
      </c>
      <c r="AD244" s="1" t="s">
        <v>139</v>
      </c>
      <c r="AE244" s="1">
        <v>39.05892932</v>
      </c>
      <c r="AF244" s="1">
        <v>88.2</v>
      </c>
      <c r="AG244" s="1" t="s">
        <v>140</v>
      </c>
      <c r="AH244" s="1" t="s">
        <v>141</v>
      </c>
      <c r="AI244" s="1" t="s">
        <v>142</v>
      </c>
      <c r="AJ244" s="1" t="s">
        <v>167</v>
      </c>
      <c r="AK244" s="1" t="s">
        <v>143</v>
      </c>
      <c r="AL244" s="1">
        <v>95.0</v>
      </c>
      <c r="AM244" s="1">
        <v>59.0</v>
      </c>
      <c r="AN244" s="1">
        <v>1862.51</v>
      </c>
      <c r="AO244" s="1">
        <v>14.1474</v>
      </c>
      <c r="AP244" s="1">
        <v>747.818</v>
      </c>
      <c r="AQ244" s="1">
        <v>987.161</v>
      </c>
      <c r="AR244" s="1">
        <v>10.6195</v>
      </c>
      <c r="AS244" s="1">
        <v>1298.42</v>
      </c>
      <c r="AT244" s="1">
        <v>1696.84</v>
      </c>
      <c r="AU244" s="1">
        <v>169.418</v>
      </c>
      <c r="AV244" s="1">
        <v>9.05068</v>
      </c>
      <c r="AW244" s="1">
        <v>0.930678</v>
      </c>
      <c r="AX244" s="1">
        <v>3.07775</v>
      </c>
      <c r="AY244" s="1">
        <v>626.98</v>
      </c>
      <c r="AZ244" s="1">
        <v>1.16082</v>
      </c>
      <c r="BA244" s="1">
        <v>1.16128</v>
      </c>
      <c r="BB244" s="1">
        <v>11.859</v>
      </c>
      <c r="BC244" s="1">
        <v>2.57343</v>
      </c>
      <c r="BD244" s="1">
        <v>2.84046</v>
      </c>
      <c r="BE244" s="1">
        <v>368.238</v>
      </c>
      <c r="BF244" s="1">
        <v>6.74658</v>
      </c>
      <c r="BG244" s="1">
        <v>123.421</v>
      </c>
      <c r="BH244" s="1">
        <v>2.973298323</v>
      </c>
      <c r="BI244" s="1">
        <v>0.799465302</v>
      </c>
      <c r="BJ244" s="1">
        <v>0.389573437</v>
      </c>
      <c r="BK244" s="1">
        <v>0.037875244</v>
      </c>
      <c r="BL244" s="1" t="s">
        <v>156</v>
      </c>
      <c r="BM244" s="1" t="s">
        <v>146</v>
      </c>
      <c r="BN244" s="1" t="s">
        <v>146</v>
      </c>
      <c r="BO244" s="1" t="s">
        <v>145</v>
      </c>
      <c r="BP244" s="1" t="s">
        <v>146</v>
      </c>
      <c r="BQ244" s="1" t="s">
        <v>146</v>
      </c>
      <c r="BR244" s="1" t="s">
        <v>146</v>
      </c>
      <c r="BS244" s="1">
        <v>24.33137893</v>
      </c>
      <c r="BT244" s="1">
        <v>15.75730595</v>
      </c>
      <c r="BU244" s="1">
        <v>15.87136208</v>
      </c>
      <c r="BV244" s="1">
        <v>7.648093923</v>
      </c>
      <c r="BW244" s="1">
        <v>2.055336212</v>
      </c>
      <c r="BX244" s="1">
        <v>0.680156011</v>
      </c>
      <c r="BY244" s="1">
        <v>0.365086426</v>
      </c>
      <c r="BZ244" s="1" t="str">
        <f t="shared" si="1"/>
        <v>proinflamatoria</v>
      </c>
      <c r="CA244" s="1">
        <v>41.69160998</v>
      </c>
      <c r="CB244" s="1" t="s">
        <v>148</v>
      </c>
      <c r="CC244" s="1">
        <v>0.118068331</v>
      </c>
      <c r="CD244" s="1">
        <v>0.105913272</v>
      </c>
      <c r="CE244" s="1">
        <v>0.117509855</v>
      </c>
      <c r="CF244" s="1">
        <v>0.030781866</v>
      </c>
      <c r="CG244" s="1">
        <v>0.383114323</v>
      </c>
      <c r="CH244" s="1">
        <v>519.759</v>
      </c>
      <c r="CI244" s="2" t="str">
        <f t="shared" si="2"/>
        <v>low</v>
      </c>
      <c r="CJ244" s="1">
        <v>125.118</v>
      </c>
      <c r="CK244" s="1">
        <v>24.163</v>
      </c>
      <c r="CL244" s="1">
        <v>100.955</v>
      </c>
      <c r="CM244" s="1">
        <v>9.392</v>
      </c>
      <c r="CN244" s="1">
        <v>103.539</v>
      </c>
      <c r="CO244" s="1">
        <v>11.165</v>
      </c>
      <c r="CP244" s="1">
        <v>0.0</v>
      </c>
      <c r="CQ244" s="1">
        <v>11.165</v>
      </c>
      <c r="CR244" s="1">
        <v>0.0</v>
      </c>
      <c r="CS244" s="1">
        <v>1.022</v>
      </c>
      <c r="CT244" s="1">
        <v>1.022</v>
      </c>
      <c r="CU244" s="1">
        <v>0.0</v>
      </c>
      <c r="CV244" s="1">
        <v>11.165</v>
      </c>
      <c r="CW244" s="1">
        <v>0.0</v>
      </c>
      <c r="CX244" s="1">
        <v>0.0</v>
      </c>
      <c r="CY244" s="1">
        <v>4.281</v>
      </c>
      <c r="CZ244" s="1">
        <v>0.536</v>
      </c>
      <c r="DA244" s="1">
        <v>0.0</v>
      </c>
      <c r="DB244" s="1">
        <v>0.536</v>
      </c>
      <c r="DC244" s="1">
        <v>3.37</v>
      </c>
      <c r="DD244" s="1">
        <v>0.0</v>
      </c>
      <c r="DE244" s="1">
        <v>3.37</v>
      </c>
      <c r="DF244" s="1">
        <v>1.206</v>
      </c>
      <c r="DG244" s="1">
        <v>0.0</v>
      </c>
      <c r="DH244" s="1">
        <v>1.206</v>
      </c>
      <c r="DI244" s="1">
        <v>1.016</v>
      </c>
      <c r="DJ244" s="1">
        <v>1.316</v>
      </c>
      <c r="DK244" s="1">
        <v>2.332</v>
      </c>
      <c r="DL244" s="1">
        <v>2.532</v>
      </c>
      <c r="DM244" s="1">
        <v>98.559</v>
      </c>
      <c r="DN244" s="1">
        <v>101.091</v>
      </c>
      <c r="DO244" s="1">
        <v>0.0</v>
      </c>
      <c r="DP244" s="1">
        <v>1.022</v>
      </c>
      <c r="DQ244" s="1">
        <v>1.022</v>
      </c>
      <c r="DR244" s="1" t="s">
        <v>158</v>
      </c>
      <c r="DS244" s="1" t="s">
        <v>158</v>
      </c>
      <c r="DT244" s="1" t="s">
        <v>158</v>
      </c>
      <c r="DU244" s="1" t="s">
        <v>158</v>
      </c>
      <c r="DV244" s="1">
        <v>279.064</v>
      </c>
      <c r="DW244" s="1" t="str">
        <f t="shared" si="3"/>
        <v>low</v>
      </c>
      <c r="DX244" s="1">
        <v>67.177</v>
      </c>
      <c r="DY244" s="1">
        <v>5.043</v>
      </c>
      <c r="DZ244" s="1">
        <v>55.591</v>
      </c>
      <c r="EA244" s="1" t="s">
        <v>158</v>
      </c>
      <c r="EB244" s="1" t="s">
        <v>158</v>
      </c>
      <c r="EC244" s="1" t="s">
        <v>158</v>
      </c>
      <c r="ED244" s="1" t="s">
        <v>158</v>
      </c>
      <c r="EE244" s="1" t="s">
        <v>647</v>
      </c>
      <c r="EF244" s="1" t="s">
        <v>151</v>
      </c>
      <c r="EG244" s="1" t="s">
        <v>151</v>
      </c>
    </row>
    <row r="245" ht="14.25" customHeight="1">
      <c r="A245" s="1" t="s">
        <v>648</v>
      </c>
      <c r="B245" s="1" t="s">
        <v>136</v>
      </c>
      <c r="C245" s="1">
        <v>50.0</v>
      </c>
      <c r="D245" s="1" t="s">
        <v>161</v>
      </c>
      <c r="E245" s="1">
        <v>108.0</v>
      </c>
      <c r="F245" s="1">
        <v>25.0</v>
      </c>
      <c r="G245" s="1" t="s">
        <v>138</v>
      </c>
      <c r="H245" s="1">
        <v>33.8</v>
      </c>
      <c r="I245" s="1">
        <v>131.0</v>
      </c>
      <c r="J245" s="1">
        <v>190.0</v>
      </c>
      <c r="K245" s="1">
        <v>7.6</v>
      </c>
      <c r="L245" s="1">
        <v>71.3</v>
      </c>
      <c r="M245" s="1">
        <v>4.7</v>
      </c>
      <c r="N245" s="1">
        <v>97.0</v>
      </c>
      <c r="O245" s="1">
        <v>4.8</v>
      </c>
      <c r="P245" s="1">
        <v>3.25</v>
      </c>
      <c r="Q245" s="1">
        <v>3.94</v>
      </c>
      <c r="R245" s="1">
        <v>0.824873096</v>
      </c>
      <c r="S245" s="1">
        <v>169.0</v>
      </c>
      <c r="T245" s="1">
        <v>12.16</v>
      </c>
      <c r="U245" s="1">
        <v>5.3835</v>
      </c>
      <c r="V245" s="1">
        <v>112.1</v>
      </c>
      <c r="W245" s="1">
        <v>129.1213167</v>
      </c>
      <c r="X245" s="1">
        <v>62.6</v>
      </c>
      <c r="Y245" s="1">
        <v>34.37037145</v>
      </c>
      <c r="Z245" s="1">
        <v>2.909482667</v>
      </c>
      <c r="AA245" s="1">
        <v>0.325136046</v>
      </c>
      <c r="AB245" s="1">
        <v>68.0</v>
      </c>
      <c r="AC245" s="1">
        <v>26.16850051</v>
      </c>
      <c r="AD245" s="1" t="s">
        <v>139</v>
      </c>
      <c r="AE245" s="1">
        <v>33.34848341</v>
      </c>
      <c r="AF245" s="1">
        <v>94.7</v>
      </c>
      <c r="AG245" s="1" t="s">
        <v>140</v>
      </c>
      <c r="AH245" s="1" t="s">
        <v>141</v>
      </c>
      <c r="AI245" s="1" t="s">
        <v>142</v>
      </c>
      <c r="AJ245" s="1" t="s">
        <v>142</v>
      </c>
      <c r="AK245" s="1" t="s">
        <v>173</v>
      </c>
      <c r="AL245" s="1">
        <v>185.0</v>
      </c>
      <c r="AM245" s="1">
        <v>117.0</v>
      </c>
      <c r="AN245" s="1">
        <v>2093.0</v>
      </c>
      <c r="AO245" s="1">
        <v>20.0224</v>
      </c>
      <c r="AP245" s="1">
        <v>493.006</v>
      </c>
      <c r="AQ245" s="1">
        <v>1063.22</v>
      </c>
      <c r="AR245" s="1">
        <v>14.3185</v>
      </c>
      <c r="AS245" s="1">
        <v>1132.68</v>
      </c>
      <c r="AT245" s="1">
        <v>4032.41</v>
      </c>
      <c r="AU245" s="1">
        <v>262.553</v>
      </c>
      <c r="AV245" s="1">
        <v>10.3394</v>
      </c>
      <c r="AW245" s="1">
        <v>2.56874</v>
      </c>
      <c r="AX245" s="1">
        <v>3.171</v>
      </c>
      <c r="AY245" s="1">
        <v>697.958</v>
      </c>
      <c r="AZ245" s="1">
        <v>1.07896</v>
      </c>
      <c r="BA245" s="1">
        <v>1.46554</v>
      </c>
      <c r="BB245" s="1">
        <v>18.8048</v>
      </c>
      <c r="BC245" s="1">
        <v>5.2244</v>
      </c>
      <c r="BD245" s="1">
        <v>2.23964</v>
      </c>
      <c r="BE245" s="1">
        <v>350.802</v>
      </c>
      <c r="BF245" s="1">
        <v>7.08272</v>
      </c>
      <c r="BG245" s="1">
        <v>216.628</v>
      </c>
      <c r="BH245" s="1">
        <v>2.386611969</v>
      </c>
      <c r="BI245" s="1">
        <v>0.890572164</v>
      </c>
      <c r="BJ245" s="1">
        <v>1.014027834</v>
      </c>
      <c r="BK245" s="1">
        <v>0.085688294</v>
      </c>
      <c r="BL245" s="1" t="s">
        <v>144</v>
      </c>
      <c r="BM245" s="1" t="s">
        <v>145</v>
      </c>
      <c r="BN245" s="1" t="s">
        <v>145</v>
      </c>
      <c r="BO245" s="1" t="s">
        <v>145</v>
      </c>
      <c r="BP245" s="1" t="s">
        <v>146</v>
      </c>
      <c r="BQ245" s="1" t="s">
        <v>145</v>
      </c>
      <c r="BR245" s="1" t="s">
        <v>146</v>
      </c>
      <c r="BS245" s="1">
        <v>25.15826889</v>
      </c>
      <c r="BT245" s="1">
        <v>16.74147224</v>
      </c>
      <c r="BU245" s="1">
        <v>20.04067357</v>
      </c>
      <c r="BV245" s="1">
        <v>8.113193611</v>
      </c>
      <c r="BW245" s="1">
        <v>3.541662478</v>
      </c>
      <c r="BX245" s="1">
        <v>-0.580581658</v>
      </c>
      <c r="BY245" s="1">
        <v>-0.277392096</v>
      </c>
      <c r="BZ245" s="1" t="str">
        <f t="shared" si="1"/>
        <v>antiinflamatoria</v>
      </c>
      <c r="CA245" s="1">
        <v>29.95564942</v>
      </c>
      <c r="CB245" s="1" t="s">
        <v>148</v>
      </c>
      <c r="CC245" s="1">
        <v>0.161693936</v>
      </c>
      <c r="CD245" s="1">
        <v>0.598267565</v>
      </c>
      <c r="CE245" s="1">
        <v>0.137119025</v>
      </c>
      <c r="CF245" s="1">
        <v>0.04472249</v>
      </c>
      <c r="CG245" s="1">
        <v>0.020468399</v>
      </c>
      <c r="CH245" s="1">
        <v>769.525</v>
      </c>
      <c r="CI245" s="2" t="str">
        <f t="shared" si="2"/>
        <v>low</v>
      </c>
      <c r="CJ245" s="1">
        <v>72.553</v>
      </c>
      <c r="CK245" s="1">
        <v>61.422</v>
      </c>
      <c r="CL245" s="1">
        <v>11.132</v>
      </c>
      <c r="CM245" s="1">
        <v>18.365</v>
      </c>
      <c r="CN245" s="1">
        <v>48.775</v>
      </c>
      <c r="CO245" s="1">
        <v>1.112</v>
      </c>
      <c r="CP245" s="1">
        <v>0.0</v>
      </c>
      <c r="CQ245" s="1">
        <v>1.112</v>
      </c>
      <c r="CR245" s="1">
        <v>0.0</v>
      </c>
      <c r="CS245" s="1">
        <v>4.301</v>
      </c>
      <c r="CT245" s="1">
        <v>4.301</v>
      </c>
      <c r="CU245" s="1">
        <v>0.0</v>
      </c>
      <c r="CV245" s="1">
        <v>1.112</v>
      </c>
      <c r="CW245" s="1">
        <v>0.0</v>
      </c>
      <c r="CX245" s="1">
        <v>0.0</v>
      </c>
      <c r="CY245" s="1">
        <v>6.154</v>
      </c>
      <c r="CZ245" s="1">
        <v>0.015</v>
      </c>
      <c r="DA245" s="1">
        <v>0.106</v>
      </c>
      <c r="DB245" s="1">
        <v>0.121</v>
      </c>
      <c r="DC245" s="1">
        <v>10.9</v>
      </c>
      <c r="DD245" s="1">
        <v>0.017</v>
      </c>
      <c r="DE245" s="1">
        <v>10.917</v>
      </c>
      <c r="DF245" s="1">
        <v>0.679</v>
      </c>
      <c r="DG245" s="1">
        <v>0.495</v>
      </c>
      <c r="DH245" s="1">
        <v>1.174</v>
      </c>
      <c r="DI245" s="1">
        <v>1.291</v>
      </c>
      <c r="DJ245" s="1">
        <v>0.606</v>
      </c>
      <c r="DK245" s="1">
        <v>1.897</v>
      </c>
      <c r="DL245" s="1">
        <v>41.271</v>
      </c>
      <c r="DM245" s="1">
        <v>5.607</v>
      </c>
      <c r="DN245" s="1">
        <v>46.878</v>
      </c>
      <c r="DO245" s="1">
        <v>0.0</v>
      </c>
      <c r="DP245" s="1">
        <v>4.301</v>
      </c>
      <c r="DQ245" s="1">
        <v>4.301</v>
      </c>
      <c r="DR245" s="1" t="s">
        <v>157</v>
      </c>
      <c r="DS245" s="1" t="s">
        <v>158</v>
      </c>
      <c r="DT245" s="1" t="s">
        <v>158</v>
      </c>
      <c r="DU245" s="1" t="s">
        <v>158</v>
      </c>
      <c r="DV245" s="1">
        <v>367.666</v>
      </c>
      <c r="DW245" s="1" t="str">
        <f t="shared" si="3"/>
        <v>low</v>
      </c>
      <c r="DX245" s="1">
        <v>34.665</v>
      </c>
      <c r="DY245" s="1">
        <v>8.775</v>
      </c>
      <c r="DZ245" s="1">
        <v>23.304</v>
      </c>
      <c r="EA245" s="1" t="s">
        <v>158</v>
      </c>
      <c r="EB245" s="1" t="s">
        <v>158</v>
      </c>
      <c r="EC245" s="1" t="s">
        <v>158</v>
      </c>
      <c r="ED245" s="1" t="s">
        <v>158</v>
      </c>
      <c r="EE245" s="1" t="s">
        <v>649</v>
      </c>
      <c r="EF245" s="1" t="s">
        <v>151</v>
      </c>
      <c r="EG245" s="1" t="s">
        <v>151</v>
      </c>
    </row>
    <row r="246" ht="14.25" customHeight="1">
      <c r="A246" s="1" t="s">
        <v>650</v>
      </c>
      <c r="B246" s="1" t="s">
        <v>153</v>
      </c>
      <c r="C246" s="1">
        <v>46.0</v>
      </c>
      <c r="D246" s="1" t="s">
        <v>161</v>
      </c>
      <c r="E246" s="1">
        <v>90.3</v>
      </c>
      <c r="F246" s="1">
        <v>56.0</v>
      </c>
      <c r="G246" s="1" t="s">
        <v>154</v>
      </c>
      <c r="H246" s="1">
        <v>27.8</v>
      </c>
      <c r="I246" s="1">
        <v>140.0</v>
      </c>
      <c r="J246" s="1">
        <v>224.0</v>
      </c>
      <c r="K246" s="1">
        <v>4.0</v>
      </c>
      <c r="L246" s="1">
        <v>59.0</v>
      </c>
      <c r="M246" s="1">
        <v>2.3</v>
      </c>
      <c r="N246" s="1">
        <v>86.0</v>
      </c>
      <c r="O246" s="1">
        <v>5.2</v>
      </c>
      <c r="P246" s="1">
        <v>5.46</v>
      </c>
      <c r="Q246" s="1">
        <v>8.06</v>
      </c>
      <c r="R246" s="1">
        <v>0.677419355</v>
      </c>
      <c r="S246" s="1">
        <v>139.0</v>
      </c>
      <c r="T246" s="1">
        <v>12.06</v>
      </c>
      <c r="U246" s="1">
        <v>4.773</v>
      </c>
      <c r="V246" s="1">
        <v>141.3</v>
      </c>
      <c r="W246" s="1">
        <v>189.4736842</v>
      </c>
      <c r="X246" s="1">
        <v>65.1</v>
      </c>
      <c r="Y246" s="1">
        <v>39.08802937</v>
      </c>
      <c r="Z246" s="1">
        <v>2.558328</v>
      </c>
      <c r="AA246" s="1">
        <v>0.331150384</v>
      </c>
      <c r="AB246" s="1">
        <v>60.0</v>
      </c>
      <c r="AC246" s="1">
        <v>25.6311675</v>
      </c>
      <c r="AD246" s="1" t="s">
        <v>139</v>
      </c>
      <c r="AE246" s="1">
        <v>36.1547984</v>
      </c>
      <c r="AF246" s="1">
        <v>81.8</v>
      </c>
      <c r="AG246" s="1" t="s">
        <v>140</v>
      </c>
      <c r="AH246" s="1" t="s">
        <v>154</v>
      </c>
      <c r="AI246" s="1" t="s">
        <v>142</v>
      </c>
      <c r="AJ246" s="1" t="s">
        <v>142</v>
      </c>
      <c r="AK246" s="1" t="s">
        <v>143</v>
      </c>
      <c r="AL246" s="1">
        <v>139.0</v>
      </c>
      <c r="AM246" s="1">
        <v>92.0</v>
      </c>
      <c r="AN246" s="1">
        <v>1731.06</v>
      </c>
      <c r="AO246" s="1">
        <v>14.9278</v>
      </c>
      <c r="AP246" s="1">
        <v>717.693</v>
      </c>
      <c r="AQ246" s="1">
        <v>915.655</v>
      </c>
      <c r="AR246" s="1">
        <v>13.5639</v>
      </c>
      <c r="AS246" s="1">
        <v>1267.8</v>
      </c>
      <c r="AT246" s="1">
        <v>2783.76</v>
      </c>
      <c r="AU246" s="1">
        <v>213.321</v>
      </c>
      <c r="AV246" s="1">
        <v>10.3284</v>
      </c>
      <c r="AW246" s="1">
        <v>0.979434</v>
      </c>
      <c r="AX246" s="1">
        <v>3.08081</v>
      </c>
      <c r="AY246" s="1">
        <v>977.713</v>
      </c>
      <c r="AZ246" s="1">
        <v>1.3795</v>
      </c>
      <c r="BA246" s="1">
        <v>1.97117</v>
      </c>
      <c r="BB246" s="1">
        <v>17.4686</v>
      </c>
      <c r="BC246" s="1">
        <v>4.39974</v>
      </c>
      <c r="BD246" s="1">
        <v>1.62635</v>
      </c>
      <c r="BE246" s="1">
        <v>407.668</v>
      </c>
      <c r="BF246" s="1">
        <v>6.93582</v>
      </c>
      <c r="BG246" s="1">
        <v>214.743</v>
      </c>
      <c r="BH246" s="1">
        <v>0.287551764</v>
      </c>
      <c r="BI246" s="1">
        <v>0.0</v>
      </c>
      <c r="BJ246" s="1">
        <v>0.0</v>
      </c>
      <c r="BK246" s="1">
        <v>0.0</v>
      </c>
      <c r="BL246" s="1" t="s">
        <v>156</v>
      </c>
      <c r="BM246" s="1" t="s">
        <v>145</v>
      </c>
      <c r="BN246" s="1" t="s">
        <v>146</v>
      </c>
      <c r="BO246" s="1" t="s">
        <v>146</v>
      </c>
      <c r="BP246" s="1" t="s">
        <v>146</v>
      </c>
      <c r="BQ246" s="1" t="s">
        <v>146</v>
      </c>
      <c r="BR246" s="1" t="s">
        <v>146</v>
      </c>
      <c r="BS246" s="1">
        <v>22.02099687</v>
      </c>
      <c r="BT246" s="1">
        <v>11.59919461</v>
      </c>
      <c r="BU246" s="1">
        <v>13.25239618</v>
      </c>
      <c r="BV246" s="1">
        <v>4.027492291</v>
      </c>
      <c r="BW246" s="1">
        <v>0.0</v>
      </c>
      <c r="BX246" s="1">
        <v>-1.085715912</v>
      </c>
      <c r="BY246" s="1">
        <v>-0.627218898</v>
      </c>
      <c r="BZ246" s="1" t="str">
        <f t="shared" si="1"/>
        <v>antiinflamatoria</v>
      </c>
      <c r="CA246" s="1">
        <v>38.59168704</v>
      </c>
      <c r="CB246" s="1" t="s">
        <v>148</v>
      </c>
      <c r="CC246" s="1">
        <v>1.68919E-4</v>
      </c>
      <c r="CD246" s="1">
        <v>0.070664414</v>
      </c>
      <c r="CE246" s="1">
        <v>0.277421171</v>
      </c>
      <c r="CF246" s="1">
        <v>0.339358108</v>
      </c>
      <c r="CG246" s="1">
        <v>0.095664414</v>
      </c>
      <c r="CH246" s="1">
        <v>700.946</v>
      </c>
      <c r="CI246" s="2" t="str">
        <f t="shared" si="2"/>
        <v>low</v>
      </c>
      <c r="CJ246" s="1">
        <v>41.527</v>
      </c>
      <c r="CK246" s="1">
        <v>8.401</v>
      </c>
      <c r="CL246" s="1">
        <v>33.126</v>
      </c>
      <c r="CM246" s="1">
        <v>7.675</v>
      </c>
      <c r="CN246" s="1">
        <v>17.762</v>
      </c>
      <c r="CO246" s="1">
        <v>0.073</v>
      </c>
      <c r="CP246" s="1">
        <v>0.0</v>
      </c>
      <c r="CQ246" s="1">
        <v>0.073</v>
      </c>
      <c r="CR246" s="1">
        <v>0.0</v>
      </c>
      <c r="CS246" s="1">
        <v>16.018</v>
      </c>
      <c r="CT246" s="1">
        <v>16.018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0.001</v>
      </c>
      <c r="CZ246" s="1">
        <v>0.092</v>
      </c>
      <c r="DA246" s="1">
        <v>0.085</v>
      </c>
      <c r="DB246" s="1">
        <v>0.177</v>
      </c>
      <c r="DC246" s="1">
        <v>0.784</v>
      </c>
      <c r="DD246" s="1">
        <v>0.856</v>
      </c>
      <c r="DE246" s="1">
        <v>1.639</v>
      </c>
      <c r="DF246" s="1">
        <v>3.492</v>
      </c>
      <c r="DG246" s="1">
        <v>2.365</v>
      </c>
      <c r="DH246" s="1">
        <v>5.857</v>
      </c>
      <c r="DI246" s="1">
        <v>0.247</v>
      </c>
      <c r="DJ246" s="1">
        <v>1.628</v>
      </c>
      <c r="DK246" s="1">
        <v>1.876</v>
      </c>
      <c r="DL246" s="1">
        <v>3.712</v>
      </c>
      <c r="DM246" s="1">
        <v>12.174</v>
      </c>
      <c r="DN246" s="1">
        <v>15.886</v>
      </c>
      <c r="DO246" s="1">
        <v>0.0</v>
      </c>
      <c r="DP246" s="1">
        <v>16.018</v>
      </c>
      <c r="DQ246" s="1">
        <v>16.018</v>
      </c>
      <c r="DR246" s="1" t="s">
        <v>158</v>
      </c>
      <c r="DS246" s="1" t="s">
        <v>158</v>
      </c>
      <c r="DT246" s="1" t="s">
        <v>158</v>
      </c>
      <c r="DU246" s="1" t="s">
        <v>158</v>
      </c>
      <c r="DV246" s="1">
        <v>404.923</v>
      </c>
      <c r="DW246" s="1" t="str">
        <f t="shared" si="3"/>
        <v>low</v>
      </c>
      <c r="DX246" s="1">
        <v>23.989</v>
      </c>
      <c r="DY246" s="1">
        <v>4.434</v>
      </c>
      <c r="DZ246" s="1">
        <v>10.261</v>
      </c>
      <c r="EA246" s="1" t="s">
        <v>157</v>
      </c>
      <c r="EB246" s="1" t="s">
        <v>158</v>
      </c>
      <c r="EC246" s="1" t="s">
        <v>158</v>
      </c>
      <c r="ED246" s="1" t="s">
        <v>158</v>
      </c>
      <c r="EE246" s="1" t="s">
        <v>651</v>
      </c>
      <c r="EF246" s="1" t="s">
        <v>151</v>
      </c>
      <c r="EG246" s="1" t="s">
        <v>151</v>
      </c>
    </row>
    <row r="247" ht="14.25" customHeight="1">
      <c r="A247" s="1" t="s">
        <v>652</v>
      </c>
      <c r="B247" s="1" t="s">
        <v>136</v>
      </c>
      <c r="C247" s="1">
        <v>48.0</v>
      </c>
      <c r="D247" s="1" t="s">
        <v>161</v>
      </c>
      <c r="E247" s="1">
        <v>110.0</v>
      </c>
      <c r="F247" s="1">
        <v>37.0</v>
      </c>
      <c r="G247" s="1" t="s">
        <v>138</v>
      </c>
      <c r="H247" s="1">
        <v>44.8</v>
      </c>
      <c r="I247" s="1">
        <v>126.0</v>
      </c>
      <c r="J247" s="1">
        <v>208.0</v>
      </c>
      <c r="K247" s="1">
        <v>5.621621622</v>
      </c>
      <c r="L247" s="1">
        <v>0.89</v>
      </c>
      <c r="M247" s="1">
        <v>0.5</v>
      </c>
      <c r="N247" s="1">
        <v>86.0</v>
      </c>
      <c r="O247" s="1">
        <v>5.2</v>
      </c>
      <c r="P247" s="1">
        <v>2.1</v>
      </c>
      <c r="Q247" s="1">
        <v>5.12</v>
      </c>
      <c r="R247" s="1">
        <v>0.41015625</v>
      </c>
      <c r="S247" s="1">
        <v>224.0</v>
      </c>
      <c r="T247" s="1">
        <v>9.31</v>
      </c>
      <c r="U247" s="1">
        <v>4.773</v>
      </c>
      <c r="V247" s="1">
        <v>118.7</v>
      </c>
      <c r="W247" s="1">
        <v>146.2686567</v>
      </c>
      <c r="X247" s="1">
        <v>84.0</v>
      </c>
      <c r="Y247" s="1">
        <v>50.63390271</v>
      </c>
      <c r="Z247" s="1">
        <v>1.974961333</v>
      </c>
      <c r="AA247" s="1">
        <v>0.343952473</v>
      </c>
      <c r="AB247" s="1">
        <v>73.8</v>
      </c>
      <c r="AC247" s="1">
        <v>25.03316555</v>
      </c>
      <c r="AD247" s="1" t="s">
        <v>139</v>
      </c>
      <c r="AE247" s="1">
        <v>28.43101326</v>
      </c>
      <c r="AF247" s="1">
        <v>93.4</v>
      </c>
      <c r="AG247" s="1" t="s">
        <v>140</v>
      </c>
      <c r="AH247" s="1" t="s">
        <v>141</v>
      </c>
      <c r="AI247" s="1" t="s">
        <v>142</v>
      </c>
      <c r="AJ247" s="1" t="s">
        <v>167</v>
      </c>
      <c r="AK247" s="1" t="s">
        <v>173</v>
      </c>
      <c r="AL247" s="1">
        <v>134.0</v>
      </c>
      <c r="AM247" s="1">
        <v>87.0</v>
      </c>
      <c r="AN247" s="1">
        <v>1752.25</v>
      </c>
      <c r="AO247" s="1">
        <v>9.43761</v>
      </c>
      <c r="AP247" s="1">
        <v>659.834</v>
      </c>
      <c r="AQ247" s="1">
        <v>917.203</v>
      </c>
      <c r="AR247" s="1">
        <v>12.0543</v>
      </c>
      <c r="AS247" s="1">
        <v>1468.92</v>
      </c>
      <c r="AT247" s="1">
        <v>1950.45</v>
      </c>
      <c r="AU247" s="1">
        <v>180.984</v>
      </c>
      <c r="AV247" s="1">
        <v>10.106</v>
      </c>
      <c r="AW247" s="1">
        <v>0.833011</v>
      </c>
      <c r="AX247" s="1">
        <v>2.37232</v>
      </c>
      <c r="AY247" s="1">
        <v>734.89</v>
      </c>
      <c r="AZ247" s="1">
        <v>0.799881</v>
      </c>
      <c r="BA247" s="1">
        <v>1.8993</v>
      </c>
      <c r="BB247" s="1">
        <v>10.3641</v>
      </c>
      <c r="BC247" s="1">
        <v>9.01672</v>
      </c>
      <c r="BD247" s="1">
        <v>1.25831</v>
      </c>
      <c r="BE247" s="1">
        <v>285.575</v>
      </c>
      <c r="BF247" s="1">
        <v>7.12234</v>
      </c>
      <c r="BG247" s="1">
        <v>57.2749</v>
      </c>
      <c r="BH247" s="1">
        <v>0.0</v>
      </c>
      <c r="BI247" s="1">
        <v>0.0</v>
      </c>
      <c r="BJ247" s="1">
        <v>0.0</v>
      </c>
      <c r="BK247" s="1">
        <v>0.0</v>
      </c>
      <c r="BL247" s="1" t="s">
        <v>144</v>
      </c>
      <c r="BM247" s="1" t="s">
        <v>145</v>
      </c>
      <c r="BN247" s="1" t="s">
        <v>145</v>
      </c>
      <c r="BO247" s="1" t="s">
        <v>145</v>
      </c>
      <c r="BP247" s="1" t="s">
        <v>146</v>
      </c>
      <c r="BQ247" s="1" t="s">
        <v>146</v>
      </c>
      <c r="BR247" s="1" t="s">
        <v>146</v>
      </c>
      <c r="BS247" s="1">
        <v>16.01395525</v>
      </c>
      <c r="BT247" s="1">
        <v>15.28493421</v>
      </c>
      <c r="BU247" s="1">
        <v>5.918589678</v>
      </c>
      <c r="BV247" s="1">
        <v>6.521701491</v>
      </c>
      <c r="BW247" s="1">
        <v>1.039031875</v>
      </c>
      <c r="BX247" s="1">
        <v>1.861716157</v>
      </c>
      <c r="BY247" s="1">
        <v>1.062623377</v>
      </c>
      <c r="BZ247" s="1" t="str">
        <f t="shared" si="1"/>
        <v>proinflamatoria</v>
      </c>
      <c r="CA247" s="1">
        <v>27.23340471</v>
      </c>
      <c r="CB247" s="1" t="s">
        <v>148</v>
      </c>
      <c r="CC247" s="1">
        <v>0.071333219</v>
      </c>
      <c r="CD247" s="1">
        <v>0.134126305</v>
      </c>
      <c r="CE247" s="1">
        <v>0.050231046</v>
      </c>
      <c r="CF247" s="1">
        <v>0.414667123</v>
      </c>
      <c r="CG247" s="1">
        <v>0.157590279</v>
      </c>
      <c r="CH247" s="1">
        <v>2935.696</v>
      </c>
      <c r="CI247" s="2" t="str">
        <f t="shared" si="2"/>
        <v>High</v>
      </c>
      <c r="CJ247" s="1">
        <v>2601.967</v>
      </c>
      <c r="CK247" s="1">
        <v>2029.387</v>
      </c>
      <c r="CL247" s="1">
        <v>572.58</v>
      </c>
      <c r="CM247" s="1">
        <v>987.821</v>
      </c>
      <c r="CN247" s="1">
        <v>1600.882</v>
      </c>
      <c r="CO247" s="1">
        <v>12.545</v>
      </c>
      <c r="CP247" s="1">
        <v>0.0</v>
      </c>
      <c r="CQ247" s="1">
        <v>12.545</v>
      </c>
      <c r="CR247" s="1">
        <v>0.0</v>
      </c>
      <c r="CS247" s="1">
        <v>0.719</v>
      </c>
      <c r="CT247" s="1">
        <v>0.719</v>
      </c>
      <c r="CU247" s="1">
        <v>0.0</v>
      </c>
      <c r="CV247" s="1">
        <v>1.27</v>
      </c>
      <c r="CW247" s="1">
        <v>0.0</v>
      </c>
      <c r="CX247" s="1">
        <v>0.0</v>
      </c>
      <c r="CY247" s="1">
        <v>987.333</v>
      </c>
      <c r="CZ247" s="1">
        <v>0.026</v>
      </c>
      <c r="DA247" s="1">
        <v>0.183</v>
      </c>
      <c r="DB247" s="1">
        <v>0.209</v>
      </c>
      <c r="DC247" s="1">
        <v>0.0</v>
      </c>
      <c r="DD247" s="1">
        <v>0.017</v>
      </c>
      <c r="DE247" s="1">
        <v>0.017</v>
      </c>
      <c r="DF247" s="1">
        <v>0.029</v>
      </c>
      <c r="DG247" s="1">
        <v>0.233</v>
      </c>
      <c r="DH247" s="1">
        <v>0.262</v>
      </c>
      <c r="DI247" s="1">
        <v>0.147</v>
      </c>
      <c r="DJ247" s="1">
        <v>14.311</v>
      </c>
      <c r="DK247" s="1">
        <v>14.458</v>
      </c>
      <c r="DL247" s="1">
        <v>1029.266</v>
      </c>
      <c r="DM247" s="1">
        <v>557.075</v>
      </c>
      <c r="DN247" s="1">
        <v>1586.341</v>
      </c>
      <c r="DO247" s="1">
        <v>0.0</v>
      </c>
      <c r="DP247" s="1">
        <v>0.719</v>
      </c>
      <c r="DQ247" s="1">
        <v>0.719</v>
      </c>
      <c r="DR247" s="1" t="s">
        <v>149</v>
      </c>
      <c r="DS247" s="1" t="s">
        <v>149</v>
      </c>
      <c r="DT247" s="1" t="s">
        <v>149</v>
      </c>
      <c r="DU247" s="1" t="s">
        <v>149</v>
      </c>
      <c r="DV247" s="1">
        <v>1675.387</v>
      </c>
      <c r="DW247" s="1" t="str">
        <f t="shared" si="3"/>
        <v>high</v>
      </c>
      <c r="DX247" s="1">
        <v>1484.929</v>
      </c>
      <c r="DY247" s="1">
        <v>563.744</v>
      </c>
      <c r="DZ247" s="1">
        <v>913.615</v>
      </c>
      <c r="EA247" s="1" t="s">
        <v>149</v>
      </c>
      <c r="EB247" s="1" t="s">
        <v>149</v>
      </c>
      <c r="EC247" s="1" t="s">
        <v>149</v>
      </c>
      <c r="ED247" s="1" t="s">
        <v>149</v>
      </c>
      <c r="EE247" s="1" t="s">
        <v>653</v>
      </c>
      <c r="EF247" s="1" t="s">
        <v>151</v>
      </c>
      <c r="EG247" s="1" t="s">
        <v>151</v>
      </c>
    </row>
    <row r="248" ht="14.25" customHeight="1">
      <c r="A248" s="1" t="s">
        <v>654</v>
      </c>
      <c r="B248" s="1" t="s">
        <v>153</v>
      </c>
      <c r="C248" s="1">
        <v>46.0</v>
      </c>
      <c r="D248" s="1" t="s">
        <v>161</v>
      </c>
      <c r="E248" s="1">
        <v>120.0</v>
      </c>
      <c r="F248" s="1">
        <v>40.0</v>
      </c>
      <c r="G248" s="1" t="s">
        <v>154</v>
      </c>
      <c r="H248" s="1">
        <v>36.2</v>
      </c>
      <c r="I248" s="1">
        <v>169.0</v>
      </c>
      <c r="J248" s="1">
        <v>245.0</v>
      </c>
      <c r="K248" s="1">
        <v>6.125</v>
      </c>
      <c r="L248" s="1">
        <v>0.64</v>
      </c>
      <c r="M248" s="1">
        <v>1.7</v>
      </c>
      <c r="N248" s="1">
        <v>91.0</v>
      </c>
      <c r="O248" s="1">
        <v>4.9</v>
      </c>
      <c r="P248" s="1">
        <v>5.52</v>
      </c>
      <c r="Q248" s="1">
        <v>12.12</v>
      </c>
      <c r="R248" s="1">
        <v>0.455445545</v>
      </c>
      <c r="S248" s="1">
        <v>181.0</v>
      </c>
      <c r="T248" s="1">
        <v>13.08</v>
      </c>
      <c r="U248" s="1">
        <v>5.0505</v>
      </c>
      <c r="V248" s="1">
        <v>133.6</v>
      </c>
      <c r="W248" s="1">
        <v>168.7197678</v>
      </c>
      <c r="X248" s="1">
        <v>59.3</v>
      </c>
      <c r="Y248" s="1">
        <v>34.05966709</v>
      </c>
      <c r="Z248" s="1">
        <v>2.936024</v>
      </c>
      <c r="AA248" s="1">
        <v>0.324719665</v>
      </c>
      <c r="AB248" s="1">
        <v>55.1</v>
      </c>
      <c r="AC248" s="1">
        <v>24.13363111</v>
      </c>
      <c r="AD248" s="1" t="s">
        <v>154</v>
      </c>
      <c r="AE248" s="1">
        <v>40.65550741</v>
      </c>
      <c r="AF248" s="1">
        <v>83.1</v>
      </c>
      <c r="AG248" s="1" t="s">
        <v>140</v>
      </c>
      <c r="AH248" s="1" t="s">
        <v>154</v>
      </c>
      <c r="AI248" s="1" t="s">
        <v>142</v>
      </c>
      <c r="AJ248" s="1" t="s">
        <v>167</v>
      </c>
      <c r="AK248" s="1" t="s">
        <v>173</v>
      </c>
      <c r="AL248" s="1">
        <v>151.0</v>
      </c>
      <c r="AM248" s="1">
        <v>79.0</v>
      </c>
      <c r="AN248" s="1">
        <v>1865.97</v>
      </c>
      <c r="AO248" s="1">
        <v>15.3513</v>
      </c>
      <c r="AP248" s="1">
        <v>635.421</v>
      </c>
      <c r="AQ248" s="1">
        <v>889.779</v>
      </c>
      <c r="AR248" s="1">
        <v>10.7128</v>
      </c>
      <c r="AS248" s="1">
        <v>1304.73</v>
      </c>
      <c r="AT248" s="1">
        <v>3452.78</v>
      </c>
      <c r="AU248" s="1">
        <v>194.906</v>
      </c>
      <c r="AV248" s="1">
        <v>8.99352</v>
      </c>
      <c r="AW248" s="1">
        <v>1.11736</v>
      </c>
      <c r="AX248" s="1">
        <v>3.10022</v>
      </c>
      <c r="AY248" s="1">
        <v>576.817</v>
      </c>
      <c r="AZ248" s="1">
        <v>0.729142</v>
      </c>
      <c r="BA248" s="1">
        <v>1.30091</v>
      </c>
      <c r="BB248" s="1">
        <v>9.86123</v>
      </c>
      <c r="BC248" s="1">
        <v>4.05508</v>
      </c>
      <c r="BD248" s="1">
        <v>1.29931</v>
      </c>
      <c r="BE248" s="1">
        <v>300.508</v>
      </c>
      <c r="BF248" s="1">
        <v>6.80931</v>
      </c>
      <c r="BG248" s="1">
        <v>115.38</v>
      </c>
      <c r="BH248" s="1">
        <v>3.055263453</v>
      </c>
      <c r="BI248" s="1">
        <v>1.215200064</v>
      </c>
      <c r="BJ248" s="1">
        <v>0.593928963</v>
      </c>
      <c r="BK248" s="1">
        <v>0.037331736</v>
      </c>
      <c r="BL248" s="1" t="s">
        <v>144</v>
      </c>
      <c r="BM248" s="1" t="s">
        <v>145</v>
      </c>
      <c r="BN248" s="1" t="s">
        <v>145</v>
      </c>
      <c r="BO248" s="1" t="s">
        <v>145</v>
      </c>
      <c r="BP248" s="1" t="s">
        <v>146</v>
      </c>
      <c r="BQ248" s="1" t="s">
        <v>146</v>
      </c>
      <c r="BR248" s="1" t="s">
        <v>146</v>
      </c>
      <c r="BS248" s="1">
        <v>19.88327305</v>
      </c>
      <c r="BT248" s="1">
        <v>13.09562337</v>
      </c>
      <c r="BU248" s="1">
        <v>13.53086422</v>
      </c>
      <c r="BV248" s="1">
        <v>11.24770214</v>
      </c>
      <c r="BW248" s="1">
        <v>0.0</v>
      </c>
      <c r="BX248" s="1">
        <v>1.84085674</v>
      </c>
      <c r="BY248" s="1">
        <v>0.986525584</v>
      </c>
      <c r="BZ248" s="1" t="str">
        <f t="shared" si="1"/>
        <v>proinflamatoria</v>
      </c>
      <c r="CA248" s="1">
        <v>39.63417569</v>
      </c>
      <c r="CB248" s="1" t="s">
        <v>148</v>
      </c>
      <c r="CC248" s="1">
        <v>0.172413793</v>
      </c>
      <c r="CD248" s="1">
        <v>0.354669152</v>
      </c>
      <c r="CE248" s="1">
        <v>0.002721342</v>
      </c>
      <c r="CF248" s="1">
        <v>0.068033551</v>
      </c>
      <c r="CG248" s="1">
        <v>0.103746505</v>
      </c>
      <c r="CH248" s="1">
        <v>807.315</v>
      </c>
      <c r="CI248" s="2" t="str">
        <f t="shared" si="2"/>
        <v>low</v>
      </c>
      <c r="CJ248" s="1">
        <v>366.201</v>
      </c>
      <c r="CK248" s="1">
        <v>295.271</v>
      </c>
      <c r="CL248" s="1">
        <v>70.93</v>
      </c>
      <c r="CM248" s="1">
        <v>171.428</v>
      </c>
      <c r="CN248" s="1">
        <v>188.248</v>
      </c>
      <c r="CO248" s="1">
        <v>2.745</v>
      </c>
      <c r="CP248" s="1">
        <v>0.0</v>
      </c>
      <c r="CQ248" s="1">
        <v>2.745</v>
      </c>
      <c r="CR248" s="1">
        <v>0.0</v>
      </c>
      <c r="CS248" s="1">
        <v>3.78</v>
      </c>
      <c r="CT248" s="1">
        <v>3.78</v>
      </c>
      <c r="CU248" s="1">
        <v>0.0</v>
      </c>
      <c r="CV248" s="1">
        <v>1.505</v>
      </c>
      <c r="CW248" s="1">
        <v>0.0</v>
      </c>
      <c r="CX248" s="1">
        <v>0.0</v>
      </c>
      <c r="CY248" s="1">
        <v>12.149</v>
      </c>
      <c r="CZ248" s="1">
        <v>0.962</v>
      </c>
      <c r="DA248" s="1">
        <v>2.867</v>
      </c>
      <c r="DB248" s="1">
        <v>3.829</v>
      </c>
      <c r="DC248" s="1">
        <v>4.946</v>
      </c>
      <c r="DD248" s="1">
        <v>0.153</v>
      </c>
      <c r="DE248" s="1">
        <v>5.098</v>
      </c>
      <c r="DF248" s="1">
        <v>146.053</v>
      </c>
      <c r="DG248" s="1">
        <v>4.298</v>
      </c>
      <c r="DH248" s="1">
        <v>150.351</v>
      </c>
      <c r="DI248" s="1">
        <v>0.327</v>
      </c>
      <c r="DJ248" s="1">
        <v>0.427</v>
      </c>
      <c r="DK248" s="1">
        <v>0.754</v>
      </c>
      <c r="DL248" s="1">
        <v>128.089</v>
      </c>
      <c r="DM248" s="1">
        <v>59.405</v>
      </c>
      <c r="DN248" s="1">
        <v>187.494</v>
      </c>
      <c r="DO248" s="1">
        <v>0.0</v>
      </c>
      <c r="DP248" s="1">
        <v>3.78</v>
      </c>
      <c r="DQ248" s="1">
        <v>3.78</v>
      </c>
      <c r="DR248" s="1" t="s">
        <v>157</v>
      </c>
      <c r="DS248" s="1" t="s">
        <v>157</v>
      </c>
      <c r="DT248" s="1" t="s">
        <v>157</v>
      </c>
      <c r="DU248" s="1" t="s">
        <v>157</v>
      </c>
      <c r="DV248" s="1">
        <v>432.652</v>
      </c>
      <c r="DW248" s="1" t="str">
        <f t="shared" si="3"/>
        <v>low</v>
      </c>
      <c r="DX248" s="1">
        <v>196.253</v>
      </c>
      <c r="DY248" s="1">
        <v>91.871</v>
      </c>
      <c r="DZ248" s="1">
        <v>100.885</v>
      </c>
      <c r="EA248" s="1" t="s">
        <v>157</v>
      </c>
      <c r="EB248" s="1" t="s">
        <v>157</v>
      </c>
      <c r="EC248" s="1" t="s">
        <v>157</v>
      </c>
      <c r="ED248" s="1" t="s">
        <v>157</v>
      </c>
      <c r="EE248" s="1" t="s">
        <v>655</v>
      </c>
      <c r="EF248" s="1" t="s">
        <v>151</v>
      </c>
      <c r="EG248" s="1" t="s">
        <v>151</v>
      </c>
    </row>
    <row r="249" ht="14.25" customHeight="1">
      <c r="A249" s="1" t="s">
        <v>656</v>
      </c>
      <c r="B249" s="1" t="s">
        <v>136</v>
      </c>
      <c r="C249" s="1">
        <v>43.0</v>
      </c>
      <c r="D249" s="1" t="s">
        <v>161</v>
      </c>
      <c r="E249" s="1">
        <v>122.0</v>
      </c>
      <c r="F249" s="1">
        <v>33.0</v>
      </c>
      <c r="G249" s="1" t="s">
        <v>138</v>
      </c>
      <c r="H249" s="1">
        <v>49.6</v>
      </c>
      <c r="I249" s="1">
        <v>158.0</v>
      </c>
      <c r="J249" s="1">
        <v>241.0</v>
      </c>
      <c r="K249" s="1">
        <v>7.303030303</v>
      </c>
      <c r="L249" s="1">
        <v>1.08</v>
      </c>
      <c r="M249" s="1">
        <v>7.5</v>
      </c>
      <c r="N249" s="1">
        <v>87.0</v>
      </c>
      <c r="O249" s="1">
        <v>5.3</v>
      </c>
      <c r="P249" s="1">
        <v>5.01</v>
      </c>
      <c r="Q249" s="1">
        <v>3.84</v>
      </c>
      <c r="R249" s="1">
        <v>1.3046875</v>
      </c>
      <c r="S249" s="1">
        <v>248.0</v>
      </c>
      <c r="T249" s="1">
        <v>13.6</v>
      </c>
      <c r="U249" s="1">
        <v>4.8285</v>
      </c>
      <c r="V249" s="1">
        <v>149.8</v>
      </c>
      <c r="W249" s="1">
        <v>204.7421904</v>
      </c>
      <c r="X249" s="1">
        <v>57.8</v>
      </c>
      <c r="Y249" s="1">
        <v>34.2634724</v>
      </c>
      <c r="Z249" s="1">
        <v>2.91856</v>
      </c>
      <c r="AA249" s="1">
        <v>0.324993095</v>
      </c>
      <c r="AB249" s="1">
        <v>110.9</v>
      </c>
      <c r="AC249" s="1">
        <v>37.83763866</v>
      </c>
      <c r="AD249" s="1" t="s">
        <v>155</v>
      </c>
      <c r="AE249" s="1">
        <v>38.26631471</v>
      </c>
      <c r="AF249" s="1">
        <v>123.5</v>
      </c>
      <c r="AG249" s="1" t="s">
        <v>140</v>
      </c>
      <c r="AH249" s="1" t="s">
        <v>141</v>
      </c>
      <c r="AI249" s="1" t="s">
        <v>142</v>
      </c>
      <c r="AJ249" s="1" t="s">
        <v>142</v>
      </c>
      <c r="AK249" s="1" t="s">
        <v>170</v>
      </c>
      <c r="AL249" s="1">
        <v>142.0</v>
      </c>
      <c r="AM249" s="1">
        <v>86.0</v>
      </c>
      <c r="AN249" s="1">
        <v>1272.22</v>
      </c>
      <c r="AO249" s="1">
        <v>12.874</v>
      </c>
      <c r="AP249" s="1">
        <v>233.592</v>
      </c>
      <c r="AQ249" s="1">
        <v>591.017</v>
      </c>
      <c r="AR249" s="1">
        <v>12.0237</v>
      </c>
      <c r="AS249" s="1">
        <v>665.734</v>
      </c>
      <c r="AT249" s="1">
        <v>2403.3</v>
      </c>
      <c r="AU249" s="1">
        <v>192.546</v>
      </c>
      <c r="AV249" s="1">
        <v>9.37981</v>
      </c>
      <c r="AW249" s="1">
        <v>1.27618</v>
      </c>
      <c r="AX249" s="1">
        <v>2.67147</v>
      </c>
      <c r="AY249" s="1">
        <v>771.591</v>
      </c>
      <c r="AZ249" s="1">
        <v>0.640925</v>
      </c>
      <c r="BA249" s="1">
        <v>1.42647</v>
      </c>
      <c r="BB249" s="1">
        <v>13.0287</v>
      </c>
      <c r="BC249" s="1">
        <v>3.82313</v>
      </c>
      <c r="BD249" s="1">
        <v>0.933151</v>
      </c>
      <c r="BE249" s="1">
        <v>254.873</v>
      </c>
      <c r="BF249" s="1">
        <v>6.61279</v>
      </c>
      <c r="BG249" s="1">
        <v>137.786</v>
      </c>
      <c r="BH249" s="1">
        <v>8.07172036</v>
      </c>
      <c r="BI249" s="1">
        <v>2.555891446</v>
      </c>
      <c r="BJ249" s="1">
        <v>1.117474888</v>
      </c>
      <c r="BK249" s="1">
        <v>0.11488421</v>
      </c>
      <c r="BL249" s="1" t="s">
        <v>144</v>
      </c>
      <c r="BM249" s="1" t="s">
        <v>145</v>
      </c>
      <c r="BN249" s="1" t="s">
        <v>145</v>
      </c>
      <c r="BO249" s="1" t="s">
        <v>145</v>
      </c>
      <c r="BP249" s="1" t="s">
        <v>146</v>
      </c>
      <c r="BQ249" s="1" t="s">
        <v>145</v>
      </c>
      <c r="BR249" s="1" t="s">
        <v>146</v>
      </c>
      <c r="BS249" s="1">
        <v>17.99874415</v>
      </c>
      <c r="BT249" s="1">
        <v>12.34354859</v>
      </c>
      <c r="BU249" s="1">
        <v>9.950641432</v>
      </c>
      <c r="BV249" s="1">
        <v>8.578293299</v>
      </c>
      <c r="BW249" s="1">
        <v>2.893790712</v>
      </c>
      <c r="BX249" s="1">
        <v>0.910729258</v>
      </c>
      <c r="BY249" s="1">
        <v>0.715982121</v>
      </c>
      <c r="BZ249" s="1" t="str">
        <f t="shared" si="1"/>
        <v>proinflamatoria</v>
      </c>
      <c r="CA249" s="1">
        <v>36.27530364</v>
      </c>
      <c r="CB249" s="1" t="s">
        <v>148</v>
      </c>
      <c r="CC249" s="1">
        <v>0.386342576</v>
      </c>
      <c r="CD249" s="1">
        <v>0.445363176</v>
      </c>
      <c r="CE249" s="1">
        <v>0.06832276</v>
      </c>
      <c r="CF249" s="1">
        <v>0.00776962</v>
      </c>
      <c r="CG249" s="1">
        <v>0.071851165</v>
      </c>
      <c r="CH249" s="1">
        <v>1255.035</v>
      </c>
      <c r="CI249" s="2" t="str">
        <f t="shared" si="2"/>
        <v>High</v>
      </c>
      <c r="CJ249" s="1">
        <v>1133.096</v>
      </c>
      <c r="CK249" s="1">
        <v>758.306</v>
      </c>
      <c r="CL249" s="1">
        <v>374.79</v>
      </c>
      <c r="CM249" s="1">
        <v>10.854</v>
      </c>
      <c r="CN249" s="1">
        <v>1110.422</v>
      </c>
      <c r="CO249" s="1">
        <v>9.611</v>
      </c>
      <c r="CP249" s="1">
        <v>0.0</v>
      </c>
      <c r="CQ249" s="1">
        <v>9.611</v>
      </c>
      <c r="CR249" s="1">
        <v>0.0</v>
      </c>
      <c r="CS249" s="1">
        <v>2.208</v>
      </c>
      <c r="CT249" s="1">
        <v>2.208</v>
      </c>
      <c r="CU249" s="1">
        <v>0.0</v>
      </c>
      <c r="CV249" s="1">
        <v>0.895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0.001</v>
      </c>
      <c r="DE249" s="1">
        <v>0.001</v>
      </c>
      <c r="DF249" s="1">
        <v>8.707</v>
      </c>
      <c r="DG249" s="1">
        <v>2.146</v>
      </c>
      <c r="DH249" s="1">
        <v>10.853</v>
      </c>
      <c r="DI249" s="1">
        <v>0.278</v>
      </c>
      <c r="DJ249" s="1">
        <v>0.794</v>
      </c>
      <c r="DK249" s="1">
        <v>1.072</v>
      </c>
      <c r="DL249" s="1">
        <v>739.695</v>
      </c>
      <c r="DM249" s="1">
        <v>369.626</v>
      </c>
      <c r="DN249" s="1">
        <v>1109.321</v>
      </c>
      <c r="DO249" s="1">
        <v>0.0</v>
      </c>
      <c r="DP249" s="1">
        <v>2.208</v>
      </c>
      <c r="DQ249" s="1">
        <v>2.208</v>
      </c>
      <c r="DR249" s="1" t="s">
        <v>157</v>
      </c>
      <c r="DS249" s="1" t="s">
        <v>149</v>
      </c>
      <c r="DT249" s="1" t="s">
        <v>158</v>
      </c>
      <c r="DU249" s="1" t="s">
        <v>149</v>
      </c>
      <c r="DV249" s="1">
        <v>986.492</v>
      </c>
      <c r="DW249" s="1" t="str">
        <f t="shared" si="3"/>
        <v>high</v>
      </c>
      <c r="DX249" s="1">
        <v>890.644</v>
      </c>
      <c r="DY249" s="1">
        <v>8.532</v>
      </c>
      <c r="DZ249" s="1">
        <v>872.822</v>
      </c>
      <c r="EA249" s="1" t="s">
        <v>149</v>
      </c>
      <c r="EB249" s="1" t="s">
        <v>149</v>
      </c>
      <c r="EC249" s="1" t="s">
        <v>158</v>
      </c>
      <c r="ED249" s="1" t="s">
        <v>149</v>
      </c>
      <c r="EE249" s="1" t="s">
        <v>657</v>
      </c>
      <c r="EF249" s="1" t="s">
        <v>165</v>
      </c>
      <c r="EG249" s="1" t="s">
        <v>165</v>
      </c>
    </row>
    <row r="250" ht="14.25" customHeight="1">
      <c r="A250" s="1" t="s">
        <v>658</v>
      </c>
      <c r="B250" s="1" t="s">
        <v>136</v>
      </c>
      <c r="C250" s="1">
        <v>35.0</v>
      </c>
      <c r="D250" s="1" t="s">
        <v>137</v>
      </c>
      <c r="E250" s="1">
        <v>100.0</v>
      </c>
      <c r="F250" s="1">
        <v>36.0</v>
      </c>
      <c r="G250" s="1" t="s">
        <v>138</v>
      </c>
      <c r="H250" s="1">
        <v>31.4</v>
      </c>
      <c r="I250" s="1">
        <v>128.0</v>
      </c>
      <c r="J250" s="1">
        <v>195.0</v>
      </c>
      <c r="K250" s="1">
        <v>5.416666667</v>
      </c>
      <c r="L250" s="1">
        <v>0.95</v>
      </c>
      <c r="M250" s="1">
        <v>3.2</v>
      </c>
      <c r="N250" s="1">
        <v>88.0</v>
      </c>
      <c r="O250" s="1">
        <v>4.9</v>
      </c>
      <c r="P250" s="1">
        <v>3.8</v>
      </c>
      <c r="Q250" s="1">
        <v>3.5</v>
      </c>
      <c r="R250" s="1">
        <v>1.085714286</v>
      </c>
      <c r="S250" s="1">
        <v>157.0</v>
      </c>
      <c r="T250" s="1">
        <v>10.21</v>
      </c>
      <c r="U250" s="1">
        <v>4.884</v>
      </c>
      <c r="V250" s="1">
        <v>120.6</v>
      </c>
      <c r="W250" s="1">
        <v>147.5433526</v>
      </c>
      <c r="X250" s="1">
        <v>76.2</v>
      </c>
      <c r="Y250" s="1">
        <v>45.12124982</v>
      </c>
      <c r="Z250" s="1">
        <v>2.216250667</v>
      </c>
      <c r="AA250" s="1">
        <v>0.338130423</v>
      </c>
      <c r="AB250" s="1">
        <v>82.0</v>
      </c>
      <c r="AC250" s="1">
        <v>29.9376603</v>
      </c>
      <c r="AD250" s="1" t="s">
        <v>139</v>
      </c>
      <c r="AE250" s="1">
        <v>26.9695256</v>
      </c>
      <c r="AF250" s="1">
        <v>99.4</v>
      </c>
      <c r="AG250" s="1" t="s">
        <v>140</v>
      </c>
      <c r="AH250" s="1" t="s">
        <v>141</v>
      </c>
      <c r="AI250" s="1" t="s">
        <v>142</v>
      </c>
      <c r="AJ250" s="1" t="s">
        <v>167</v>
      </c>
      <c r="AK250" s="1" t="s">
        <v>170</v>
      </c>
      <c r="AL250" s="1">
        <v>139.0</v>
      </c>
      <c r="AM250" s="1">
        <v>90.0</v>
      </c>
      <c r="AN250" s="1">
        <v>1702.9</v>
      </c>
      <c r="AO250" s="1">
        <v>9.78285</v>
      </c>
      <c r="AP250" s="1">
        <v>474.817</v>
      </c>
      <c r="AQ250" s="1">
        <v>1049.89</v>
      </c>
      <c r="AR250" s="1">
        <v>11.6478</v>
      </c>
      <c r="AS250" s="1">
        <v>1425.69</v>
      </c>
      <c r="AT250" s="1">
        <v>1711.95</v>
      </c>
      <c r="AU250" s="1">
        <v>172.67</v>
      </c>
      <c r="AV250" s="1">
        <v>10.4759</v>
      </c>
      <c r="AW250" s="1">
        <v>0.864237</v>
      </c>
      <c r="AX250" s="1">
        <v>2.58458</v>
      </c>
      <c r="AY250" s="1">
        <v>545.022</v>
      </c>
      <c r="AZ250" s="1">
        <v>1.02936</v>
      </c>
      <c r="BA250" s="1">
        <v>1.26386</v>
      </c>
      <c r="BB250" s="1">
        <v>20.3536</v>
      </c>
      <c r="BC250" s="1">
        <v>3.483</v>
      </c>
      <c r="BD250" s="1">
        <v>1.41781</v>
      </c>
      <c r="BE250" s="1">
        <v>237.455</v>
      </c>
      <c r="BF250" s="1">
        <v>7.67281</v>
      </c>
      <c r="BG250" s="1">
        <v>106.284</v>
      </c>
      <c r="BH250" s="1">
        <v>0.829413943</v>
      </c>
      <c r="BI250" s="1">
        <v>0.234757294</v>
      </c>
      <c r="BJ250" s="1">
        <v>0.124867979</v>
      </c>
      <c r="BK250" s="1">
        <v>0.0</v>
      </c>
      <c r="BL250" s="1" t="s">
        <v>144</v>
      </c>
      <c r="BM250" s="1" t="s">
        <v>145</v>
      </c>
      <c r="BN250" s="1" t="s">
        <v>145</v>
      </c>
      <c r="BO250" s="1" t="s">
        <v>145</v>
      </c>
      <c r="BP250" s="1" t="s">
        <v>146</v>
      </c>
      <c r="BQ250" s="1" t="s">
        <v>145</v>
      </c>
      <c r="BR250" s="1" t="s">
        <v>146</v>
      </c>
      <c r="BS250" s="1">
        <v>22.32973275</v>
      </c>
      <c r="BT250" s="1">
        <v>13.69597299</v>
      </c>
      <c r="BU250" s="1">
        <v>14.98970331</v>
      </c>
      <c r="BV250" s="1">
        <v>9.801828013</v>
      </c>
      <c r="BW250" s="1">
        <v>2.412678838</v>
      </c>
      <c r="BX250" s="1">
        <v>1.471296943</v>
      </c>
      <c r="BY250" s="1">
        <v>0.863944183</v>
      </c>
      <c r="BZ250" s="1" t="str">
        <f t="shared" si="1"/>
        <v>proinflamatoria</v>
      </c>
      <c r="CA250" s="1">
        <v>30.70020121</v>
      </c>
      <c r="CB250" s="1" t="s">
        <v>148</v>
      </c>
      <c r="CC250" s="1">
        <v>4.01499E-4</v>
      </c>
      <c r="CD250" s="1">
        <v>0.276030514</v>
      </c>
      <c r="CE250" s="1">
        <v>0.379751071</v>
      </c>
      <c r="CF250" s="1">
        <v>0.165484475</v>
      </c>
      <c r="CG250" s="1">
        <v>0.068723233</v>
      </c>
      <c r="CH250" s="1">
        <v>867.775</v>
      </c>
      <c r="CI250" s="2" t="str">
        <f t="shared" si="2"/>
        <v>low</v>
      </c>
      <c r="CJ250" s="1">
        <v>877.648</v>
      </c>
      <c r="CK250" s="1">
        <v>526.843</v>
      </c>
      <c r="CL250" s="1">
        <v>350.805</v>
      </c>
      <c r="CM250" s="1">
        <v>13.061</v>
      </c>
      <c r="CN250" s="1">
        <v>851.699</v>
      </c>
      <c r="CO250" s="1">
        <v>10.383</v>
      </c>
      <c r="CP250" s="1">
        <v>0.0</v>
      </c>
      <c r="CQ250" s="1">
        <v>10.383</v>
      </c>
      <c r="CR250" s="1">
        <v>0.0</v>
      </c>
      <c r="CS250" s="1">
        <v>2.505</v>
      </c>
      <c r="CT250" s="1">
        <v>2.505</v>
      </c>
      <c r="CU250" s="1">
        <v>0.0</v>
      </c>
      <c r="CV250" s="1">
        <v>4.861</v>
      </c>
      <c r="CW250" s="1">
        <v>0.0</v>
      </c>
      <c r="CX250" s="1">
        <v>0.0</v>
      </c>
      <c r="CY250" s="1">
        <v>0.0</v>
      </c>
      <c r="CZ250" s="1">
        <v>0.083</v>
      </c>
      <c r="DA250" s="1">
        <v>0.589</v>
      </c>
      <c r="DB250" s="1">
        <v>0.672</v>
      </c>
      <c r="DC250" s="1">
        <v>0.0</v>
      </c>
      <c r="DD250" s="1">
        <v>0.056</v>
      </c>
      <c r="DE250" s="1">
        <v>0.056</v>
      </c>
      <c r="DF250" s="1">
        <v>9.343</v>
      </c>
      <c r="DG250" s="1">
        <v>2.991</v>
      </c>
      <c r="DH250" s="1">
        <v>12.333</v>
      </c>
      <c r="DI250" s="1">
        <v>0.446</v>
      </c>
      <c r="DJ250" s="1">
        <v>1.76</v>
      </c>
      <c r="DK250" s="1">
        <v>2.206</v>
      </c>
      <c r="DL250" s="1">
        <v>506.531</v>
      </c>
      <c r="DM250" s="1">
        <v>342.846</v>
      </c>
      <c r="DN250" s="1">
        <v>849.377</v>
      </c>
      <c r="DO250" s="1">
        <v>0.0</v>
      </c>
      <c r="DP250" s="1">
        <v>2.505</v>
      </c>
      <c r="DQ250" s="1">
        <v>2.505</v>
      </c>
      <c r="DR250" s="1" t="s">
        <v>157</v>
      </c>
      <c r="DS250" s="1" t="s">
        <v>149</v>
      </c>
      <c r="DT250" s="1" t="s">
        <v>158</v>
      </c>
      <c r="DU250" s="1" t="s">
        <v>149</v>
      </c>
      <c r="DV250" s="1">
        <v>509.586</v>
      </c>
      <c r="DW250" s="1" t="str">
        <f t="shared" si="3"/>
        <v>low</v>
      </c>
      <c r="DX250" s="1">
        <v>515.384</v>
      </c>
      <c r="DY250" s="1">
        <v>7.67</v>
      </c>
      <c r="DZ250" s="1">
        <v>500.146</v>
      </c>
      <c r="EA250" s="1" t="s">
        <v>157</v>
      </c>
      <c r="EB250" s="1" t="s">
        <v>149</v>
      </c>
      <c r="EC250" s="1" t="s">
        <v>158</v>
      </c>
      <c r="ED250" s="1" t="s">
        <v>149</v>
      </c>
      <c r="EE250" s="1" t="s">
        <v>659</v>
      </c>
      <c r="EF250" s="1" t="s">
        <v>151</v>
      </c>
      <c r="EG250" s="1" t="s">
        <v>151</v>
      </c>
    </row>
    <row r="251" ht="14.25" customHeight="1">
      <c r="A251" s="1" t="s">
        <v>660</v>
      </c>
      <c r="B251" s="1" t="s">
        <v>136</v>
      </c>
      <c r="C251" s="1">
        <v>49.0</v>
      </c>
      <c r="D251" s="1" t="s">
        <v>161</v>
      </c>
      <c r="E251" s="1">
        <v>107.0</v>
      </c>
      <c r="F251" s="1">
        <v>30.0</v>
      </c>
      <c r="G251" s="1" t="s">
        <v>138</v>
      </c>
      <c r="H251" s="1">
        <v>40.0</v>
      </c>
      <c r="I251" s="1">
        <v>117.0</v>
      </c>
      <c r="J251" s="1">
        <v>187.0</v>
      </c>
      <c r="K251" s="1">
        <v>6.233333333</v>
      </c>
      <c r="L251" s="1">
        <v>1.01</v>
      </c>
      <c r="M251" s="1">
        <v>1.0</v>
      </c>
      <c r="N251" s="1">
        <v>95.0</v>
      </c>
      <c r="O251" s="1">
        <v>5.6</v>
      </c>
      <c r="P251" s="1">
        <v>2.18</v>
      </c>
      <c r="Q251" s="1">
        <v>3.69</v>
      </c>
      <c r="R251" s="1">
        <v>0.590785908</v>
      </c>
      <c r="S251" s="1">
        <v>200.0</v>
      </c>
      <c r="T251" s="1">
        <v>11.45</v>
      </c>
      <c r="U251" s="1">
        <v>5.2725</v>
      </c>
      <c r="V251" s="1">
        <v>112.1</v>
      </c>
      <c r="W251" s="1">
        <v>129.1960508</v>
      </c>
      <c r="X251" s="1">
        <v>66.8</v>
      </c>
      <c r="Y251" s="1">
        <v>37.27009013</v>
      </c>
      <c r="Z251" s="1">
        <v>2.683116667</v>
      </c>
      <c r="AA251" s="1">
        <v>0.328897667</v>
      </c>
      <c r="AB251" s="1">
        <v>74.2</v>
      </c>
      <c r="AC251" s="1">
        <v>26.9919868</v>
      </c>
      <c r="AD251" s="1" t="s">
        <v>139</v>
      </c>
      <c r="AE251" s="1">
        <v>30.04479039</v>
      </c>
      <c r="AF251" s="1">
        <v>98.3</v>
      </c>
      <c r="AG251" s="1" t="s">
        <v>140</v>
      </c>
      <c r="AH251" s="1" t="s">
        <v>141</v>
      </c>
      <c r="AI251" s="1" t="s">
        <v>142</v>
      </c>
      <c r="AJ251" s="1" t="s">
        <v>142</v>
      </c>
      <c r="AK251" s="1" t="s">
        <v>173</v>
      </c>
      <c r="AL251" s="1">
        <v>142.0</v>
      </c>
      <c r="AM251" s="1">
        <v>89.0</v>
      </c>
      <c r="AN251" s="1">
        <v>2246.85</v>
      </c>
      <c r="AO251" s="1">
        <v>12.6322</v>
      </c>
      <c r="AP251" s="1">
        <v>746.665</v>
      </c>
      <c r="AQ251" s="1">
        <v>1091.3</v>
      </c>
      <c r="AR251" s="1">
        <v>13.0177</v>
      </c>
      <c r="AS251" s="1">
        <v>2074.07</v>
      </c>
      <c r="AT251" s="1">
        <v>2760.47</v>
      </c>
      <c r="AU251" s="1">
        <v>227.509</v>
      </c>
      <c r="AV251" s="1">
        <v>10.2052</v>
      </c>
      <c r="AW251" s="1">
        <v>1.19844</v>
      </c>
      <c r="AX251" s="1">
        <v>3.45989</v>
      </c>
      <c r="AY251" s="1">
        <v>752.818</v>
      </c>
      <c r="AZ251" s="1">
        <v>1.32858</v>
      </c>
      <c r="BA251" s="1">
        <v>1.6678</v>
      </c>
      <c r="BB251" s="1">
        <v>16.7065</v>
      </c>
      <c r="BC251" s="1">
        <v>5.29106</v>
      </c>
      <c r="BD251" s="1">
        <v>1.26406</v>
      </c>
      <c r="BE251" s="1">
        <v>359.291</v>
      </c>
      <c r="BF251" s="1">
        <v>6.92618</v>
      </c>
      <c r="BG251" s="1">
        <v>100.917</v>
      </c>
      <c r="BH251" s="1">
        <v>0.134261347</v>
      </c>
      <c r="BI251" s="1">
        <v>0.0</v>
      </c>
      <c r="BJ251" s="1">
        <v>0.054366499</v>
      </c>
      <c r="BK251" s="1">
        <v>0.019259684</v>
      </c>
      <c r="BL251" s="1" t="s">
        <v>144</v>
      </c>
      <c r="BM251" s="1" t="s">
        <v>145</v>
      </c>
      <c r="BN251" s="1" t="s">
        <v>145</v>
      </c>
      <c r="BO251" s="1" t="s">
        <v>145</v>
      </c>
      <c r="BP251" s="1" t="s">
        <v>146</v>
      </c>
      <c r="BQ251" s="1" t="s">
        <v>146</v>
      </c>
      <c r="BR251" s="1" t="s">
        <v>146</v>
      </c>
      <c r="BS251" s="1">
        <v>22.61181654</v>
      </c>
      <c r="BT251" s="1">
        <v>12.72186712</v>
      </c>
      <c r="BU251" s="1">
        <v>15.03533121</v>
      </c>
      <c r="BV251" s="1">
        <v>8.536688156</v>
      </c>
      <c r="BW251" s="1">
        <v>3.597522935</v>
      </c>
      <c r="BX251" s="1">
        <v>0.87951129</v>
      </c>
      <c r="BY251" s="1">
        <v>0.391415795</v>
      </c>
      <c r="BZ251" s="1" t="str">
        <f t="shared" si="1"/>
        <v>proinflamatoria</v>
      </c>
      <c r="CA251" s="1">
        <v>30.26653103</v>
      </c>
      <c r="CB251" s="1" t="s">
        <v>148</v>
      </c>
      <c r="CC251" s="1">
        <v>0.01293364</v>
      </c>
      <c r="CD251" s="1">
        <v>0.146319352</v>
      </c>
      <c r="CE251" s="1">
        <v>0.166082437</v>
      </c>
      <c r="CF251" s="1">
        <v>0.54695999</v>
      </c>
      <c r="CG251" s="1">
        <v>0.006164632</v>
      </c>
      <c r="CH251" s="1">
        <v>535.24</v>
      </c>
      <c r="CI251" s="2" t="str">
        <f t="shared" si="2"/>
        <v>low</v>
      </c>
      <c r="CJ251" s="1">
        <v>103.365</v>
      </c>
      <c r="CK251" s="1">
        <v>65.215</v>
      </c>
      <c r="CL251" s="1">
        <v>38.15</v>
      </c>
      <c r="CM251" s="1">
        <v>46.561</v>
      </c>
      <c r="CN251" s="1">
        <v>46.711</v>
      </c>
      <c r="CO251" s="1">
        <v>3.927</v>
      </c>
      <c r="CP251" s="1">
        <v>0.0</v>
      </c>
      <c r="CQ251" s="1">
        <v>3.927</v>
      </c>
      <c r="CR251" s="1">
        <v>0.0</v>
      </c>
      <c r="CS251" s="1">
        <v>6.166</v>
      </c>
      <c r="CT251" s="1">
        <v>6.166</v>
      </c>
      <c r="CU251" s="1">
        <v>0.0</v>
      </c>
      <c r="CV251" s="1">
        <v>2.054</v>
      </c>
      <c r="CW251" s="1">
        <v>0.0</v>
      </c>
      <c r="CX251" s="1">
        <v>0.0</v>
      </c>
      <c r="CY251" s="1">
        <v>0.0</v>
      </c>
      <c r="CZ251" s="1">
        <v>1.699</v>
      </c>
      <c r="DA251" s="1">
        <v>0.661</v>
      </c>
      <c r="DB251" s="1">
        <v>2.36</v>
      </c>
      <c r="DC251" s="1">
        <v>20.011</v>
      </c>
      <c r="DD251" s="1">
        <v>0.216</v>
      </c>
      <c r="DE251" s="1">
        <v>20.227</v>
      </c>
      <c r="DF251" s="1">
        <v>19.138</v>
      </c>
      <c r="DG251" s="1">
        <v>4.836</v>
      </c>
      <c r="DH251" s="1">
        <v>23.974</v>
      </c>
      <c r="DI251" s="1">
        <v>0.752</v>
      </c>
      <c r="DJ251" s="1">
        <v>4.15</v>
      </c>
      <c r="DK251" s="1">
        <v>4.903</v>
      </c>
      <c r="DL251" s="1">
        <v>19.687</v>
      </c>
      <c r="DM251" s="1">
        <v>22.121</v>
      </c>
      <c r="DN251" s="1">
        <v>41.808</v>
      </c>
      <c r="DO251" s="1">
        <v>0.0</v>
      </c>
      <c r="DP251" s="1">
        <v>6.166</v>
      </c>
      <c r="DQ251" s="1">
        <v>6.166</v>
      </c>
      <c r="DR251" s="1" t="s">
        <v>158</v>
      </c>
      <c r="DS251" s="1" t="s">
        <v>158</v>
      </c>
      <c r="DT251" s="1" t="s">
        <v>158</v>
      </c>
      <c r="DU251" s="1" t="s">
        <v>158</v>
      </c>
      <c r="DV251" s="1">
        <v>238.218</v>
      </c>
      <c r="DW251" s="1" t="str">
        <f t="shared" si="3"/>
        <v>low</v>
      </c>
      <c r="DX251" s="1">
        <v>46.004</v>
      </c>
      <c r="DY251" s="1">
        <v>20.723</v>
      </c>
      <c r="DZ251" s="1">
        <v>20.789</v>
      </c>
      <c r="EA251" s="1" t="s">
        <v>158</v>
      </c>
      <c r="EB251" s="1" t="s">
        <v>158</v>
      </c>
      <c r="EC251" s="1" t="s">
        <v>158</v>
      </c>
      <c r="ED251" s="1" t="s">
        <v>158</v>
      </c>
      <c r="EE251" s="1" t="s">
        <v>661</v>
      </c>
      <c r="EF251" s="1" t="s">
        <v>151</v>
      </c>
      <c r="EG251" s="1" t="s">
        <v>151</v>
      </c>
    </row>
    <row r="252" ht="14.25" customHeight="1">
      <c r="A252" s="1" t="s">
        <v>662</v>
      </c>
      <c r="B252" s="1" t="s">
        <v>136</v>
      </c>
      <c r="C252" s="1">
        <v>30.0</v>
      </c>
      <c r="D252" s="1" t="s">
        <v>137</v>
      </c>
      <c r="E252" s="1">
        <v>89.1</v>
      </c>
      <c r="F252" s="1">
        <v>42.0</v>
      </c>
      <c r="G252" s="1" t="s">
        <v>154</v>
      </c>
      <c r="H252" s="1">
        <v>15.6</v>
      </c>
      <c r="I252" s="1">
        <v>125.0</v>
      </c>
      <c r="J252" s="1">
        <v>183.0</v>
      </c>
      <c r="K252" s="1">
        <v>4.357142857</v>
      </c>
      <c r="L252" s="1">
        <v>175.3</v>
      </c>
      <c r="M252" s="1">
        <v>5.4</v>
      </c>
      <c r="N252" s="1">
        <v>92.0</v>
      </c>
      <c r="O252" s="1">
        <v>6.0</v>
      </c>
      <c r="P252" s="1">
        <v>9.46</v>
      </c>
      <c r="Q252" s="1">
        <v>2.2</v>
      </c>
      <c r="R252" s="1">
        <v>4.3</v>
      </c>
      <c r="S252" s="1">
        <v>78.0</v>
      </c>
      <c r="T252" s="1">
        <v>54.32</v>
      </c>
      <c r="U252" s="1">
        <v>5.106</v>
      </c>
      <c r="V252" s="1">
        <v>345.8</v>
      </c>
      <c r="W252" s="1">
        <v>676.4632628</v>
      </c>
      <c r="X252" s="1">
        <v>15.3</v>
      </c>
      <c r="Y252" s="1">
        <v>8.112261584</v>
      </c>
      <c r="Z252" s="1">
        <v>12.32701867</v>
      </c>
      <c r="AA252" s="1">
        <v>0.270074803</v>
      </c>
      <c r="AB252" s="1">
        <v>127.0</v>
      </c>
      <c r="AC252" s="1">
        <v>42.72963647</v>
      </c>
      <c r="AD252" s="1" t="s">
        <v>155</v>
      </c>
      <c r="AE252" s="1">
        <v>31.97677475</v>
      </c>
      <c r="AF252" s="1">
        <v>130.5</v>
      </c>
      <c r="AG252" s="1" t="s">
        <v>140</v>
      </c>
      <c r="AH252" s="1" t="s">
        <v>141</v>
      </c>
      <c r="AI252" s="1" t="s">
        <v>142</v>
      </c>
      <c r="AJ252" s="1" t="s">
        <v>167</v>
      </c>
      <c r="AK252" s="1" t="s">
        <v>143</v>
      </c>
      <c r="AL252" s="1">
        <v>150.0</v>
      </c>
      <c r="AM252" s="1">
        <v>100.0</v>
      </c>
      <c r="AN252" s="1">
        <v>2623.28</v>
      </c>
      <c r="AO252" s="1">
        <v>15.1891</v>
      </c>
      <c r="AP252" s="1">
        <v>1214.95</v>
      </c>
      <c r="AQ252" s="1">
        <v>1632.86</v>
      </c>
      <c r="AR252" s="1">
        <v>16.5293</v>
      </c>
      <c r="AS252" s="1">
        <v>2168.38</v>
      </c>
      <c r="AT252" s="1">
        <v>3167.63</v>
      </c>
      <c r="AU252" s="1">
        <v>281.403</v>
      </c>
      <c r="AV252" s="1">
        <v>11.126</v>
      </c>
      <c r="AW252" s="1">
        <v>1.45775</v>
      </c>
      <c r="AX252" s="1">
        <v>3.09328</v>
      </c>
      <c r="AY252" s="1">
        <v>928.939</v>
      </c>
      <c r="AZ252" s="1">
        <v>2.17124</v>
      </c>
      <c r="BA252" s="1">
        <v>2.93564</v>
      </c>
      <c r="BB252" s="1">
        <v>23.8849</v>
      </c>
      <c r="BC252" s="1">
        <v>5.59771</v>
      </c>
      <c r="BD252" s="1">
        <v>1.78706</v>
      </c>
      <c r="BE252" s="1">
        <v>381.861</v>
      </c>
      <c r="BF252" s="1">
        <v>7.4504</v>
      </c>
      <c r="BG252" s="1">
        <v>173.514</v>
      </c>
      <c r="BH252" s="1">
        <v>8.022982658</v>
      </c>
      <c r="BI252" s="1">
        <v>3.294450656</v>
      </c>
      <c r="BJ252" s="1">
        <v>0.950407972</v>
      </c>
      <c r="BK252" s="1">
        <v>0.098976922</v>
      </c>
      <c r="BL252" s="1" t="s">
        <v>144</v>
      </c>
      <c r="BM252" s="1" t="s">
        <v>145</v>
      </c>
      <c r="BN252" s="1" t="s">
        <v>146</v>
      </c>
      <c r="BO252" s="1" t="s">
        <v>146</v>
      </c>
      <c r="BP252" s="1" t="s">
        <v>146</v>
      </c>
      <c r="BQ252" s="1" t="s">
        <v>145</v>
      </c>
      <c r="BR252" s="1" t="s">
        <v>145</v>
      </c>
      <c r="BS252" s="1">
        <v>20.72932552</v>
      </c>
      <c r="BT252" s="1">
        <v>13.12908011</v>
      </c>
      <c r="BU252" s="1">
        <v>15.64949018</v>
      </c>
      <c r="BV252" s="1">
        <v>6.51406752</v>
      </c>
      <c r="BW252" s="1">
        <v>2.386391565</v>
      </c>
      <c r="BX252" s="1">
        <v>0.096884037</v>
      </c>
      <c r="BY252" s="1">
        <v>0.036936347</v>
      </c>
      <c r="BZ252" s="1" t="str">
        <f t="shared" si="1"/>
        <v>antiinflamatoria</v>
      </c>
      <c r="CA252" s="1">
        <v>37.57854406</v>
      </c>
      <c r="CB252" s="1" t="s">
        <v>148</v>
      </c>
      <c r="CC252" s="1">
        <v>0.12748572</v>
      </c>
      <c r="CD252" s="1">
        <v>0.388856569</v>
      </c>
      <c r="CE252" s="1">
        <v>0.275650518</v>
      </c>
      <c r="CF252" s="1">
        <v>0.031283055</v>
      </c>
      <c r="CG252" s="1">
        <v>0.073381637</v>
      </c>
      <c r="CH252" s="1">
        <v>475.675</v>
      </c>
      <c r="CI252" s="2" t="str">
        <f t="shared" si="2"/>
        <v>low</v>
      </c>
      <c r="CJ252" s="1">
        <v>74.304</v>
      </c>
      <c r="CK252" s="1">
        <v>51.634</v>
      </c>
      <c r="CL252" s="1">
        <v>22.67</v>
      </c>
      <c r="CM252" s="1">
        <v>32.949</v>
      </c>
      <c r="CN252" s="1">
        <v>35.093</v>
      </c>
      <c r="CO252" s="1">
        <v>0.924</v>
      </c>
      <c r="CP252" s="1">
        <v>0.0</v>
      </c>
      <c r="CQ252" s="1">
        <v>0.924</v>
      </c>
      <c r="CR252" s="1">
        <v>0.087</v>
      </c>
      <c r="CS252" s="1">
        <v>5.252</v>
      </c>
      <c r="CT252" s="1">
        <v>5.339</v>
      </c>
      <c r="CU252" s="1">
        <v>0.0</v>
      </c>
      <c r="CV252" s="1">
        <v>0.0</v>
      </c>
      <c r="CW252" s="1">
        <v>0.0</v>
      </c>
      <c r="CX252" s="1">
        <v>0.0</v>
      </c>
      <c r="CY252" s="1">
        <v>0.0</v>
      </c>
      <c r="CZ252" s="1">
        <v>1.334</v>
      </c>
      <c r="DA252" s="1">
        <v>1.376</v>
      </c>
      <c r="DB252" s="1">
        <v>2.71</v>
      </c>
      <c r="DC252" s="1">
        <v>5.225</v>
      </c>
      <c r="DD252" s="1">
        <v>0.224</v>
      </c>
      <c r="DE252" s="1">
        <v>5.448</v>
      </c>
      <c r="DF252" s="1">
        <v>19.282</v>
      </c>
      <c r="DG252" s="1">
        <v>5.462</v>
      </c>
      <c r="DH252" s="1">
        <v>24.743</v>
      </c>
      <c r="DI252" s="1">
        <v>0.465</v>
      </c>
      <c r="DJ252" s="1">
        <v>0.589</v>
      </c>
      <c r="DK252" s="1">
        <v>1.054</v>
      </c>
      <c r="DL252" s="1">
        <v>24.296</v>
      </c>
      <c r="DM252" s="1">
        <v>9.743</v>
      </c>
      <c r="DN252" s="1">
        <v>34.039</v>
      </c>
      <c r="DO252" s="1">
        <v>0.087</v>
      </c>
      <c r="DP252" s="1">
        <v>5.252</v>
      </c>
      <c r="DQ252" s="1">
        <v>5.339</v>
      </c>
      <c r="DR252" s="1" t="s">
        <v>158</v>
      </c>
      <c r="DS252" s="1" t="s">
        <v>158</v>
      </c>
      <c r="DT252" s="1" t="s">
        <v>158</v>
      </c>
      <c r="DU252" s="1" t="s">
        <v>158</v>
      </c>
      <c r="DV252" s="1">
        <v>181.328</v>
      </c>
      <c r="DW252" s="1" t="str">
        <f t="shared" si="3"/>
        <v>low</v>
      </c>
      <c r="DX252" s="1">
        <v>28.325</v>
      </c>
      <c r="DY252" s="1">
        <v>12.56</v>
      </c>
      <c r="DZ252" s="1">
        <v>13.377</v>
      </c>
      <c r="EA252" s="1" t="s">
        <v>158</v>
      </c>
      <c r="EB252" s="1" t="s">
        <v>158</v>
      </c>
      <c r="EC252" s="1" t="s">
        <v>158</v>
      </c>
      <c r="ED252" s="1" t="s">
        <v>158</v>
      </c>
      <c r="EE252" s="1" t="s">
        <v>663</v>
      </c>
      <c r="EF252" s="1" t="s">
        <v>175</v>
      </c>
      <c r="EG252" s="1" t="s">
        <v>175</v>
      </c>
    </row>
    <row r="253" ht="14.25" customHeight="1">
      <c r="A253" s="1" t="s">
        <v>664</v>
      </c>
      <c r="B253" s="1" t="s">
        <v>136</v>
      </c>
      <c r="C253" s="1">
        <v>44.0</v>
      </c>
      <c r="D253" s="1" t="s">
        <v>161</v>
      </c>
      <c r="E253" s="1">
        <v>93.7</v>
      </c>
      <c r="F253" s="1">
        <v>53.0</v>
      </c>
      <c r="G253" s="1" t="s">
        <v>154</v>
      </c>
      <c r="H253" s="1">
        <v>22.8</v>
      </c>
      <c r="I253" s="1">
        <v>135.0</v>
      </c>
      <c r="J253" s="1">
        <v>211.0</v>
      </c>
      <c r="K253" s="1">
        <v>3.981132075</v>
      </c>
      <c r="L253" s="1">
        <v>0.86</v>
      </c>
      <c r="M253" s="1">
        <v>1.1</v>
      </c>
      <c r="N253" s="1">
        <v>93.0</v>
      </c>
      <c r="O253" s="1">
        <v>5.5</v>
      </c>
      <c r="P253" s="1">
        <v>3.68</v>
      </c>
      <c r="Q253" s="1">
        <v>10.51</v>
      </c>
      <c r="R253" s="1">
        <v>0.350142721</v>
      </c>
      <c r="S253" s="1">
        <v>114.0</v>
      </c>
      <c r="T253" s="1">
        <v>9.56</v>
      </c>
      <c r="U253" s="1">
        <v>5.1615</v>
      </c>
      <c r="V253" s="1">
        <v>103.4</v>
      </c>
      <c r="W253" s="1">
        <v>115.0767379</v>
      </c>
      <c r="X253" s="1">
        <v>80.1</v>
      </c>
      <c r="Y253" s="1">
        <v>45.59830447</v>
      </c>
      <c r="Z253" s="1">
        <v>2.193064</v>
      </c>
      <c r="AA253" s="1">
        <v>0.338653451</v>
      </c>
      <c r="AB253" s="1">
        <v>76.1</v>
      </c>
      <c r="AC253" s="1">
        <v>28.43269708</v>
      </c>
      <c r="AD253" s="1" t="s">
        <v>139</v>
      </c>
      <c r="AE253" s="1">
        <v>35.85266173</v>
      </c>
      <c r="AF253" s="1">
        <v>95.6</v>
      </c>
      <c r="AG253" s="1" t="s">
        <v>140</v>
      </c>
      <c r="AH253" s="1" t="s">
        <v>141</v>
      </c>
      <c r="AI253" s="1" t="s">
        <v>142</v>
      </c>
      <c r="AJ253" s="1" t="s">
        <v>142</v>
      </c>
      <c r="AK253" s="1" t="s">
        <v>143</v>
      </c>
      <c r="AL253" s="1">
        <v>131.0</v>
      </c>
      <c r="AM253" s="1">
        <v>94.0</v>
      </c>
      <c r="AN253" s="1">
        <v>2470.4</v>
      </c>
      <c r="AO253" s="1">
        <v>16.9954</v>
      </c>
      <c r="AP253" s="1">
        <v>398.776</v>
      </c>
      <c r="AQ253" s="1">
        <v>777.386</v>
      </c>
      <c r="AR253" s="1">
        <v>15.3259</v>
      </c>
      <c r="AS253" s="1">
        <v>1481.92</v>
      </c>
      <c r="AT253" s="1">
        <v>3224.14</v>
      </c>
      <c r="AU253" s="1">
        <v>266.086</v>
      </c>
      <c r="AV253" s="1">
        <v>10.3457</v>
      </c>
      <c r="AW253" s="1">
        <v>1.25643</v>
      </c>
      <c r="AX253" s="1">
        <v>3.2436</v>
      </c>
      <c r="AY253" s="1">
        <v>872.789</v>
      </c>
      <c r="AZ253" s="1">
        <v>1.05385</v>
      </c>
      <c r="BA253" s="1">
        <v>1.29796</v>
      </c>
      <c r="BB253" s="1">
        <v>17.1636</v>
      </c>
      <c r="BC253" s="1">
        <v>4.96938</v>
      </c>
      <c r="BD253" s="1">
        <v>1.16326</v>
      </c>
      <c r="BE253" s="1">
        <v>350.863</v>
      </c>
      <c r="BF253" s="1">
        <v>7.10646</v>
      </c>
      <c r="BG253" s="1">
        <v>151.635</v>
      </c>
      <c r="BH253" s="1">
        <v>1.174942887</v>
      </c>
      <c r="BI253" s="1">
        <v>0.362019022</v>
      </c>
      <c r="BJ253" s="1">
        <v>0.04948303</v>
      </c>
      <c r="BK253" s="1">
        <v>0.006431354</v>
      </c>
      <c r="BL253" s="1" t="s">
        <v>156</v>
      </c>
      <c r="BM253" s="1" t="s">
        <v>145</v>
      </c>
      <c r="BN253" s="1" t="s">
        <v>146</v>
      </c>
      <c r="BO253" s="1" t="s">
        <v>146</v>
      </c>
      <c r="BP253" s="1" t="s">
        <v>146</v>
      </c>
      <c r="BQ253" s="1" t="s">
        <v>146</v>
      </c>
      <c r="BR253" s="1" t="s">
        <v>146</v>
      </c>
      <c r="BS253" s="1">
        <v>22.45507978</v>
      </c>
      <c r="BT253" s="1">
        <v>14.16963153</v>
      </c>
      <c r="BU253" s="1">
        <v>15.19515419</v>
      </c>
      <c r="BV253" s="1">
        <v>8.067580634</v>
      </c>
      <c r="BW253" s="1">
        <v>4.889569819</v>
      </c>
      <c r="BX253" s="1">
        <v>0.400968238</v>
      </c>
      <c r="BY253" s="1">
        <v>0.162335319</v>
      </c>
      <c r="BZ253" s="1" t="str">
        <f t="shared" si="1"/>
        <v>proinflamatoria</v>
      </c>
      <c r="CA253" s="1">
        <v>29.77405858</v>
      </c>
      <c r="CB253" s="1" t="s">
        <v>148</v>
      </c>
      <c r="CC253" s="1">
        <v>0.440402439</v>
      </c>
      <c r="CD253" s="1">
        <v>0.024437985</v>
      </c>
      <c r="CE253" s="1">
        <v>0.523336955</v>
      </c>
      <c r="CF253" s="1">
        <v>0.002211848</v>
      </c>
      <c r="CG253" s="1">
        <v>0.001272302</v>
      </c>
      <c r="CH253" s="1">
        <v>1611.148</v>
      </c>
      <c r="CI253" s="2" t="str">
        <f t="shared" si="2"/>
        <v>High</v>
      </c>
      <c r="CJ253" s="1">
        <v>566.029</v>
      </c>
      <c r="CK253" s="1">
        <v>336.875</v>
      </c>
      <c r="CL253" s="1">
        <v>229.154</v>
      </c>
      <c r="CM253" s="1">
        <v>6.713</v>
      </c>
      <c r="CN253" s="1">
        <v>554.129</v>
      </c>
      <c r="CO253" s="1">
        <v>3.458</v>
      </c>
      <c r="CP253" s="1">
        <v>0.0</v>
      </c>
      <c r="CQ253" s="1">
        <v>3.458</v>
      </c>
      <c r="CR253" s="1">
        <v>0.0</v>
      </c>
      <c r="CS253" s="1">
        <v>1.729</v>
      </c>
      <c r="CT253" s="1">
        <v>1.729</v>
      </c>
      <c r="CU253" s="1">
        <v>0.0</v>
      </c>
      <c r="CV253" s="1">
        <v>0.842</v>
      </c>
      <c r="CW253" s="1">
        <v>0.0</v>
      </c>
      <c r="CX253" s="1">
        <v>0.0</v>
      </c>
      <c r="CY253" s="1">
        <v>0.0</v>
      </c>
      <c r="CZ253" s="1">
        <v>0.214</v>
      </c>
      <c r="DA253" s="1">
        <v>0.0</v>
      </c>
      <c r="DB253" s="1">
        <v>0.214</v>
      </c>
      <c r="DC253" s="1">
        <v>5.321</v>
      </c>
      <c r="DD253" s="1">
        <v>0.691</v>
      </c>
      <c r="DE253" s="1">
        <v>6.012</v>
      </c>
      <c r="DF253" s="1">
        <v>0.456</v>
      </c>
      <c r="DG253" s="1">
        <v>0.032</v>
      </c>
      <c r="DH253" s="1">
        <v>0.488</v>
      </c>
      <c r="DI253" s="1">
        <v>0.364</v>
      </c>
      <c r="DJ253" s="1">
        <v>1.824</v>
      </c>
      <c r="DK253" s="1">
        <v>2.188</v>
      </c>
      <c r="DL253" s="1">
        <v>326.998</v>
      </c>
      <c r="DM253" s="1">
        <v>224.815</v>
      </c>
      <c r="DN253" s="1">
        <v>551.813</v>
      </c>
      <c r="DO253" s="1">
        <v>0.0</v>
      </c>
      <c r="DP253" s="1">
        <v>1.729</v>
      </c>
      <c r="DQ253" s="1">
        <v>1.729</v>
      </c>
      <c r="DR253" s="1" t="s">
        <v>149</v>
      </c>
      <c r="DS253" s="1" t="s">
        <v>157</v>
      </c>
      <c r="DT253" s="1" t="s">
        <v>158</v>
      </c>
      <c r="DU253" s="1" t="s">
        <v>149</v>
      </c>
      <c r="DV253" s="1">
        <v>652.181</v>
      </c>
      <c r="DW253" s="1" t="str">
        <f t="shared" si="3"/>
        <v>high</v>
      </c>
      <c r="DX253" s="1">
        <v>229.124</v>
      </c>
      <c r="DY253" s="1">
        <v>2.718</v>
      </c>
      <c r="DZ253" s="1">
        <v>224.307</v>
      </c>
      <c r="EA253" s="1" t="s">
        <v>157</v>
      </c>
      <c r="EB253" s="1" t="s">
        <v>157</v>
      </c>
      <c r="EC253" s="1" t="s">
        <v>158</v>
      </c>
      <c r="ED253" s="1" t="s">
        <v>157</v>
      </c>
      <c r="EE253" s="1" t="s">
        <v>665</v>
      </c>
      <c r="EF253" s="1" t="s">
        <v>175</v>
      </c>
      <c r="EG253" s="1" t="s">
        <v>175</v>
      </c>
    </row>
    <row r="254" ht="14.25" customHeight="1">
      <c r="A254" s="1" t="s">
        <v>666</v>
      </c>
      <c r="B254" s="1" t="s">
        <v>136</v>
      </c>
      <c r="C254" s="1">
        <v>50.0</v>
      </c>
      <c r="D254" s="1" t="s">
        <v>161</v>
      </c>
      <c r="E254" s="1">
        <v>107.0</v>
      </c>
      <c r="F254" s="1">
        <v>37.0</v>
      </c>
      <c r="G254" s="1" t="s">
        <v>138</v>
      </c>
      <c r="H254" s="1">
        <v>37.4</v>
      </c>
      <c r="I254" s="1">
        <v>135.0</v>
      </c>
      <c r="J254" s="1">
        <v>210.0</v>
      </c>
      <c r="K254" s="1">
        <v>5.675675676</v>
      </c>
      <c r="L254" s="1">
        <v>129.64</v>
      </c>
      <c r="M254" s="1">
        <v>2.1</v>
      </c>
      <c r="N254" s="1">
        <v>101.0</v>
      </c>
      <c r="O254" s="1">
        <v>5.1</v>
      </c>
      <c r="P254" s="1">
        <v>4.28</v>
      </c>
      <c r="Q254" s="1">
        <v>4.53</v>
      </c>
      <c r="R254" s="1">
        <v>0.944812362</v>
      </c>
      <c r="S254" s="1">
        <v>188.0</v>
      </c>
      <c r="T254" s="1">
        <v>11.87</v>
      </c>
      <c r="U254" s="1">
        <v>5.6055</v>
      </c>
      <c r="V254" s="1">
        <v>101.9</v>
      </c>
      <c r="W254" s="1">
        <v>112.7523154</v>
      </c>
      <c r="X254" s="1">
        <v>63.5</v>
      </c>
      <c r="Y254" s="1">
        <v>33.81562683</v>
      </c>
      <c r="Z254" s="1">
        <v>2.957212667</v>
      </c>
      <c r="AA254" s="1">
        <v>0.324390705</v>
      </c>
      <c r="AB254" s="1">
        <v>77.6</v>
      </c>
      <c r="AC254" s="1">
        <v>28.53779474</v>
      </c>
      <c r="AD254" s="1" t="s">
        <v>139</v>
      </c>
      <c r="AE254" s="1">
        <v>33.95185486</v>
      </c>
      <c r="AF254" s="1">
        <v>100.6</v>
      </c>
      <c r="AG254" s="1" t="s">
        <v>140</v>
      </c>
      <c r="AH254" s="1" t="s">
        <v>141</v>
      </c>
      <c r="AI254" s="1" t="s">
        <v>142</v>
      </c>
      <c r="AJ254" s="1" t="s">
        <v>167</v>
      </c>
      <c r="AK254" s="1" t="s">
        <v>143</v>
      </c>
      <c r="AL254" s="1">
        <v>149.0</v>
      </c>
      <c r="AM254" s="1">
        <v>93.0</v>
      </c>
      <c r="AN254" s="1">
        <v>1689.37</v>
      </c>
      <c r="AO254" s="1">
        <v>15.7397</v>
      </c>
      <c r="AP254" s="1">
        <v>381.705</v>
      </c>
      <c r="AQ254" s="1">
        <v>839.691</v>
      </c>
      <c r="AR254" s="1">
        <v>11.2685</v>
      </c>
      <c r="AS254" s="1">
        <v>1175.62</v>
      </c>
      <c r="AT254" s="1">
        <v>2473.41</v>
      </c>
      <c r="AU254" s="1">
        <v>220.448</v>
      </c>
      <c r="AV254" s="1">
        <v>10.1231</v>
      </c>
      <c r="AW254" s="1">
        <v>0.940145</v>
      </c>
      <c r="AX254" s="1">
        <v>3.45919</v>
      </c>
      <c r="AY254" s="1">
        <v>735.981</v>
      </c>
      <c r="AZ254" s="1">
        <v>0.796564</v>
      </c>
      <c r="BA254" s="1">
        <v>1.19482</v>
      </c>
      <c r="BB254" s="1">
        <v>14.8251</v>
      </c>
      <c r="BC254" s="1">
        <v>3.91539</v>
      </c>
      <c r="BD254" s="1">
        <v>1.71785</v>
      </c>
      <c r="BE254" s="1">
        <v>287.2</v>
      </c>
      <c r="BF254" s="1">
        <v>6.88148</v>
      </c>
      <c r="BG254" s="1">
        <v>148.837</v>
      </c>
      <c r="BH254" s="1">
        <v>3.243011313</v>
      </c>
      <c r="BI254" s="1">
        <v>1.056152239</v>
      </c>
      <c r="BJ254" s="1">
        <v>1.908651958</v>
      </c>
      <c r="BK254" s="1">
        <v>0.040354635</v>
      </c>
      <c r="BL254" s="1" t="s">
        <v>144</v>
      </c>
      <c r="BM254" s="1" t="s">
        <v>145</v>
      </c>
      <c r="BN254" s="1" t="s">
        <v>145</v>
      </c>
      <c r="BO254" s="1" t="s">
        <v>145</v>
      </c>
      <c r="BP254" s="1" t="s">
        <v>145</v>
      </c>
      <c r="BQ254" s="1" t="s">
        <v>146</v>
      </c>
      <c r="BR254" s="1" t="s">
        <v>146</v>
      </c>
      <c r="BS254" s="1">
        <v>19.45850892</v>
      </c>
      <c r="BT254" s="1">
        <v>11.05008293</v>
      </c>
      <c r="BU254" s="1">
        <v>12.8480127</v>
      </c>
      <c r="BV254" s="1">
        <v>9.425664088</v>
      </c>
      <c r="BW254" s="1">
        <v>4.104237518</v>
      </c>
      <c r="BX254" s="1">
        <v>0.472775501</v>
      </c>
      <c r="BY254" s="1">
        <v>0.279914447</v>
      </c>
      <c r="BZ254" s="1" t="str">
        <f t="shared" si="1"/>
        <v>proinflamatoria</v>
      </c>
      <c r="CA254" s="1">
        <v>31.2166998</v>
      </c>
      <c r="CB254" s="1" t="s">
        <v>148</v>
      </c>
      <c r="CC254" s="1">
        <v>0.016738661</v>
      </c>
      <c r="CD254" s="1">
        <v>0.555345572</v>
      </c>
      <c r="CE254" s="1">
        <v>0.165766739</v>
      </c>
      <c r="CF254" s="1">
        <v>0.134179266</v>
      </c>
      <c r="CG254" s="1">
        <v>0.021328294</v>
      </c>
      <c r="CH254" s="1">
        <v>350.976</v>
      </c>
      <c r="CI254" s="2" t="str">
        <f t="shared" si="2"/>
        <v>low</v>
      </c>
      <c r="CJ254" s="1">
        <v>61.378</v>
      </c>
      <c r="CK254" s="1">
        <v>38.263</v>
      </c>
      <c r="CL254" s="1">
        <v>23.115</v>
      </c>
      <c r="CM254" s="1">
        <v>27.096</v>
      </c>
      <c r="CN254" s="1">
        <v>25.257</v>
      </c>
      <c r="CO254" s="1">
        <v>5.989</v>
      </c>
      <c r="CP254" s="1">
        <v>0.0</v>
      </c>
      <c r="CQ254" s="1">
        <v>5.989</v>
      </c>
      <c r="CR254" s="1">
        <v>0.082</v>
      </c>
      <c r="CS254" s="1">
        <v>2.954</v>
      </c>
      <c r="CT254" s="1">
        <v>3.037</v>
      </c>
      <c r="CU254" s="1">
        <v>0.0</v>
      </c>
      <c r="CV254" s="1">
        <v>0.603</v>
      </c>
      <c r="CW254" s="1">
        <v>0.0</v>
      </c>
      <c r="CX254" s="1">
        <v>0.0</v>
      </c>
      <c r="CY254" s="1">
        <v>7.227</v>
      </c>
      <c r="CZ254" s="1">
        <v>0.0</v>
      </c>
      <c r="DA254" s="1">
        <v>0.0</v>
      </c>
      <c r="DB254" s="1">
        <v>0.0</v>
      </c>
      <c r="DC254" s="1">
        <v>5.919</v>
      </c>
      <c r="DD254" s="1">
        <v>0.212</v>
      </c>
      <c r="DE254" s="1">
        <v>6.131</v>
      </c>
      <c r="DF254" s="1">
        <v>10.946</v>
      </c>
      <c r="DG254" s="1">
        <v>2.792</v>
      </c>
      <c r="DH254" s="1">
        <v>13.738</v>
      </c>
      <c r="DI254" s="1">
        <v>1.725</v>
      </c>
      <c r="DJ254" s="1">
        <v>2.196</v>
      </c>
      <c r="DK254" s="1">
        <v>3.921</v>
      </c>
      <c r="DL254" s="1">
        <v>6.375</v>
      </c>
      <c r="DM254" s="1">
        <v>14.961</v>
      </c>
      <c r="DN254" s="1">
        <v>21.336</v>
      </c>
      <c r="DO254" s="1">
        <v>0.082</v>
      </c>
      <c r="DP254" s="1">
        <v>2.954</v>
      </c>
      <c r="DQ254" s="1">
        <v>3.037</v>
      </c>
      <c r="DR254" s="1" t="s">
        <v>158</v>
      </c>
      <c r="DS254" s="1" t="s">
        <v>158</v>
      </c>
      <c r="DT254" s="1" t="s">
        <v>158</v>
      </c>
      <c r="DU254" s="1" t="s">
        <v>158</v>
      </c>
      <c r="DV254" s="1">
        <v>207.755</v>
      </c>
      <c r="DW254" s="1" t="str">
        <f t="shared" si="3"/>
        <v>low</v>
      </c>
      <c r="DX254" s="1">
        <v>36.332</v>
      </c>
      <c r="DY254" s="1">
        <v>16.039</v>
      </c>
      <c r="DZ254" s="1">
        <v>14.951</v>
      </c>
      <c r="EA254" s="1" t="s">
        <v>158</v>
      </c>
      <c r="EB254" s="1" t="s">
        <v>158</v>
      </c>
      <c r="EC254" s="1" t="s">
        <v>158</v>
      </c>
      <c r="ED254" s="1" t="s">
        <v>158</v>
      </c>
      <c r="EE254" s="1" t="s">
        <v>667</v>
      </c>
      <c r="EF254" s="1" t="s">
        <v>151</v>
      </c>
      <c r="EG254" s="1" t="s">
        <v>151</v>
      </c>
    </row>
    <row r="255" ht="14.25" customHeight="1">
      <c r="A255" s="1" t="s">
        <v>668</v>
      </c>
      <c r="B255" s="1" t="s">
        <v>136</v>
      </c>
      <c r="C255" s="1">
        <v>59.0</v>
      </c>
      <c r="D255" s="1" t="s">
        <v>161</v>
      </c>
      <c r="E255" s="1">
        <v>54.0</v>
      </c>
      <c r="F255" s="1">
        <v>34.0</v>
      </c>
      <c r="G255" s="1" t="s">
        <v>138</v>
      </c>
      <c r="H255" s="1">
        <v>17.9</v>
      </c>
      <c r="I255" s="1">
        <v>50.0</v>
      </c>
      <c r="J255" s="1">
        <v>102.0</v>
      </c>
      <c r="K255" s="1">
        <v>3.0</v>
      </c>
      <c r="L255" s="1">
        <v>64.8</v>
      </c>
      <c r="M255" s="1">
        <v>0.7</v>
      </c>
      <c r="N255" s="1">
        <v>136.0</v>
      </c>
      <c r="O255" s="1">
        <v>6.3</v>
      </c>
      <c r="P255" s="1">
        <v>1.98</v>
      </c>
      <c r="Q255" s="1">
        <v>5.05</v>
      </c>
      <c r="R255" s="1">
        <v>0.392079208</v>
      </c>
      <c r="S255" s="1">
        <v>89.0</v>
      </c>
      <c r="T255" s="1">
        <v>3.95</v>
      </c>
      <c r="U255" s="1">
        <v>7.548</v>
      </c>
      <c r="V255" s="1">
        <v>26.5</v>
      </c>
      <c r="W255" s="1">
        <v>19.51581028</v>
      </c>
      <c r="X255" s="1">
        <v>175.9</v>
      </c>
      <c r="Y255" s="1">
        <v>75.46638226</v>
      </c>
      <c r="Z255" s="1">
        <v>1.325093333</v>
      </c>
      <c r="AA255" s="1">
        <v>0.365755578</v>
      </c>
      <c r="AB255" s="1">
        <v>77.4</v>
      </c>
      <c r="AC255" s="1">
        <v>24.45620491</v>
      </c>
      <c r="AD255" s="1" t="s">
        <v>154</v>
      </c>
      <c r="AE255" s="1">
        <v>29.71034223</v>
      </c>
      <c r="AF255" s="1">
        <v>101.3</v>
      </c>
      <c r="AG255" s="1" t="s">
        <v>140</v>
      </c>
      <c r="AH255" s="1" t="s">
        <v>141</v>
      </c>
      <c r="AI255" s="1" t="s">
        <v>142</v>
      </c>
      <c r="AJ255" s="1" t="s">
        <v>142</v>
      </c>
      <c r="AK255" s="1" t="s">
        <v>173</v>
      </c>
      <c r="AL255" s="1">
        <v>125.0</v>
      </c>
      <c r="AM255" s="1">
        <v>89.0</v>
      </c>
      <c r="AN255" s="1">
        <v>1671.05</v>
      </c>
      <c r="AO255" s="1">
        <v>21.3301</v>
      </c>
      <c r="AP255" s="1">
        <v>899.903</v>
      </c>
      <c r="AQ255" s="1">
        <v>1050.62</v>
      </c>
      <c r="AR255" s="1">
        <v>10.6351</v>
      </c>
      <c r="AS255" s="1">
        <v>1335.6</v>
      </c>
      <c r="AT255" s="1">
        <v>3336.87</v>
      </c>
      <c r="AU255" s="1">
        <v>193.993</v>
      </c>
      <c r="AV255" s="1">
        <v>9.8251</v>
      </c>
      <c r="AW255" s="1">
        <v>1.42345</v>
      </c>
      <c r="AX255" s="1">
        <v>2.91486</v>
      </c>
      <c r="AY255" s="1">
        <v>952.569</v>
      </c>
      <c r="AZ255" s="1">
        <v>0.820001</v>
      </c>
      <c r="BA255" s="1">
        <v>1.24008</v>
      </c>
      <c r="BB255" s="1">
        <v>9.50908</v>
      </c>
      <c r="BC255" s="1">
        <v>3.76222</v>
      </c>
      <c r="BD255" s="1">
        <v>1.28688</v>
      </c>
      <c r="BE255" s="1">
        <v>262.39</v>
      </c>
      <c r="BF255" s="1">
        <v>7.04763</v>
      </c>
      <c r="BG255" s="1">
        <v>170.911</v>
      </c>
      <c r="BH255" s="1">
        <v>0.952077346</v>
      </c>
      <c r="BI255" s="1">
        <v>0.214736263</v>
      </c>
      <c r="BJ255" s="1">
        <v>0.0</v>
      </c>
      <c r="BK255" s="1">
        <v>0.0</v>
      </c>
      <c r="BL255" s="1" t="s">
        <v>144</v>
      </c>
      <c r="BM255" s="1" t="s">
        <v>145</v>
      </c>
      <c r="BN255" s="1" t="s">
        <v>146</v>
      </c>
      <c r="BO255" s="1" t="s">
        <v>145</v>
      </c>
      <c r="BP255" s="1" t="s">
        <v>145</v>
      </c>
      <c r="BQ255" s="1" t="s">
        <v>146</v>
      </c>
      <c r="BR255" s="1" t="s">
        <v>146</v>
      </c>
      <c r="BS255" s="1">
        <v>22.09091329</v>
      </c>
      <c r="BT255" s="1">
        <v>14.87793115</v>
      </c>
      <c r="BU255" s="1">
        <v>1.657498586</v>
      </c>
      <c r="BV255" s="1">
        <v>1.780606835</v>
      </c>
      <c r="BW255" s="1">
        <v>6.104314239</v>
      </c>
      <c r="BX255" s="1">
        <v>-0.289656701</v>
      </c>
      <c r="BY255" s="1">
        <v>-0.173343328</v>
      </c>
      <c r="BZ255" s="1" t="str">
        <f t="shared" si="1"/>
        <v>antiinflamatoria</v>
      </c>
      <c r="CA255" s="1">
        <v>28.87660415</v>
      </c>
      <c r="CB255" s="1" t="s">
        <v>148</v>
      </c>
      <c r="CC255" s="1">
        <v>0.031712388</v>
      </c>
      <c r="CD255" s="1">
        <v>0.05892915</v>
      </c>
      <c r="CE255" s="1">
        <v>0.240428232</v>
      </c>
      <c r="CF255" s="1">
        <v>0.439504806</v>
      </c>
      <c r="CG255" s="1">
        <v>0.046724808</v>
      </c>
      <c r="CH255" s="1">
        <v>1024.538</v>
      </c>
      <c r="CI255" s="2" t="str">
        <f t="shared" si="2"/>
        <v>High</v>
      </c>
      <c r="CJ255" s="1">
        <v>1071.211</v>
      </c>
      <c r="CK255" s="1">
        <v>883.847</v>
      </c>
      <c r="CL255" s="1">
        <v>187.364</v>
      </c>
      <c r="CM255" s="1">
        <v>332.549</v>
      </c>
      <c r="CN255" s="1">
        <v>671.377</v>
      </c>
      <c r="CO255" s="1">
        <v>5.441</v>
      </c>
      <c r="CP255" s="1">
        <v>0.0</v>
      </c>
      <c r="CQ255" s="1">
        <v>5.441</v>
      </c>
      <c r="CR255" s="1">
        <v>0.0</v>
      </c>
      <c r="CS255" s="1">
        <v>61.844</v>
      </c>
      <c r="CT255" s="1">
        <v>61.844</v>
      </c>
      <c r="CU255" s="1">
        <v>0.0</v>
      </c>
      <c r="CV255" s="1">
        <v>2.44</v>
      </c>
      <c r="CW255" s="1">
        <v>262.894</v>
      </c>
      <c r="CX255" s="1">
        <v>0.0</v>
      </c>
      <c r="CY255" s="1">
        <v>16.764</v>
      </c>
      <c r="CZ255" s="1">
        <v>0.249</v>
      </c>
      <c r="DA255" s="1">
        <v>0.0</v>
      </c>
      <c r="DB255" s="1">
        <v>0.249</v>
      </c>
      <c r="DC255" s="1">
        <v>0.0</v>
      </c>
      <c r="DD255" s="1">
        <v>0.0</v>
      </c>
      <c r="DE255" s="1">
        <v>0.0</v>
      </c>
      <c r="DF255" s="1">
        <v>51.189</v>
      </c>
      <c r="DG255" s="1">
        <v>1.454</v>
      </c>
      <c r="DH255" s="1">
        <v>52.643</v>
      </c>
      <c r="DI255" s="1">
        <v>2.914</v>
      </c>
      <c r="DJ255" s="1">
        <v>0.135</v>
      </c>
      <c r="DK255" s="1">
        <v>3.049</v>
      </c>
      <c r="DL255" s="1">
        <v>544.397</v>
      </c>
      <c r="DM255" s="1">
        <v>123.931</v>
      </c>
      <c r="DN255" s="1">
        <v>668.328</v>
      </c>
      <c r="DO255" s="1">
        <v>0.0</v>
      </c>
      <c r="DP255" s="1">
        <v>61.844</v>
      </c>
      <c r="DQ255" s="1">
        <v>61.844</v>
      </c>
      <c r="DR255" s="1" t="s">
        <v>157</v>
      </c>
      <c r="DS255" s="1" t="s">
        <v>149</v>
      </c>
      <c r="DT255" s="1" t="s">
        <v>149</v>
      </c>
      <c r="DU255" s="1" t="s">
        <v>149</v>
      </c>
      <c r="DV255" s="1">
        <v>613.11</v>
      </c>
      <c r="DW255" s="1" t="str">
        <f t="shared" si="3"/>
        <v>high</v>
      </c>
      <c r="DX255" s="1">
        <v>641.041</v>
      </c>
      <c r="DY255" s="1">
        <v>199.006</v>
      </c>
      <c r="DZ255" s="1">
        <v>401.77</v>
      </c>
      <c r="EA255" s="1" t="s">
        <v>157</v>
      </c>
      <c r="EB255" s="1" t="s">
        <v>149</v>
      </c>
      <c r="EC255" s="1" t="s">
        <v>149</v>
      </c>
      <c r="ED255" s="1" t="s">
        <v>149</v>
      </c>
      <c r="EE255" s="1" t="s">
        <v>669</v>
      </c>
      <c r="EF255" s="1" t="s">
        <v>151</v>
      </c>
      <c r="EG255" s="1" t="s">
        <v>151</v>
      </c>
    </row>
    <row r="256" ht="14.25" customHeight="1">
      <c r="A256" s="1" t="s">
        <v>670</v>
      </c>
      <c r="B256" s="1" t="s">
        <v>136</v>
      </c>
      <c r="C256" s="1">
        <v>49.0</v>
      </c>
      <c r="D256" s="1" t="s">
        <v>161</v>
      </c>
      <c r="E256" s="1">
        <v>86.9</v>
      </c>
      <c r="F256" s="1">
        <v>42.0</v>
      </c>
      <c r="G256" s="1" t="s">
        <v>154</v>
      </c>
      <c r="H256" s="1">
        <v>23.2</v>
      </c>
      <c r="I256" s="1">
        <v>114.0</v>
      </c>
      <c r="J256" s="1">
        <v>189.0</v>
      </c>
      <c r="K256" s="1">
        <v>4.5</v>
      </c>
      <c r="L256" s="1">
        <v>105.0</v>
      </c>
      <c r="M256" s="1">
        <v>1.3</v>
      </c>
      <c r="N256" s="1">
        <v>84.0</v>
      </c>
      <c r="O256" s="1">
        <v>4.8</v>
      </c>
      <c r="P256" s="1">
        <v>1.06</v>
      </c>
      <c r="Q256" s="1">
        <v>8.0</v>
      </c>
      <c r="R256" s="1">
        <v>0.1325</v>
      </c>
      <c r="S256" s="1">
        <v>166.0</v>
      </c>
      <c r="T256" s="1">
        <v>6.72</v>
      </c>
      <c r="U256" s="1">
        <v>4.662</v>
      </c>
      <c r="V256" s="1">
        <v>99.9</v>
      </c>
      <c r="W256" s="1">
        <v>115.6626506</v>
      </c>
      <c r="X256" s="1">
        <v>116.5</v>
      </c>
      <c r="Y256" s="1">
        <v>71.81926825</v>
      </c>
      <c r="Z256" s="1">
        <v>1.392384</v>
      </c>
      <c r="AA256" s="1">
        <v>0.362900158</v>
      </c>
      <c r="AB256" s="1">
        <v>79.8</v>
      </c>
      <c r="AC256" s="1">
        <v>27.71017106</v>
      </c>
      <c r="AD256" s="1" t="s">
        <v>139</v>
      </c>
      <c r="AE256" s="1">
        <v>31.50203874</v>
      </c>
      <c r="AF256" s="1">
        <v>101.1</v>
      </c>
      <c r="AG256" s="1" t="s">
        <v>140</v>
      </c>
      <c r="AH256" s="1" t="s">
        <v>141</v>
      </c>
      <c r="AI256" s="1" t="s">
        <v>142</v>
      </c>
      <c r="AJ256" s="1" t="s">
        <v>167</v>
      </c>
      <c r="AK256" s="1" t="s">
        <v>143</v>
      </c>
      <c r="AL256" s="1">
        <v>120.0</v>
      </c>
      <c r="AM256" s="1">
        <v>75.0</v>
      </c>
      <c r="AN256" s="1">
        <v>1737.81</v>
      </c>
      <c r="AO256" s="1">
        <v>17.4503</v>
      </c>
      <c r="AP256" s="1">
        <v>577.725</v>
      </c>
      <c r="AQ256" s="1">
        <v>918.605</v>
      </c>
      <c r="AR256" s="1">
        <v>10.8799</v>
      </c>
      <c r="AS256" s="1">
        <v>1033.2</v>
      </c>
      <c r="AT256" s="1">
        <v>3112.36</v>
      </c>
      <c r="AU256" s="1">
        <v>216.435</v>
      </c>
      <c r="AV256" s="1">
        <v>9.59078</v>
      </c>
      <c r="AW256" s="1">
        <v>1.04143</v>
      </c>
      <c r="AX256" s="1">
        <v>3.03925</v>
      </c>
      <c r="AY256" s="1">
        <v>804.293</v>
      </c>
      <c r="AZ256" s="1">
        <v>0.85237</v>
      </c>
      <c r="BA256" s="1">
        <v>1.25768</v>
      </c>
      <c r="BB256" s="1">
        <v>13.4305</v>
      </c>
      <c r="BC256" s="1">
        <v>3.94693</v>
      </c>
      <c r="BD256" s="1">
        <v>1.1876</v>
      </c>
      <c r="BE256" s="1">
        <v>315.366</v>
      </c>
      <c r="BF256" s="1">
        <v>6.86572</v>
      </c>
      <c r="BG256" s="1">
        <v>217.322</v>
      </c>
      <c r="BH256" s="1">
        <v>0.477458755</v>
      </c>
      <c r="BI256" s="1">
        <v>0.124007978</v>
      </c>
      <c r="BJ256" s="1">
        <v>0.102178564</v>
      </c>
      <c r="BK256" s="1">
        <v>0.028333421</v>
      </c>
      <c r="BL256" s="1" t="s">
        <v>156</v>
      </c>
      <c r="BM256" s="1" t="s">
        <v>146</v>
      </c>
      <c r="BN256" s="1" t="s">
        <v>145</v>
      </c>
      <c r="BO256" s="1" t="s">
        <v>146</v>
      </c>
      <c r="BP256" s="1" t="s">
        <v>146</v>
      </c>
      <c r="BQ256" s="1" t="s">
        <v>146</v>
      </c>
      <c r="BR256" s="1" t="s">
        <v>146</v>
      </c>
      <c r="BS256" s="1" t="s">
        <v>147</v>
      </c>
      <c r="BT256" s="1" t="s">
        <v>147</v>
      </c>
      <c r="BU256" s="1" t="s">
        <v>147</v>
      </c>
      <c r="BV256" s="1" t="s">
        <v>147</v>
      </c>
      <c r="BW256" s="1" t="s">
        <v>147</v>
      </c>
      <c r="BX256" s="1">
        <v>0.054934498</v>
      </c>
      <c r="BY256" s="1">
        <v>0.031607881</v>
      </c>
      <c r="BZ256" s="1" t="str">
        <f t="shared" si="1"/>
        <v>antiinflamatoria</v>
      </c>
      <c r="CA256" s="1">
        <v>30.42927794</v>
      </c>
      <c r="CB256" s="1" t="s">
        <v>148</v>
      </c>
      <c r="CC256" s="1">
        <v>0.016948016</v>
      </c>
      <c r="CD256" s="1">
        <v>0.283154242</v>
      </c>
      <c r="CE256" s="1">
        <v>0.050207031</v>
      </c>
      <c r="CF256" s="1">
        <v>0.382344559</v>
      </c>
      <c r="CG256" s="1">
        <v>0.114696662</v>
      </c>
      <c r="CH256" s="1">
        <v>807.585</v>
      </c>
      <c r="CI256" s="2" t="str">
        <f t="shared" si="2"/>
        <v>low</v>
      </c>
      <c r="CJ256" s="1">
        <v>197.055</v>
      </c>
      <c r="CK256" s="1">
        <v>96.618</v>
      </c>
      <c r="CL256" s="1">
        <v>100.436</v>
      </c>
      <c r="CM256" s="1">
        <v>6.169</v>
      </c>
      <c r="CN256" s="1">
        <v>186.83</v>
      </c>
      <c r="CO256" s="1">
        <v>1.035</v>
      </c>
      <c r="CP256" s="1">
        <v>0.0</v>
      </c>
      <c r="CQ256" s="1">
        <v>1.035</v>
      </c>
      <c r="CR256" s="1">
        <v>0.0</v>
      </c>
      <c r="CS256" s="1">
        <v>3.015</v>
      </c>
      <c r="CT256" s="1">
        <v>3.015</v>
      </c>
      <c r="CU256" s="1">
        <v>0.005</v>
      </c>
      <c r="CV256" s="1">
        <v>0.105</v>
      </c>
      <c r="CW256" s="1">
        <v>0.0</v>
      </c>
      <c r="CX256" s="1">
        <v>0.0</v>
      </c>
      <c r="CY256" s="1">
        <v>0.0</v>
      </c>
      <c r="CZ256" s="1">
        <v>0.034</v>
      </c>
      <c r="DA256" s="1">
        <v>0.244</v>
      </c>
      <c r="DB256" s="1">
        <v>0.278</v>
      </c>
      <c r="DC256" s="1">
        <v>0.0</v>
      </c>
      <c r="DD256" s="1">
        <v>0.112</v>
      </c>
      <c r="DE256" s="1">
        <v>0.112</v>
      </c>
      <c r="DF256" s="1">
        <v>4.313</v>
      </c>
      <c r="DG256" s="1">
        <v>1.466</v>
      </c>
      <c r="DH256" s="1">
        <v>5.779</v>
      </c>
      <c r="DI256" s="1">
        <v>0.25</v>
      </c>
      <c r="DJ256" s="1">
        <v>2.351</v>
      </c>
      <c r="DK256" s="1">
        <v>2.601</v>
      </c>
      <c r="DL256" s="1">
        <v>90.953</v>
      </c>
      <c r="DM256" s="1">
        <v>93.221</v>
      </c>
      <c r="DN256" s="1">
        <v>184.173</v>
      </c>
      <c r="DO256" s="1">
        <v>0.0</v>
      </c>
      <c r="DP256" s="1">
        <v>3.015</v>
      </c>
      <c r="DQ256" s="1">
        <v>3.015</v>
      </c>
      <c r="DR256" s="1" t="s">
        <v>157</v>
      </c>
      <c r="DS256" s="1" t="s">
        <v>158</v>
      </c>
      <c r="DT256" s="1" t="s">
        <v>158</v>
      </c>
      <c r="DU256" s="1" t="s">
        <v>157</v>
      </c>
      <c r="DV256" s="1">
        <v>464.714</v>
      </c>
      <c r="DW256" s="1" t="str">
        <f t="shared" si="3"/>
        <v>low</v>
      </c>
      <c r="DX256" s="1">
        <v>113.393</v>
      </c>
      <c r="DY256" s="1">
        <v>3.55</v>
      </c>
      <c r="DZ256" s="1">
        <v>107.509</v>
      </c>
      <c r="EA256" s="1" t="s">
        <v>157</v>
      </c>
      <c r="EB256" s="1" t="s">
        <v>158</v>
      </c>
      <c r="EC256" s="1" t="s">
        <v>158</v>
      </c>
      <c r="ED256" s="1" t="s">
        <v>157</v>
      </c>
      <c r="EE256" s="1" t="s">
        <v>671</v>
      </c>
      <c r="EF256" s="1" t="s">
        <v>151</v>
      </c>
      <c r="EG256" s="1" t="s">
        <v>151</v>
      </c>
    </row>
    <row r="257" ht="14.25" customHeight="1">
      <c r="A257" s="1" t="s">
        <v>672</v>
      </c>
      <c r="B257" s="1" t="s">
        <v>136</v>
      </c>
      <c r="C257" s="1">
        <v>39.0</v>
      </c>
      <c r="D257" s="1" t="s">
        <v>137</v>
      </c>
      <c r="E257" s="1">
        <v>121.0</v>
      </c>
      <c r="F257" s="1">
        <v>28.0</v>
      </c>
      <c r="G257" s="1" t="s">
        <v>138</v>
      </c>
      <c r="H257" s="1">
        <v>37.0</v>
      </c>
      <c r="I257" s="1">
        <v>142.0</v>
      </c>
      <c r="J257" s="1">
        <v>207.0</v>
      </c>
      <c r="K257" s="1">
        <v>7.392857143</v>
      </c>
      <c r="L257" s="1">
        <v>166.0</v>
      </c>
      <c r="M257" s="1">
        <v>5.6</v>
      </c>
      <c r="N257" s="1">
        <v>94.0</v>
      </c>
      <c r="O257" s="1">
        <v>4.9</v>
      </c>
      <c r="P257" s="1">
        <v>8.41</v>
      </c>
      <c r="Q257" s="1">
        <v>2.64</v>
      </c>
      <c r="R257" s="1">
        <v>3.185606061</v>
      </c>
      <c r="S257" s="1">
        <v>185.0</v>
      </c>
      <c r="T257" s="1">
        <v>25.39</v>
      </c>
      <c r="U257" s="1">
        <v>5.217</v>
      </c>
      <c r="V257" s="1">
        <v>197.4</v>
      </c>
      <c r="W257" s="1">
        <v>295.7483984</v>
      </c>
      <c r="X257" s="1">
        <v>31.0</v>
      </c>
      <c r="Y257" s="1">
        <v>16.98630745</v>
      </c>
      <c r="Z257" s="1">
        <v>5.887094667</v>
      </c>
      <c r="AA257" s="1">
        <v>0.295707436</v>
      </c>
      <c r="AB257" s="1">
        <v>101.8</v>
      </c>
      <c r="AC257" s="1">
        <v>35.98286961</v>
      </c>
      <c r="AD257" s="1" t="s">
        <v>155</v>
      </c>
      <c r="AE257" s="1">
        <v>30.72688743</v>
      </c>
      <c r="AF257" s="1">
        <v>118.4</v>
      </c>
      <c r="AG257" s="1" t="s">
        <v>140</v>
      </c>
      <c r="AH257" s="1" t="s">
        <v>141</v>
      </c>
      <c r="AI257" s="1" t="s">
        <v>142</v>
      </c>
      <c r="AJ257" s="1" t="s">
        <v>167</v>
      </c>
      <c r="AK257" s="1" t="s">
        <v>143</v>
      </c>
      <c r="AL257" s="1">
        <v>132.0</v>
      </c>
      <c r="AM257" s="1">
        <v>77.0</v>
      </c>
      <c r="AN257" s="1">
        <v>2231.42</v>
      </c>
      <c r="AO257" s="1">
        <v>21.1847</v>
      </c>
      <c r="AP257" s="1">
        <v>476.976</v>
      </c>
      <c r="AQ257" s="1">
        <v>1056.92</v>
      </c>
      <c r="AR257" s="1">
        <v>14.9398</v>
      </c>
      <c r="AS257" s="1">
        <v>1821.74</v>
      </c>
      <c r="AT257" s="1">
        <v>2577.94</v>
      </c>
      <c r="AU257" s="1">
        <v>226.435</v>
      </c>
      <c r="AV257" s="1">
        <v>10.9463</v>
      </c>
      <c r="AW257" s="1">
        <v>1.43476</v>
      </c>
      <c r="AX257" s="1">
        <v>3.16521</v>
      </c>
      <c r="AY257" s="1">
        <v>566.601</v>
      </c>
      <c r="AZ257" s="1">
        <v>0.932487</v>
      </c>
      <c r="BA257" s="1">
        <v>1.30364</v>
      </c>
      <c r="BB257" s="1">
        <v>14.4482</v>
      </c>
      <c r="BC257" s="1">
        <v>4.63822</v>
      </c>
      <c r="BD257" s="1">
        <v>1.428</v>
      </c>
      <c r="BE257" s="1">
        <v>424.302</v>
      </c>
      <c r="BF257" s="1">
        <v>7.03943</v>
      </c>
      <c r="BG257" s="1">
        <v>122.11</v>
      </c>
      <c r="BH257" s="1">
        <v>11.29521611</v>
      </c>
      <c r="BI257" s="1">
        <v>6.983129986</v>
      </c>
      <c r="BJ257" s="1">
        <v>1.576982255</v>
      </c>
      <c r="BK257" s="1">
        <v>0.02131988</v>
      </c>
      <c r="BL257" s="1" t="s">
        <v>144</v>
      </c>
      <c r="BM257" s="1" t="s">
        <v>145</v>
      </c>
      <c r="BN257" s="1" t="s">
        <v>145</v>
      </c>
      <c r="BO257" s="1" t="s">
        <v>145</v>
      </c>
      <c r="BP257" s="1" t="s">
        <v>146</v>
      </c>
      <c r="BQ257" s="1" t="s">
        <v>145</v>
      </c>
      <c r="BR257" s="1" t="s">
        <v>145</v>
      </c>
      <c r="BS257" s="1">
        <v>29.99844222</v>
      </c>
      <c r="BT257" s="1">
        <v>17.27496981</v>
      </c>
      <c r="BU257" s="1">
        <v>6.849306828</v>
      </c>
      <c r="BV257" s="1">
        <v>3.632447164</v>
      </c>
      <c r="BW257" s="1">
        <v>5.563692953</v>
      </c>
      <c r="BX257" s="1">
        <v>0.665454148</v>
      </c>
      <c r="BY257" s="1">
        <v>0.298276176</v>
      </c>
      <c r="BZ257" s="1" t="str">
        <f t="shared" si="1"/>
        <v>proinflamatoria</v>
      </c>
      <c r="CA257" s="1">
        <v>35.58783784</v>
      </c>
      <c r="CB257" s="1" t="s">
        <v>148</v>
      </c>
      <c r="CC257" s="1">
        <v>0.11039959</v>
      </c>
      <c r="CD257" s="1">
        <v>0.425153689</v>
      </c>
      <c r="CE257" s="1">
        <v>0.172438525</v>
      </c>
      <c r="CF257" s="1">
        <v>0.058145492</v>
      </c>
      <c r="CG257" s="1">
        <v>0.095235656</v>
      </c>
      <c r="CH257" s="1">
        <v>1834.43</v>
      </c>
      <c r="CI257" s="2" t="str">
        <f t="shared" si="2"/>
        <v>High</v>
      </c>
      <c r="CJ257" s="1">
        <v>179.574</v>
      </c>
      <c r="CK257" s="1">
        <v>120.43</v>
      </c>
      <c r="CL257" s="1">
        <v>59.143</v>
      </c>
      <c r="CM257" s="1">
        <v>30.188</v>
      </c>
      <c r="CN257" s="1">
        <v>144.883</v>
      </c>
      <c r="CO257" s="1">
        <v>2.785</v>
      </c>
      <c r="CP257" s="1">
        <v>0.0</v>
      </c>
      <c r="CQ257" s="1">
        <v>2.785</v>
      </c>
      <c r="CR257" s="1">
        <v>0.0</v>
      </c>
      <c r="CS257" s="1">
        <v>1.687</v>
      </c>
      <c r="CT257" s="1">
        <v>1.687</v>
      </c>
      <c r="CU257" s="1">
        <v>0.031</v>
      </c>
      <c r="CV257" s="1">
        <v>1.855</v>
      </c>
      <c r="CW257" s="1">
        <v>0.0</v>
      </c>
      <c r="CX257" s="1">
        <v>0.0</v>
      </c>
      <c r="CY257" s="1">
        <v>3.197</v>
      </c>
      <c r="CZ257" s="1">
        <v>0.007</v>
      </c>
      <c r="DA257" s="1">
        <v>4.274</v>
      </c>
      <c r="DB257" s="1">
        <v>4.281</v>
      </c>
      <c r="DC257" s="1">
        <v>17.376</v>
      </c>
      <c r="DD257" s="1">
        <v>0.531</v>
      </c>
      <c r="DE257" s="1">
        <v>17.907</v>
      </c>
      <c r="DF257" s="1">
        <v>2.984</v>
      </c>
      <c r="DG257" s="1">
        <v>1.818</v>
      </c>
      <c r="DH257" s="1">
        <v>4.802</v>
      </c>
      <c r="DI257" s="1">
        <v>0.718</v>
      </c>
      <c r="DJ257" s="1">
        <v>1.07</v>
      </c>
      <c r="DK257" s="1">
        <v>1.789</v>
      </c>
      <c r="DL257" s="1">
        <v>93.331</v>
      </c>
      <c r="DM257" s="1">
        <v>49.763</v>
      </c>
      <c r="DN257" s="1">
        <v>143.094</v>
      </c>
      <c r="DO257" s="1">
        <v>0.0</v>
      </c>
      <c r="DP257" s="1">
        <v>1.687</v>
      </c>
      <c r="DQ257" s="1">
        <v>1.687</v>
      </c>
      <c r="DR257" s="1" t="s">
        <v>149</v>
      </c>
      <c r="DS257" s="1" t="s">
        <v>158</v>
      </c>
      <c r="DT257" s="1" t="s">
        <v>158</v>
      </c>
      <c r="DU257" s="1" t="s">
        <v>157</v>
      </c>
      <c r="DV257" s="1">
        <v>822.091</v>
      </c>
      <c r="DW257" s="1" t="str">
        <f t="shared" si="3"/>
        <v>high</v>
      </c>
      <c r="DX257" s="1">
        <v>80.475</v>
      </c>
      <c r="DY257" s="1">
        <v>13.528</v>
      </c>
      <c r="DZ257" s="1">
        <v>64.929</v>
      </c>
      <c r="EA257" s="1" t="s">
        <v>149</v>
      </c>
      <c r="EB257" s="1" t="s">
        <v>158</v>
      </c>
      <c r="EC257" s="1" t="s">
        <v>158</v>
      </c>
      <c r="ED257" s="1" t="s">
        <v>157</v>
      </c>
      <c r="EE257" s="1" t="s">
        <v>673</v>
      </c>
      <c r="EF257" s="1" t="s">
        <v>151</v>
      </c>
      <c r="EG257" s="1" t="s">
        <v>151</v>
      </c>
    </row>
    <row r="258" ht="14.25" customHeight="1">
      <c r="A258" s="1" t="s">
        <v>674</v>
      </c>
      <c r="B258" s="1" t="s">
        <v>136</v>
      </c>
      <c r="C258" s="1">
        <v>59.0</v>
      </c>
      <c r="D258" s="1" t="s">
        <v>161</v>
      </c>
      <c r="E258" s="1">
        <v>65.5</v>
      </c>
      <c r="F258" s="1">
        <v>34.0</v>
      </c>
      <c r="G258" s="1" t="s">
        <v>138</v>
      </c>
      <c r="H258" s="1">
        <v>31.0</v>
      </c>
      <c r="I258" s="1">
        <v>64.0</v>
      </c>
      <c r="J258" s="1">
        <v>129.0</v>
      </c>
      <c r="K258" s="1">
        <v>3.794117647</v>
      </c>
      <c r="L258" s="1">
        <v>137.0</v>
      </c>
      <c r="M258" s="1">
        <v>14.2</v>
      </c>
      <c r="N258" s="1">
        <v>96.0</v>
      </c>
      <c r="O258" s="1">
        <v>5.6</v>
      </c>
      <c r="P258" s="1">
        <v>2.2</v>
      </c>
      <c r="Q258" s="1">
        <v>5.61</v>
      </c>
      <c r="R258" s="1">
        <v>0.392156863</v>
      </c>
      <c r="S258" s="1">
        <v>155.0</v>
      </c>
      <c r="T258" s="1">
        <v>5.29</v>
      </c>
      <c r="U258" s="1">
        <v>5.328</v>
      </c>
      <c r="V258" s="1">
        <v>65.0</v>
      </c>
      <c r="W258" s="1">
        <v>57.87746171</v>
      </c>
      <c r="X258" s="1">
        <v>142.5</v>
      </c>
      <c r="Y258" s="1">
        <v>79.82935677</v>
      </c>
      <c r="Z258" s="1">
        <v>1.252672</v>
      </c>
      <c r="AA258" s="1">
        <v>0.369050373</v>
      </c>
      <c r="AB258" s="1">
        <v>89.2</v>
      </c>
      <c r="AC258" s="1">
        <v>29.19321984</v>
      </c>
      <c r="AD258" s="1" t="s">
        <v>139</v>
      </c>
      <c r="AE258" s="1">
        <v>35.64430122</v>
      </c>
      <c r="AF258" s="1">
        <v>103.6</v>
      </c>
      <c r="AG258" s="1" t="s">
        <v>140</v>
      </c>
      <c r="AH258" s="1" t="s">
        <v>141</v>
      </c>
      <c r="AI258" s="1" t="s">
        <v>142</v>
      </c>
      <c r="AJ258" s="1" t="s">
        <v>167</v>
      </c>
      <c r="AK258" s="1" t="s">
        <v>143</v>
      </c>
      <c r="AL258" s="1">
        <v>140.0</v>
      </c>
      <c r="AM258" s="1">
        <v>97.0</v>
      </c>
      <c r="AN258" s="1">
        <v>1268.14</v>
      </c>
      <c r="AO258" s="1">
        <v>13.5271</v>
      </c>
      <c r="AP258" s="1">
        <v>608.868</v>
      </c>
      <c r="AQ258" s="1">
        <v>885.957</v>
      </c>
      <c r="AR258" s="1">
        <v>11.4411</v>
      </c>
      <c r="AS258" s="1">
        <v>1318.78</v>
      </c>
      <c r="AT258" s="1">
        <v>2060.64</v>
      </c>
      <c r="AU258" s="1">
        <v>153.024</v>
      </c>
      <c r="AV258" s="1">
        <v>11.4104</v>
      </c>
      <c r="AW258" s="1">
        <v>1.12333</v>
      </c>
      <c r="AX258" s="1">
        <v>2.33299</v>
      </c>
      <c r="AY258" s="1">
        <v>839.014</v>
      </c>
      <c r="AZ258" s="1">
        <v>0.950572</v>
      </c>
      <c r="BA258" s="1">
        <v>2.5544</v>
      </c>
      <c r="BB258" s="1">
        <v>12.5206</v>
      </c>
      <c r="BC258" s="1">
        <v>5.33923</v>
      </c>
      <c r="BD258" s="1">
        <v>2.39033</v>
      </c>
      <c r="BE258" s="1">
        <v>308.264</v>
      </c>
      <c r="BF258" s="1">
        <v>7.20904</v>
      </c>
      <c r="BG258" s="1">
        <v>179.319</v>
      </c>
      <c r="BH258" s="1">
        <v>1.88220102</v>
      </c>
      <c r="BI258" s="1">
        <v>0.300099335</v>
      </c>
      <c r="BJ258" s="1">
        <v>0.18684215</v>
      </c>
      <c r="BK258" s="1">
        <v>0.008338019</v>
      </c>
      <c r="BL258" s="1" t="s">
        <v>144</v>
      </c>
      <c r="BM258" s="1" t="s">
        <v>145</v>
      </c>
      <c r="BN258" s="1" t="s">
        <v>145</v>
      </c>
      <c r="BO258" s="1" t="s">
        <v>145</v>
      </c>
      <c r="BP258" s="1" t="s">
        <v>146</v>
      </c>
      <c r="BQ258" s="1" t="s">
        <v>145</v>
      </c>
      <c r="BR258" s="1" t="s">
        <v>146</v>
      </c>
      <c r="BS258" s="1">
        <v>30.74575283</v>
      </c>
      <c r="BT258" s="1">
        <v>10.51585885</v>
      </c>
      <c r="BU258" s="1">
        <v>2.105381812</v>
      </c>
      <c r="BV258" s="1">
        <v>2.72677514</v>
      </c>
      <c r="BW258" s="1">
        <v>5.004668821</v>
      </c>
      <c r="BX258" s="1">
        <v>-0.563275109</v>
      </c>
      <c r="BY258" s="1">
        <v>-0.444223272</v>
      </c>
      <c r="BZ258" s="1" t="str">
        <f t="shared" si="1"/>
        <v>antiinflamatoria</v>
      </c>
      <c r="CA258" s="1">
        <v>30.25482625</v>
      </c>
      <c r="CB258" s="1" t="s">
        <v>148</v>
      </c>
      <c r="CC258" s="1">
        <v>0.041512427</v>
      </c>
      <c r="CD258" s="1">
        <v>0.057542306</v>
      </c>
      <c r="CE258" s="1">
        <v>0.610126917</v>
      </c>
      <c r="CF258" s="1">
        <v>0.135840825</v>
      </c>
      <c r="CG258" s="1">
        <v>0.046503173</v>
      </c>
      <c r="CH258" s="1">
        <v>640.017</v>
      </c>
      <c r="CI258" s="2" t="str">
        <f t="shared" si="2"/>
        <v>low</v>
      </c>
      <c r="CJ258" s="1">
        <v>603.111</v>
      </c>
      <c r="CK258" s="1">
        <v>408.35</v>
      </c>
      <c r="CL258" s="1">
        <v>194.761</v>
      </c>
      <c r="CM258" s="1">
        <v>0.0</v>
      </c>
      <c r="CN258" s="1">
        <v>598.164</v>
      </c>
      <c r="CO258" s="1">
        <v>4.918</v>
      </c>
      <c r="CP258" s="1">
        <v>0.0</v>
      </c>
      <c r="CQ258" s="1">
        <v>4.918</v>
      </c>
      <c r="CR258" s="1">
        <v>0.0</v>
      </c>
      <c r="CS258" s="1">
        <v>0.028</v>
      </c>
      <c r="CT258" s="1">
        <v>0.028</v>
      </c>
      <c r="CU258" s="1">
        <v>0.001</v>
      </c>
      <c r="CV258" s="1">
        <v>0.5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0.084</v>
      </c>
      <c r="DJ258" s="1">
        <v>0.401</v>
      </c>
      <c r="DK258" s="1">
        <v>0.485</v>
      </c>
      <c r="DL258" s="1">
        <v>403.347</v>
      </c>
      <c r="DM258" s="1">
        <v>194.332</v>
      </c>
      <c r="DN258" s="1">
        <v>597.679</v>
      </c>
      <c r="DO258" s="1">
        <v>0.0</v>
      </c>
      <c r="DP258" s="1">
        <v>0.028</v>
      </c>
      <c r="DQ258" s="1">
        <v>0.028</v>
      </c>
      <c r="DR258" s="1" t="s">
        <v>158</v>
      </c>
      <c r="DS258" s="1" t="s">
        <v>157</v>
      </c>
      <c r="DT258" s="1" t="s">
        <v>158</v>
      </c>
      <c r="DU258" s="1" t="s">
        <v>149</v>
      </c>
      <c r="DV258" s="1">
        <v>504.689</v>
      </c>
      <c r="DW258" s="1" t="str">
        <f t="shared" si="3"/>
        <v>low</v>
      </c>
      <c r="DX258" s="1">
        <v>475.587</v>
      </c>
      <c r="DY258" s="1">
        <v>0.0</v>
      </c>
      <c r="DZ258" s="1">
        <v>471.686</v>
      </c>
      <c r="EA258" s="1" t="s">
        <v>157</v>
      </c>
      <c r="EB258" s="1" t="s">
        <v>149</v>
      </c>
      <c r="EC258" s="1" t="s">
        <v>158</v>
      </c>
      <c r="ED258" s="1" t="s">
        <v>149</v>
      </c>
      <c r="EE258" s="1" t="s">
        <v>675</v>
      </c>
      <c r="EF258" s="1" t="s">
        <v>165</v>
      </c>
      <c r="EG258" s="1" t="s">
        <v>165</v>
      </c>
    </row>
    <row r="259" ht="14.25" customHeight="1">
      <c r="A259" s="1" t="s">
        <v>676</v>
      </c>
      <c r="B259" s="1" t="s">
        <v>153</v>
      </c>
      <c r="C259" s="1">
        <v>36.0</v>
      </c>
      <c r="D259" s="1" t="s">
        <v>137</v>
      </c>
      <c r="E259" s="1">
        <v>85.0</v>
      </c>
      <c r="F259" s="1">
        <v>59.0</v>
      </c>
      <c r="G259" s="1" t="s">
        <v>154</v>
      </c>
      <c r="H259" s="1">
        <v>13.4</v>
      </c>
      <c r="I259" s="1">
        <v>119.0</v>
      </c>
      <c r="J259" s="1">
        <v>191.0</v>
      </c>
      <c r="K259" s="1">
        <v>3.237288136</v>
      </c>
      <c r="L259" s="1">
        <v>74.1</v>
      </c>
      <c r="M259" s="1">
        <v>0.8</v>
      </c>
      <c r="N259" s="1">
        <v>108.0</v>
      </c>
      <c r="O259" s="1">
        <v>5.2</v>
      </c>
      <c r="P259" s="1">
        <v>9.03</v>
      </c>
      <c r="Q259" s="1">
        <v>5.98</v>
      </c>
      <c r="R259" s="1">
        <v>1.510033445</v>
      </c>
      <c r="S259" s="1">
        <v>67.0</v>
      </c>
      <c r="T259" s="1">
        <v>31.34</v>
      </c>
      <c r="U259" s="1">
        <v>5.994</v>
      </c>
      <c r="V259" s="1">
        <v>176.1</v>
      </c>
      <c r="W259" s="1">
        <v>251.3231756</v>
      </c>
      <c r="X259" s="1">
        <v>24.5</v>
      </c>
      <c r="Y259" s="1">
        <v>11.97751676</v>
      </c>
      <c r="Z259" s="1">
        <v>8.348976</v>
      </c>
      <c r="AA259" s="1">
        <v>0.28300928</v>
      </c>
      <c r="AB259" s="1">
        <v>67.4</v>
      </c>
      <c r="AC259" s="1">
        <v>29.91565472</v>
      </c>
      <c r="AD259" s="1" t="s">
        <v>139</v>
      </c>
      <c r="AE259" s="1">
        <v>39.94959946</v>
      </c>
      <c r="AF259" s="1">
        <v>92.8</v>
      </c>
      <c r="AG259" s="1" t="s">
        <v>140</v>
      </c>
      <c r="AH259" s="1" t="s">
        <v>141</v>
      </c>
      <c r="AI259" s="1" t="s">
        <v>142</v>
      </c>
      <c r="AJ259" s="1" t="s">
        <v>167</v>
      </c>
      <c r="AK259" s="1" t="s">
        <v>143</v>
      </c>
      <c r="AL259" s="1">
        <v>131.0</v>
      </c>
      <c r="AM259" s="1">
        <v>89.0</v>
      </c>
      <c r="AN259" s="1">
        <v>1279.95</v>
      </c>
      <c r="AO259" s="1">
        <v>10.8768</v>
      </c>
      <c r="AP259" s="1">
        <v>434.83</v>
      </c>
      <c r="AQ259" s="1">
        <v>662.101</v>
      </c>
      <c r="AR259" s="1">
        <v>7.57434</v>
      </c>
      <c r="AS259" s="1">
        <v>1049.43</v>
      </c>
      <c r="AT259" s="1">
        <v>1837.35</v>
      </c>
      <c r="AU259" s="1">
        <v>142.424</v>
      </c>
      <c r="AV259" s="1">
        <v>8.89769</v>
      </c>
      <c r="AW259" s="1">
        <v>0.707841</v>
      </c>
      <c r="AX259" s="1">
        <v>2.02583</v>
      </c>
      <c r="AY259" s="1">
        <v>587.417</v>
      </c>
      <c r="AZ259" s="1">
        <v>0.517079</v>
      </c>
      <c r="BA259" s="1">
        <v>1.03646</v>
      </c>
      <c r="BB259" s="1">
        <v>8.0214</v>
      </c>
      <c r="BC259" s="1">
        <v>3.58664</v>
      </c>
      <c r="BD259" s="1">
        <v>0.476509</v>
      </c>
      <c r="BE259" s="1">
        <v>202.615</v>
      </c>
      <c r="BF259" s="1">
        <v>6.82025</v>
      </c>
      <c r="BG259" s="1">
        <v>108.999</v>
      </c>
      <c r="BH259" s="1">
        <v>0.721422896</v>
      </c>
      <c r="BI259" s="1">
        <v>0.0</v>
      </c>
      <c r="BJ259" s="1">
        <v>0.0</v>
      </c>
      <c r="BK259" s="1">
        <v>0.0</v>
      </c>
      <c r="BL259" s="1" t="s">
        <v>144</v>
      </c>
      <c r="BM259" s="1" t="s">
        <v>145</v>
      </c>
      <c r="BN259" s="1" t="s">
        <v>146</v>
      </c>
      <c r="BO259" s="1" t="s">
        <v>146</v>
      </c>
      <c r="BP259" s="1" t="s">
        <v>145</v>
      </c>
      <c r="BQ259" s="1" t="s">
        <v>146</v>
      </c>
      <c r="BR259" s="1" t="s">
        <v>145</v>
      </c>
      <c r="BS259" s="1">
        <v>27.04859559</v>
      </c>
      <c r="BT259" s="1">
        <v>8.405558852</v>
      </c>
      <c r="BU259" s="1">
        <v>3.327592009</v>
      </c>
      <c r="BV259" s="1">
        <v>1.885574422</v>
      </c>
      <c r="BW259" s="1">
        <v>2.082538361</v>
      </c>
      <c r="BX259" s="1">
        <v>1.968017467</v>
      </c>
      <c r="BY259" s="1">
        <v>1.537513646</v>
      </c>
      <c r="BZ259" s="1" t="str">
        <f t="shared" si="1"/>
        <v>proinflamatoria</v>
      </c>
      <c r="CA259" s="1">
        <v>43.65086207</v>
      </c>
      <c r="CB259" s="1" t="s">
        <v>148</v>
      </c>
      <c r="CC259" s="3">
        <v>9.36E-5</v>
      </c>
      <c r="CD259" s="1">
        <v>0.07627846</v>
      </c>
      <c r="CE259" s="1">
        <v>0.364210921</v>
      </c>
      <c r="CF259" s="1">
        <v>0.389819135</v>
      </c>
      <c r="CG259" s="1">
        <v>0.034222312</v>
      </c>
      <c r="CH259" s="1">
        <v>756.353</v>
      </c>
      <c r="CI259" s="2" t="str">
        <f t="shared" si="2"/>
        <v>low</v>
      </c>
      <c r="CJ259" s="1">
        <v>788.299</v>
      </c>
      <c r="CK259" s="1">
        <v>528.104</v>
      </c>
      <c r="CL259" s="1">
        <v>260.195</v>
      </c>
      <c r="CM259" s="1">
        <v>115.591</v>
      </c>
      <c r="CN259" s="1">
        <v>660.675</v>
      </c>
      <c r="CO259" s="1">
        <v>9.041</v>
      </c>
      <c r="CP259" s="1">
        <v>0.0</v>
      </c>
      <c r="CQ259" s="1">
        <v>9.041</v>
      </c>
      <c r="CR259" s="1">
        <v>0.0</v>
      </c>
      <c r="CS259" s="1">
        <v>2.992</v>
      </c>
      <c r="CT259" s="1">
        <v>2.992</v>
      </c>
      <c r="CU259" s="1">
        <v>0.0</v>
      </c>
      <c r="CV259" s="1">
        <v>1.24</v>
      </c>
      <c r="CW259" s="1">
        <v>0.0</v>
      </c>
      <c r="CX259" s="1">
        <v>0.0</v>
      </c>
      <c r="CY259" s="1">
        <v>0.0</v>
      </c>
      <c r="CZ259" s="1">
        <v>52.126</v>
      </c>
      <c r="DA259" s="1">
        <v>30.846</v>
      </c>
      <c r="DB259" s="1">
        <v>82.972</v>
      </c>
      <c r="DC259" s="1">
        <v>14.823</v>
      </c>
      <c r="DD259" s="1">
        <v>0.693</v>
      </c>
      <c r="DE259" s="1">
        <v>15.516</v>
      </c>
      <c r="DF259" s="1">
        <v>13.105</v>
      </c>
      <c r="DG259" s="1">
        <v>3.998</v>
      </c>
      <c r="DH259" s="1">
        <v>17.103</v>
      </c>
      <c r="DI259" s="1">
        <v>0.217</v>
      </c>
      <c r="DJ259" s="1">
        <v>1.553</v>
      </c>
      <c r="DK259" s="1">
        <v>1.769</v>
      </c>
      <c r="DL259" s="1">
        <v>438.792</v>
      </c>
      <c r="DM259" s="1">
        <v>220.114</v>
      </c>
      <c r="DN259" s="1">
        <v>658.905</v>
      </c>
      <c r="DO259" s="1">
        <v>0.0</v>
      </c>
      <c r="DP259" s="1">
        <v>2.992</v>
      </c>
      <c r="DQ259" s="1">
        <v>2.992</v>
      </c>
      <c r="DR259" s="1" t="s">
        <v>157</v>
      </c>
      <c r="DS259" s="1" t="s">
        <v>149</v>
      </c>
      <c r="DT259" s="1" t="s">
        <v>157</v>
      </c>
      <c r="DU259" s="1" t="s">
        <v>149</v>
      </c>
      <c r="DV259" s="1">
        <v>590.924</v>
      </c>
      <c r="DW259" s="1" t="str">
        <f t="shared" si="3"/>
        <v>high</v>
      </c>
      <c r="DX259" s="1">
        <v>615.883</v>
      </c>
      <c r="DY259" s="1">
        <v>90.309</v>
      </c>
      <c r="DZ259" s="1">
        <v>516.172</v>
      </c>
      <c r="EA259" s="1" t="s">
        <v>157</v>
      </c>
      <c r="EB259" s="1" t="s">
        <v>149</v>
      </c>
      <c r="EC259" s="1" t="s">
        <v>157</v>
      </c>
      <c r="ED259" s="1" t="s">
        <v>149</v>
      </c>
      <c r="EE259" s="1" t="s">
        <v>677</v>
      </c>
      <c r="EF259" s="1" t="s">
        <v>165</v>
      </c>
      <c r="EG259" s="1" t="s">
        <v>165</v>
      </c>
    </row>
    <row r="260" ht="14.25" customHeight="1">
      <c r="A260" s="1" t="s">
        <v>678</v>
      </c>
      <c r="B260" s="1" t="s">
        <v>136</v>
      </c>
      <c r="C260" s="1">
        <v>25.0</v>
      </c>
      <c r="D260" s="1" t="s">
        <v>137</v>
      </c>
      <c r="E260" s="1">
        <v>54.2</v>
      </c>
      <c r="F260" s="1">
        <v>39.0</v>
      </c>
      <c r="G260" s="1" t="s">
        <v>138</v>
      </c>
      <c r="H260" s="1">
        <v>14.4</v>
      </c>
      <c r="I260" s="1">
        <v>77.0</v>
      </c>
      <c r="J260" s="1">
        <v>130.0</v>
      </c>
      <c r="K260" s="1">
        <v>3.333333333</v>
      </c>
      <c r="L260" s="1">
        <v>289.0</v>
      </c>
      <c r="M260" s="1">
        <v>1.6</v>
      </c>
      <c r="N260" s="1">
        <v>85.0</v>
      </c>
      <c r="O260" s="1">
        <v>5.2</v>
      </c>
      <c r="P260" s="1">
        <v>0.39</v>
      </c>
      <c r="Q260" s="1">
        <v>8.34</v>
      </c>
      <c r="R260" s="1">
        <v>0.04676259</v>
      </c>
      <c r="S260" s="1">
        <v>72.0</v>
      </c>
      <c r="T260" s="1">
        <v>4.83</v>
      </c>
      <c r="U260" s="1">
        <v>4.7175</v>
      </c>
      <c r="V260" s="1">
        <v>78.2</v>
      </c>
      <c r="W260" s="1">
        <v>79.34291581</v>
      </c>
      <c r="X260" s="1">
        <v>160.9</v>
      </c>
      <c r="Y260" s="1">
        <v>98.74690182</v>
      </c>
      <c r="Z260" s="1">
        <v>1.01269</v>
      </c>
      <c r="AA260" s="1">
        <v>0.382073662</v>
      </c>
      <c r="AB260" s="1">
        <v>84.3</v>
      </c>
      <c r="AC260" s="1">
        <v>28.06922677</v>
      </c>
      <c r="AD260" s="1" t="s">
        <v>139</v>
      </c>
      <c r="AE260" s="1">
        <v>21.30865505</v>
      </c>
      <c r="AF260" s="1">
        <v>88.8</v>
      </c>
      <c r="AG260" s="1" t="s">
        <v>154</v>
      </c>
      <c r="AH260" s="1" t="s">
        <v>154</v>
      </c>
      <c r="AI260" s="1" t="s">
        <v>142</v>
      </c>
      <c r="AJ260" s="1" t="s">
        <v>167</v>
      </c>
      <c r="AK260" s="1" t="s">
        <v>143</v>
      </c>
      <c r="AL260" s="1">
        <v>107.0</v>
      </c>
      <c r="AM260" s="1">
        <v>59.0</v>
      </c>
      <c r="AN260" s="1">
        <v>1758.5</v>
      </c>
      <c r="AO260" s="1">
        <v>13.5654</v>
      </c>
      <c r="AP260" s="1">
        <v>432.506</v>
      </c>
      <c r="AQ260" s="1">
        <v>806.459</v>
      </c>
      <c r="AR260" s="1">
        <v>11.8123</v>
      </c>
      <c r="AS260" s="1">
        <v>965.804</v>
      </c>
      <c r="AT260" s="1">
        <v>2407.75</v>
      </c>
      <c r="AU260" s="1">
        <v>214.165</v>
      </c>
      <c r="AV260" s="1">
        <v>10.2294</v>
      </c>
      <c r="AW260" s="1">
        <v>1.48132</v>
      </c>
      <c r="AX260" s="1">
        <v>3.80645</v>
      </c>
      <c r="AY260" s="1">
        <v>766.216</v>
      </c>
      <c r="AZ260" s="1">
        <v>1.01696</v>
      </c>
      <c r="BA260" s="1">
        <v>1.29226</v>
      </c>
      <c r="BB260" s="1">
        <v>14.5542</v>
      </c>
      <c r="BC260" s="1">
        <v>5.22914</v>
      </c>
      <c r="BD260" s="1">
        <v>1.49408</v>
      </c>
      <c r="BE260" s="1">
        <v>343.675</v>
      </c>
      <c r="BF260" s="1">
        <v>7.01873</v>
      </c>
      <c r="BG260" s="1">
        <v>170.868</v>
      </c>
      <c r="BH260" s="1">
        <v>0.695725013</v>
      </c>
      <c r="BI260" s="1">
        <v>0.154362946</v>
      </c>
      <c r="BJ260" s="1">
        <v>0.088279887</v>
      </c>
      <c r="BK260" s="1">
        <v>0.009176565</v>
      </c>
      <c r="BL260" s="1" t="s">
        <v>156</v>
      </c>
      <c r="BM260" s="1" t="s">
        <v>146</v>
      </c>
      <c r="BN260" s="1" t="s">
        <v>146</v>
      </c>
      <c r="BO260" s="1" t="s">
        <v>145</v>
      </c>
      <c r="BP260" s="1" t="s">
        <v>146</v>
      </c>
      <c r="BQ260" s="1" t="s">
        <v>146</v>
      </c>
      <c r="BR260" s="1" t="s">
        <v>146</v>
      </c>
      <c r="BS260" s="1">
        <v>24.48572354</v>
      </c>
      <c r="BT260" s="1">
        <v>11.62153878</v>
      </c>
      <c r="BU260" s="1">
        <v>2.180770478</v>
      </c>
      <c r="BV260" s="1">
        <v>2.086595805</v>
      </c>
      <c r="BW260" s="1">
        <v>0.0</v>
      </c>
      <c r="BX260" s="1">
        <v>0.478564252</v>
      </c>
      <c r="BY260" s="1">
        <v>0.27206609</v>
      </c>
      <c r="BZ260" s="1" t="str">
        <f t="shared" si="1"/>
        <v>proinflamatoria</v>
      </c>
      <c r="CA260" s="1">
        <v>24.96846847</v>
      </c>
      <c r="CB260" s="1" t="s">
        <v>148</v>
      </c>
      <c r="CC260" s="1">
        <v>0.196732551</v>
      </c>
      <c r="CD260" s="1">
        <v>0.156049887</v>
      </c>
      <c r="CE260" s="1">
        <v>0.397243089</v>
      </c>
      <c r="CF260" s="1">
        <v>0.053679527</v>
      </c>
      <c r="CG260" s="1">
        <v>0.055313252</v>
      </c>
      <c r="CH260" s="1">
        <v>319.651</v>
      </c>
      <c r="CI260" s="2" t="str">
        <f t="shared" si="2"/>
        <v>low</v>
      </c>
      <c r="CJ260" s="1">
        <v>718.563</v>
      </c>
      <c r="CK260" s="1">
        <v>713.499</v>
      </c>
      <c r="CL260" s="1">
        <v>5.064</v>
      </c>
      <c r="CM260" s="1">
        <v>704.355</v>
      </c>
      <c r="CN260" s="1">
        <v>12.627</v>
      </c>
      <c r="CO260" s="1">
        <v>0.686</v>
      </c>
      <c r="CP260" s="1">
        <v>0.0</v>
      </c>
      <c r="CQ260" s="1">
        <v>0.686</v>
      </c>
      <c r="CR260" s="1">
        <v>0.0</v>
      </c>
      <c r="CS260" s="1">
        <v>0.895</v>
      </c>
      <c r="CT260" s="1">
        <v>0.895</v>
      </c>
      <c r="CU260" s="1">
        <v>0.0</v>
      </c>
      <c r="CV260" s="1">
        <v>0.686</v>
      </c>
      <c r="CW260" s="1">
        <v>0.061</v>
      </c>
      <c r="CX260" s="1">
        <v>0.0</v>
      </c>
      <c r="CY260" s="1">
        <v>60.077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0.001</v>
      </c>
      <c r="DE260" s="1">
        <v>0.001</v>
      </c>
      <c r="DF260" s="1">
        <v>644.196</v>
      </c>
      <c r="DG260" s="1">
        <v>0.02</v>
      </c>
      <c r="DH260" s="1">
        <v>644.216</v>
      </c>
      <c r="DI260" s="1">
        <v>0.106</v>
      </c>
      <c r="DJ260" s="1">
        <v>1.448</v>
      </c>
      <c r="DK260" s="1">
        <v>1.554</v>
      </c>
      <c r="DL260" s="1">
        <v>8.374</v>
      </c>
      <c r="DM260" s="1">
        <v>2.7</v>
      </c>
      <c r="DN260" s="1">
        <v>11.073</v>
      </c>
      <c r="DO260" s="1">
        <v>0.0</v>
      </c>
      <c r="DP260" s="1">
        <v>0.895</v>
      </c>
      <c r="DQ260" s="1">
        <v>0.895</v>
      </c>
      <c r="DR260" s="1" t="s">
        <v>158</v>
      </c>
      <c r="DS260" s="1" t="s">
        <v>157</v>
      </c>
      <c r="DT260" s="1" t="s">
        <v>149</v>
      </c>
      <c r="DU260" s="1" t="s">
        <v>158</v>
      </c>
      <c r="DV260" s="1">
        <v>181.775</v>
      </c>
      <c r="DW260" s="1" t="str">
        <f t="shared" si="3"/>
        <v>low</v>
      </c>
      <c r="DX260" s="1">
        <v>408.623</v>
      </c>
      <c r="DY260" s="1">
        <v>400.543</v>
      </c>
      <c r="DZ260" s="1">
        <v>7.181</v>
      </c>
      <c r="EA260" s="1" t="s">
        <v>158</v>
      </c>
      <c r="EB260" s="1" t="s">
        <v>149</v>
      </c>
      <c r="EC260" s="1" t="s">
        <v>149</v>
      </c>
      <c r="ED260" s="1" t="s">
        <v>158</v>
      </c>
      <c r="EE260" s="1" t="s">
        <v>679</v>
      </c>
      <c r="EF260" s="1" t="s">
        <v>151</v>
      </c>
      <c r="EG260" s="1" t="s">
        <v>151</v>
      </c>
    </row>
    <row r="261" ht="14.25" customHeight="1">
      <c r="A261" s="1" t="s">
        <v>680</v>
      </c>
      <c r="B261" s="1" t="s">
        <v>136</v>
      </c>
      <c r="C261" s="1">
        <v>59.0</v>
      </c>
      <c r="D261" s="1" t="s">
        <v>161</v>
      </c>
      <c r="E261" s="1">
        <v>89.8</v>
      </c>
      <c r="F261" s="1">
        <v>41.0</v>
      </c>
      <c r="G261" s="1" t="s">
        <v>154</v>
      </c>
      <c r="H261" s="1">
        <v>29.2</v>
      </c>
      <c r="I261" s="1">
        <v>121.0</v>
      </c>
      <c r="J261" s="1">
        <v>191.0</v>
      </c>
      <c r="K261" s="1">
        <v>4.658536585</v>
      </c>
      <c r="L261" s="1">
        <v>52.2</v>
      </c>
      <c r="M261" s="1">
        <v>2.0</v>
      </c>
      <c r="N261" s="1">
        <v>97.0</v>
      </c>
      <c r="O261" s="1">
        <v>5.7</v>
      </c>
      <c r="P261" s="1">
        <v>5.74</v>
      </c>
      <c r="Q261" s="1">
        <v>5.95</v>
      </c>
      <c r="R261" s="1">
        <v>0.964705882</v>
      </c>
      <c r="S261" s="1">
        <v>146.0</v>
      </c>
      <c r="T261" s="1">
        <v>22.02</v>
      </c>
      <c r="U261" s="1">
        <v>5.3835</v>
      </c>
      <c r="V261" s="1">
        <v>168.5</v>
      </c>
      <c r="W261" s="1">
        <v>233.8200159</v>
      </c>
      <c r="X261" s="1">
        <v>35.2</v>
      </c>
      <c r="Y261" s="1">
        <v>18.98018696</v>
      </c>
      <c r="Z261" s="1">
        <v>5.268652</v>
      </c>
      <c r="AA261" s="1">
        <v>0.29998326</v>
      </c>
      <c r="AB261" s="1">
        <v>91.9</v>
      </c>
      <c r="AC261" s="1">
        <v>32.17674451</v>
      </c>
      <c r="AD261" s="1" t="s">
        <v>155</v>
      </c>
      <c r="AE261" s="1">
        <v>41.38910414</v>
      </c>
      <c r="AF261" s="1">
        <v>102.9</v>
      </c>
      <c r="AG261" s="1" t="s">
        <v>140</v>
      </c>
      <c r="AH261" s="1" t="s">
        <v>141</v>
      </c>
      <c r="AI261" s="1" t="s">
        <v>142</v>
      </c>
      <c r="AJ261" s="1" t="s">
        <v>142</v>
      </c>
      <c r="AK261" s="1" t="s">
        <v>143</v>
      </c>
      <c r="AL261" s="1">
        <v>135.0</v>
      </c>
      <c r="AM261" s="1">
        <v>76.0</v>
      </c>
      <c r="AN261" s="1">
        <v>1629.8</v>
      </c>
      <c r="AO261" s="1">
        <v>11.8853</v>
      </c>
      <c r="AP261" s="1">
        <v>684.869</v>
      </c>
      <c r="AQ261" s="1">
        <v>1001.73</v>
      </c>
      <c r="AR261" s="1">
        <v>12.0412</v>
      </c>
      <c r="AS261" s="1">
        <v>1154.96</v>
      </c>
      <c r="AT261" s="1">
        <v>2637.02</v>
      </c>
      <c r="AU261" s="1">
        <v>217.432</v>
      </c>
      <c r="AV261" s="1">
        <v>10.6642</v>
      </c>
      <c r="AW261" s="1">
        <v>1.14189</v>
      </c>
      <c r="AX261" s="1">
        <v>5.06317</v>
      </c>
      <c r="AY261" s="1">
        <v>757.721</v>
      </c>
      <c r="AZ261" s="1">
        <v>1.04146</v>
      </c>
      <c r="BA261" s="1">
        <v>2.32562</v>
      </c>
      <c r="BB261" s="1">
        <v>12.2839</v>
      </c>
      <c r="BC261" s="1">
        <v>7.24999</v>
      </c>
      <c r="BD261" s="1">
        <v>1.57602</v>
      </c>
      <c r="BE261" s="1">
        <v>338.515</v>
      </c>
      <c r="BF261" s="1">
        <v>7.21015</v>
      </c>
      <c r="BG261" s="1">
        <v>171.903</v>
      </c>
      <c r="BH261" s="1">
        <v>6.942437341</v>
      </c>
      <c r="BI261" s="1">
        <v>1.592180246</v>
      </c>
      <c r="BJ261" s="1">
        <v>0.903820048</v>
      </c>
      <c r="BK261" s="1">
        <v>0.045358706</v>
      </c>
      <c r="BL261" s="1" t="s">
        <v>144</v>
      </c>
      <c r="BM261" s="1" t="s">
        <v>145</v>
      </c>
      <c r="BN261" s="1" t="s">
        <v>146</v>
      </c>
      <c r="BO261" s="1" t="s">
        <v>145</v>
      </c>
      <c r="BP261" s="1" t="s">
        <v>146</v>
      </c>
      <c r="BQ261" s="1" t="s">
        <v>146</v>
      </c>
      <c r="BR261" s="1" t="s">
        <v>145</v>
      </c>
      <c r="BS261" s="1">
        <v>43.23552127</v>
      </c>
      <c r="BT261" s="1">
        <v>24.94890817</v>
      </c>
      <c r="BU261" s="1">
        <v>11.1929024</v>
      </c>
      <c r="BV261" s="1">
        <v>5.737562141</v>
      </c>
      <c r="BW261" s="1">
        <v>4.767543636</v>
      </c>
      <c r="BX261" s="1">
        <v>0.297874258</v>
      </c>
      <c r="BY261" s="1">
        <v>0.182744944</v>
      </c>
      <c r="BZ261" s="1" t="str">
        <f t="shared" si="1"/>
        <v>proinflamatoria</v>
      </c>
      <c r="CA261" s="1">
        <v>31.15257532</v>
      </c>
      <c r="CB261" s="1" t="s">
        <v>148</v>
      </c>
      <c r="CC261" s="1">
        <v>0.299589322</v>
      </c>
      <c r="CD261" s="1">
        <v>0.344524298</v>
      </c>
      <c r="CE261" s="1">
        <v>0.18384668</v>
      </c>
      <c r="CF261" s="1">
        <v>0.015160849</v>
      </c>
      <c r="CG261" s="1">
        <v>0.031314168</v>
      </c>
      <c r="CH261" s="1">
        <v>4033.296</v>
      </c>
      <c r="CI261" s="2" t="str">
        <f t="shared" si="2"/>
        <v>High</v>
      </c>
      <c r="CJ261" s="1">
        <v>3099.605</v>
      </c>
      <c r="CK261" s="1">
        <v>2736.046</v>
      </c>
      <c r="CL261" s="1">
        <v>363.559</v>
      </c>
      <c r="CM261" s="1">
        <v>2119.964</v>
      </c>
      <c r="CN261" s="1">
        <v>965.513</v>
      </c>
      <c r="CO261" s="1">
        <v>13.219</v>
      </c>
      <c r="CP261" s="1">
        <v>0.0</v>
      </c>
      <c r="CQ261" s="1">
        <v>13.219</v>
      </c>
      <c r="CR261" s="1">
        <v>0.0</v>
      </c>
      <c r="CS261" s="1">
        <v>0.909</v>
      </c>
      <c r="CT261" s="1">
        <v>0.909</v>
      </c>
      <c r="CU261" s="1">
        <v>0.0</v>
      </c>
      <c r="CV261" s="1">
        <v>0.769</v>
      </c>
      <c r="CW261" s="1">
        <v>0.0</v>
      </c>
      <c r="CX261" s="1">
        <v>0.0</v>
      </c>
      <c r="CY261" s="1">
        <v>1977.484</v>
      </c>
      <c r="CZ261" s="1">
        <v>93.802</v>
      </c>
      <c r="DA261" s="1">
        <v>26.652</v>
      </c>
      <c r="DB261" s="1">
        <v>120.454</v>
      </c>
      <c r="DC261" s="1">
        <v>14.226</v>
      </c>
      <c r="DD261" s="1">
        <v>0.1</v>
      </c>
      <c r="DE261" s="1">
        <v>14.325</v>
      </c>
      <c r="DF261" s="1">
        <v>6.04</v>
      </c>
      <c r="DG261" s="1">
        <v>1.66</v>
      </c>
      <c r="DH261" s="1">
        <v>7.7</v>
      </c>
      <c r="DI261" s="1">
        <v>0.084</v>
      </c>
      <c r="DJ261" s="1">
        <v>26.398</v>
      </c>
      <c r="DK261" s="1">
        <v>26.482</v>
      </c>
      <c r="DL261" s="1">
        <v>631.191</v>
      </c>
      <c r="DM261" s="1">
        <v>307.84</v>
      </c>
      <c r="DN261" s="1">
        <v>939.031</v>
      </c>
      <c r="DO261" s="1">
        <v>0.0</v>
      </c>
      <c r="DP261" s="1">
        <v>0.909</v>
      </c>
      <c r="DQ261" s="1">
        <v>0.909</v>
      </c>
      <c r="DR261" s="1" t="s">
        <v>149</v>
      </c>
      <c r="DS261" s="1" t="s">
        <v>149</v>
      </c>
      <c r="DT261" s="1" t="s">
        <v>149</v>
      </c>
      <c r="DU261" s="1" t="s">
        <v>149</v>
      </c>
      <c r="DV261" s="1">
        <v>2474.718</v>
      </c>
      <c r="DW261" s="1" t="str">
        <f t="shared" si="3"/>
        <v>high</v>
      </c>
      <c r="DX261" s="1">
        <v>1901.832</v>
      </c>
      <c r="DY261" s="1">
        <v>1300.751</v>
      </c>
      <c r="DZ261" s="1">
        <v>592.412</v>
      </c>
      <c r="EA261" s="1" t="s">
        <v>149</v>
      </c>
      <c r="EB261" s="1" t="s">
        <v>149</v>
      </c>
      <c r="EC261" s="1" t="s">
        <v>149</v>
      </c>
      <c r="ED261" s="1" t="s">
        <v>149</v>
      </c>
      <c r="EE261" s="1" t="s">
        <v>681</v>
      </c>
      <c r="EF261" s="1" t="s">
        <v>165</v>
      </c>
      <c r="EG261" s="1" t="s">
        <v>151</v>
      </c>
    </row>
    <row r="262" ht="14.25" customHeight="1">
      <c r="A262" s="1" t="s">
        <v>682</v>
      </c>
      <c r="B262" s="1" t="s">
        <v>136</v>
      </c>
      <c r="C262" s="1">
        <v>43.0</v>
      </c>
      <c r="D262" s="1" t="s">
        <v>161</v>
      </c>
      <c r="E262" s="1">
        <v>80.9</v>
      </c>
      <c r="F262" s="1">
        <v>26.0</v>
      </c>
      <c r="G262" s="1" t="s">
        <v>138</v>
      </c>
      <c r="H262" s="1">
        <v>27.2</v>
      </c>
      <c r="I262" s="1">
        <v>93.0</v>
      </c>
      <c r="J262" s="1">
        <v>146.0</v>
      </c>
      <c r="K262" s="1">
        <v>5.615384615</v>
      </c>
      <c r="L262" s="1">
        <v>168.6</v>
      </c>
      <c r="M262" s="1">
        <v>16.3</v>
      </c>
      <c r="N262" s="1">
        <v>82.0</v>
      </c>
      <c r="O262" s="1">
        <v>5.4</v>
      </c>
      <c r="P262" s="1">
        <v>10.19</v>
      </c>
      <c r="Q262" s="1">
        <v>6.32</v>
      </c>
      <c r="R262" s="1">
        <v>1.612341772</v>
      </c>
      <c r="S262" s="1">
        <v>136.0</v>
      </c>
      <c r="T262" s="1">
        <v>8.47</v>
      </c>
      <c r="U262" s="1">
        <v>4.551</v>
      </c>
      <c r="V262" s="1">
        <v>122.5</v>
      </c>
      <c r="W262" s="1">
        <v>161.1798287</v>
      </c>
      <c r="X262" s="1">
        <v>93.3</v>
      </c>
      <c r="Y262" s="1">
        <v>58.37034661</v>
      </c>
      <c r="Z262" s="1">
        <v>1.713198667</v>
      </c>
      <c r="AA262" s="1">
        <v>0.351416333</v>
      </c>
      <c r="AB262" s="1">
        <v>98.0</v>
      </c>
      <c r="AC262" s="1">
        <v>33.08752901</v>
      </c>
      <c r="AD262" s="1" t="s">
        <v>155</v>
      </c>
      <c r="AE262" s="1">
        <v>34.3444227</v>
      </c>
      <c r="AF262" s="1">
        <v>114.5</v>
      </c>
      <c r="AG262" s="1" t="s">
        <v>140</v>
      </c>
      <c r="AH262" s="1" t="s">
        <v>141</v>
      </c>
      <c r="AI262" s="1" t="s">
        <v>142</v>
      </c>
      <c r="AJ262" s="1" t="s">
        <v>142</v>
      </c>
      <c r="AK262" s="1" t="s">
        <v>143</v>
      </c>
      <c r="AL262" s="1">
        <v>122.0</v>
      </c>
      <c r="AM262" s="1">
        <v>70.0</v>
      </c>
      <c r="AN262" s="1">
        <v>1741.18</v>
      </c>
      <c r="AO262" s="1">
        <v>11.8675</v>
      </c>
      <c r="AP262" s="1">
        <v>1091.6</v>
      </c>
      <c r="AQ262" s="1">
        <v>1263.64</v>
      </c>
      <c r="AR262" s="1">
        <v>12.8877</v>
      </c>
      <c r="AS262" s="1">
        <v>1446.85</v>
      </c>
      <c r="AT262" s="1">
        <v>1516.08</v>
      </c>
      <c r="AU262" s="1">
        <v>176.77</v>
      </c>
      <c r="AV262" s="1">
        <v>10.5154</v>
      </c>
      <c r="AW262" s="1">
        <v>0.884301</v>
      </c>
      <c r="AX262" s="1">
        <v>2.49799</v>
      </c>
      <c r="AY262" s="1">
        <v>795.576</v>
      </c>
      <c r="AZ262" s="1">
        <v>1.02306</v>
      </c>
      <c r="BA262" s="1">
        <v>1.73416</v>
      </c>
      <c r="BB262" s="1">
        <v>12.5826</v>
      </c>
      <c r="BC262" s="1">
        <v>3.97897</v>
      </c>
      <c r="BD262" s="1">
        <v>0.996924</v>
      </c>
      <c r="BE262" s="1">
        <v>381.245</v>
      </c>
      <c r="BF262" s="1">
        <v>7.28322</v>
      </c>
      <c r="BG262" s="1">
        <v>60.671</v>
      </c>
      <c r="BH262" s="1">
        <v>4.435628366</v>
      </c>
      <c r="BI262" s="1">
        <v>1.794898085</v>
      </c>
      <c r="BJ262" s="1">
        <v>0.441916914</v>
      </c>
      <c r="BK262" s="1">
        <v>0.100499682</v>
      </c>
      <c r="BL262" s="1" t="s">
        <v>144</v>
      </c>
      <c r="BM262" s="1" t="s">
        <v>146</v>
      </c>
      <c r="BN262" s="1" t="s">
        <v>146</v>
      </c>
      <c r="BO262" s="1" t="s">
        <v>145</v>
      </c>
      <c r="BP262" s="1" t="s">
        <v>146</v>
      </c>
      <c r="BQ262" s="1" t="s">
        <v>145</v>
      </c>
      <c r="BR262" s="1" t="s">
        <v>146</v>
      </c>
      <c r="BS262" s="1">
        <v>25.2533625</v>
      </c>
      <c r="BT262" s="1">
        <v>13.69625512</v>
      </c>
      <c r="BU262" s="1">
        <v>1.946368237</v>
      </c>
      <c r="BV262" s="1">
        <v>1.864365744</v>
      </c>
      <c r="BW262" s="1">
        <v>7.143924147</v>
      </c>
      <c r="BX262" s="1">
        <v>1.65358952</v>
      </c>
      <c r="BY262" s="1">
        <v>0.949792946</v>
      </c>
      <c r="BZ262" s="1" t="str">
        <f t="shared" si="1"/>
        <v>proinflamatoria</v>
      </c>
      <c r="CA262" s="1">
        <v>33.93886463</v>
      </c>
      <c r="CB262" s="1" t="s">
        <v>148</v>
      </c>
      <c r="CC262" s="3">
        <v>6.22E-5</v>
      </c>
      <c r="CD262" s="1">
        <v>0.038062499</v>
      </c>
      <c r="CE262" s="1">
        <v>0.833641836</v>
      </c>
      <c r="CF262" s="1">
        <v>0.009892828</v>
      </c>
      <c r="CG262" s="3">
        <v>1.56E-5</v>
      </c>
      <c r="CH262" s="1">
        <v>420.301</v>
      </c>
      <c r="CI262" s="2" t="str">
        <f t="shared" si="2"/>
        <v>low</v>
      </c>
      <c r="CJ262" s="1">
        <v>391.506</v>
      </c>
      <c r="CK262" s="1">
        <v>262.103</v>
      </c>
      <c r="CL262" s="1">
        <v>129.403</v>
      </c>
      <c r="CM262" s="1">
        <v>17.276</v>
      </c>
      <c r="CN262" s="1">
        <v>357.144</v>
      </c>
      <c r="CO262" s="1">
        <v>16.789</v>
      </c>
      <c r="CP262" s="1">
        <v>0.0</v>
      </c>
      <c r="CQ262" s="1">
        <v>16.789</v>
      </c>
      <c r="CR262" s="1">
        <v>0.0</v>
      </c>
      <c r="CS262" s="1">
        <v>0.297</v>
      </c>
      <c r="CT262" s="1">
        <v>0.297</v>
      </c>
      <c r="CU262" s="1">
        <v>0.0</v>
      </c>
      <c r="CV262" s="1">
        <v>14.464</v>
      </c>
      <c r="CW262" s="1">
        <v>0.0</v>
      </c>
      <c r="CX262" s="1">
        <v>0.0</v>
      </c>
      <c r="CY262" s="1">
        <v>0.0</v>
      </c>
      <c r="CZ262" s="1">
        <v>0.0</v>
      </c>
      <c r="DA262" s="1">
        <v>0.0</v>
      </c>
      <c r="DB262" s="1">
        <v>0.0</v>
      </c>
      <c r="DC262" s="1">
        <v>1.74</v>
      </c>
      <c r="DD262" s="1">
        <v>0.619</v>
      </c>
      <c r="DE262" s="1">
        <v>2.359</v>
      </c>
      <c r="DF262" s="1">
        <v>12.008</v>
      </c>
      <c r="DG262" s="1">
        <v>2.91</v>
      </c>
      <c r="DH262" s="1">
        <v>14.917</v>
      </c>
      <c r="DI262" s="1">
        <v>0.513</v>
      </c>
      <c r="DJ262" s="1">
        <v>0.542</v>
      </c>
      <c r="DK262" s="1">
        <v>1.055</v>
      </c>
      <c r="DL262" s="1">
        <v>231.039</v>
      </c>
      <c r="DM262" s="1">
        <v>125.022</v>
      </c>
      <c r="DN262" s="1">
        <v>356.061</v>
      </c>
      <c r="DO262" s="1">
        <v>0.0</v>
      </c>
      <c r="DP262" s="1">
        <v>0.297</v>
      </c>
      <c r="DQ262" s="1">
        <v>0.297</v>
      </c>
      <c r="DR262" s="1" t="s">
        <v>158</v>
      </c>
      <c r="DS262" s="1" t="s">
        <v>157</v>
      </c>
      <c r="DT262" s="1" t="s">
        <v>158</v>
      </c>
      <c r="DU262" s="1" t="s">
        <v>157</v>
      </c>
      <c r="DV262" s="1">
        <v>241.388</v>
      </c>
      <c r="DW262" s="1" t="str">
        <f t="shared" si="3"/>
        <v>low</v>
      </c>
      <c r="DX262" s="1">
        <v>224.851</v>
      </c>
      <c r="DY262" s="1">
        <v>9.922</v>
      </c>
      <c r="DZ262" s="1">
        <v>205.116</v>
      </c>
      <c r="EA262" s="1" t="s">
        <v>158</v>
      </c>
      <c r="EB262" s="1" t="s">
        <v>157</v>
      </c>
      <c r="EC262" s="1" t="s">
        <v>158</v>
      </c>
      <c r="ED262" s="1" t="s">
        <v>157</v>
      </c>
      <c r="EE262" s="1" t="s">
        <v>683</v>
      </c>
      <c r="EF262" s="1" t="s">
        <v>151</v>
      </c>
      <c r="EG262" s="1" t="s">
        <v>151</v>
      </c>
    </row>
    <row r="263" ht="14.25" customHeight="1">
      <c r="A263" s="1" t="s">
        <v>684</v>
      </c>
      <c r="B263" s="1" t="s">
        <v>136</v>
      </c>
      <c r="C263" s="1">
        <v>58.0</v>
      </c>
      <c r="D263" s="1" t="s">
        <v>161</v>
      </c>
      <c r="E263" s="1">
        <v>89.7</v>
      </c>
      <c r="F263" s="1">
        <v>34.0</v>
      </c>
      <c r="G263" s="1" t="s">
        <v>138</v>
      </c>
      <c r="H263" s="1">
        <v>22.2</v>
      </c>
      <c r="I263" s="1">
        <v>112.0</v>
      </c>
      <c r="J263" s="1">
        <v>168.0</v>
      </c>
      <c r="K263" s="1">
        <v>4.941176471</v>
      </c>
      <c r="L263" s="1">
        <v>64.8</v>
      </c>
      <c r="M263" s="1">
        <v>5.9</v>
      </c>
      <c r="N263" s="1">
        <v>102.0</v>
      </c>
      <c r="O263" s="1">
        <v>5.3</v>
      </c>
      <c r="P263" s="1">
        <v>1.24</v>
      </c>
      <c r="Q263" s="1">
        <v>5.15</v>
      </c>
      <c r="R263" s="1">
        <v>0.240776699</v>
      </c>
      <c r="S263" s="1">
        <v>111.0</v>
      </c>
      <c r="T263" s="1">
        <v>7.25</v>
      </c>
      <c r="U263" s="1">
        <v>5.661</v>
      </c>
      <c r="V263" s="1">
        <v>71.3</v>
      </c>
      <c r="W263" s="1">
        <v>67.09856548</v>
      </c>
      <c r="X263" s="1">
        <v>102.8</v>
      </c>
      <c r="Y263" s="1">
        <v>54.82155584</v>
      </c>
      <c r="Z263" s="1">
        <v>1.8241</v>
      </c>
      <c r="AA263" s="1">
        <v>0.348084157</v>
      </c>
      <c r="AB263" s="1">
        <v>86.5</v>
      </c>
      <c r="AC263" s="1">
        <v>30.90467818</v>
      </c>
      <c r="AD263" s="1" t="s">
        <v>155</v>
      </c>
      <c r="AE263" s="1">
        <v>35.64430122</v>
      </c>
      <c r="AF263" s="1">
        <v>106.7</v>
      </c>
      <c r="AG263" s="1" t="s">
        <v>140</v>
      </c>
      <c r="AH263" s="1" t="s">
        <v>141</v>
      </c>
      <c r="AI263" s="1" t="s">
        <v>142</v>
      </c>
      <c r="AJ263" s="1" t="s">
        <v>142</v>
      </c>
      <c r="AK263" s="1" t="s">
        <v>143</v>
      </c>
      <c r="AL263" s="1">
        <v>144.0</v>
      </c>
      <c r="AM263" s="1">
        <v>81.0</v>
      </c>
      <c r="AN263" s="1">
        <v>1314.58</v>
      </c>
      <c r="AO263" s="1">
        <v>18.2653</v>
      </c>
      <c r="AP263" s="1">
        <v>523.157</v>
      </c>
      <c r="AQ263" s="1">
        <v>870.334</v>
      </c>
      <c r="AR263" s="1">
        <v>11.067</v>
      </c>
      <c r="AS263" s="1">
        <v>846.17</v>
      </c>
      <c r="AT263" s="1">
        <v>2895.5</v>
      </c>
      <c r="AU263" s="1">
        <v>162.417</v>
      </c>
      <c r="AV263" s="1">
        <v>10.1823</v>
      </c>
      <c r="AW263" s="1">
        <v>0.807314</v>
      </c>
      <c r="AX263" s="1">
        <v>2.2187</v>
      </c>
      <c r="AY263" s="1">
        <v>573.464</v>
      </c>
      <c r="AZ263" s="1">
        <v>0.85237</v>
      </c>
      <c r="BA263" s="1">
        <v>1.62961</v>
      </c>
      <c r="BB263" s="1">
        <v>13.0287</v>
      </c>
      <c r="BC263" s="1">
        <v>3.1773</v>
      </c>
      <c r="BD263" s="1">
        <v>1.66158</v>
      </c>
      <c r="BE263" s="1">
        <v>258.591</v>
      </c>
      <c r="BF263" s="1">
        <v>6.59695</v>
      </c>
      <c r="BG263" s="1">
        <v>231.945</v>
      </c>
      <c r="BH263" s="1">
        <v>0.528833296</v>
      </c>
      <c r="BI263" s="1">
        <v>0.0</v>
      </c>
      <c r="BJ263" s="1">
        <v>0.0</v>
      </c>
      <c r="BK263" s="1">
        <v>0.0</v>
      </c>
      <c r="BL263" s="1" t="s">
        <v>144</v>
      </c>
      <c r="BM263" s="1" t="s">
        <v>145</v>
      </c>
      <c r="BN263" s="1" t="s">
        <v>146</v>
      </c>
      <c r="BO263" s="1" t="s">
        <v>145</v>
      </c>
      <c r="BP263" s="1" t="s">
        <v>145</v>
      </c>
      <c r="BQ263" s="1" t="s">
        <v>145</v>
      </c>
      <c r="BR263" s="1" t="s">
        <v>146</v>
      </c>
      <c r="BS263" s="1">
        <v>19.54434879</v>
      </c>
      <c r="BT263" s="1">
        <v>10.96516707</v>
      </c>
      <c r="BU263" s="1">
        <v>6.170147527</v>
      </c>
      <c r="BV263" s="1">
        <v>9.429255286</v>
      </c>
      <c r="BW263" s="1">
        <v>4.964242899</v>
      </c>
      <c r="BX263" s="1">
        <v>-0.491816594</v>
      </c>
      <c r="BY263" s="1">
        <v>-0.374005014</v>
      </c>
      <c r="BZ263" s="1" t="str">
        <f t="shared" si="1"/>
        <v>antiinflamatoria</v>
      </c>
      <c r="CA263" s="1">
        <v>32.64104967</v>
      </c>
      <c r="CB263" s="1" t="s">
        <v>148</v>
      </c>
      <c r="CC263" s="1">
        <v>0.148859879</v>
      </c>
      <c r="CD263" s="1">
        <v>0.273908387</v>
      </c>
      <c r="CE263" s="1">
        <v>0.008956429</v>
      </c>
      <c r="CF263" s="1">
        <v>0.058705742</v>
      </c>
      <c r="CG263" s="1">
        <v>0.110069385</v>
      </c>
      <c r="CH263" s="1">
        <v>752.259</v>
      </c>
      <c r="CI263" s="2" t="str">
        <f t="shared" si="2"/>
        <v>low</v>
      </c>
      <c r="CJ263" s="1">
        <v>655.188</v>
      </c>
      <c r="CK263" s="1">
        <v>420.843</v>
      </c>
      <c r="CL263" s="1">
        <v>234.346</v>
      </c>
      <c r="CM263" s="1">
        <v>7.994</v>
      </c>
      <c r="CN263" s="1">
        <v>642.154</v>
      </c>
      <c r="CO263" s="1">
        <v>5.003</v>
      </c>
      <c r="CP263" s="1">
        <v>0.0</v>
      </c>
      <c r="CQ263" s="1">
        <v>5.003</v>
      </c>
      <c r="CR263" s="1">
        <v>0.013</v>
      </c>
      <c r="CS263" s="1">
        <v>0.024</v>
      </c>
      <c r="CT263" s="1">
        <v>0.037</v>
      </c>
      <c r="CU263" s="1">
        <v>0.0</v>
      </c>
      <c r="CV263" s="1">
        <v>0.494</v>
      </c>
      <c r="CW263" s="1">
        <v>0.0</v>
      </c>
      <c r="CX263" s="1">
        <v>0.0</v>
      </c>
      <c r="CY263" s="1">
        <v>0.0</v>
      </c>
      <c r="CZ263" s="1">
        <v>0.001</v>
      </c>
      <c r="DA263" s="1">
        <v>0.0</v>
      </c>
      <c r="DB263" s="1">
        <v>0.001</v>
      </c>
      <c r="DC263" s="1">
        <v>0.001</v>
      </c>
      <c r="DD263" s="1">
        <v>0.029</v>
      </c>
      <c r="DE263" s="1">
        <v>0.03</v>
      </c>
      <c r="DF263" s="1">
        <v>6.41</v>
      </c>
      <c r="DG263" s="1">
        <v>1.553</v>
      </c>
      <c r="DH263" s="1">
        <v>7.963</v>
      </c>
      <c r="DI263" s="1">
        <v>0.221</v>
      </c>
      <c r="DJ263" s="1">
        <v>0.804</v>
      </c>
      <c r="DK263" s="1">
        <v>1.025</v>
      </c>
      <c r="DL263" s="1">
        <v>409.169</v>
      </c>
      <c r="DM263" s="1">
        <v>231.911</v>
      </c>
      <c r="DN263" s="1">
        <v>641.08</v>
      </c>
      <c r="DO263" s="1">
        <v>0.013</v>
      </c>
      <c r="DP263" s="1">
        <v>0.024</v>
      </c>
      <c r="DQ263" s="1">
        <v>0.037</v>
      </c>
      <c r="DR263" s="1" t="s">
        <v>157</v>
      </c>
      <c r="DS263" s="1" t="s">
        <v>157</v>
      </c>
      <c r="DT263" s="1" t="s">
        <v>158</v>
      </c>
      <c r="DU263" s="1" t="s">
        <v>149</v>
      </c>
      <c r="DV263" s="1">
        <v>572.243</v>
      </c>
      <c r="DW263" s="1" t="str">
        <f t="shared" si="3"/>
        <v>high</v>
      </c>
      <c r="DX263" s="1">
        <v>498.401</v>
      </c>
      <c r="DY263" s="1">
        <v>6.081</v>
      </c>
      <c r="DZ263" s="1">
        <v>488.486</v>
      </c>
      <c r="EA263" s="1" t="s">
        <v>157</v>
      </c>
      <c r="EB263" s="1" t="s">
        <v>149</v>
      </c>
      <c r="EC263" s="1" t="s">
        <v>158</v>
      </c>
      <c r="ED263" s="1" t="s">
        <v>149</v>
      </c>
      <c r="EE263" s="1" t="s">
        <v>685</v>
      </c>
      <c r="EF263" s="1" t="s">
        <v>165</v>
      </c>
      <c r="EG263" s="1" t="s">
        <v>165</v>
      </c>
    </row>
    <row r="264" ht="14.25" customHeight="1">
      <c r="A264" s="1" t="s">
        <v>686</v>
      </c>
      <c r="B264" s="1" t="s">
        <v>153</v>
      </c>
      <c r="C264" s="1">
        <v>28.0</v>
      </c>
      <c r="D264" s="1" t="s">
        <v>137</v>
      </c>
      <c r="E264" s="1">
        <v>79.0</v>
      </c>
      <c r="F264" s="1">
        <v>35.0</v>
      </c>
      <c r="G264" s="1" t="s">
        <v>154</v>
      </c>
      <c r="H264" s="1">
        <v>22.4</v>
      </c>
      <c r="I264" s="1">
        <v>110.0</v>
      </c>
      <c r="J264" s="1">
        <v>167.0</v>
      </c>
      <c r="K264" s="1">
        <v>4.771428571</v>
      </c>
      <c r="L264" s="1">
        <v>173.6</v>
      </c>
      <c r="M264" s="1">
        <v>7.9</v>
      </c>
      <c r="N264" s="1">
        <v>88.0</v>
      </c>
      <c r="O264" s="1">
        <v>4.7</v>
      </c>
      <c r="P264" s="1">
        <v>9.51</v>
      </c>
      <c r="Q264" s="1">
        <v>4.77</v>
      </c>
      <c r="R264" s="1">
        <v>1.993710692</v>
      </c>
      <c r="S264" s="1">
        <v>112.0</v>
      </c>
      <c r="T264" s="1">
        <v>13.06</v>
      </c>
      <c r="U264" s="1">
        <v>4.884</v>
      </c>
      <c r="V264" s="1">
        <v>142.5</v>
      </c>
      <c r="W264" s="1">
        <v>188.7283237</v>
      </c>
      <c r="X264" s="1">
        <v>59.9</v>
      </c>
      <c r="Y264" s="1">
        <v>35.27472899</v>
      </c>
      <c r="Z264" s="1">
        <v>2.834890667</v>
      </c>
      <c r="AA264" s="1">
        <v>0.326332826</v>
      </c>
      <c r="AB264" s="1">
        <v>69.4</v>
      </c>
      <c r="AC264" s="1">
        <v>30.15701201</v>
      </c>
      <c r="AD264" s="1" t="s">
        <v>155</v>
      </c>
      <c r="AE264" s="1">
        <v>42.14507155</v>
      </c>
      <c r="AF264" s="1">
        <v>87.3</v>
      </c>
      <c r="AG264" s="1" t="s">
        <v>140</v>
      </c>
      <c r="AH264" s="1" t="s">
        <v>141</v>
      </c>
      <c r="AI264" s="1" t="s">
        <v>142</v>
      </c>
      <c r="AJ264" s="1" t="s">
        <v>167</v>
      </c>
      <c r="AK264" s="1" t="s">
        <v>143</v>
      </c>
      <c r="AL264" s="1">
        <v>123.0</v>
      </c>
      <c r="AM264" s="1">
        <v>87.0</v>
      </c>
      <c r="AN264" s="1">
        <v>1484.05</v>
      </c>
      <c r="AO264" s="1">
        <v>11.0663</v>
      </c>
      <c r="AP264" s="1">
        <v>193.56</v>
      </c>
      <c r="AQ264" s="1">
        <v>533.597</v>
      </c>
      <c r="AR264" s="1">
        <v>9.01846</v>
      </c>
      <c r="AS264" s="1">
        <v>1309.7</v>
      </c>
      <c r="AT264" s="1">
        <v>1898.41</v>
      </c>
      <c r="AU264" s="1">
        <v>144.484</v>
      </c>
      <c r="AV264" s="1">
        <v>8.89965</v>
      </c>
      <c r="AW264" s="1">
        <v>0.662533</v>
      </c>
      <c r="AX264" s="1">
        <v>2.37232</v>
      </c>
      <c r="AY264" s="1">
        <v>681.462</v>
      </c>
      <c r="AZ264" s="1">
        <v>0.621787</v>
      </c>
      <c r="BA264" s="1">
        <v>1.10748</v>
      </c>
      <c r="BB264" s="1">
        <v>9.7595</v>
      </c>
      <c r="BC264" s="1">
        <v>3.35734</v>
      </c>
      <c r="BD264" s="1">
        <v>0.66748</v>
      </c>
      <c r="BE264" s="1">
        <v>242.381</v>
      </c>
      <c r="BF264" s="1">
        <v>6.65822</v>
      </c>
      <c r="BG264" s="1">
        <v>91.5402</v>
      </c>
      <c r="BH264" s="1">
        <v>0.0</v>
      </c>
      <c r="BI264" s="1">
        <v>0.310068741</v>
      </c>
      <c r="BJ264" s="1">
        <v>0.167284774</v>
      </c>
      <c r="BK264" s="1">
        <v>0.0</v>
      </c>
      <c r="BL264" s="1" t="s">
        <v>144</v>
      </c>
      <c r="BM264" s="1" t="s">
        <v>145</v>
      </c>
      <c r="BN264" s="1" t="s">
        <v>146</v>
      </c>
      <c r="BO264" s="1" t="s">
        <v>145</v>
      </c>
      <c r="BP264" s="1" t="s">
        <v>146</v>
      </c>
      <c r="BQ264" s="1" t="s">
        <v>145</v>
      </c>
      <c r="BR264" s="1" t="s">
        <v>146</v>
      </c>
      <c r="BS264" s="1">
        <v>18.70077389</v>
      </c>
      <c r="BT264" s="1">
        <v>7.222905575</v>
      </c>
      <c r="BU264" s="1">
        <v>4.868400482</v>
      </c>
      <c r="BV264" s="1">
        <v>5.445251231</v>
      </c>
      <c r="BW264" s="1">
        <v>3.988892106</v>
      </c>
      <c r="BX264" s="1">
        <v>2.18788915</v>
      </c>
      <c r="BY264" s="1">
        <v>1.474318834</v>
      </c>
      <c r="BZ264" s="1" t="str">
        <f t="shared" si="1"/>
        <v>proinflamatoria</v>
      </c>
      <c r="CA264" s="1">
        <v>41.24627721</v>
      </c>
      <c r="CB264" s="1" t="s">
        <v>148</v>
      </c>
      <c r="CC264" s="1">
        <v>0.160131451</v>
      </c>
      <c r="CD264" s="1">
        <v>0.251213683</v>
      </c>
      <c r="CE264" s="1">
        <v>0.217379939</v>
      </c>
      <c r="CF264" s="1">
        <v>0.111658824</v>
      </c>
      <c r="CG264" s="1">
        <v>0.130666965</v>
      </c>
      <c r="CH264" s="1">
        <v>458.197</v>
      </c>
      <c r="CI264" s="2" t="str">
        <f t="shared" si="2"/>
        <v>low</v>
      </c>
      <c r="CJ264" s="1">
        <v>28.54</v>
      </c>
      <c r="CK264" s="1">
        <v>17.339</v>
      </c>
      <c r="CL264" s="1">
        <v>11.202</v>
      </c>
      <c r="CM264" s="1">
        <v>11.169</v>
      </c>
      <c r="CN264" s="1">
        <v>16.095</v>
      </c>
      <c r="CO264" s="1">
        <v>1.147</v>
      </c>
      <c r="CP264" s="1">
        <v>0.0</v>
      </c>
      <c r="CQ264" s="1">
        <v>1.147</v>
      </c>
      <c r="CR264" s="1">
        <v>0.0</v>
      </c>
      <c r="CS264" s="1">
        <v>0.13</v>
      </c>
      <c r="CT264" s="1">
        <v>0.13</v>
      </c>
      <c r="CU264" s="1">
        <v>0.0</v>
      </c>
      <c r="CV264" s="1">
        <v>1.147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11.169</v>
      </c>
      <c r="DD264" s="1">
        <v>0.0</v>
      </c>
      <c r="DE264" s="1">
        <v>11.169</v>
      </c>
      <c r="DF264" s="1">
        <v>0.0</v>
      </c>
      <c r="DG264" s="1">
        <v>0.0</v>
      </c>
      <c r="DH264" s="1">
        <v>0.0</v>
      </c>
      <c r="DI264" s="1">
        <v>0.088</v>
      </c>
      <c r="DJ264" s="1">
        <v>0.56</v>
      </c>
      <c r="DK264" s="1">
        <v>0.647</v>
      </c>
      <c r="DL264" s="1">
        <v>4.934</v>
      </c>
      <c r="DM264" s="1">
        <v>10.511</v>
      </c>
      <c r="DN264" s="1">
        <v>15.444</v>
      </c>
      <c r="DO264" s="1">
        <v>0.0</v>
      </c>
      <c r="DP264" s="1">
        <v>0.13</v>
      </c>
      <c r="DQ264" s="1">
        <v>0.13</v>
      </c>
      <c r="DR264" s="1" t="s">
        <v>158</v>
      </c>
      <c r="DS264" s="1" t="s">
        <v>158</v>
      </c>
      <c r="DT264" s="1" t="s">
        <v>158</v>
      </c>
      <c r="DU264" s="1" t="s">
        <v>158</v>
      </c>
      <c r="DV264" s="1">
        <v>308.748</v>
      </c>
      <c r="DW264" s="1" t="str">
        <f t="shared" si="3"/>
        <v>low</v>
      </c>
      <c r="DX264" s="1">
        <v>19.231</v>
      </c>
      <c r="DY264" s="1">
        <v>7.526</v>
      </c>
      <c r="DZ264" s="1">
        <v>10.845</v>
      </c>
      <c r="EA264" s="1" t="s">
        <v>158</v>
      </c>
      <c r="EB264" s="1" t="s">
        <v>158</v>
      </c>
      <c r="EC264" s="1" t="s">
        <v>158</v>
      </c>
      <c r="ED264" s="1" t="s">
        <v>158</v>
      </c>
      <c r="EE264" s="1" t="s">
        <v>687</v>
      </c>
      <c r="EF264" s="1" t="s">
        <v>165</v>
      </c>
      <c r="EG264" s="1" t="s">
        <v>165</v>
      </c>
    </row>
    <row r="265" ht="14.25" customHeight="1">
      <c r="A265" s="1" t="s">
        <v>688</v>
      </c>
      <c r="B265" s="1" t="s">
        <v>136</v>
      </c>
      <c r="C265" s="1">
        <v>33.0</v>
      </c>
      <c r="D265" s="1" t="s">
        <v>137</v>
      </c>
      <c r="E265" s="1">
        <v>126.0</v>
      </c>
      <c r="F265" s="1">
        <v>33.0</v>
      </c>
      <c r="G265" s="1" t="s">
        <v>138</v>
      </c>
      <c r="H265" s="1">
        <v>41.2</v>
      </c>
      <c r="I265" s="1">
        <v>141.0</v>
      </c>
      <c r="J265" s="1">
        <v>215.0</v>
      </c>
      <c r="K265" s="1">
        <v>6.515151515</v>
      </c>
      <c r="L265" s="1">
        <v>226.5</v>
      </c>
      <c r="M265" s="1">
        <v>2.6</v>
      </c>
      <c r="N265" s="1">
        <v>100.0</v>
      </c>
      <c r="O265" s="1">
        <v>5.2</v>
      </c>
      <c r="P265" s="1">
        <v>3.66</v>
      </c>
      <c r="Q265" s="1">
        <v>3.75</v>
      </c>
      <c r="R265" s="1">
        <v>0.976</v>
      </c>
      <c r="S265" s="1">
        <v>206.0</v>
      </c>
      <c r="T265" s="1">
        <v>15.15</v>
      </c>
      <c r="U265" s="1">
        <v>5.55</v>
      </c>
      <c r="V265" s="1">
        <v>122.9</v>
      </c>
      <c r="W265" s="1">
        <v>147.804878</v>
      </c>
      <c r="X265" s="1">
        <v>50.2</v>
      </c>
      <c r="Y265" s="1">
        <v>26.7594327</v>
      </c>
      <c r="Z265" s="1">
        <v>3.737</v>
      </c>
      <c r="AA265" s="1">
        <v>0.314036529</v>
      </c>
      <c r="AB265" s="1">
        <v>72.3</v>
      </c>
      <c r="AC265" s="1">
        <v>25.25443053</v>
      </c>
      <c r="AD265" s="1" t="s">
        <v>139</v>
      </c>
      <c r="AE265" s="1">
        <v>25.57959481</v>
      </c>
      <c r="AF265" s="1">
        <v>91.2</v>
      </c>
      <c r="AG265" s="1" t="s">
        <v>140</v>
      </c>
      <c r="AH265" s="1" t="s">
        <v>141</v>
      </c>
      <c r="AI265" s="1" t="s">
        <v>142</v>
      </c>
      <c r="AJ265" s="1" t="s">
        <v>167</v>
      </c>
      <c r="AK265" s="1" t="s">
        <v>170</v>
      </c>
      <c r="AL265" s="1">
        <v>136.0</v>
      </c>
      <c r="AM265" s="1">
        <v>82.0</v>
      </c>
      <c r="AN265" s="1">
        <v>2608.83</v>
      </c>
      <c r="AO265" s="1">
        <v>14.573</v>
      </c>
      <c r="AP265" s="1">
        <v>543.279</v>
      </c>
      <c r="AQ265" s="1">
        <v>1017.74</v>
      </c>
      <c r="AR265" s="1">
        <v>14.3006</v>
      </c>
      <c r="AS265" s="1">
        <v>1535.44</v>
      </c>
      <c r="AT265" s="1">
        <v>3530.56</v>
      </c>
      <c r="AU265" s="1">
        <v>263.401</v>
      </c>
      <c r="AV265" s="1">
        <v>10.381</v>
      </c>
      <c r="AW265" s="1">
        <v>1.09573</v>
      </c>
      <c r="AX265" s="1">
        <v>2.95446</v>
      </c>
      <c r="AY265" s="1">
        <v>600.523</v>
      </c>
      <c r="AZ265" s="1">
        <v>1.188</v>
      </c>
      <c r="BA265" s="1">
        <v>1.62961</v>
      </c>
      <c r="BB265" s="1">
        <v>18.3229</v>
      </c>
      <c r="BC265" s="1">
        <v>7.10066</v>
      </c>
      <c r="BD265" s="1">
        <v>1.54768</v>
      </c>
      <c r="BE265" s="1">
        <v>263.737</v>
      </c>
      <c r="BF265" s="1">
        <v>6.69762</v>
      </c>
      <c r="BG265" s="1">
        <v>112.493</v>
      </c>
      <c r="BH265" s="1">
        <v>1.817521625</v>
      </c>
      <c r="BI265" s="1">
        <v>0.500273</v>
      </c>
      <c r="BJ265" s="1">
        <v>0.253973316</v>
      </c>
      <c r="BK265" s="1">
        <v>0.033394449</v>
      </c>
      <c r="BL265" s="1" t="s">
        <v>144</v>
      </c>
      <c r="BM265" s="1" t="s">
        <v>145</v>
      </c>
      <c r="BN265" s="1" t="s">
        <v>145</v>
      </c>
      <c r="BO265" s="1" t="s">
        <v>145</v>
      </c>
      <c r="BP265" s="1" t="s">
        <v>145</v>
      </c>
      <c r="BQ265" s="1" t="s">
        <v>146</v>
      </c>
      <c r="BR265" s="1" t="s">
        <v>145</v>
      </c>
      <c r="BS265" s="1">
        <v>20.15592274</v>
      </c>
      <c r="BT265" s="1">
        <v>8.095653451</v>
      </c>
      <c r="BU265" s="1">
        <v>5.539744372</v>
      </c>
      <c r="BV265" s="1">
        <v>5.493662344</v>
      </c>
      <c r="BW265" s="1">
        <v>4.283639314</v>
      </c>
      <c r="BX265" s="1">
        <v>1.081991266</v>
      </c>
      <c r="BY265" s="1">
        <v>0.414714935</v>
      </c>
      <c r="BZ265" s="1" t="str">
        <f t="shared" si="1"/>
        <v>proinflamatoria</v>
      </c>
      <c r="CA265" s="1">
        <v>26.89473684</v>
      </c>
      <c r="CB265" s="1" t="s">
        <v>148</v>
      </c>
      <c r="CC265" s="1">
        <v>0.150056335</v>
      </c>
      <c r="CD265" s="1">
        <v>0.200992084</v>
      </c>
      <c r="CE265" s="1">
        <v>0.167556811</v>
      </c>
      <c r="CF265" s="1">
        <v>0.257458919</v>
      </c>
      <c r="CG265" s="1">
        <v>0.121157138</v>
      </c>
      <c r="CH265" s="1">
        <v>1641.963</v>
      </c>
      <c r="CI265" s="2" t="str">
        <f t="shared" si="2"/>
        <v>High</v>
      </c>
      <c r="CJ265" s="1">
        <v>70.445</v>
      </c>
      <c r="CK265" s="1">
        <v>49.166</v>
      </c>
      <c r="CL265" s="1">
        <v>21.278</v>
      </c>
      <c r="CM265" s="1">
        <v>14.945</v>
      </c>
      <c r="CN265" s="1">
        <v>51.167</v>
      </c>
      <c r="CO265" s="1">
        <v>1.529</v>
      </c>
      <c r="CP265" s="1">
        <v>0.0</v>
      </c>
      <c r="CQ265" s="1">
        <v>1.529</v>
      </c>
      <c r="CR265" s="1">
        <v>0.0</v>
      </c>
      <c r="CS265" s="1">
        <v>2.804</v>
      </c>
      <c r="CT265" s="1">
        <v>2.804</v>
      </c>
      <c r="CU265" s="1">
        <v>0.0</v>
      </c>
      <c r="CV265" s="1">
        <v>1.529</v>
      </c>
      <c r="CW265" s="1">
        <v>0.0</v>
      </c>
      <c r="CX265" s="1">
        <v>0.0</v>
      </c>
      <c r="CY265" s="1">
        <v>0.0</v>
      </c>
      <c r="CZ265" s="1">
        <v>0.0</v>
      </c>
      <c r="DA265" s="1">
        <v>0.0</v>
      </c>
      <c r="DB265" s="1">
        <v>0.0</v>
      </c>
      <c r="DC265" s="1">
        <v>14.892</v>
      </c>
      <c r="DD265" s="1">
        <v>0.002</v>
      </c>
      <c r="DE265" s="1">
        <v>14.894</v>
      </c>
      <c r="DF265" s="1">
        <v>0.0</v>
      </c>
      <c r="DG265" s="1">
        <v>0.051</v>
      </c>
      <c r="DH265" s="1">
        <v>0.051</v>
      </c>
      <c r="DI265" s="1">
        <v>0.257</v>
      </c>
      <c r="DJ265" s="1">
        <v>1.05</v>
      </c>
      <c r="DK265" s="1">
        <v>1.308</v>
      </c>
      <c r="DL265" s="1">
        <v>32.483</v>
      </c>
      <c r="DM265" s="1">
        <v>17.366</v>
      </c>
      <c r="DN265" s="1">
        <v>49.849</v>
      </c>
      <c r="DO265" s="1">
        <v>0.0</v>
      </c>
      <c r="DP265" s="1">
        <v>2.804</v>
      </c>
      <c r="DQ265" s="1">
        <v>2.804</v>
      </c>
      <c r="DR265" s="1" t="s">
        <v>149</v>
      </c>
      <c r="DS265" s="1" t="s">
        <v>158</v>
      </c>
      <c r="DT265" s="1" t="s">
        <v>158</v>
      </c>
      <c r="DU265" s="1" t="s">
        <v>158</v>
      </c>
      <c r="DV265" s="1">
        <v>629.387</v>
      </c>
      <c r="DW265" s="1" t="str">
        <f t="shared" si="3"/>
        <v>high</v>
      </c>
      <c r="DX265" s="1">
        <v>27.002</v>
      </c>
      <c r="DY265" s="1">
        <v>5.729</v>
      </c>
      <c r="DZ265" s="1">
        <v>19.613</v>
      </c>
      <c r="EA265" s="1" t="s">
        <v>157</v>
      </c>
      <c r="EB265" s="1" t="s">
        <v>158</v>
      </c>
      <c r="EC265" s="1" t="s">
        <v>158</v>
      </c>
      <c r="ED265" s="1" t="s">
        <v>158</v>
      </c>
      <c r="EE265" s="1" t="s">
        <v>689</v>
      </c>
      <c r="EF265" s="1" t="s">
        <v>175</v>
      </c>
      <c r="EG265" s="1" t="s">
        <v>175</v>
      </c>
    </row>
    <row r="266" ht="14.25" customHeight="1">
      <c r="A266" s="1" t="s">
        <v>690</v>
      </c>
      <c r="B266" s="1" t="s">
        <v>153</v>
      </c>
      <c r="C266" s="1">
        <v>48.0</v>
      </c>
      <c r="D266" s="1" t="s">
        <v>161</v>
      </c>
      <c r="E266" s="1">
        <v>75.1</v>
      </c>
      <c r="F266" s="1">
        <v>64.0</v>
      </c>
      <c r="G266" s="1" t="s">
        <v>154</v>
      </c>
      <c r="H266" s="1">
        <v>14.2</v>
      </c>
      <c r="I266" s="1">
        <v>112.0</v>
      </c>
      <c r="J266" s="1">
        <v>190.0</v>
      </c>
      <c r="K266" s="1">
        <v>2.96875</v>
      </c>
      <c r="L266" s="1">
        <v>107.2</v>
      </c>
      <c r="M266" s="1">
        <v>0.9</v>
      </c>
      <c r="N266" s="1">
        <v>88.0</v>
      </c>
      <c r="O266" s="1">
        <v>5.1</v>
      </c>
      <c r="P266" s="1">
        <v>7.3</v>
      </c>
      <c r="Q266" s="1">
        <v>6.85</v>
      </c>
      <c r="R266" s="1">
        <v>1.065693431</v>
      </c>
      <c r="S266" s="1">
        <v>71.0</v>
      </c>
      <c r="T266" s="1">
        <v>10.83</v>
      </c>
      <c r="U266" s="1">
        <v>4.884</v>
      </c>
      <c r="V266" s="1">
        <v>125.5</v>
      </c>
      <c r="W266" s="1">
        <v>156.5028902</v>
      </c>
      <c r="X266" s="1">
        <v>71.9</v>
      </c>
      <c r="Y266" s="1">
        <v>42.53813118</v>
      </c>
      <c r="Z266" s="1">
        <v>2.350832</v>
      </c>
      <c r="AA266" s="1">
        <v>0.335228332</v>
      </c>
      <c r="AB266" s="1">
        <v>80.7</v>
      </c>
      <c r="AC266" s="1">
        <v>28.7980199</v>
      </c>
      <c r="AD266" s="1" t="s">
        <v>139</v>
      </c>
      <c r="AE266" s="1">
        <v>35.64423812</v>
      </c>
      <c r="AF266" s="1">
        <v>86.5</v>
      </c>
      <c r="AG266" s="1" t="s">
        <v>140</v>
      </c>
      <c r="AH266" s="1" t="s">
        <v>141</v>
      </c>
      <c r="AI266" s="1" t="s">
        <v>142</v>
      </c>
      <c r="AJ266" s="1" t="s">
        <v>142</v>
      </c>
      <c r="AK266" s="1" t="s">
        <v>173</v>
      </c>
      <c r="AL266" s="1">
        <v>115.0</v>
      </c>
      <c r="AM266" s="1">
        <v>69.0</v>
      </c>
      <c r="AN266" s="1">
        <v>1573.14</v>
      </c>
      <c r="AO266" s="1">
        <v>12.0256</v>
      </c>
      <c r="AP266" s="1">
        <v>679.372</v>
      </c>
      <c r="AQ266" s="1">
        <v>963.385</v>
      </c>
      <c r="AR266" s="1">
        <v>10.8039</v>
      </c>
      <c r="AS266" s="1">
        <v>1003.06</v>
      </c>
      <c r="AT266" s="1">
        <v>2081.12</v>
      </c>
      <c r="AU266" s="1">
        <v>184.066</v>
      </c>
      <c r="AV266" s="1">
        <v>10.4832</v>
      </c>
      <c r="AW266" s="1">
        <v>0.935912</v>
      </c>
      <c r="AX266" s="1">
        <v>2.57326</v>
      </c>
      <c r="AY266" s="1">
        <v>709.103</v>
      </c>
      <c r="AZ266" s="1">
        <v>0.694333</v>
      </c>
      <c r="BA266" s="1">
        <v>1.24597</v>
      </c>
      <c r="BB266" s="1">
        <v>12.0826</v>
      </c>
      <c r="BC266" s="1">
        <v>3.66467</v>
      </c>
      <c r="BD266" s="1">
        <v>0.533854</v>
      </c>
      <c r="BE266" s="1">
        <v>279.254</v>
      </c>
      <c r="BF266" s="1">
        <v>7.21348</v>
      </c>
      <c r="BG266" s="1">
        <v>91.0217</v>
      </c>
      <c r="BH266" s="1">
        <v>3.072362115</v>
      </c>
      <c r="BI266" s="1">
        <v>0.672837139</v>
      </c>
      <c r="BJ266" s="1">
        <v>0.413570648</v>
      </c>
      <c r="BK266" s="1">
        <v>0.02435364</v>
      </c>
      <c r="BL266" s="1" t="s">
        <v>156</v>
      </c>
      <c r="BM266" s="1" t="s">
        <v>146</v>
      </c>
      <c r="BN266" s="1" t="s">
        <v>146</v>
      </c>
      <c r="BO266" s="1" t="s">
        <v>146</v>
      </c>
      <c r="BP266" s="1" t="s">
        <v>146</v>
      </c>
      <c r="BQ266" s="1" t="s">
        <v>146</v>
      </c>
      <c r="BR266" s="1" t="s">
        <v>146</v>
      </c>
      <c r="BS266" s="1">
        <v>18.64806021</v>
      </c>
      <c r="BT266" s="1">
        <v>7.327184632</v>
      </c>
      <c r="BU266" s="1">
        <v>5.41265375</v>
      </c>
      <c r="BV266" s="1">
        <v>4.716471876</v>
      </c>
      <c r="BW266" s="1">
        <v>4.946745111</v>
      </c>
      <c r="BX266" s="1">
        <v>1.366321205</v>
      </c>
      <c r="BY266" s="1">
        <v>0.868608522</v>
      </c>
      <c r="BZ266" s="1" t="str">
        <f t="shared" si="1"/>
        <v>proinflamatoria</v>
      </c>
      <c r="CA266" s="1">
        <v>37.29479769</v>
      </c>
      <c r="CB266" s="1" t="s">
        <v>148</v>
      </c>
      <c r="CC266" s="1">
        <v>8.65182E-4</v>
      </c>
      <c r="CD266" s="1">
        <v>0.583396028</v>
      </c>
      <c r="CE266" s="1">
        <v>0.074255191</v>
      </c>
      <c r="CF266" s="1">
        <v>0.09513241</v>
      </c>
      <c r="CG266" s="1">
        <v>0.03208697</v>
      </c>
      <c r="CH266" s="1">
        <v>276.348</v>
      </c>
      <c r="CI266" s="2" t="str">
        <f t="shared" si="2"/>
        <v>low</v>
      </c>
      <c r="CJ266" s="1">
        <v>60.146</v>
      </c>
      <c r="CK266" s="1">
        <v>57.629</v>
      </c>
      <c r="CL266" s="1">
        <v>2.517</v>
      </c>
      <c r="CM266" s="1">
        <v>57.7</v>
      </c>
      <c r="CN266" s="1">
        <v>2.435</v>
      </c>
      <c r="CO266" s="1">
        <v>0.0</v>
      </c>
      <c r="CP266" s="1">
        <v>0.0</v>
      </c>
      <c r="CQ266" s="1">
        <v>0.0</v>
      </c>
      <c r="CR266" s="1">
        <v>0.0</v>
      </c>
      <c r="CS266" s="1">
        <v>0.011</v>
      </c>
      <c r="CT266" s="1">
        <v>0.011</v>
      </c>
      <c r="CU266" s="1">
        <v>0.0</v>
      </c>
      <c r="CV266" s="1">
        <v>0.0</v>
      </c>
      <c r="CW266" s="1">
        <v>0.0</v>
      </c>
      <c r="CX266" s="1">
        <v>0.0</v>
      </c>
      <c r="CY266" s="1">
        <v>56.664</v>
      </c>
      <c r="CZ266" s="1">
        <v>0.0</v>
      </c>
      <c r="DA266" s="1">
        <v>0.0</v>
      </c>
      <c r="DB266" s="1">
        <v>0.0</v>
      </c>
      <c r="DC266" s="1">
        <v>0.0</v>
      </c>
      <c r="DD266" s="1">
        <v>0.0</v>
      </c>
      <c r="DE266" s="1">
        <v>0.0</v>
      </c>
      <c r="DF266" s="1">
        <v>0.834</v>
      </c>
      <c r="DG266" s="1">
        <v>0.202</v>
      </c>
      <c r="DH266" s="1">
        <v>1.036</v>
      </c>
      <c r="DI266" s="1">
        <v>0.098</v>
      </c>
      <c r="DJ266" s="1">
        <v>0.192</v>
      </c>
      <c r="DK266" s="1">
        <v>0.29</v>
      </c>
      <c r="DL266" s="1">
        <v>0.033</v>
      </c>
      <c r="DM266" s="1">
        <v>2.112</v>
      </c>
      <c r="DN266" s="1">
        <v>2.145</v>
      </c>
      <c r="DO266" s="1">
        <v>0.0</v>
      </c>
      <c r="DP266" s="1">
        <v>0.011</v>
      </c>
      <c r="DQ266" s="1">
        <v>0.011</v>
      </c>
      <c r="DR266" s="1" t="s">
        <v>158</v>
      </c>
      <c r="DS266" s="1" t="s">
        <v>158</v>
      </c>
      <c r="DT266" s="1" t="s">
        <v>157</v>
      </c>
      <c r="DU266" s="1" t="s">
        <v>158</v>
      </c>
      <c r="DV266" s="1">
        <v>175.666</v>
      </c>
      <c r="DW266" s="1" t="str">
        <f t="shared" si="3"/>
        <v>low</v>
      </c>
      <c r="DX266" s="1">
        <v>38.233</v>
      </c>
      <c r="DY266" s="1">
        <v>36.678</v>
      </c>
      <c r="DZ266" s="1">
        <v>1.548</v>
      </c>
      <c r="EA266" s="1" t="s">
        <v>158</v>
      </c>
      <c r="EB266" s="1" t="s">
        <v>158</v>
      </c>
      <c r="EC266" s="1" t="s">
        <v>157</v>
      </c>
      <c r="ED266" s="1" t="s">
        <v>158</v>
      </c>
      <c r="EE266" s="1" t="s">
        <v>691</v>
      </c>
      <c r="EF266" s="1" t="s">
        <v>165</v>
      </c>
      <c r="EG266" s="1" t="s">
        <v>165</v>
      </c>
    </row>
    <row r="267" ht="14.25" customHeight="1">
      <c r="A267" s="1" t="s">
        <v>692</v>
      </c>
      <c r="B267" s="1" t="s">
        <v>136</v>
      </c>
      <c r="C267" s="1">
        <v>60.0</v>
      </c>
      <c r="D267" s="1" t="s">
        <v>161</v>
      </c>
      <c r="E267" s="1">
        <v>80.8</v>
      </c>
      <c r="F267" s="1">
        <v>30.0</v>
      </c>
      <c r="G267" s="1" t="s">
        <v>138</v>
      </c>
      <c r="H267" s="1">
        <v>24.6</v>
      </c>
      <c r="I267" s="1">
        <v>100.0</v>
      </c>
      <c r="J267" s="1">
        <v>155.0</v>
      </c>
      <c r="K267" s="1">
        <v>5.166666667</v>
      </c>
      <c r="L267" s="1">
        <v>116.5</v>
      </c>
      <c r="M267" s="1">
        <v>1.8</v>
      </c>
      <c r="N267" s="1">
        <v>110.0</v>
      </c>
      <c r="O267" s="1">
        <v>5.6</v>
      </c>
      <c r="P267" s="1">
        <v>6.72</v>
      </c>
      <c r="Q267" s="1">
        <v>2.79</v>
      </c>
      <c r="R267" s="1">
        <v>2.408602151</v>
      </c>
      <c r="S267" s="1">
        <v>123.0</v>
      </c>
      <c r="T267" s="1">
        <v>29.08</v>
      </c>
      <c r="U267" s="1">
        <v>6.105</v>
      </c>
      <c r="V267" s="1">
        <v>161.5</v>
      </c>
      <c r="W267" s="1">
        <v>223.2629559</v>
      </c>
      <c r="X267" s="1">
        <v>26.2</v>
      </c>
      <c r="Y267" s="1">
        <v>12.67367155</v>
      </c>
      <c r="Z267" s="1">
        <v>7.890373333</v>
      </c>
      <c r="AA267" s="1">
        <v>0.284988186</v>
      </c>
      <c r="AB267" s="1">
        <v>102.7</v>
      </c>
      <c r="AC267" s="1">
        <v>36.38747166</v>
      </c>
      <c r="AD267" s="1" t="s">
        <v>155</v>
      </c>
      <c r="AE267" s="1">
        <v>42.63367397</v>
      </c>
      <c r="AF267" s="1">
        <v>119.1</v>
      </c>
      <c r="AG267" s="1" t="s">
        <v>140</v>
      </c>
      <c r="AH267" s="1" t="s">
        <v>141</v>
      </c>
      <c r="AI267" s="1" t="s">
        <v>142</v>
      </c>
      <c r="AJ267" s="1" t="s">
        <v>167</v>
      </c>
      <c r="AK267" s="1" t="s">
        <v>143</v>
      </c>
      <c r="AL267" s="1">
        <v>125.0</v>
      </c>
      <c r="AM267" s="1">
        <v>79.0</v>
      </c>
      <c r="AN267" s="1">
        <v>1759.7</v>
      </c>
      <c r="AO267" s="1">
        <v>21.3753</v>
      </c>
      <c r="AP267" s="1">
        <v>483.803</v>
      </c>
      <c r="AQ267" s="1">
        <v>1009.33</v>
      </c>
      <c r="AR267" s="1">
        <v>14.2678</v>
      </c>
      <c r="AS267" s="1">
        <v>1283.07</v>
      </c>
      <c r="AT267" s="1">
        <v>3144.25</v>
      </c>
      <c r="AU267" s="1">
        <v>254.42</v>
      </c>
      <c r="AV267" s="1">
        <v>10.0836</v>
      </c>
      <c r="AW267" s="1">
        <v>1.89687</v>
      </c>
      <c r="AX267" s="1">
        <v>3.08706</v>
      </c>
      <c r="AY267" s="1">
        <v>909.965</v>
      </c>
      <c r="AZ267" s="1">
        <v>1.11094</v>
      </c>
      <c r="BA267" s="1">
        <v>1.84154</v>
      </c>
      <c r="BB267" s="1">
        <v>18.8048</v>
      </c>
      <c r="BC267" s="1">
        <v>5.57634</v>
      </c>
      <c r="BD267" s="1">
        <v>1.24674</v>
      </c>
      <c r="BE267" s="1">
        <v>361.864</v>
      </c>
      <c r="BF267" s="1">
        <v>6.97182</v>
      </c>
      <c r="BG267" s="1">
        <v>314.647</v>
      </c>
      <c r="BH267" s="1">
        <v>0.650433745</v>
      </c>
      <c r="BI267" s="1">
        <v>0.257002242</v>
      </c>
      <c r="BJ267" s="1">
        <v>0.118097138</v>
      </c>
      <c r="BK267" s="1">
        <v>0.0</v>
      </c>
      <c r="BL267" s="1" t="s">
        <v>144</v>
      </c>
      <c r="BM267" s="1" t="s">
        <v>146</v>
      </c>
      <c r="BN267" s="1" t="s">
        <v>146</v>
      </c>
      <c r="BO267" s="1" t="s">
        <v>145</v>
      </c>
      <c r="BP267" s="1" t="s">
        <v>145</v>
      </c>
      <c r="BQ267" s="1" t="s">
        <v>146</v>
      </c>
      <c r="BR267" s="1" t="s">
        <v>145</v>
      </c>
      <c r="BS267" s="1">
        <v>19.70271961</v>
      </c>
      <c r="BT267" s="1">
        <v>10.04591326</v>
      </c>
      <c r="BU267" s="1">
        <v>6.883814878</v>
      </c>
      <c r="BV267" s="1">
        <v>5.402833875</v>
      </c>
      <c r="BW267" s="1">
        <v>7.293862082</v>
      </c>
      <c r="BX267" s="1">
        <v>-1.257554585</v>
      </c>
      <c r="BY267" s="1">
        <v>-0.714519651</v>
      </c>
      <c r="BZ267" s="1" t="str">
        <f t="shared" si="1"/>
        <v>antiinflamatoria</v>
      </c>
      <c r="CA267" s="1">
        <v>35.7884131</v>
      </c>
      <c r="CB267" s="1" t="s">
        <v>148</v>
      </c>
      <c r="CC267" s="1">
        <v>0.028228382</v>
      </c>
      <c r="CD267" s="1">
        <v>0.235169608</v>
      </c>
      <c r="CE267" s="1">
        <v>0.112220134</v>
      </c>
      <c r="CF267" s="1">
        <v>0.122201339</v>
      </c>
      <c r="CG267" s="1">
        <v>0.275842563</v>
      </c>
      <c r="CH267" s="1">
        <v>903.149</v>
      </c>
      <c r="CI267" s="2" t="str">
        <f t="shared" si="2"/>
        <v>low</v>
      </c>
      <c r="CJ267" s="1">
        <v>500.37</v>
      </c>
      <c r="CK267" s="1">
        <v>375.358</v>
      </c>
      <c r="CL267" s="1">
        <v>125.012</v>
      </c>
      <c r="CM267" s="1">
        <v>367.022</v>
      </c>
      <c r="CN267" s="1">
        <v>105.329</v>
      </c>
      <c r="CO267" s="1">
        <v>1.607</v>
      </c>
      <c r="CP267" s="1">
        <v>0.0</v>
      </c>
      <c r="CQ267" s="1">
        <v>1.607</v>
      </c>
      <c r="CR267" s="1">
        <v>0.0</v>
      </c>
      <c r="CS267" s="1">
        <v>26.412</v>
      </c>
      <c r="CT267" s="1">
        <v>26.412</v>
      </c>
      <c r="CU267" s="1">
        <v>0.0</v>
      </c>
      <c r="CV267" s="1">
        <v>1.607</v>
      </c>
      <c r="CW267" s="1">
        <v>1.606</v>
      </c>
      <c r="CX267" s="1">
        <v>0.0</v>
      </c>
      <c r="CY267" s="1">
        <v>219.65</v>
      </c>
      <c r="CZ267" s="1">
        <v>1.026</v>
      </c>
      <c r="DA267" s="1">
        <v>36.928</v>
      </c>
      <c r="DB267" s="1">
        <v>37.954</v>
      </c>
      <c r="DC267" s="1">
        <v>15.658</v>
      </c>
      <c r="DD267" s="1">
        <v>2.061</v>
      </c>
      <c r="DE267" s="1">
        <v>17.718</v>
      </c>
      <c r="DF267" s="1">
        <v>56.403</v>
      </c>
      <c r="DG267" s="1">
        <v>24.387</v>
      </c>
      <c r="DH267" s="1">
        <v>80.79</v>
      </c>
      <c r="DI267" s="1">
        <v>2.714</v>
      </c>
      <c r="DJ267" s="1">
        <v>1.965</v>
      </c>
      <c r="DK267" s="1">
        <v>4.68</v>
      </c>
      <c r="DL267" s="1">
        <v>67.389</v>
      </c>
      <c r="DM267" s="1">
        <v>33.26</v>
      </c>
      <c r="DN267" s="1">
        <v>100.649</v>
      </c>
      <c r="DO267" s="1">
        <v>0.0</v>
      </c>
      <c r="DP267" s="1">
        <v>26.412</v>
      </c>
      <c r="DQ267" s="1">
        <v>26.412</v>
      </c>
      <c r="DR267" s="1" t="s">
        <v>157</v>
      </c>
      <c r="DS267" s="1" t="s">
        <v>157</v>
      </c>
      <c r="DT267" s="1" t="s">
        <v>149</v>
      </c>
      <c r="DU267" s="1" t="s">
        <v>158</v>
      </c>
      <c r="DV267" s="1">
        <v>513.24</v>
      </c>
      <c r="DW267" s="1" t="str">
        <f t="shared" si="3"/>
        <v>high</v>
      </c>
      <c r="DX267" s="1">
        <v>284.35</v>
      </c>
      <c r="DY267" s="1">
        <v>208.571</v>
      </c>
      <c r="DZ267" s="1">
        <v>59.856</v>
      </c>
      <c r="EA267" s="1" t="s">
        <v>157</v>
      </c>
      <c r="EB267" s="1" t="s">
        <v>157</v>
      </c>
      <c r="EC267" s="1" t="s">
        <v>149</v>
      </c>
      <c r="ED267" s="1" t="s">
        <v>157</v>
      </c>
      <c r="EE267" s="1" t="s">
        <v>693</v>
      </c>
      <c r="EF267" s="1" t="s">
        <v>151</v>
      </c>
      <c r="EG267" s="1" t="s">
        <v>151</v>
      </c>
    </row>
    <row r="268" ht="14.25" customHeight="1">
      <c r="A268" s="1" t="s">
        <v>694</v>
      </c>
      <c r="B268" s="1" t="s">
        <v>136</v>
      </c>
      <c r="C268" s="1">
        <v>38.0</v>
      </c>
      <c r="D268" s="1" t="s">
        <v>137</v>
      </c>
      <c r="E268" s="1">
        <v>35.2</v>
      </c>
      <c r="F268" s="1">
        <v>58.0</v>
      </c>
      <c r="G268" s="1" t="s">
        <v>154</v>
      </c>
      <c r="H268" s="1">
        <v>8.0</v>
      </c>
      <c r="I268" s="1">
        <v>60.0</v>
      </c>
      <c r="J268" s="1">
        <v>126.0</v>
      </c>
      <c r="K268" s="1">
        <v>2.172413793</v>
      </c>
      <c r="L268" s="1">
        <v>285.02</v>
      </c>
      <c r="M268" s="1">
        <v>4.9</v>
      </c>
      <c r="N268" s="1">
        <v>74.0</v>
      </c>
      <c r="O268" s="1">
        <v>5.1</v>
      </c>
      <c r="P268" s="1">
        <v>0.56</v>
      </c>
      <c r="Q268" s="1">
        <v>9.27</v>
      </c>
      <c r="R268" s="1">
        <v>0.060409924</v>
      </c>
      <c r="S268" s="1">
        <v>41.0</v>
      </c>
      <c r="T268" s="1">
        <v>3.87</v>
      </c>
      <c r="U268" s="1">
        <v>4.107</v>
      </c>
      <c r="V268" s="1">
        <v>89.4</v>
      </c>
      <c r="W268" s="1">
        <v>127.5123558</v>
      </c>
      <c r="X268" s="1">
        <v>208.5</v>
      </c>
      <c r="Y268" s="1">
        <v>141.5620523</v>
      </c>
      <c r="Z268" s="1">
        <v>0.706404</v>
      </c>
      <c r="AA268" s="1">
        <v>0.40635986</v>
      </c>
      <c r="AB268" s="1">
        <v>66.9</v>
      </c>
      <c r="AC268" s="1">
        <v>21.54836432</v>
      </c>
      <c r="AD268" s="1" t="s">
        <v>154</v>
      </c>
      <c r="AE268" s="1">
        <v>22.1483086</v>
      </c>
      <c r="AF268" s="1">
        <v>79.8</v>
      </c>
      <c r="AG268" s="1" t="s">
        <v>154</v>
      </c>
      <c r="AH268" s="1" t="s">
        <v>154</v>
      </c>
      <c r="AI268" s="1" t="s">
        <v>142</v>
      </c>
      <c r="AJ268" s="1" t="s">
        <v>142</v>
      </c>
      <c r="AK268" s="1" t="s">
        <v>143</v>
      </c>
      <c r="AL268" s="1">
        <v>106.0</v>
      </c>
      <c r="AM268" s="1">
        <v>67.0</v>
      </c>
      <c r="AN268" s="1">
        <v>2194.92</v>
      </c>
      <c r="AO268" s="1">
        <v>17.4592</v>
      </c>
      <c r="AP268" s="1">
        <v>844.939</v>
      </c>
      <c r="AQ268" s="1">
        <v>1292.93</v>
      </c>
      <c r="AR268" s="1">
        <v>13.5568</v>
      </c>
      <c r="AS268" s="1">
        <v>1832.15</v>
      </c>
      <c r="AT268" s="1">
        <v>2819.76</v>
      </c>
      <c r="AU268" s="1">
        <v>263.696</v>
      </c>
      <c r="AV268" s="1">
        <v>10.6383</v>
      </c>
      <c r="AW268" s="1">
        <v>1.60973</v>
      </c>
      <c r="AX268" s="1">
        <v>3.48434</v>
      </c>
      <c r="AY268" s="1">
        <v>821.574</v>
      </c>
      <c r="AZ268" s="1">
        <v>1.47339</v>
      </c>
      <c r="BA268" s="1">
        <v>2.11953</v>
      </c>
      <c r="BB268" s="1">
        <v>13.1065</v>
      </c>
      <c r="BC268" s="1">
        <v>5.16772</v>
      </c>
      <c r="BD268" s="1">
        <v>1.93459</v>
      </c>
      <c r="BE268" s="1">
        <v>397.636</v>
      </c>
      <c r="BF268" s="1">
        <v>7.27667</v>
      </c>
      <c r="BG268" s="1">
        <v>162.902</v>
      </c>
      <c r="BH268" s="1">
        <v>0.70951636</v>
      </c>
      <c r="BI268" s="1">
        <v>0.0</v>
      </c>
      <c r="BJ268" s="1">
        <v>0.104063876</v>
      </c>
      <c r="BK268" s="1">
        <v>0.0</v>
      </c>
      <c r="BL268" s="1" t="s">
        <v>156</v>
      </c>
      <c r="BM268" s="1" t="s">
        <v>146</v>
      </c>
      <c r="BN268" s="1" t="s">
        <v>146</v>
      </c>
      <c r="BO268" s="1" t="s">
        <v>146</v>
      </c>
      <c r="BP268" s="1" t="s">
        <v>146</v>
      </c>
      <c r="BQ268" s="1" t="s">
        <v>145</v>
      </c>
      <c r="BR268" s="1" t="s">
        <v>146</v>
      </c>
      <c r="BS268" s="1">
        <v>22.20169354</v>
      </c>
      <c r="BT268" s="1">
        <v>8.467815864</v>
      </c>
      <c r="BU268" s="1">
        <v>7.409371275</v>
      </c>
      <c r="BV268" s="1">
        <v>4.460123507</v>
      </c>
      <c r="BW268" s="1">
        <v>6.419576095</v>
      </c>
      <c r="BX268" s="1">
        <v>-0.017534655</v>
      </c>
      <c r="BY268" s="1">
        <v>-0.007988453</v>
      </c>
      <c r="BZ268" s="1" t="str">
        <f t="shared" si="1"/>
        <v>antiinflamatoria</v>
      </c>
      <c r="CA268" s="1">
        <v>19.839599</v>
      </c>
      <c r="CB268" s="1" t="s">
        <v>154</v>
      </c>
      <c r="CC268" s="1">
        <v>0.150326188</v>
      </c>
      <c r="CD268" s="1">
        <v>0.104380242</v>
      </c>
      <c r="CE268" s="1">
        <v>0.074128611</v>
      </c>
      <c r="CF268" s="1">
        <v>0.010400746</v>
      </c>
      <c r="CG268" s="1">
        <v>0.293457596</v>
      </c>
      <c r="CH268" s="1">
        <v>851.474</v>
      </c>
      <c r="CI268" s="2" t="str">
        <f t="shared" si="2"/>
        <v>low</v>
      </c>
      <c r="CJ268" s="1">
        <v>370.958</v>
      </c>
      <c r="CK268" s="1">
        <v>305.297</v>
      </c>
      <c r="CL268" s="1">
        <v>65.661</v>
      </c>
      <c r="CM268" s="1">
        <v>263.495</v>
      </c>
      <c r="CN268" s="1">
        <v>44.345</v>
      </c>
      <c r="CO268" s="1">
        <v>1.215</v>
      </c>
      <c r="CP268" s="1">
        <v>0.0</v>
      </c>
      <c r="CQ268" s="1">
        <v>1.215</v>
      </c>
      <c r="CR268" s="1">
        <v>0.0</v>
      </c>
      <c r="CS268" s="1">
        <v>61.903</v>
      </c>
      <c r="CT268" s="1">
        <v>61.903</v>
      </c>
      <c r="CU268" s="1">
        <v>0.0</v>
      </c>
      <c r="CV268" s="1">
        <v>1.063</v>
      </c>
      <c r="CW268" s="1">
        <v>0.0</v>
      </c>
      <c r="CX268" s="1">
        <v>0.0</v>
      </c>
      <c r="CY268" s="1">
        <v>40.434</v>
      </c>
      <c r="CZ268" s="1">
        <v>1.339</v>
      </c>
      <c r="DA268" s="1">
        <v>0.0</v>
      </c>
      <c r="DB268" s="1">
        <v>1.339</v>
      </c>
      <c r="DC268" s="1">
        <v>0.0</v>
      </c>
      <c r="DD268" s="1">
        <v>0.0</v>
      </c>
      <c r="DE268" s="1">
        <v>0.0</v>
      </c>
      <c r="DF268" s="1">
        <v>220.268</v>
      </c>
      <c r="DG268" s="1">
        <v>1.454</v>
      </c>
      <c r="DH268" s="1">
        <v>221.722</v>
      </c>
      <c r="DI268" s="1">
        <v>3.24</v>
      </c>
      <c r="DJ268" s="1">
        <v>0.192</v>
      </c>
      <c r="DK268" s="1">
        <v>3.432</v>
      </c>
      <c r="DL268" s="1">
        <v>38.801</v>
      </c>
      <c r="DM268" s="1">
        <v>2.112</v>
      </c>
      <c r="DN268" s="1">
        <v>40.913</v>
      </c>
      <c r="DO268" s="1">
        <v>0.0</v>
      </c>
      <c r="DP268" s="1">
        <v>61.903</v>
      </c>
      <c r="DQ268" s="1">
        <v>61.903</v>
      </c>
      <c r="DR268" s="1" t="s">
        <v>157</v>
      </c>
      <c r="DS268" s="1" t="s">
        <v>157</v>
      </c>
      <c r="DT268" s="1" t="s">
        <v>149</v>
      </c>
      <c r="DU268" s="1" t="s">
        <v>158</v>
      </c>
      <c r="DV268" s="1">
        <v>387.929</v>
      </c>
      <c r="DW268" s="1" t="str">
        <f t="shared" si="3"/>
        <v>low</v>
      </c>
      <c r="DX268" s="1">
        <v>169.008</v>
      </c>
      <c r="DY268" s="1">
        <v>120.048</v>
      </c>
      <c r="DZ268" s="1">
        <v>20.204</v>
      </c>
      <c r="EA268" s="1" t="s">
        <v>158</v>
      </c>
      <c r="EB268" s="1" t="s">
        <v>158</v>
      </c>
      <c r="EC268" s="1" t="s">
        <v>157</v>
      </c>
      <c r="ED268" s="1" t="s">
        <v>158</v>
      </c>
      <c r="EE268" s="1" t="s">
        <v>695</v>
      </c>
      <c r="EF268" s="1" t="s">
        <v>151</v>
      </c>
      <c r="EG268" s="1" t="s">
        <v>151</v>
      </c>
    </row>
    <row r="269" ht="14.25" customHeight="1">
      <c r="A269" s="1" t="s">
        <v>696</v>
      </c>
      <c r="B269" s="1" t="s">
        <v>153</v>
      </c>
      <c r="C269" s="1">
        <v>27.0</v>
      </c>
      <c r="D269" s="1" t="s">
        <v>137</v>
      </c>
      <c r="E269" s="1">
        <v>76.1</v>
      </c>
      <c r="F269" s="1">
        <v>31.0</v>
      </c>
      <c r="G269" s="1" t="s">
        <v>154</v>
      </c>
      <c r="H269" s="1">
        <v>34.0</v>
      </c>
      <c r="I269" s="1">
        <v>83.0</v>
      </c>
      <c r="J269" s="1">
        <v>149.0</v>
      </c>
      <c r="K269" s="1">
        <v>4.806451613</v>
      </c>
      <c r="L269" s="1">
        <v>76.31</v>
      </c>
      <c r="M269" s="1">
        <v>6.9</v>
      </c>
      <c r="N269" s="1">
        <v>95.0</v>
      </c>
      <c r="O269" s="1">
        <v>5.3</v>
      </c>
      <c r="P269" s="1">
        <v>11.7</v>
      </c>
      <c r="Q269" s="1">
        <v>7.63</v>
      </c>
      <c r="R269" s="1">
        <v>1.533420708</v>
      </c>
      <c r="S269" s="1">
        <v>171.0</v>
      </c>
      <c r="T269" s="1">
        <v>17.86</v>
      </c>
      <c r="U269" s="1">
        <v>5.2725</v>
      </c>
      <c r="V269" s="1">
        <v>151.9</v>
      </c>
      <c r="W269" s="1">
        <v>201.5232722</v>
      </c>
      <c r="X269" s="1">
        <v>43.3</v>
      </c>
      <c r="Y269" s="1">
        <v>23.89375879</v>
      </c>
      <c r="Z269" s="1">
        <v>4.185193333</v>
      </c>
      <c r="AA269" s="1">
        <v>0.309259028</v>
      </c>
      <c r="AB269" s="1">
        <v>96.4</v>
      </c>
      <c r="AC269" s="1">
        <v>35.19500552</v>
      </c>
      <c r="AD269" s="1" t="s">
        <v>155</v>
      </c>
      <c r="AE269" s="1">
        <v>45.45870959</v>
      </c>
      <c r="AF269" s="1">
        <v>107.8</v>
      </c>
      <c r="AG269" s="1" t="s">
        <v>140</v>
      </c>
      <c r="AH269" s="1" t="s">
        <v>141</v>
      </c>
      <c r="AI269" s="1" t="s">
        <v>142</v>
      </c>
      <c r="AJ269" s="1" t="s">
        <v>142</v>
      </c>
      <c r="AK269" s="1" t="s">
        <v>173</v>
      </c>
      <c r="AL269" s="1">
        <v>120.0</v>
      </c>
      <c r="AM269" s="1">
        <v>81.0</v>
      </c>
      <c r="AN269" s="1">
        <v>1940.03</v>
      </c>
      <c r="AO269" s="1">
        <v>19.075</v>
      </c>
      <c r="AP269" s="1">
        <v>313.979</v>
      </c>
      <c r="AQ269" s="1">
        <v>837.938</v>
      </c>
      <c r="AR269" s="1">
        <v>13.2622</v>
      </c>
      <c r="AS269" s="1">
        <v>803.225</v>
      </c>
      <c r="AT269" s="1">
        <v>3512.51</v>
      </c>
      <c r="AU269" s="1">
        <v>255.985</v>
      </c>
      <c r="AV269" s="1">
        <v>10.0892</v>
      </c>
      <c r="AW269" s="1">
        <v>2.18019</v>
      </c>
      <c r="AX269" s="1">
        <v>2.86986</v>
      </c>
      <c r="AY269" s="1">
        <v>873.708</v>
      </c>
      <c r="AZ269" s="1">
        <v>1.16891</v>
      </c>
      <c r="BA269" s="1">
        <v>1.16676</v>
      </c>
      <c r="BB269" s="1">
        <v>18.1977</v>
      </c>
      <c r="BC269" s="1">
        <v>5.00744</v>
      </c>
      <c r="BD269" s="1">
        <v>0.989438</v>
      </c>
      <c r="BE269" s="1">
        <v>341.717</v>
      </c>
      <c r="BF269" s="1">
        <v>6.89834</v>
      </c>
      <c r="BG269" s="1">
        <v>187.074</v>
      </c>
      <c r="BH269" s="1" t="s">
        <v>147</v>
      </c>
      <c r="BI269" s="1" t="s">
        <v>147</v>
      </c>
      <c r="BJ269" s="1" t="s">
        <v>147</v>
      </c>
      <c r="BK269" s="1" t="s">
        <v>147</v>
      </c>
      <c r="BL269" s="1" t="s">
        <v>144</v>
      </c>
      <c r="BM269" s="1" t="s">
        <v>146</v>
      </c>
      <c r="BN269" s="1" t="s">
        <v>145</v>
      </c>
      <c r="BO269" s="1" t="s">
        <v>145</v>
      </c>
      <c r="BP269" s="1" t="s">
        <v>146</v>
      </c>
      <c r="BQ269" s="1" t="s">
        <v>145</v>
      </c>
      <c r="BR269" s="1" t="s">
        <v>145</v>
      </c>
      <c r="BS269" s="1">
        <v>23.12838714</v>
      </c>
      <c r="BT269" s="1">
        <v>7.540169145</v>
      </c>
      <c r="BU269" s="1">
        <v>6.172041261</v>
      </c>
      <c r="BV269" s="1">
        <v>3.130047394</v>
      </c>
      <c r="BW269" s="1">
        <v>9.137163456</v>
      </c>
      <c r="BX269" s="1">
        <v>-0.44220524</v>
      </c>
      <c r="BY269" s="1">
        <v>-0.227940845</v>
      </c>
      <c r="BZ269" s="1" t="str">
        <f t="shared" si="1"/>
        <v>antiinflamatoria</v>
      </c>
      <c r="CA269" s="1">
        <v>45.29499072</v>
      </c>
      <c r="CB269" s="1" t="s">
        <v>148</v>
      </c>
      <c r="CC269" s="1" t="s">
        <v>147</v>
      </c>
      <c r="CD269" s="1" t="s">
        <v>147</v>
      </c>
      <c r="CE269" s="1" t="s">
        <v>147</v>
      </c>
      <c r="CF269" s="1" t="s">
        <v>147</v>
      </c>
      <c r="CG269" s="1" t="s">
        <v>147</v>
      </c>
      <c r="CH269" s="1">
        <v>862.28</v>
      </c>
      <c r="CI269" s="2" t="str">
        <f t="shared" si="2"/>
        <v>low</v>
      </c>
      <c r="CJ269" s="1">
        <v>539.567</v>
      </c>
      <c r="CK269" s="1">
        <v>479.927</v>
      </c>
      <c r="CL269" s="1">
        <v>59.641</v>
      </c>
      <c r="CM269" s="1">
        <v>267.729</v>
      </c>
      <c r="CN269" s="1">
        <v>247.954</v>
      </c>
      <c r="CO269" s="1">
        <v>3.361</v>
      </c>
      <c r="CP269" s="1">
        <v>0.0</v>
      </c>
      <c r="CQ269" s="1">
        <v>3.361</v>
      </c>
      <c r="CR269" s="1">
        <v>0.0</v>
      </c>
      <c r="CS269" s="1">
        <v>20.523</v>
      </c>
      <c r="CT269" s="1">
        <v>20.523</v>
      </c>
      <c r="CU269" s="1">
        <v>0.0</v>
      </c>
      <c r="CV269" s="1">
        <v>0.0</v>
      </c>
      <c r="CW269" s="1">
        <v>131.447</v>
      </c>
      <c r="CX269" s="1">
        <v>0.0</v>
      </c>
      <c r="CY269" s="1">
        <v>17.753</v>
      </c>
      <c r="CZ269" s="1">
        <v>56.941</v>
      </c>
      <c r="DA269" s="1">
        <v>14.827</v>
      </c>
      <c r="DB269" s="1">
        <v>71.769</v>
      </c>
      <c r="DC269" s="1">
        <v>8.623</v>
      </c>
      <c r="DD269" s="1">
        <v>0.084</v>
      </c>
      <c r="DE269" s="1">
        <v>8.707</v>
      </c>
      <c r="DF269" s="1">
        <v>34.856</v>
      </c>
      <c r="DG269" s="1">
        <v>3.194</v>
      </c>
      <c r="DH269" s="1">
        <v>38.05</v>
      </c>
      <c r="DI269" s="1">
        <v>0.658</v>
      </c>
      <c r="DJ269" s="1">
        <v>1.598</v>
      </c>
      <c r="DK269" s="1">
        <v>2.255</v>
      </c>
      <c r="DL269" s="1">
        <v>226.283</v>
      </c>
      <c r="DM269" s="1">
        <v>19.415</v>
      </c>
      <c r="DN269" s="1">
        <v>245.699</v>
      </c>
      <c r="DO269" s="1">
        <v>0.0</v>
      </c>
      <c r="DP269" s="1">
        <v>20.523</v>
      </c>
      <c r="DQ269" s="1">
        <v>20.523</v>
      </c>
      <c r="DR269" s="1" t="s">
        <v>157</v>
      </c>
      <c r="DS269" s="1" t="s">
        <v>157</v>
      </c>
      <c r="DT269" s="1" t="s">
        <v>149</v>
      </c>
      <c r="DU269" s="1" t="s">
        <v>157</v>
      </c>
      <c r="DV269" s="1">
        <v>444.467</v>
      </c>
      <c r="DW269" s="1" t="str">
        <f t="shared" si="3"/>
        <v>low</v>
      </c>
      <c r="DX269" s="1">
        <v>278.123</v>
      </c>
      <c r="DY269" s="1">
        <v>138.003</v>
      </c>
      <c r="DZ269" s="1">
        <v>127.809</v>
      </c>
      <c r="EA269" s="1" t="s">
        <v>157</v>
      </c>
      <c r="EB269" s="1" t="s">
        <v>157</v>
      </c>
      <c r="EC269" s="1" t="s">
        <v>149</v>
      </c>
      <c r="ED269" s="1" t="s">
        <v>157</v>
      </c>
      <c r="EE269" s="1" t="s">
        <v>697</v>
      </c>
      <c r="EF269" s="1" t="s">
        <v>151</v>
      </c>
      <c r="EG269" s="1" t="s">
        <v>151</v>
      </c>
    </row>
    <row r="270" ht="14.25" customHeight="1">
      <c r="A270" s="1" t="s">
        <v>698</v>
      </c>
      <c r="B270" s="1" t="s">
        <v>136</v>
      </c>
      <c r="C270" s="1">
        <v>40.0</v>
      </c>
      <c r="D270" s="1" t="s">
        <v>137</v>
      </c>
      <c r="E270" s="1">
        <v>142.0</v>
      </c>
      <c r="F270" s="1">
        <v>40.0</v>
      </c>
      <c r="G270" s="1" t="s">
        <v>154</v>
      </c>
      <c r="H270" s="1">
        <v>30.0</v>
      </c>
      <c r="I270" s="1">
        <v>184.0</v>
      </c>
      <c r="J270" s="1">
        <v>254.0</v>
      </c>
      <c r="K270" s="1">
        <v>6.35</v>
      </c>
      <c r="L270" s="1">
        <v>247.7</v>
      </c>
      <c r="M270" s="1">
        <v>3.1</v>
      </c>
      <c r="N270" s="1">
        <v>105.0</v>
      </c>
      <c r="O270" s="1">
        <v>5.3</v>
      </c>
      <c r="P270" s="1">
        <v>2.8</v>
      </c>
      <c r="Q270" s="1">
        <v>1.67</v>
      </c>
      <c r="R270" s="1">
        <v>1.676646707</v>
      </c>
      <c r="S270" s="1">
        <v>152.0</v>
      </c>
      <c r="T270" s="1">
        <v>13.63</v>
      </c>
      <c r="U270" s="1">
        <v>5.8275</v>
      </c>
      <c r="V270" s="1">
        <v>103.9</v>
      </c>
      <c r="W270" s="1">
        <v>117.1213749</v>
      </c>
      <c r="X270" s="1">
        <v>55.0</v>
      </c>
      <c r="Y270" s="1">
        <v>28.3272477</v>
      </c>
      <c r="Z270" s="1">
        <v>3.53017</v>
      </c>
      <c r="AA270" s="1">
        <v>0.316494211</v>
      </c>
      <c r="AB270" s="1">
        <v>72.2</v>
      </c>
      <c r="AC270" s="1">
        <v>26.77878645</v>
      </c>
      <c r="AD270" s="1" t="s">
        <v>139</v>
      </c>
      <c r="AE270" s="1">
        <v>34.3444227</v>
      </c>
      <c r="AF270" s="1">
        <v>97.4</v>
      </c>
      <c r="AG270" s="1" t="s">
        <v>140</v>
      </c>
      <c r="AH270" s="1" t="s">
        <v>141</v>
      </c>
      <c r="AI270" s="1" t="s">
        <v>142</v>
      </c>
      <c r="AJ270" s="1" t="s">
        <v>167</v>
      </c>
      <c r="AK270" s="1" t="s">
        <v>143</v>
      </c>
      <c r="AL270" s="1">
        <v>138.0</v>
      </c>
      <c r="AM270" s="1">
        <v>84.0</v>
      </c>
      <c r="AN270" s="1">
        <v>1890.92</v>
      </c>
      <c r="AO270" s="1">
        <v>22.7835</v>
      </c>
      <c r="AP270" s="1">
        <v>370.545</v>
      </c>
      <c r="AQ270" s="1">
        <v>857.082</v>
      </c>
      <c r="AR270" s="1">
        <v>12.6654</v>
      </c>
      <c r="AS270" s="1">
        <v>557.303</v>
      </c>
      <c r="AT270" s="1">
        <v>3119.91</v>
      </c>
      <c r="AU270" s="1">
        <v>263.901</v>
      </c>
      <c r="AV270" s="1">
        <v>10.2277</v>
      </c>
      <c r="AW270" s="1">
        <v>2.46756</v>
      </c>
      <c r="AX270" s="1">
        <v>3.51046</v>
      </c>
      <c r="AY270" s="1">
        <v>600.345</v>
      </c>
      <c r="AZ270" s="1">
        <v>1.02306</v>
      </c>
      <c r="BA270" s="1">
        <v>1.12775</v>
      </c>
      <c r="BB270" s="1">
        <v>14.9803</v>
      </c>
      <c r="BC270" s="1">
        <v>5.19602</v>
      </c>
      <c r="BD270" s="1">
        <v>0.814068</v>
      </c>
      <c r="BE270" s="1">
        <v>393.804</v>
      </c>
      <c r="BF270" s="1">
        <v>6.77161</v>
      </c>
      <c r="BG270" s="1">
        <v>154.929</v>
      </c>
      <c r="BH270" s="1">
        <v>4.076780477</v>
      </c>
      <c r="BI270" s="1">
        <v>1.055261242</v>
      </c>
      <c r="BJ270" s="1">
        <v>0.57255812</v>
      </c>
      <c r="BK270" s="1">
        <v>0.030918407</v>
      </c>
      <c r="BL270" s="1" t="s">
        <v>144</v>
      </c>
      <c r="BM270" s="1" t="s">
        <v>145</v>
      </c>
      <c r="BN270" s="1" t="s">
        <v>145</v>
      </c>
      <c r="BO270" s="1" t="s">
        <v>146</v>
      </c>
      <c r="BP270" s="1" t="s">
        <v>145</v>
      </c>
      <c r="BQ270" s="1" t="s">
        <v>145</v>
      </c>
      <c r="BR270" s="1" t="s">
        <v>145</v>
      </c>
      <c r="BS270" s="1">
        <v>17.27514657</v>
      </c>
      <c r="BT270" s="1">
        <v>9.037211709</v>
      </c>
      <c r="BU270" s="1">
        <v>7.617531768</v>
      </c>
      <c r="BV270" s="1">
        <v>2.985736172</v>
      </c>
      <c r="BW270" s="1">
        <v>4.082716448</v>
      </c>
      <c r="BX270" s="1">
        <v>-0.043646214</v>
      </c>
      <c r="BY270" s="1">
        <v>-0.023081023</v>
      </c>
      <c r="BZ270" s="1" t="str">
        <f t="shared" si="1"/>
        <v>antiinflamatoria</v>
      </c>
      <c r="CA270" s="1">
        <v>30.28336756</v>
      </c>
      <c r="CB270" s="1" t="s">
        <v>148</v>
      </c>
      <c r="CC270" s="1">
        <v>0.053393622</v>
      </c>
      <c r="CD270" s="1">
        <v>0.337755231</v>
      </c>
      <c r="CE270" s="1">
        <v>0.533920469</v>
      </c>
      <c r="CF270" s="1">
        <v>0.014116461</v>
      </c>
      <c r="CG270" s="1">
        <v>0.023380388</v>
      </c>
      <c r="CH270" s="1">
        <v>679.689</v>
      </c>
      <c r="CI270" s="2" t="str">
        <f t="shared" si="2"/>
        <v>low</v>
      </c>
      <c r="CJ270" s="1">
        <v>781.696</v>
      </c>
      <c r="CK270" s="1">
        <v>750.715</v>
      </c>
      <c r="CL270" s="1">
        <v>30.981</v>
      </c>
      <c r="CM270" s="1">
        <v>560.982</v>
      </c>
      <c r="CN270" s="1">
        <v>212.237</v>
      </c>
      <c r="CO270" s="1">
        <v>0.0</v>
      </c>
      <c r="CP270" s="1">
        <v>0.0</v>
      </c>
      <c r="CQ270" s="1">
        <v>0.0</v>
      </c>
      <c r="CR270" s="1">
        <v>0.0</v>
      </c>
      <c r="CS270" s="1">
        <v>8.477</v>
      </c>
      <c r="CT270" s="1">
        <v>8.477</v>
      </c>
      <c r="CU270" s="1">
        <v>0.0</v>
      </c>
      <c r="CV270" s="1">
        <v>0.0</v>
      </c>
      <c r="CW270" s="1">
        <v>268.708</v>
      </c>
      <c r="CX270" s="1">
        <v>0.0</v>
      </c>
      <c r="CY270" s="1">
        <v>51.106</v>
      </c>
      <c r="CZ270" s="1">
        <v>0.538</v>
      </c>
      <c r="DA270" s="1">
        <v>3.855</v>
      </c>
      <c r="DB270" s="1">
        <v>4.393</v>
      </c>
      <c r="DC270" s="1">
        <v>0.0</v>
      </c>
      <c r="DD270" s="1">
        <v>0.204</v>
      </c>
      <c r="DE270" s="1">
        <v>0.204</v>
      </c>
      <c r="DF270" s="1">
        <v>231.143</v>
      </c>
      <c r="DG270" s="1">
        <v>5.396</v>
      </c>
      <c r="DH270" s="1">
        <v>236.538</v>
      </c>
      <c r="DI270" s="1">
        <v>0.531</v>
      </c>
      <c r="DJ270" s="1">
        <v>1.725</v>
      </c>
      <c r="DK270" s="1">
        <v>2.256</v>
      </c>
      <c r="DL270" s="1">
        <v>198.658</v>
      </c>
      <c r="DM270" s="1">
        <v>11.324</v>
      </c>
      <c r="DN270" s="1">
        <v>209.982</v>
      </c>
      <c r="DO270" s="1">
        <v>0.0</v>
      </c>
      <c r="DP270" s="1">
        <v>8.477</v>
      </c>
      <c r="DQ270" s="1">
        <v>8.477</v>
      </c>
      <c r="DR270" s="1" t="s">
        <v>158</v>
      </c>
      <c r="DS270" s="1" t="s">
        <v>149</v>
      </c>
      <c r="DT270" s="1" t="s">
        <v>149</v>
      </c>
      <c r="DU270" s="1" t="s">
        <v>157</v>
      </c>
      <c r="DV270" s="1">
        <v>359.449</v>
      </c>
      <c r="DW270" s="1" t="str">
        <f t="shared" si="3"/>
        <v>low</v>
      </c>
      <c r="DX270" s="1">
        <v>413.395</v>
      </c>
      <c r="DY270" s="1">
        <v>296.672</v>
      </c>
      <c r="DZ270" s="1">
        <v>112.24</v>
      </c>
      <c r="EA270" s="1" t="s">
        <v>158</v>
      </c>
      <c r="EB270" s="1" t="s">
        <v>149</v>
      </c>
      <c r="EC270" s="1" t="s">
        <v>149</v>
      </c>
      <c r="ED270" s="1" t="s">
        <v>157</v>
      </c>
      <c r="EE270" s="1" t="s">
        <v>699</v>
      </c>
      <c r="EF270" s="1" t="s">
        <v>151</v>
      </c>
      <c r="EG270" s="1" t="s">
        <v>151</v>
      </c>
    </row>
    <row r="271" ht="14.25" customHeight="1">
      <c r="A271" s="1" t="s">
        <v>700</v>
      </c>
      <c r="B271" s="1" t="s">
        <v>153</v>
      </c>
      <c r="C271" s="1">
        <v>34.0</v>
      </c>
      <c r="D271" s="1" t="s">
        <v>137</v>
      </c>
      <c r="E271" s="1">
        <v>56.4</v>
      </c>
      <c r="F271" s="1">
        <v>45.0</v>
      </c>
      <c r="G271" s="1" t="s">
        <v>154</v>
      </c>
      <c r="H271" s="1">
        <v>14.0</v>
      </c>
      <c r="I271" s="1">
        <v>73.0</v>
      </c>
      <c r="J271" s="1">
        <v>132.0</v>
      </c>
      <c r="K271" s="1">
        <v>2.933333333</v>
      </c>
      <c r="L271" s="1">
        <v>53.03</v>
      </c>
      <c r="M271" s="1">
        <v>0.7</v>
      </c>
      <c r="N271" s="1">
        <v>81.0</v>
      </c>
      <c r="O271" s="1">
        <v>5.5</v>
      </c>
      <c r="P271" s="1">
        <v>3.38</v>
      </c>
      <c r="Q271" s="1">
        <v>7.07</v>
      </c>
      <c r="R271" s="1">
        <v>0.478076379</v>
      </c>
      <c r="S271" s="1">
        <v>69.0</v>
      </c>
      <c r="T271" s="1">
        <v>7.63</v>
      </c>
      <c r="U271" s="1">
        <v>4.4955</v>
      </c>
      <c r="V271" s="1">
        <v>117.0</v>
      </c>
      <c r="W271" s="1">
        <v>153.2898041</v>
      </c>
      <c r="X271" s="1">
        <v>103.8</v>
      </c>
      <c r="Y271" s="1">
        <v>65.59639587</v>
      </c>
      <c r="Z271" s="1">
        <v>1.524474</v>
      </c>
      <c r="AA271" s="1">
        <v>0.357789453</v>
      </c>
      <c r="AB271" s="1">
        <v>58.9</v>
      </c>
      <c r="AC271" s="1">
        <v>24.4845259</v>
      </c>
      <c r="AD271" s="1" t="s">
        <v>154</v>
      </c>
      <c r="AE271" s="1">
        <v>35.39842497</v>
      </c>
      <c r="AF271" s="1">
        <v>78.7</v>
      </c>
      <c r="AG271" s="1" t="s">
        <v>154</v>
      </c>
      <c r="AH271" s="1" t="s">
        <v>154</v>
      </c>
      <c r="AI271" s="1" t="s">
        <v>142</v>
      </c>
      <c r="AJ271" s="1" t="s">
        <v>167</v>
      </c>
      <c r="AK271" s="1" t="s">
        <v>143</v>
      </c>
      <c r="AL271" s="1">
        <v>105.0</v>
      </c>
      <c r="AM271" s="1">
        <v>74.0</v>
      </c>
      <c r="AN271" s="1">
        <v>2430.69</v>
      </c>
      <c r="AO271" s="1">
        <v>25.1236</v>
      </c>
      <c r="AP271" s="1">
        <v>481.373</v>
      </c>
      <c r="AQ271" s="1">
        <v>1037.59</v>
      </c>
      <c r="AR271" s="1">
        <v>13.8146</v>
      </c>
      <c r="AS271" s="1">
        <v>1124.56</v>
      </c>
      <c r="AT271" s="1">
        <v>3532.03</v>
      </c>
      <c r="AU271" s="1">
        <v>321.633</v>
      </c>
      <c r="AV271" s="1">
        <v>10.7451</v>
      </c>
      <c r="AW271" s="1">
        <v>2.26057</v>
      </c>
      <c r="AX271" s="1">
        <v>3.51905</v>
      </c>
      <c r="AY271" s="1">
        <v>681.28</v>
      </c>
      <c r="AZ271" s="1">
        <v>0.926443</v>
      </c>
      <c r="BA271" s="1">
        <v>1.56298</v>
      </c>
      <c r="BB271" s="1">
        <v>17.4587</v>
      </c>
      <c r="BC271" s="1">
        <v>5.43752</v>
      </c>
      <c r="BD271" s="1">
        <v>1.37515</v>
      </c>
      <c r="BE271" s="1">
        <v>384.64</v>
      </c>
      <c r="BF271" s="1">
        <v>6.961</v>
      </c>
      <c r="BG271" s="1">
        <v>167.614</v>
      </c>
      <c r="BH271" s="1">
        <v>2.753915551</v>
      </c>
      <c r="BI271" s="1">
        <v>0.197386845</v>
      </c>
      <c r="BJ271" s="1">
        <v>0.074716401</v>
      </c>
      <c r="BK271" s="1">
        <v>0.017053825</v>
      </c>
      <c r="BL271" s="1" t="s">
        <v>156</v>
      </c>
      <c r="BM271" s="1" t="s">
        <v>146</v>
      </c>
      <c r="BN271" s="1" t="s">
        <v>146</v>
      </c>
      <c r="BO271" s="1" t="s">
        <v>145</v>
      </c>
      <c r="BP271" s="1" t="s">
        <v>146</v>
      </c>
      <c r="BQ271" s="1" t="s">
        <v>146</v>
      </c>
      <c r="BR271" s="1" t="s">
        <v>146</v>
      </c>
      <c r="BS271" s="1">
        <v>81.77134488</v>
      </c>
      <c r="BT271" s="1">
        <v>146.106397</v>
      </c>
      <c r="BU271" s="1">
        <v>22.88199896</v>
      </c>
      <c r="BV271" s="1">
        <v>33.27241768</v>
      </c>
      <c r="BW271" s="1">
        <v>16.59233052</v>
      </c>
      <c r="BX271" s="1">
        <v>-0.169189702</v>
      </c>
      <c r="BY271" s="1">
        <v>-0.069596751</v>
      </c>
      <c r="BZ271" s="1" t="str">
        <f t="shared" si="1"/>
        <v>antiinflamatoria</v>
      </c>
      <c r="CA271" s="1">
        <v>36.58449809</v>
      </c>
      <c r="CB271" s="1" t="s">
        <v>148</v>
      </c>
      <c r="CC271" s="1">
        <v>0.019780979</v>
      </c>
      <c r="CD271" s="1">
        <v>0.103936464</v>
      </c>
      <c r="CE271" s="1">
        <v>0.455246152</v>
      </c>
      <c r="CF271" s="1">
        <v>0.043113654</v>
      </c>
      <c r="CG271" s="1">
        <v>0.122311563</v>
      </c>
      <c r="CH271" s="1">
        <v>783.255</v>
      </c>
      <c r="CI271" s="2" t="str">
        <f t="shared" si="2"/>
        <v>low</v>
      </c>
      <c r="CJ271" s="1">
        <v>644.621</v>
      </c>
      <c r="CK271" s="1">
        <v>479.401</v>
      </c>
      <c r="CL271" s="1">
        <v>165.219</v>
      </c>
      <c r="CM271" s="1">
        <v>202.955</v>
      </c>
      <c r="CN271" s="1">
        <v>437.417</v>
      </c>
      <c r="CO271" s="1">
        <v>3.235</v>
      </c>
      <c r="CP271" s="1">
        <v>0.0</v>
      </c>
      <c r="CQ271" s="1">
        <v>3.235</v>
      </c>
      <c r="CR271" s="1">
        <v>0.0</v>
      </c>
      <c r="CS271" s="1">
        <v>1.013</v>
      </c>
      <c r="CT271" s="1">
        <v>1.013</v>
      </c>
      <c r="CU271" s="1">
        <v>0.0</v>
      </c>
      <c r="CV271" s="1">
        <v>0.329</v>
      </c>
      <c r="CW271" s="1">
        <v>0.0</v>
      </c>
      <c r="CX271" s="1">
        <v>0.0</v>
      </c>
      <c r="CY271" s="1">
        <v>65.05</v>
      </c>
      <c r="CZ271" s="1">
        <v>0.006</v>
      </c>
      <c r="DA271" s="1">
        <v>0.044</v>
      </c>
      <c r="DB271" s="1">
        <v>0.05</v>
      </c>
      <c r="DC271" s="1">
        <v>0.0</v>
      </c>
      <c r="DD271" s="1">
        <v>0.005</v>
      </c>
      <c r="DE271" s="1">
        <v>0.005</v>
      </c>
      <c r="DF271" s="1">
        <v>137.357</v>
      </c>
      <c r="DG271" s="1">
        <v>0.476</v>
      </c>
      <c r="DH271" s="1">
        <v>137.833</v>
      </c>
      <c r="DI271" s="1">
        <v>0.16</v>
      </c>
      <c r="DJ271" s="1">
        <v>0.726</v>
      </c>
      <c r="DK271" s="1">
        <v>0.886</v>
      </c>
      <c r="DL271" s="1">
        <v>273.556</v>
      </c>
      <c r="DM271" s="1">
        <v>162.937</v>
      </c>
      <c r="DN271" s="1">
        <v>436.493</v>
      </c>
      <c r="DO271" s="1">
        <v>0.0</v>
      </c>
      <c r="DP271" s="1">
        <v>1.013</v>
      </c>
      <c r="DQ271" s="1">
        <v>1.013</v>
      </c>
      <c r="DR271" s="1" t="s">
        <v>157</v>
      </c>
      <c r="DS271" s="1" t="s">
        <v>157</v>
      </c>
      <c r="DT271" s="1" t="s">
        <v>157</v>
      </c>
      <c r="DU271" s="1" t="s">
        <v>157</v>
      </c>
      <c r="DV271" s="1">
        <v>322.236</v>
      </c>
      <c r="DW271" s="1" t="str">
        <f t="shared" si="3"/>
        <v>low</v>
      </c>
      <c r="DX271" s="1">
        <v>265.201</v>
      </c>
      <c r="DY271" s="1">
        <v>83.497</v>
      </c>
      <c r="DZ271" s="1">
        <v>179.956</v>
      </c>
      <c r="EA271" s="1" t="s">
        <v>158</v>
      </c>
      <c r="EB271" s="1" t="s">
        <v>157</v>
      </c>
      <c r="EC271" s="1" t="s">
        <v>157</v>
      </c>
      <c r="ED271" s="1" t="s">
        <v>157</v>
      </c>
      <c r="EE271" s="1" t="s">
        <v>701</v>
      </c>
      <c r="EF271" s="1" t="s">
        <v>175</v>
      </c>
      <c r="EG271" s="1" t="s">
        <v>175</v>
      </c>
    </row>
    <row r="272" ht="14.25" customHeight="1">
      <c r="A272" s="1" t="s">
        <v>702</v>
      </c>
      <c r="B272" s="1" t="s">
        <v>153</v>
      </c>
      <c r="C272" s="1">
        <v>44.0</v>
      </c>
      <c r="D272" s="1" t="s">
        <v>161</v>
      </c>
      <c r="E272" s="1">
        <v>89.8</v>
      </c>
      <c r="F272" s="1">
        <v>43.0</v>
      </c>
      <c r="G272" s="1" t="s">
        <v>154</v>
      </c>
      <c r="H272" s="1">
        <v>25.0</v>
      </c>
      <c r="I272" s="1">
        <v>117.0</v>
      </c>
      <c r="J272" s="1">
        <v>185.0</v>
      </c>
      <c r="K272" s="1">
        <v>4.302325581</v>
      </c>
      <c r="L272" s="1">
        <v>66.9</v>
      </c>
      <c r="M272" s="1">
        <v>6.5</v>
      </c>
      <c r="N272" s="1">
        <v>85.0</v>
      </c>
      <c r="O272" s="1">
        <v>5.1</v>
      </c>
      <c r="P272" s="1">
        <v>10.16</v>
      </c>
      <c r="Q272" s="1">
        <v>8.59</v>
      </c>
      <c r="R272" s="1">
        <v>1.182770664</v>
      </c>
      <c r="S272" s="1">
        <v>124.0</v>
      </c>
      <c r="T272" s="1">
        <v>7.62</v>
      </c>
      <c r="U272" s="1">
        <v>4.7175</v>
      </c>
      <c r="V272" s="1">
        <v>106.1</v>
      </c>
      <c r="W272" s="1">
        <v>125.174538</v>
      </c>
      <c r="X272" s="1">
        <v>102.6</v>
      </c>
      <c r="Y272" s="1">
        <v>62.59154013</v>
      </c>
      <c r="Z272" s="1">
        <v>1.59766</v>
      </c>
      <c r="AA272" s="1">
        <v>0.355201404</v>
      </c>
      <c r="AB272" s="1">
        <v>70.6</v>
      </c>
      <c r="AC272" s="1">
        <v>30.3574308</v>
      </c>
      <c r="AD272" s="1" t="s">
        <v>155</v>
      </c>
      <c r="AE272" s="1">
        <v>40.65550741</v>
      </c>
      <c r="AF272" s="1">
        <v>90.9</v>
      </c>
      <c r="AG272" s="1" t="s">
        <v>140</v>
      </c>
      <c r="AH272" s="1" t="s">
        <v>141</v>
      </c>
      <c r="AI272" s="1" t="s">
        <v>142</v>
      </c>
      <c r="AJ272" s="1" t="s">
        <v>167</v>
      </c>
      <c r="AK272" s="1" t="s">
        <v>143</v>
      </c>
      <c r="AL272" s="1">
        <v>111.0</v>
      </c>
      <c r="AM272" s="1">
        <v>67.0</v>
      </c>
      <c r="AN272" s="1">
        <v>1604.4</v>
      </c>
      <c r="AO272" s="1">
        <v>17.1561</v>
      </c>
      <c r="AP272" s="1">
        <v>562.274</v>
      </c>
      <c r="AQ272" s="1">
        <v>1035.16</v>
      </c>
      <c r="AR272" s="1">
        <v>12.9392</v>
      </c>
      <c r="AS272" s="1">
        <v>963.088</v>
      </c>
      <c r="AT272" s="1">
        <v>2911.25</v>
      </c>
      <c r="AU272" s="1">
        <v>212.09</v>
      </c>
      <c r="AV272" s="1">
        <v>10.5114</v>
      </c>
      <c r="AW272" s="1">
        <v>1.27618</v>
      </c>
      <c r="AX272" s="1">
        <v>3.09946</v>
      </c>
      <c r="AY272" s="1">
        <v>676.04</v>
      </c>
      <c r="AZ272" s="1">
        <v>0.87749</v>
      </c>
      <c r="BA272" s="1">
        <v>1.60493</v>
      </c>
      <c r="BB272" s="1">
        <v>10.6811</v>
      </c>
      <c r="BC272" s="1">
        <v>4.85302</v>
      </c>
      <c r="BD272" s="1">
        <v>0.533854</v>
      </c>
      <c r="BE272" s="1">
        <v>356.221</v>
      </c>
      <c r="BF272" s="1">
        <v>7.25062</v>
      </c>
      <c r="BG272" s="1">
        <v>103.514</v>
      </c>
      <c r="BH272" s="1">
        <v>3.698726104</v>
      </c>
      <c r="BI272" s="1">
        <v>1.835716019</v>
      </c>
      <c r="BJ272" s="1">
        <v>0.835149913</v>
      </c>
      <c r="BK272" s="1">
        <v>0.040253602</v>
      </c>
      <c r="BL272" s="1" t="s">
        <v>144</v>
      </c>
      <c r="BM272" s="1" t="s">
        <v>146</v>
      </c>
      <c r="BN272" s="1" t="s">
        <v>146</v>
      </c>
      <c r="BO272" s="1" t="s">
        <v>145</v>
      </c>
      <c r="BP272" s="1" t="s">
        <v>146</v>
      </c>
      <c r="BQ272" s="1" t="s">
        <v>145</v>
      </c>
      <c r="BR272" s="1" t="s">
        <v>146</v>
      </c>
      <c r="BS272" s="1">
        <v>49.61862661</v>
      </c>
      <c r="BT272" s="1">
        <v>51.06313377</v>
      </c>
      <c r="BU272" s="1">
        <v>11.52467356</v>
      </c>
      <c r="BV272" s="1">
        <v>13.00610227</v>
      </c>
      <c r="BW272" s="1">
        <v>6.913489801</v>
      </c>
      <c r="BX272" s="1">
        <v>1.00280256</v>
      </c>
      <c r="BY272" s="1">
        <v>0.625188629</v>
      </c>
      <c r="BZ272" s="1" t="str">
        <f t="shared" si="1"/>
        <v>proinflamatoria</v>
      </c>
      <c r="CA272" s="1">
        <v>42.44664466</v>
      </c>
      <c r="CB272" s="1" t="s">
        <v>148</v>
      </c>
      <c r="CC272" s="1">
        <v>0.103673965</v>
      </c>
      <c r="CD272" s="1">
        <v>0.218599238</v>
      </c>
      <c r="CE272" s="1">
        <v>0.407847239</v>
      </c>
      <c r="CF272" s="1">
        <v>0.031746567</v>
      </c>
      <c r="CG272" s="1">
        <v>0.090314092</v>
      </c>
      <c r="CH272" s="1">
        <v>1705.256</v>
      </c>
      <c r="CI272" s="2" t="str">
        <f t="shared" si="2"/>
        <v>High</v>
      </c>
      <c r="CJ272" s="1">
        <v>744.887</v>
      </c>
      <c r="CK272" s="1">
        <v>706.375</v>
      </c>
      <c r="CL272" s="1">
        <v>38.512</v>
      </c>
      <c r="CM272" s="1">
        <v>662.216</v>
      </c>
      <c r="CN272" s="1">
        <v>73.741</v>
      </c>
      <c r="CO272" s="1">
        <v>4.359</v>
      </c>
      <c r="CP272" s="1">
        <v>0.0</v>
      </c>
      <c r="CQ272" s="1">
        <v>4.359</v>
      </c>
      <c r="CR272" s="1">
        <v>0.0</v>
      </c>
      <c r="CS272" s="1">
        <v>4.483</v>
      </c>
      <c r="CT272" s="1">
        <v>4.483</v>
      </c>
      <c r="CU272" s="1">
        <v>0.087</v>
      </c>
      <c r="CV272" s="1">
        <v>4.301</v>
      </c>
      <c r="CW272" s="1">
        <v>108.594</v>
      </c>
      <c r="CX272" s="1">
        <v>0.0</v>
      </c>
      <c r="CY272" s="1">
        <v>537.805</v>
      </c>
      <c r="CZ272" s="1">
        <v>0.113</v>
      </c>
      <c r="DA272" s="1">
        <v>0.212</v>
      </c>
      <c r="DB272" s="1">
        <v>0.325</v>
      </c>
      <c r="DC272" s="1">
        <v>0.776</v>
      </c>
      <c r="DD272" s="1">
        <v>0.023</v>
      </c>
      <c r="DE272" s="1">
        <v>0.799</v>
      </c>
      <c r="DF272" s="1">
        <v>9.873</v>
      </c>
      <c r="DG272" s="1">
        <v>4.822</v>
      </c>
      <c r="DH272" s="1">
        <v>14.695</v>
      </c>
      <c r="DI272" s="1">
        <v>23.354</v>
      </c>
      <c r="DJ272" s="1">
        <v>23.768</v>
      </c>
      <c r="DK272" s="1">
        <v>47.123</v>
      </c>
      <c r="DL272" s="1">
        <v>21.415</v>
      </c>
      <c r="DM272" s="1">
        <v>5.204</v>
      </c>
      <c r="DN272" s="1">
        <v>26.619</v>
      </c>
      <c r="DO272" s="1">
        <v>0.0</v>
      </c>
      <c r="DP272" s="1">
        <v>4.483</v>
      </c>
      <c r="DQ272" s="1">
        <v>4.483</v>
      </c>
      <c r="DR272" s="1" t="s">
        <v>149</v>
      </c>
      <c r="DS272" s="1" t="s">
        <v>157</v>
      </c>
      <c r="DT272" s="1" t="s">
        <v>149</v>
      </c>
      <c r="DU272" s="1" t="s">
        <v>158</v>
      </c>
      <c r="DV272" s="1">
        <v>1062.862</v>
      </c>
      <c r="DW272" s="1" t="str">
        <f t="shared" si="3"/>
        <v>high</v>
      </c>
      <c r="DX272" s="1">
        <v>464.277</v>
      </c>
      <c r="DY272" s="1">
        <v>412.75</v>
      </c>
      <c r="DZ272" s="1">
        <v>45.962</v>
      </c>
      <c r="EA272" s="1" t="s">
        <v>149</v>
      </c>
      <c r="EB272" s="1" t="s">
        <v>149</v>
      </c>
      <c r="EC272" s="1" t="s">
        <v>149</v>
      </c>
      <c r="ED272" s="1" t="s">
        <v>158</v>
      </c>
      <c r="EE272" s="1" t="s">
        <v>703</v>
      </c>
      <c r="EF272" s="1" t="s">
        <v>165</v>
      </c>
      <c r="EG272" s="1" t="s">
        <v>151</v>
      </c>
    </row>
    <row r="273" ht="14.25" customHeight="1">
      <c r="A273" s="1" t="s">
        <v>704</v>
      </c>
      <c r="B273" s="1" t="s">
        <v>136</v>
      </c>
      <c r="C273" s="1">
        <v>22.0</v>
      </c>
      <c r="D273" s="1" t="s">
        <v>137</v>
      </c>
      <c r="E273" s="1">
        <v>63.6</v>
      </c>
      <c r="F273" s="1">
        <v>32.0</v>
      </c>
      <c r="G273" s="1" t="s">
        <v>138</v>
      </c>
      <c r="H273" s="1">
        <v>19.0</v>
      </c>
      <c r="I273" s="1">
        <v>80.0</v>
      </c>
      <c r="J273" s="1">
        <v>131.0</v>
      </c>
      <c r="K273" s="1">
        <v>4.09375</v>
      </c>
      <c r="L273" s="1" t="s">
        <v>147</v>
      </c>
      <c r="M273" s="1">
        <v>1.1</v>
      </c>
      <c r="N273" s="1">
        <v>89.0</v>
      </c>
      <c r="O273" s="1">
        <v>5.0</v>
      </c>
      <c r="P273" s="1">
        <v>0.53</v>
      </c>
      <c r="Q273" s="1">
        <v>5.64</v>
      </c>
      <c r="R273" s="1">
        <v>0.093971631</v>
      </c>
      <c r="S273" s="1">
        <v>94.0</v>
      </c>
      <c r="T273" s="1">
        <v>5.1</v>
      </c>
      <c r="U273" s="1">
        <v>4.9395</v>
      </c>
      <c r="V273" s="1">
        <v>73.9</v>
      </c>
      <c r="W273" s="1">
        <v>70.85793678</v>
      </c>
      <c r="X273" s="1">
        <v>150.7</v>
      </c>
      <c r="Y273" s="1">
        <v>89.31601793</v>
      </c>
      <c r="Z273" s="1">
        <v>1.11962</v>
      </c>
      <c r="AA273" s="1">
        <v>0.37581404</v>
      </c>
      <c r="AB273" s="1">
        <v>58.0</v>
      </c>
      <c r="AC273" s="1">
        <v>21.38162927</v>
      </c>
      <c r="AD273" s="1" t="s">
        <v>154</v>
      </c>
      <c r="AE273" s="1">
        <v>23.70027766</v>
      </c>
      <c r="AF273" s="1">
        <v>82.0</v>
      </c>
      <c r="AG273" s="1" t="s">
        <v>154</v>
      </c>
      <c r="AH273" s="1" t="s">
        <v>154</v>
      </c>
      <c r="AI273" s="1" t="s">
        <v>142</v>
      </c>
      <c r="AJ273" s="1" t="s">
        <v>167</v>
      </c>
      <c r="AK273" s="1" t="s">
        <v>143</v>
      </c>
      <c r="AL273" s="1">
        <v>106.0</v>
      </c>
      <c r="AM273" s="1">
        <v>72.0</v>
      </c>
      <c r="AN273" s="1">
        <v>1950.62</v>
      </c>
      <c r="AO273" s="1">
        <v>10.9765</v>
      </c>
      <c r="AP273" s="1">
        <v>1007.37</v>
      </c>
      <c r="AQ273" s="1">
        <v>1240.07</v>
      </c>
      <c r="AR273" s="1">
        <v>11.2553</v>
      </c>
      <c r="AS273" s="1">
        <v>1269.46</v>
      </c>
      <c r="AT273" s="1">
        <v>2488.67</v>
      </c>
      <c r="AU273" s="1">
        <v>169.012</v>
      </c>
      <c r="AV273" s="1">
        <v>10.3347</v>
      </c>
      <c r="AW273" s="1">
        <v>0.790096</v>
      </c>
      <c r="AX273" s="1">
        <v>2.33299</v>
      </c>
      <c r="AY273" s="1">
        <v>821.13</v>
      </c>
      <c r="AZ273" s="1">
        <v>0.914317</v>
      </c>
      <c r="BA273" s="1">
        <v>1.45994</v>
      </c>
      <c r="BB273" s="1">
        <v>13.7005</v>
      </c>
      <c r="BC273" s="1">
        <v>4.02286</v>
      </c>
      <c r="BD273" s="1">
        <v>1.98279</v>
      </c>
      <c r="BE273" s="1">
        <v>269.025</v>
      </c>
      <c r="BF273" s="1">
        <v>7.14754</v>
      </c>
      <c r="BG273" s="1">
        <v>115.367</v>
      </c>
      <c r="BH273" s="1" t="s">
        <v>147</v>
      </c>
      <c r="BI273" s="1" t="s">
        <v>147</v>
      </c>
      <c r="BJ273" s="1" t="s">
        <v>147</v>
      </c>
      <c r="BK273" s="1" t="s">
        <v>147</v>
      </c>
      <c r="BL273" s="1" t="s">
        <v>156</v>
      </c>
      <c r="BM273" s="1" t="s">
        <v>146</v>
      </c>
      <c r="BN273" s="1" t="s">
        <v>146</v>
      </c>
      <c r="BO273" s="1" t="s">
        <v>145</v>
      </c>
      <c r="BP273" s="1" t="s">
        <v>146</v>
      </c>
      <c r="BQ273" s="1" t="s">
        <v>146</v>
      </c>
      <c r="BR273" s="1" t="s">
        <v>146</v>
      </c>
      <c r="BS273" s="1">
        <v>38.51447123</v>
      </c>
      <c r="BT273" s="1">
        <v>54.61070334</v>
      </c>
      <c r="BU273" s="1">
        <v>8.530966014</v>
      </c>
      <c r="BV273" s="1">
        <v>7.939640387</v>
      </c>
      <c r="BW273" s="1">
        <v>0.0</v>
      </c>
      <c r="BX273" s="1">
        <v>1.443108872</v>
      </c>
      <c r="BY273" s="1">
        <v>0.73967651</v>
      </c>
      <c r="BZ273" s="1" t="str">
        <f t="shared" si="1"/>
        <v>proinflamatoria</v>
      </c>
      <c r="CA273" s="1">
        <v>23.82926829</v>
      </c>
      <c r="CB273" s="1" t="s">
        <v>148</v>
      </c>
      <c r="CC273" s="1" t="s">
        <v>147</v>
      </c>
      <c r="CD273" s="1" t="s">
        <v>147</v>
      </c>
      <c r="CE273" s="1" t="s">
        <v>147</v>
      </c>
      <c r="CF273" s="1" t="s">
        <v>147</v>
      </c>
      <c r="CG273" s="1" t="s">
        <v>147</v>
      </c>
      <c r="CH273" s="1">
        <v>351.2</v>
      </c>
      <c r="CI273" s="2" t="str">
        <f t="shared" si="2"/>
        <v>low</v>
      </c>
      <c r="CJ273" s="1">
        <v>253.128</v>
      </c>
      <c r="CK273" s="1">
        <v>139.21</v>
      </c>
      <c r="CL273" s="1">
        <v>113.918</v>
      </c>
      <c r="CM273" s="1">
        <v>79.782</v>
      </c>
      <c r="CN273" s="1">
        <v>169.933</v>
      </c>
      <c r="CO273" s="1">
        <v>0.198</v>
      </c>
      <c r="CP273" s="1">
        <v>0.0</v>
      </c>
      <c r="CQ273" s="1">
        <v>0.198</v>
      </c>
      <c r="CR273" s="1">
        <v>0.0</v>
      </c>
      <c r="CS273" s="1">
        <v>3.214</v>
      </c>
      <c r="CT273" s="1">
        <v>3.214</v>
      </c>
      <c r="CU273" s="1">
        <v>0.0</v>
      </c>
      <c r="CV273" s="1">
        <v>0.198</v>
      </c>
      <c r="CW273" s="1">
        <v>61.658</v>
      </c>
      <c r="CX273" s="1">
        <v>0.0</v>
      </c>
      <c r="CY273" s="1">
        <v>0.836</v>
      </c>
      <c r="CZ273" s="1">
        <v>0.0</v>
      </c>
      <c r="DA273" s="1">
        <v>3.701</v>
      </c>
      <c r="DB273" s="1">
        <v>3.701</v>
      </c>
      <c r="DC273" s="1">
        <v>1.933</v>
      </c>
      <c r="DD273" s="1">
        <v>0.204</v>
      </c>
      <c r="DE273" s="1">
        <v>2.136</v>
      </c>
      <c r="DF273" s="1">
        <v>11.29</v>
      </c>
      <c r="DG273" s="1">
        <v>0.161</v>
      </c>
      <c r="DH273" s="1">
        <v>11.451</v>
      </c>
      <c r="DI273" s="1">
        <v>0.525</v>
      </c>
      <c r="DJ273" s="1">
        <v>3.099</v>
      </c>
      <c r="DK273" s="1">
        <v>3.625</v>
      </c>
      <c r="DL273" s="1">
        <v>62.712</v>
      </c>
      <c r="DM273" s="1">
        <v>103.48</v>
      </c>
      <c r="DN273" s="1">
        <v>166.192</v>
      </c>
      <c r="DO273" s="1">
        <v>0.0</v>
      </c>
      <c r="DP273" s="1">
        <v>3.214</v>
      </c>
      <c r="DQ273" s="1">
        <v>3.214</v>
      </c>
      <c r="DR273" s="1" t="s">
        <v>158</v>
      </c>
      <c r="DS273" s="1" t="s">
        <v>158</v>
      </c>
      <c r="DT273" s="1" t="s">
        <v>157</v>
      </c>
      <c r="DU273" s="1" t="s">
        <v>157</v>
      </c>
      <c r="DV273" s="1">
        <v>180.046</v>
      </c>
      <c r="DW273" s="1" t="str">
        <f t="shared" si="3"/>
        <v>low</v>
      </c>
      <c r="DX273" s="1">
        <v>129.768</v>
      </c>
      <c r="DY273" s="1">
        <v>40.901</v>
      </c>
      <c r="DZ273" s="1">
        <v>87.117</v>
      </c>
      <c r="EA273" s="1" t="s">
        <v>158</v>
      </c>
      <c r="EB273" s="1" t="s">
        <v>158</v>
      </c>
      <c r="EC273" s="1" t="s">
        <v>157</v>
      </c>
      <c r="ED273" s="1" t="s">
        <v>157</v>
      </c>
      <c r="EE273" s="1" t="s">
        <v>705</v>
      </c>
      <c r="EF273" s="1" t="s">
        <v>151</v>
      </c>
      <c r="EG273" s="1" t="s">
        <v>151</v>
      </c>
    </row>
    <row r="274" ht="14.25" customHeight="1">
      <c r="A274" s="1" t="s">
        <v>706</v>
      </c>
      <c r="B274" s="1" t="s">
        <v>153</v>
      </c>
      <c r="C274" s="1">
        <v>48.0</v>
      </c>
      <c r="D274" s="1" t="s">
        <v>161</v>
      </c>
      <c r="E274" s="1">
        <v>136.0</v>
      </c>
      <c r="F274" s="1">
        <v>55.0</v>
      </c>
      <c r="G274" s="1" t="s">
        <v>154</v>
      </c>
      <c r="H274" s="1">
        <v>30.0</v>
      </c>
      <c r="I274" s="1">
        <v>175.0</v>
      </c>
      <c r="J274" s="1">
        <v>260.0</v>
      </c>
      <c r="K274" s="1">
        <v>4.727272727</v>
      </c>
      <c r="L274" s="1">
        <v>45.72</v>
      </c>
      <c r="M274" s="1">
        <v>4.5</v>
      </c>
      <c r="N274" s="1">
        <v>88.0</v>
      </c>
      <c r="O274" s="1">
        <v>5.5</v>
      </c>
      <c r="P274" s="1">
        <v>8.29</v>
      </c>
      <c r="Q274" s="1">
        <v>12.0</v>
      </c>
      <c r="R274" s="1">
        <v>0.690833333</v>
      </c>
      <c r="S274" s="1">
        <v>151.0</v>
      </c>
      <c r="T274" s="1">
        <v>7.16</v>
      </c>
      <c r="U274" s="1">
        <v>4.884</v>
      </c>
      <c r="V274" s="1">
        <v>95.0</v>
      </c>
      <c r="W274" s="1">
        <v>103.4682081</v>
      </c>
      <c r="X274" s="1">
        <v>108.1</v>
      </c>
      <c r="Y274" s="1">
        <v>64.34189396</v>
      </c>
      <c r="Z274" s="1">
        <v>1.554197333</v>
      </c>
      <c r="AA274" s="1">
        <v>0.356719127</v>
      </c>
      <c r="AB274" s="1">
        <v>68.8</v>
      </c>
      <c r="AC274" s="1">
        <v>28.78521377</v>
      </c>
      <c r="AD274" s="1" t="s">
        <v>139</v>
      </c>
      <c r="AE274" s="1">
        <v>43.16395223</v>
      </c>
      <c r="AF274" s="1">
        <v>90.0</v>
      </c>
      <c r="AG274" s="1" t="s">
        <v>140</v>
      </c>
      <c r="AH274" s="1" t="s">
        <v>141</v>
      </c>
      <c r="AI274" s="1" t="s">
        <v>142</v>
      </c>
      <c r="AJ274" s="1" t="s">
        <v>142</v>
      </c>
      <c r="AK274" s="1" t="s">
        <v>173</v>
      </c>
      <c r="AL274" s="1">
        <v>119.0</v>
      </c>
      <c r="AM274" s="1">
        <v>81.0</v>
      </c>
      <c r="AN274" s="1">
        <v>2352.92</v>
      </c>
      <c r="AO274" s="1">
        <v>19.2104</v>
      </c>
      <c r="AP274" s="1">
        <v>959.231</v>
      </c>
      <c r="AQ274" s="1">
        <v>1389.22</v>
      </c>
      <c r="AR274" s="1">
        <v>15.2236</v>
      </c>
      <c r="AS274" s="1">
        <v>1768.84</v>
      </c>
      <c r="AT274" s="1">
        <v>2719.79</v>
      </c>
      <c r="AU274" s="1">
        <v>252.48</v>
      </c>
      <c r="AV274" s="1">
        <v>10.4413</v>
      </c>
      <c r="AW274" s="1">
        <v>1.43476</v>
      </c>
      <c r="AX274" s="1">
        <v>3.381</v>
      </c>
      <c r="AY274" s="1">
        <v>743.623</v>
      </c>
      <c r="AZ274" s="1">
        <v>1.48956</v>
      </c>
      <c r="BA274" s="1">
        <v>1.95964</v>
      </c>
      <c r="BB274" s="1">
        <v>19.0751</v>
      </c>
      <c r="BC274" s="1">
        <v>4.9932</v>
      </c>
      <c r="BD274" s="1">
        <v>1.53327</v>
      </c>
      <c r="BE274" s="1">
        <v>448.115</v>
      </c>
      <c r="BF274" s="1">
        <v>7.74686</v>
      </c>
      <c r="BG274" s="1">
        <v>185.279</v>
      </c>
      <c r="BH274" s="1">
        <v>2.997314654</v>
      </c>
      <c r="BI274" s="1">
        <v>0.610319685</v>
      </c>
      <c r="BJ274" s="1">
        <v>0.462141926</v>
      </c>
      <c r="BK274" s="1">
        <v>0.027766416</v>
      </c>
      <c r="BL274" s="1" t="s">
        <v>144</v>
      </c>
      <c r="BM274" s="1" t="s">
        <v>146</v>
      </c>
      <c r="BN274" s="1" t="s">
        <v>145</v>
      </c>
      <c r="BO274" s="1" t="s">
        <v>146</v>
      </c>
      <c r="BP274" s="1" t="s">
        <v>146</v>
      </c>
      <c r="BQ274" s="1" t="s">
        <v>145</v>
      </c>
      <c r="BR274" s="1" t="s">
        <v>146</v>
      </c>
      <c r="BS274" s="1" t="s">
        <v>147</v>
      </c>
      <c r="BT274" s="1" t="s">
        <v>147</v>
      </c>
      <c r="BU274" s="1" t="s">
        <v>147</v>
      </c>
      <c r="BV274" s="1" t="s">
        <v>147</v>
      </c>
      <c r="BW274" s="1" t="s">
        <v>147</v>
      </c>
      <c r="BX274" s="1">
        <v>-0.111005337</v>
      </c>
      <c r="BY274" s="1">
        <v>-0.047176089</v>
      </c>
      <c r="BZ274" s="1" t="str">
        <f t="shared" si="1"/>
        <v>antiinflamatoria</v>
      </c>
      <c r="CA274" s="1">
        <v>41.64444444</v>
      </c>
      <c r="CB274" s="1" t="s">
        <v>148</v>
      </c>
      <c r="CC274" s="1">
        <v>0.028401895</v>
      </c>
      <c r="CD274" s="1">
        <v>0.662005309</v>
      </c>
      <c r="CE274" s="1">
        <v>0.033346635</v>
      </c>
      <c r="CF274" s="1">
        <v>0.075472353</v>
      </c>
      <c r="CG274" s="1">
        <v>0.011121328</v>
      </c>
      <c r="CH274" s="1">
        <v>1428.251</v>
      </c>
      <c r="CI274" s="2" t="str">
        <f t="shared" si="2"/>
        <v>High</v>
      </c>
      <c r="CJ274" s="1">
        <v>613.842</v>
      </c>
      <c r="CK274" s="1">
        <v>372.541</v>
      </c>
      <c r="CL274" s="1">
        <v>241.301</v>
      </c>
      <c r="CM274" s="1">
        <v>275.376</v>
      </c>
      <c r="CN274" s="1">
        <v>272.588</v>
      </c>
      <c r="CO274" s="1">
        <v>19.105</v>
      </c>
      <c r="CP274" s="1">
        <v>0.0</v>
      </c>
      <c r="CQ274" s="1">
        <v>19.105</v>
      </c>
      <c r="CR274" s="1">
        <v>0.0</v>
      </c>
      <c r="CS274" s="1">
        <v>46.773</v>
      </c>
      <c r="CT274" s="1">
        <v>46.773</v>
      </c>
      <c r="CU274" s="1">
        <v>0.0</v>
      </c>
      <c r="CV274" s="1">
        <v>0.112</v>
      </c>
      <c r="CW274" s="1">
        <v>199.389</v>
      </c>
      <c r="CX274" s="1">
        <v>0.0</v>
      </c>
      <c r="CY274" s="1">
        <v>34.098</v>
      </c>
      <c r="CZ274" s="1">
        <v>1.233</v>
      </c>
      <c r="DA274" s="1">
        <v>1.155</v>
      </c>
      <c r="DB274" s="1">
        <v>2.388</v>
      </c>
      <c r="DC274" s="1">
        <v>1.528</v>
      </c>
      <c r="DD274" s="1">
        <v>0.268</v>
      </c>
      <c r="DE274" s="1">
        <v>1.795</v>
      </c>
      <c r="DF274" s="1">
        <v>25.15</v>
      </c>
      <c r="DG274" s="1">
        <v>12.555</v>
      </c>
      <c r="DH274" s="1">
        <v>37.705</v>
      </c>
      <c r="DI274" s="1">
        <v>59.904</v>
      </c>
      <c r="DJ274" s="1">
        <v>46.549</v>
      </c>
      <c r="DK274" s="1">
        <v>106.453</v>
      </c>
      <c r="DL274" s="1">
        <v>30.512</v>
      </c>
      <c r="DM274" s="1">
        <v>130.565</v>
      </c>
      <c r="DN274" s="1">
        <v>161.077</v>
      </c>
      <c r="DO274" s="1">
        <v>0.0</v>
      </c>
      <c r="DP274" s="1">
        <v>46.773</v>
      </c>
      <c r="DQ274" s="1">
        <v>46.773</v>
      </c>
      <c r="DR274" s="1" t="s">
        <v>149</v>
      </c>
      <c r="DS274" s="1" t="s">
        <v>157</v>
      </c>
      <c r="DT274" s="1" t="s">
        <v>149</v>
      </c>
      <c r="DU274" s="1" t="s">
        <v>157</v>
      </c>
      <c r="DV274" s="1">
        <v>607.012</v>
      </c>
      <c r="DW274" s="1" t="str">
        <f t="shared" si="3"/>
        <v>high</v>
      </c>
      <c r="DX274" s="1">
        <v>260.885</v>
      </c>
      <c r="DY274" s="1">
        <v>117.036</v>
      </c>
      <c r="DZ274" s="1">
        <v>115.851</v>
      </c>
      <c r="EA274" s="1" t="s">
        <v>157</v>
      </c>
      <c r="EB274" s="1" t="s">
        <v>157</v>
      </c>
      <c r="EC274" s="1" t="s">
        <v>157</v>
      </c>
      <c r="ED274" s="1" t="s">
        <v>157</v>
      </c>
      <c r="EE274" s="1" t="s">
        <v>707</v>
      </c>
      <c r="EF274" s="1" t="s">
        <v>151</v>
      </c>
      <c r="EG274" s="1" t="s">
        <v>151</v>
      </c>
    </row>
    <row r="275" ht="14.25" customHeight="1">
      <c r="A275" s="1" t="s">
        <v>708</v>
      </c>
      <c r="B275" s="1" t="s">
        <v>136</v>
      </c>
      <c r="C275" s="1">
        <v>57.0</v>
      </c>
      <c r="D275" s="1" t="s">
        <v>161</v>
      </c>
      <c r="E275" s="1">
        <v>89.8</v>
      </c>
      <c r="F275" s="1">
        <v>30.0</v>
      </c>
      <c r="G275" s="1" t="s">
        <v>138</v>
      </c>
      <c r="H275" s="1">
        <v>39.0</v>
      </c>
      <c r="I275" s="1">
        <v>93.0</v>
      </c>
      <c r="J275" s="1">
        <v>162.0</v>
      </c>
      <c r="K275" s="1">
        <v>5.4</v>
      </c>
      <c r="L275" s="1">
        <v>91.8</v>
      </c>
      <c r="M275" s="1">
        <v>5.1</v>
      </c>
      <c r="N275" s="1">
        <v>93.0</v>
      </c>
      <c r="O275" s="1">
        <v>5.5</v>
      </c>
      <c r="P275" s="1">
        <v>4.66</v>
      </c>
      <c r="Q275" s="1">
        <v>2.6</v>
      </c>
      <c r="R275" s="1">
        <v>1.792307692</v>
      </c>
      <c r="S275" s="1">
        <v>195.0</v>
      </c>
      <c r="T275" s="1">
        <v>19.02</v>
      </c>
      <c r="U275" s="1">
        <v>5.1615</v>
      </c>
      <c r="V275" s="1">
        <v>165.3</v>
      </c>
      <c r="W275" s="1">
        <v>228.9497442</v>
      </c>
      <c r="X275" s="1">
        <v>41.0</v>
      </c>
      <c r="Y275" s="1">
        <v>22.9190216</v>
      </c>
      <c r="Z275" s="1">
        <v>4.363188</v>
      </c>
      <c r="AA275" s="1">
        <v>0.307538656</v>
      </c>
      <c r="AB275" s="1">
        <v>84.1</v>
      </c>
      <c r="AC275" s="1">
        <v>33.56094384</v>
      </c>
      <c r="AD275" s="1" t="s">
        <v>155</v>
      </c>
      <c r="AE275" s="1">
        <v>40.05030005</v>
      </c>
      <c r="AF275" s="1">
        <v>107.0</v>
      </c>
      <c r="AG275" s="1" t="s">
        <v>140</v>
      </c>
      <c r="AH275" s="1" t="s">
        <v>141</v>
      </c>
      <c r="AI275" s="1" t="s">
        <v>142</v>
      </c>
      <c r="AJ275" s="1" t="s">
        <v>167</v>
      </c>
      <c r="AK275" s="1" t="s">
        <v>143</v>
      </c>
      <c r="AL275" s="1">
        <v>152.0</v>
      </c>
      <c r="AM275" s="1">
        <v>100.0</v>
      </c>
      <c r="AN275" s="1">
        <v>1688.63</v>
      </c>
      <c r="AO275" s="1">
        <v>19.1123</v>
      </c>
      <c r="AP275" s="1">
        <v>618.684</v>
      </c>
      <c r="AQ275" s="1">
        <v>848.744</v>
      </c>
      <c r="AR275" s="1">
        <v>12.3985</v>
      </c>
      <c r="AS275" s="1">
        <v>1225.28</v>
      </c>
      <c r="AT275" s="1">
        <v>3667.48</v>
      </c>
      <c r="AU275" s="1">
        <v>243.219</v>
      </c>
      <c r="AV275" s="1">
        <v>10.0147</v>
      </c>
      <c r="AW275" s="1">
        <v>1.42345</v>
      </c>
      <c r="AX275" s="1">
        <v>3.58158</v>
      </c>
      <c r="AY275" s="1">
        <v>625.956</v>
      </c>
      <c r="AZ275" s="1">
        <v>1.07896</v>
      </c>
      <c r="BA275" s="1">
        <v>1.40425</v>
      </c>
      <c r="BB275" s="1">
        <v>11.8631</v>
      </c>
      <c r="BC275" s="1">
        <v>3.75205</v>
      </c>
      <c r="BD275" s="1">
        <v>2.77116</v>
      </c>
      <c r="BE275" s="1">
        <v>333.156</v>
      </c>
      <c r="BF275" s="1">
        <v>7.09128</v>
      </c>
      <c r="BG275" s="1">
        <v>207.009</v>
      </c>
      <c r="BH275" s="1">
        <v>5.451853175</v>
      </c>
      <c r="BI275" s="1">
        <v>1.037158387</v>
      </c>
      <c r="BJ275" s="1">
        <v>0.280725421</v>
      </c>
      <c r="BK275" s="1">
        <v>0.0</v>
      </c>
      <c r="BL275" s="1" t="s">
        <v>144</v>
      </c>
      <c r="BM275" s="1" t="s">
        <v>145</v>
      </c>
      <c r="BN275" s="1" t="s">
        <v>145</v>
      </c>
      <c r="BO275" s="1" t="s">
        <v>145</v>
      </c>
      <c r="BP275" s="1" t="s">
        <v>146</v>
      </c>
      <c r="BQ275" s="1" t="s">
        <v>145</v>
      </c>
      <c r="BR275" s="1" t="s">
        <v>145</v>
      </c>
      <c r="BS275" s="1">
        <v>40.41210423</v>
      </c>
      <c r="BT275" s="1">
        <v>26.7694006</v>
      </c>
      <c r="BU275" s="1">
        <v>7.166458968</v>
      </c>
      <c r="BV275" s="1">
        <v>7.262686218</v>
      </c>
      <c r="BW275" s="1">
        <v>1.529561519</v>
      </c>
      <c r="BX275" s="1">
        <v>-0.416123726</v>
      </c>
      <c r="BY275" s="1">
        <v>-0.24637284</v>
      </c>
      <c r="BZ275" s="1" t="str">
        <f t="shared" si="1"/>
        <v>antiinflamatoria</v>
      </c>
      <c r="CA275" s="1">
        <v>34.41121495</v>
      </c>
      <c r="CB275" s="1" t="s">
        <v>148</v>
      </c>
      <c r="CC275" s="1">
        <v>0.022539469</v>
      </c>
      <c r="CD275" s="1">
        <v>0.159590191</v>
      </c>
      <c r="CE275" s="1">
        <v>0.013940208</v>
      </c>
      <c r="CF275" s="1">
        <v>0.699160228</v>
      </c>
      <c r="CG275" s="1">
        <v>0.00349345</v>
      </c>
      <c r="CH275" s="1">
        <v>3050.435</v>
      </c>
      <c r="CI275" s="2" t="str">
        <f t="shared" si="2"/>
        <v>High</v>
      </c>
      <c r="CJ275" s="1">
        <v>1839.974</v>
      </c>
      <c r="CK275" s="1">
        <v>1805.424</v>
      </c>
      <c r="CL275" s="1">
        <v>34.55</v>
      </c>
      <c r="CM275" s="1">
        <v>1732.073</v>
      </c>
      <c r="CN275" s="1">
        <v>105.12</v>
      </c>
      <c r="CO275" s="1">
        <v>0.865</v>
      </c>
      <c r="CP275" s="1">
        <v>0.0</v>
      </c>
      <c r="CQ275" s="1">
        <v>0.865</v>
      </c>
      <c r="CR275" s="1">
        <v>0.0</v>
      </c>
      <c r="CS275" s="1">
        <v>1.916</v>
      </c>
      <c r="CT275" s="1">
        <v>1.916</v>
      </c>
      <c r="CU275" s="1">
        <v>0.0</v>
      </c>
      <c r="CV275" s="1">
        <v>0.75</v>
      </c>
      <c r="CW275" s="1">
        <v>3.212</v>
      </c>
      <c r="CX275" s="1">
        <v>0.0</v>
      </c>
      <c r="CY275" s="1">
        <v>1455.454</v>
      </c>
      <c r="CZ275" s="1">
        <v>0.0</v>
      </c>
      <c r="DA275" s="1">
        <v>0.0</v>
      </c>
      <c r="DB275" s="1">
        <v>0.0</v>
      </c>
      <c r="DC275" s="1">
        <v>7.247</v>
      </c>
      <c r="DD275" s="1">
        <v>0.59</v>
      </c>
      <c r="DE275" s="1">
        <v>7.837</v>
      </c>
      <c r="DF275" s="1">
        <v>238.442</v>
      </c>
      <c r="DG275" s="1">
        <v>8.521</v>
      </c>
      <c r="DH275" s="1">
        <v>246.962</v>
      </c>
      <c r="DI275" s="1">
        <v>6.636</v>
      </c>
      <c r="DJ275" s="1">
        <v>14.87</v>
      </c>
      <c r="DK275" s="1">
        <v>21.507</v>
      </c>
      <c r="DL275" s="1">
        <v>74.96</v>
      </c>
      <c r="DM275" s="1">
        <v>8.654</v>
      </c>
      <c r="DN275" s="1">
        <v>83.614</v>
      </c>
      <c r="DO275" s="1">
        <v>0.0</v>
      </c>
      <c r="DP275" s="1">
        <v>1.916</v>
      </c>
      <c r="DQ275" s="1">
        <v>1.916</v>
      </c>
      <c r="DR275" s="1" t="s">
        <v>149</v>
      </c>
      <c r="DS275" s="1" t="s">
        <v>149</v>
      </c>
      <c r="DT275" s="1" t="s">
        <v>149</v>
      </c>
      <c r="DU275" s="1" t="s">
        <v>158</v>
      </c>
      <c r="DV275" s="1">
        <v>1806.455</v>
      </c>
      <c r="DW275" s="1" t="str">
        <f t="shared" si="3"/>
        <v>high</v>
      </c>
      <c r="DX275" s="1">
        <v>1089.626</v>
      </c>
      <c r="DY275" s="1">
        <v>1025.727</v>
      </c>
      <c r="DZ275" s="1">
        <v>62.252</v>
      </c>
      <c r="EA275" s="1" t="s">
        <v>149</v>
      </c>
      <c r="EB275" s="1" t="s">
        <v>149</v>
      </c>
      <c r="EC275" s="1" t="s">
        <v>149</v>
      </c>
      <c r="ED275" s="1" t="s">
        <v>157</v>
      </c>
      <c r="EE275" s="1" t="s">
        <v>709</v>
      </c>
      <c r="EF275" s="1" t="s">
        <v>151</v>
      </c>
      <c r="EG275" s="1" t="s">
        <v>151</v>
      </c>
    </row>
    <row r="276" ht="14.25" customHeight="1">
      <c r="A276" s="1" t="s">
        <v>710</v>
      </c>
      <c r="B276" s="1" t="s">
        <v>136</v>
      </c>
      <c r="C276" s="1">
        <v>59.0</v>
      </c>
      <c r="D276" s="1" t="s">
        <v>161</v>
      </c>
      <c r="E276" s="1">
        <v>128.0</v>
      </c>
      <c r="F276" s="1">
        <v>80.0</v>
      </c>
      <c r="G276" s="1" t="s">
        <v>154</v>
      </c>
      <c r="H276" s="1">
        <v>15.0</v>
      </c>
      <c r="I276" s="1">
        <v>197.0</v>
      </c>
      <c r="J276" s="1">
        <v>292.0</v>
      </c>
      <c r="K276" s="1">
        <v>3.65</v>
      </c>
      <c r="L276" s="1">
        <v>61.81</v>
      </c>
      <c r="M276" s="1">
        <v>1.4</v>
      </c>
      <c r="N276" s="1">
        <v>131.0</v>
      </c>
      <c r="O276" s="1">
        <v>5.0</v>
      </c>
      <c r="P276" s="1">
        <v>2.4</v>
      </c>
      <c r="Q276" s="1">
        <v>12.09</v>
      </c>
      <c r="R276" s="1">
        <v>0.198511166</v>
      </c>
      <c r="S276" s="1">
        <v>73.0</v>
      </c>
      <c r="T276" s="1">
        <v>10.57</v>
      </c>
      <c r="U276" s="1">
        <v>7.2705</v>
      </c>
      <c r="V276" s="1">
        <v>56.8</v>
      </c>
      <c r="W276" s="1">
        <v>56.06683464</v>
      </c>
      <c r="X276" s="1">
        <v>67.1</v>
      </c>
      <c r="Y276" s="1">
        <v>29.27812442</v>
      </c>
      <c r="Z276" s="1">
        <v>3.415519333</v>
      </c>
      <c r="AA276" s="1">
        <v>0.317937064</v>
      </c>
      <c r="AB276" s="1">
        <v>66.2</v>
      </c>
      <c r="AC276" s="1">
        <v>23.23341794</v>
      </c>
      <c r="AD276" s="1" t="s">
        <v>154</v>
      </c>
      <c r="AE276" s="1">
        <v>28.11482387</v>
      </c>
      <c r="AF276" s="1">
        <v>94.4</v>
      </c>
      <c r="AG276" s="1" t="s">
        <v>140</v>
      </c>
      <c r="AH276" s="1" t="s">
        <v>141</v>
      </c>
      <c r="AI276" s="1" t="s">
        <v>142</v>
      </c>
      <c r="AJ276" s="1" t="s">
        <v>167</v>
      </c>
      <c r="AK276" s="1" t="s">
        <v>143</v>
      </c>
      <c r="AL276" s="1">
        <v>120.0</v>
      </c>
      <c r="AM276" s="1">
        <v>81.0</v>
      </c>
      <c r="AN276" s="1">
        <v>3934.19</v>
      </c>
      <c r="AO276" s="1">
        <v>23.9988</v>
      </c>
      <c r="AP276" s="1">
        <v>950.789</v>
      </c>
      <c r="AQ276" s="1">
        <v>1876.0</v>
      </c>
      <c r="AR276" s="1">
        <v>17.8642</v>
      </c>
      <c r="AS276" s="1">
        <v>2934.64</v>
      </c>
      <c r="AT276" s="1">
        <v>5571.65</v>
      </c>
      <c r="AU276" s="1">
        <v>384.711</v>
      </c>
      <c r="AV276" s="1">
        <v>11.0812</v>
      </c>
      <c r="AW276" s="1">
        <v>3.3763</v>
      </c>
      <c r="AX276" s="1">
        <v>5.42083</v>
      </c>
      <c r="AY276" s="1">
        <v>894.017</v>
      </c>
      <c r="AZ276" s="1">
        <v>1.84316</v>
      </c>
      <c r="BA276" s="1">
        <v>2.31259</v>
      </c>
      <c r="BB276" s="1">
        <v>30.9112</v>
      </c>
      <c r="BC276" s="1">
        <v>6.87998</v>
      </c>
      <c r="BD276" s="1">
        <v>3.7314</v>
      </c>
      <c r="BE276" s="1">
        <v>501.464</v>
      </c>
      <c r="BF276" s="1">
        <v>7.5938</v>
      </c>
      <c r="BG276" s="1">
        <v>249.416</v>
      </c>
      <c r="BH276" s="1">
        <v>3.794285924</v>
      </c>
      <c r="BI276" s="1">
        <v>2.354251867</v>
      </c>
      <c r="BJ276" s="1">
        <v>0.708319872</v>
      </c>
      <c r="BK276" s="1">
        <v>0.0</v>
      </c>
      <c r="BL276" s="1" t="s">
        <v>144</v>
      </c>
      <c r="BM276" s="1" t="s">
        <v>146</v>
      </c>
      <c r="BN276" s="1" t="s">
        <v>146</v>
      </c>
      <c r="BO276" s="1" t="s">
        <v>146</v>
      </c>
      <c r="BP276" s="1" t="s">
        <v>145</v>
      </c>
      <c r="BQ276" s="1" t="s">
        <v>146</v>
      </c>
      <c r="BR276" s="1" t="s">
        <v>145</v>
      </c>
      <c r="BS276" s="1">
        <v>30.60544159</v>
      </c>
      <c r="BT276" s="1">
        <v>16.79054479</v>
      </c>
      <c r="BU276" s="1">
        <v>7.546534302</v>
      </c>
      <c r="BV276" s="1">
        <v>5.863727812</v>
      </c>
      <c r="BW276" s="1">
        <v>1.859562912</v>
      </c>
      <c r="BX276" s="1">
        <v>-1.155228493</v>
      </c>
      <c r="BY276" s="1">
        <v>-0.293652388</v>
      </c>
      <c r="BZ276" s="1" t="str">
        <f t="shared" si="1"/>
        <v>antiinflamatoria</v>
      </c>
      <c r="CA276" s="1">
        <v>28.23728814</v>
      </c>
      <c r="CB276" s="1" t="s">
        <v>148</v>
      </c>
      <c r="CC276" s="1">
        <v>0.008163265</v>
      </c>
      <c r="CD276" s="1">
        <v>0.101113173</v>
      </c>
      <c r="CE276" s="1">
        <v>0.697588126</v>
      </c>
      <c r="CF276" s="1">
        <v>0.020779221</v>
      </c>
      <c r="CG276" s="1">
        <v>0.0</v>
      </c>
      <c r="CH276" s="1">
        <v>1493.385</v>
      </c>
      <c r="CI276" s="2" t="str">
        <f t="shared" si="2"/>
        <v>High</v>
      </c>
      <c r="CJ276" s="1">
        <v>1067.333</v>
      </c>
      <c r="CK276" s="1">
        <v>631.135</v>
      </c>
      <c r="CL276" s="1">
        <v>436.199</v>
      </c>
      <c r="CM276" s="1">
        <v>39.729</v>
      </c>
      <c r="CN276" s="1">
        <v>974.58</v>
      </c>
      <c r="CO276" s="1">
        <v>36.652</v>
      </c>
      <c r="CP276" s="1">
        <v>0.0</v>
      </c>
      <c r="CQ276" s="1">
        <v>36.652</v>
      </c>
      <c r="CR276" s="1">
        <v>0.0</v>
      </c>
      <c r="CS276" s="1">
        <v>16.373</v>
      </c>
      <c r="CT276" s="1">
        <v>16.373</v>
      </c>
      <c r="CU276" s="1">
        <v>0.0</v>
      </c>
      <c r="CV276" s="1">
        <v>31.924</v>
      </c>
      <c r="CW276" s="1">
        <v>0.0</v>
      </c>
      <c r="CX276" s="1">
        <v>0.0</v>
      </c>
      <c r="CY276" s="1">
        <v>0.0</v>
      </c>
      <c r="CZ276" s="1">
        <v>0.695</v>
      </c>
      <c r="DA276" s="1">
        <v>1.14</v>
      </c>
      <c r="DB276" s="1">
        <v>1.835</v>
      </c>
      <c r="DC276" s="1">
        <v>18.762</v>
      </c>
      <c r="DD276" s="1">
        <v>0.142</v>
      </c>
      <c r="DE276" s="1">
        <v>18.904</v>
      </c>
      <c r="DF276" s="1">
        <v>14.209</v>
      </c>
      <c r="DG276" s="1">
        <v>4.782</v>
      </c>
      <c r="DH276" s="1">
        <v>18.99</v>
      </c>
      <c r="DI276" s="1">
        <v>0.676</v>
      </c>
      <c r="DJ276" s="1">
        <v>3.389</v>
      </c>
      <c r="DK276" s="1">
        <v>4.065</v>
      </c>
      <c r="DL276" s="1">
        <v>560.025</v>
      </c>
      <c r="DM276" s="1">
        <v>410.258</v>
      </c>
      <c r="DN276" s="1">
        <v>970.283</v>
      </c>
      <c r="DO276" s="1">
        <v>0.0</v>
      </c>
      <c r="DP276" s="1">
        <v>16.373</v>
      </c>
      <c r="DQ276" s="1">
        <v>16.373</v>
      </c>
      <c r="DR276" s="1" t="s">
        <v>149</v>
      </c>
      <c r="DS276" s="1" t="s">
        <v>149</v>
      </c>
      <c r="DT276" s="1" t="s">
        <v>158</v>
      </c>
      <c r="DU276" s="1" t="s">
        <v>149</v>
      </c>
      <c r="DV276" s="1">
        <v>379.591</v>
      </c>
      <c r="DW276" s="1" t="str">
        <f t="shared" si="3"/>
        <v>low</v>
      </c>
      <c r="DX276" s="1">
        <v>271.297</v>
      </c>
      <c r="DY276" s="1">
        <v>10.098</v>
      </c>
      <c r="DZ276" s="1">
        <v>247.721</v>
      </c>
      <c r="EA276" s="1" t="s">
        <v>158</v>
      </c>
      <c r="EB276" s="1" t="s">
        <v>157</v>
      </c>
      <c r="EC276" s="1" t="s">
        <v>158</v>
      </c>
      <c r="ED276" s="1" t="s">
        <v>149</v>
      </c>
      <c r="EE276" s="1" t="s">
        <v>711</v>
      </c>
      <c r="EF276" s="1" t="s">
        <v>175</v>
      </c>
      <c r="EG276" s="1" t="s">
        <v>175</v>
      </c>
    </row>
    <row r="277" ht="14.25" customHeight="1">
      <c r="A277" s="1" t="s">
        <v>712</v>
      </c>
      <c r="B277" s="1" t="s">
        <v>136</v>
      </c>
      <c r="C277" s="1">
        <v>38.0</v>
      </c>
      <c r="D277" s="1" t="s">
        <v>137</v>
      </c>
      <c r="E277" s="1">
        <v>125.0</v>
      </c>
      <c r="F277" s="1">
        <v>31.0</v>
      </c>
      <c r="G277" s="1" t="s">
        <v>138</v>
      </c>
      <c r="H277" s="1">
        <v>23.0</v>
      </c>
      <c r="I277" s="1">
        <v>153.0</v>
      </c>
      <c r="J277" s="1">
        <v>208.0</v>
      </c>
      <c r="K277" s="1">
        <v>6.709677419</v>
      </c>
      <c r="L277" s="1">
        <v>205.52</v>
      </c>
      <c r="M277" s="1">
        <v>4.9</v>
      </c>
      <c r="N277" s="1">
        <v>97.0</v>
      </c>
      <c r="O277" s="1">
        <v>5.4</v>
      </c>
      <c r="P277" s="1">
        <v>5.33</v>
      </c>
      <c r="Q277" s="1">
        <v>2.26</v>
      </c>
      <c r="R277" s="1">
        <v>2.35840708</v>
      </c>
      <c r="S277" s="1">
        <v>117.0</v>
      </c>
      <c r="T277" s="1">
        <v>23.99</v>
      </c>
      <c r="U277" s="1">
        <v>5.3835</v>
      </c>
      <c r="V277" s="1">
        <v>178.8</v>
      </c>
      <c r="W277" s="1">
        <v>254.7385187</v>
      </c>
      <c r="X277" s="1">
        <v>32.5</v>
      </c>
      <c r="Y277" s="1">
        <v>17.42158053</v>
      </c>
      <c r="Z277" s="1">
        <v>5.740007333</v>
      </c>
      <c r="AA277" s="1">
        <v>0.296671441</v>
      </c>
      <c r="AB277" s="1">
        <v>86.6</v>
      </c>
      <c r="AC277" s="1">
        <v>29.51230742</v>
      </c>
      <c r="AD277" s="1" t="s">
        <v>139</v>
      </c>
      <c r="AE277" s="1">
        <v>26.83794532</v>
      </c>
      <c r="AF277" s="1">
        <v>101.8</v>
      </c>
      <c r="AG277" s="1" t="s">
        <v>140</v>
      </c>
      <c r="AH277" s="1" t="s">
        <v>141</v>
      </c>
      <c r="AI277" s="1" t="s">
        <v>142</v>
      </c>
      <c r="AJ277" s="1" t="s">
        <v>142</v>
      </c>
      <c r="AK277" s="1" t="s">
        <v>173</v>
      </c>
      <c r="AL277" s="1">
        <v>127.0</v>
      </c>
      <c r="AM277" s="1">
        <v>83.0</v>
      </c>
      <c r="AN277" s="1">
        <v>1725.94</v>
      </c>
      <c r="AO277" s="1">
        <v>11.6503</v>
      </c>
      <c r="AP277" s="1">
        <v>527.664</v>
      </c>
      <c r="AQ277" s="1">
        <v>982.35</v>
      </c>
      <c r="AR277" s="1">
        <v>11.4501</v>
      </c>
      <c r="AS277" s="1">
        <v>1225.05</v>
      </c>
      <c r="AT277" s="1">
        <v>2202.22</v>
      </c>
      <c r="AU277" s="1">
        <v>175.8</v>
      </c>
      <c r="AV277" s="1">
        <v>10.0628</v>
      </c>
      <c r="AW277" s="1">
        <v>0.875743</v>
      </c>
      <c r="AX277" s="1">
        <v>2.55763</v>
      </c>
      <c r="AY277" s="1">
        <v>695.011</v>
      </c>
      <c r="AZ277" s="1">
        <v>0.87749</v>
      </c>
      <c r="BA277" s="1">
        <v>1.40425</v>
      </c>
      <c r="BB277" s="1">
        <v>13.6516</v>
      </c>
      <c r="BC277" s="1">
        <v>4.163</v>
      </c>
      <c r="BD277" s="1">
        <v>1.61284</v>
      </c>
      <c r="BE277" s="1">
        <v>205.037</v>
      </c>
      <c r="BF277" s="1">
        <v>7.75162</v>
      </c>
      <c r="BG277" s="1">
        <v>104.336</v>
      </c>
      <c r="BH277" s="1">
        <v>1.859726987</v>
      </c>
      <c r="BI277" s="1">
        <v>0.229860623</v>
      </c>
      <c r="BJ277" s="1">
        <v>0.095843391</v>
      </c>
      <c r="BK277" s="1">
        <v>0.0</v>
      </c>
      <c r="BL277" s="1" t="s">
        <v>144</v>
      </c>
      <c r="BM277" s="1" t="s">
        <v>146</v>
      </c>
      <c r="BN277" s="1" t="s">
        <v>146</v>
      </c>
      <c r="BO277" s="1" t="s">
        <v>145</v>
      </c>
      <c r="BP277" s="1" t="s">
        <v>146</v>
      </c>
      <c r="BQ277" s="1" t="s">
        <v>145</v>
      </c>
      <c r="BR277" s="1" t="s">
        <v>145</v>
      </c>
      <c r="BS277" s="1">
        <v>22.7882063</v>
      </c>
      <c r="BT277" s="1">
        <v>12.7232216</v>
      </c>
      <c r="BU277" s="1">
        <v>4.001900501</v>
      </c>
      <c r="BV277" s="1">
        <v>2.449413749</v>
      </c>
      <c r="BW277" s="1">
        <v>0.0</v>
      </c>
      <c r="BX277" s="1">
        <v>1.555705035</v>
      </c>
      <c r="BY277" s="1">
        <v>0.901335478</v>
      </c>
      <c r="BZ277" s="1" t="str">
        <f t="shared" si="1"/>
        <v>proinflamatoria</v>
      </c>
      <c r="CA277" s="1">
        <v>30.34577603</v>
      </c>
      <c r="CB277" s="1" t="s">
        <v>148</v>
      </c>
      <c r="CC277" s="1">
        <v>0.052997777</v>
      </c>
      <c r="CD277" s="1">
        <v>0.477908712</v>
      </c>
      <c r="CE277" s="1">
        <v>0.042340367</v>
      </c>
      <c r="CF277" s="1">
        <v>0.1952742</v>
      </c>
      <c r="CG277" s="1">
        <v>0.155552511</v>
      </c>
      <c r="CH277" s="1">
        <v>270.464</v>
      </c>
      <c r="CI277" s="2" t="str">
        <f t="shared" si="2"/>
        <v>low</v>
      </c>
      <c r="CJ277" s="1">
        <v>107.304</v>
      </c>
      <c r="CK277" s="1">
        <v>19.431</v>
      </c>
      <c r="CL277" s="1">
        <v>87.873</v>
      </c>
      <c r="CM277" s="1">
        <v>34.843</v>
      </c>
      <c r="CN277" s="1">
        <v>67.065</v>
      </c>
      <c r="CO277" s="1">
        <v>1.031</v>
      </c>
      <c r="CP277" s="1">
        <v>0.0</v>
      </c>
      <c r="CQ277" s="1">
        <v>1.031</v>
      </c>
      <c r="CR277" s="1">
        <v>0.0</v>
      </c>
      <c r="CS277" s="1">
        <v>4.365</v>
      </c>
      <c r="CT277" s="1">
        <v>4.365</v>
      </c>
      <c r="CU277" s="1">
        <v>0.0</v>
      </c>
      <c r="CV277" s="1">
        <v>0.814</v>
      </c>
      <c r="CW277" s="1">
        <v>0.0</v>
      </c>
      <c r="CX277" s="1">
        <v>0.0</v>
      </c>
      <c r="CY277" s="1">
        <v>0.0</v>
      </c>
      <c r="CZ277" s="1">
        <v>0.0</v>
      </c>
      <c r="DA277" s="1">
        <v>25.38</v>
      </c>
      <c r="DB277" s="1">
        <v>25.38</v>
      </c>
      <c r="DC277" s="1">
        <v>7.934</v>
      </c>
      <c r="DD277" s="1">
        <v>1.043</v>
      </c>
      <c r="DE277" s="1">
        <v>8.976</v>
      </c>
      <c r="DF277" s="1">
        <v>0.0</v>
      </c>
      <c r="DG277" s="1">
        <v>0.487</v>
      </c>
      <c r="DH277" s="1">
        <v>0.487</v>
      </c>
      <c r="DI277" s="1">
        <v>0.233</v>
      </c>
      <c r="DJ277" s="1">
        <v>4.057</v>
      </c>
      <c r="DK277" s="1">
        <v>4.29</v>
      </c>
      <c r="DL277" s="1">
        <v>10.209</v>
      </c>
      <c r="DM277" s="1">
        <v>52.517</v>
      </c>
      <c r="DN277" s="1">
        <v>62.726</v>
      </c>
      <c r="DO277" s="1">
        <v>0.0</v>
      </c>
      <c r="DP277" s="1">
        <v>4.365</v>
      </c>
      <c r="DQ277" s="1">
        <v>4.365</v>
      </c>
      <c r="DR277" s="1" t="s">
        <v>158</v>
      </c>
      <c r="DS277" s="1" t="s">
        <v>158</v>
      </c>
      <c r="DT277" s="1" t="s">
        <v>158</v>
      </c>
      <c r="DU277" s="1" t="s">
        <v>158</v>
      </c>
      <c r="DV277" s="1">
        <v>156.706</v>
      </c>
      <c r="DW277" s="1" t="str">
        <f t="shared" si="3"/>
        <v>low</v>
      </c>
      <c r="DX277" s="1">
        <v>62.171</v>
      </c>
      <c r="DY277" s="1">
        <v>20.188</v>
      </c>
      <c r="DZ277" s="1">
        <v>38.857</v>
      </c>
      <c r="EA277" s="1" t="s">
        <v>158</v>
      </c>
      <c r="EB277" s="1" t="s">
        <v>158</v>
      </c>
      <c r="EC277" s="1" t="s">
        <v>158</v>
      </c>
      <c r="ED277" s="1" t="s">
        <v>158</v>
      </c>
      <c r="EE277" s="1" t="s">
        <v>713</v>
      </c>
      <c r="EF277" s="1" t="s">
        <v>151</v>
      </c>
      <c r="EG277" s="1" t="s">
        <v>151</v>
      </c>
    </row>
    <row r="278" ht="14.25" customHeight="1">
      <c r="A278" s="1" t="s">
        <v>714</v>
      </c>
      <c r="B278" s="1" t="s">
        <v>136</v>
      </c>
      <c r="C278" s="1">
        <v>28.0</v>
      </c>
      <c r="D278" s="1" t="s">
        <v>137</v>
      </c>
      <c r="E278" s="1">
        <v>99.5</v>
      </c>
      <c r="F278" s="1">
        <v>34.0</v>
      </c>
      <c r="G278" s="1" t="s">
        <v>138</v>
      </c>
      <c r="H278" s="1">
        <v>30.0</v>
      </c>
      <c r="I278" s="1">
        <v>114.0</v>
      </c>
      <c r="J278" s="1">
        <v>178.0</v>
      </c>
      <c r="K278" s="1">
        <v>5.235294118</v>
      </c>
      <c r="L278" s="1">
        <v>155.9</v>
      </c>
      <c r="M278" s="1">
        <v>0.9</v>
      </c>
      <c r="N278" s="1">
        <v>88.0</v>
      </c>
      <c r="O278" s="1">
        <v>5.4</v>
      </c>
      <c r="P278" s="1">
        <v>2.55</v>
      </c>
      <c r="Q278" s="1">
        <v>3.13</v>
      </c>
      <c r="R278" s="1">
        <v>0.814696486</v>
      </c>
      <c r="S278" s="1">
        <v>149.0</v>
      </c>
      <c r="T278" s="1">
        <v>13.09</v>
      </c>
      <c r="U278" s="1">
        <v>4.884</v>
      </c>
      <c r="V278" s="1">
        <v>142.7</v>
      </c>
      <c r="W278" s="1">
        <v>189.1618497</v>
      </c>
      <c r="X278" s="1">
        <v>59.8</v>
      </c>
      <c r="Y278" s="1">
        <v>35.19388546</v>
      </c>
      <c r="Z278" s="1">
        <v>2.841402667</v>
      </c>
      <c r="AA278" s="1">
        <v>0.326226743</v>
      </c>
      <c r="AB278" s="1">
        <v>76.0</v>
      </c>
      <c r="AC278" s="1">
        <v>26.83152521</v>
      </c>
      <c r="AD278" s="1" t="s">
        <v>139</v>
      </c>
      <c r="AE278" s="1">
        <v>24.03232673</v>
      </c>
      <c r="AF278" s="1">
        <v>86.6</v>
      </c>
      <c r="AG278" s="1" t="s">
        <v>154</v>
      </c>
      <c r="AH278" s="1" t="s">
        <v>154</v>
      </c>
      <c r="AI278" s="1" t="s">
        <v>142</v>
      </c>
      <c r="AJ278" s="1" t="s">
        <v>142</v>
      </c>
      <c r="AK278" s="1" t="s">
        <v>143</v>
      </c>
      <c r="AL278" s="1">
        <v>114.0</v>
      </c>
      <c r="AM278" s="1">
        <v>73.0</v>
      </c>
      <c r="AN278" s="1">
        <v>2424.5</v>
      </c>
      <c r="AO278" s="1">
        <v>18.8023</v>
      </c>
      <c r="AP278" s="1">
        <v>673.552</v>
      </c>
      <c r="AQ278" s="1">
        <v>1320.72</v>
      </c>
      <c r="AR278" s="1">
        <v>17.2289</v>
      </c>
      <c r="AS278" s="1">
        <v>1649.56</v>
      </c>
      <c r="AT278" s="1">
        <v>3805.22</v>
      </c>
      <c r="AU278" s="1">
        <v>309.808</v>
      </c>
      <c r="AV278" s="1">
        <v>11.2665</v>
      </c>
      <c r="AW278" s="1">
        <v>4.48555</v>
      </c>
      <c r="AX278" s="1">
        <v>3.68869</v>
      </c>
      <c r="AY278" s="1">
        <v>1328.75</v>
      </c>
      <c r="AZ278" s="1">
        <v>2.00441</v>
      </c>
      <c r="BA278" s="1">
        <v>3.28614</v>
      </c>
      <c r="BB278" s="1">
        <v>24.7884</v>
      </c>
      <c r="BC278" s="1">
        <v>7.79088</v>
      </c>
      <c r="BD278" s="1">
        <v>3.23388</v>
      </c>
      <c r="BE278" s="1">
        <v>428.179</v>
      </c>
      <c r="BF278" s="1">
        <v>8.34913</v>
      </c>
      <c r="BG278" s="1">
        <v>153.133</v>
      </c>
      <c r="BH278" s="1">
        <v>1.215557609</v>
      </c>
      <c r="BI278" s="1">
        <v>0.247897785</v>
      </c>
      <c r="BJ278" s="1">
        <v>0.219638979</v>
      </c>
      <c r="BK278" s="1">
        <v>0.029554827</v>
      </c>
      <c r="BL278" s="1" t="s">
        <v>156</v>
      </c>
      <c r="BM278" s="1" t="s">
        <v>146</v>
      </c>
      <c r="BN278" s="1" t="s">
        <v>146</v>
      </c>
      <c r="BO278" s="1" t="s">
        <v>145</v>
      </c>
      <c r="BP278" s="1" t="s">
        <v>146</v>
      </c>
      <c r="BQ278" s="1" t="s">
        <v>146</v>
      </c>
      <c r="BR278" s="1" t="s">
        <v>146</v>
      </c>
      <c r="BS278" s="1">
        <v>28.29255812</v>
      </c>
      <c r="BT278" s="1">
        <v>14.56036112</v>
      </c>
      <c r="BU278" s="1">
        <v>6.812314496</v>
      </c>
      <c r="BV278" s="1">
        <v>4.579266096</v>
      </c>
      <c r="BW278" s="1">
        <v>1.076695646</v>
      </c>
      <c r="BX278" s="1">
        <v>-0.707760609</v>
      </c>
      <c r="BY278" s="1">
        <v>-0.291860045</v>
      </c>
      <c r="BZ278" s="1" t="str">
        <f t="shared" si="1"/>
        <v>antiinflamatoria</v>
      </c>
      <c r="CA278" s="1">
        <v>25.13163972</v>
      </c>
      <c r="CB278" s="1" t="s">
        <v>148</v>
      </c>
      <c r="CC278" s="1">
        <v>0.145997286</v>
      </c>
      <c r="CD278" s="1">
        <v>0.219032112</v>
      </c>
      <c r="CE278" s="1">
        <v>0.356436002</v>
      </c>
      <c r="CF278" s="1">
        <v>0.107914971</v>
      </c>
      <c r="CG278" s="1">
        <v>0.055576662</v>
      </c>
      <c r="CH278" s="1">
        <v>950.491</v>
      </c>
      <c r="CI278" s="2" t="str">
        <f t="shared" si="2"/>
        <v>low</v>
      </c>
      <c r="CJ278" s="1">
        <v>530.767</v>
      </c>
      <c r="CK278" s="1">
        <v>443.642</v>
      </c>
      <c r="CL278" s="1">
        <v>87.125</v>
      </c>
      <c r="CM278" s="1">
        <v>372.801</v>
      </c>
      <c r="CN278" s="1">
        <v>131.853</v>
      </c>
      <c r="CO278" s="1">
        <v>1.634</v>
      </c>
      <c r="CP278" s="1">
        <v>0.0</v>
      </c>
      <c r="CQ278" s="1">
        <v>1.634</v>
      </c>
      <c r="CR278" s="1">
        <v>0.0</v>
      </c>
      <c r="CS278" s="1">
        <v>24.479</v>
      </c>
      <c r="CT278" s="1">
        <v>24.479</v>
      </c>
      <c r="CU278" s="1">
        <v>0.0</v>
      </c>
      <c r="CV278" s="1">
        <v>1.596</v>
      </c>
      <c r="CW278" s="1">
        <v>0.0</v>
      </c>
      <c r="CX278" s="1">
        <v>0.0</v>
      </c>
      <c r="CY278" s="1">
        <v>329.714</v>
      </c>
      <c r="CZ278" s="1">
        <v>0.0</v>
      </c>
      <c r="DA278" s="1">
        <v>5.64</v>
      </c>
      <c r="DB278" s="1">
        <v>5.64</v>
      </c>
      <c r="DC278" s="1">
        <v>0.001</v>
      </c>
      <c r="DD278" s="1">
        <v>0.544</v>
      </c>
      <c r="DE278" s="1">
        <v>0.545</v>
      </c>
      <c r="DF278" s="1">
        <v>28.652</v>
      </c>
      <c r="DG278" s="1">
        <v>8.25</v>
      </c>
      <c r="DH278" s="1">
        <v>36.902</v>
      </c>
      <c r="DI278" s="1">
        <v>0.7</v>
      </c>
      <c r="DJ278" s="1">
        <v>12.639</v>
      </c>
      <c r="DK278" s="1">
        <v>13.338</v>
      </c>
      <c r="DL278" s="1">
        <v>82.932</v>
      </c>
      <c r="DM278" s="1">
        <v>35.565</v>
      </c>
      <c r="DN278" s="1">
        <v>118.497</v>
      </c>
      <c r="DO278" s="1">
        <v>0.0</v>
      </c>
      <c r="DP278" s="1">
        <v>24.479</v>
      </c>
      <c r="DQ278" s="1">
        <v>24.479</v>
      </c>
      <c r="DR278" s="1" t="s">
        <v>157</v>
      </c>
      <c r="DS278" s="1" t="s">
        <v>157</v>
      </c>
      <c r="DT278" s="1" t="s">
        <v>149</v>
      </c>
      <c r="DU278" s="1" t="s">
        <v>157</v>
      </c>
      <c r="DV278" s="1">
        <v>392.036</v>
      </c>
      <c r="DW278" s="1" t="str">
        <f t="shared" si="3"/>
        <v>low</v>
      </c>
      <c r="DX278" s="1">
        <v>218.918</v>
      </c>
      <c r="DY278" s="1">
        <v>153.764</v>
      </c>
      <c r="DZ278" s="1">
        <v>54.383</v>
      </c>
      <c r="EA278" s="1" t="s">
        <v>157</v>
      </c>
      <c r="EB278" s="1" t="s">
        <v>157</v>
      </c>
      <c r="EC278" s="1" t="s">
        <v>149</v>
      </c>
      <c r="ED278" s="1" t="s">
        <v>158</v>
      </c>
      <c r="EE278" s="1" t="s">
        <v>715</v>
      </c>
      <c r="EF278" s="1" t="s">
        <v>175</v>
      </c>
      <c r="EG278" s="1" t="s">
        <v>175</v>
      </c>
    </row>
    <row r="279" ht="14.25" customHeight="1">
      <c r="A279" s="1" t="s">
        <v>716</v>
      </c>
      <c r="B279" s="1" t="s">
        <v>153</v>
      </c>
      <c r="C279" s="1">
        <v>29.0</v>
      </c>
      <c r="D279" s="1" t="s">
        <v>137</v>
      </c>
      <c r="E279" s="1">
        <v>65.2</v>
      </c>
      <c r="F279" s="1">
        <v>35.0</v>
      </c>
      <c r="G279" s="1" t="s">
        <v>154</v>
      </c>
      <c r="H279" s="1">
        <v>16.0</v>
      </c>
      <c r="I279" s="1">
        <v>89.0</v>
      </c>
      <c r="J279" s="1">
        <v>134.0</v>
      </c>
      <c r="K279" s="1">
        <v>3.828571429</v>
      </c>
      <c r="L279" s="1">
        <v>234.5</v>
      </c>
      <c r="M279" s="1">
        <v>3.2</v>
      </c>
      <c r="N279" s="1">
        <v>78.0</v>
      </c>
      <c r="O279" s="1">
        <v>5.4</v>
      </c>
      <c r="P279" s="1">
        <v>13.46</v>
      </c>
      <c r="Q279" s="1">
        <v>5.02</v>
      </c>
      <c r="R279" s="1">
        <v>2.6812749</v>
      </c>
      <c r="S279" s="1">
        <v>79.0</v>
      </c>
      <c r="T279" s="1">
        <v>17.47</v>
      </c>
      <c r="U279" s="1">
        <v>4.329</v>
      </c>
      <c r="V279" s="1">
        <v>219.9</v>
      </c>
      <c r="W279" s="1">
        <v>421.4716526</v>
      </c>
      <c r="X279" s="1">
        <v>46.7</v>
      </c>
      <c r="Y279" s="1">
        <v>29.75103147</v>
      </c>
      <c r="Z279" s="1">
        <v>3.361228</v>
      </c>
      <c r="AA279" s="1">
        <v>0.318642044</v>
      </c>
      <c r="AB279" s="1">
        <v>84.0</v>
      </c>
      <c r="AC279" s="1">
        <v>31.49973619</v>
      </c>
      <c r="AD279" s="1" t="s">
        <v>155</v>
      </c>
      <c r="AE279" s="1">
        <v>38.79510028</v>
      </c>
      <c r="AF279" s="1">
        <v>94.0</v>
      </c>
      <c r="AG279" s="1" t="s">
        <v>140</v>
      </c>
      <c r="AH279" s="1" t="s">
        <v>141</v>
      </c>
      <c r="AI279" s="1" t="s">
        <v>142</v>
      </c>
      <c r="AJ279" s="1" t="s">
        <v>167</v>
      </c>
      <c r="AK279" s="1" t="s">
        <v>143</v>
      </c>
      <c r="AL279" s="1">
        <v>110.0</v>
      </c>
      <c r="AM279" s="1">
        <v>79.0</v>
      </c>
      <c r="AN279" s="1">
        <v>1525.8</v>
      </c>
      <c r="AO279" s="1">
        <v>23.2102</v>
      </c>
      <c r="AP279" s="1">
        <v>571.125</v>
      </c>
      <c r="AQ279" s="1">
        <v>947.727</v>
      </c>
      <c r="AR279" s="1">
        <v>13.5391</v>
      </c>
      <c r="AS279" s="1">
        <v>1197.05</v>
      </c>
      <c r="AT279" s="1">
        <v>2621.6</v>
      </c>
      <c r="AU279" s="1">
        <v>240.374</v>
      </c>
      <c r="AV279" s="1">
        <v>10.8271</v>
      </c>
      <c r="AW279" s="1">
        <v>1.39028</v>
      </c>
      <c r="AX279" s="1">
        <v>3.13879</v>
      </c>
      <c r="AY279" s="1">
        <v>585.953</v>
      </c>
      <c r="AZ279" s="1">
        <v>0.826579</v>
      </c>
      <c r="BA279" s="1">
        <v>1.25184</v>
      </c>
      <c r="BB279" s="1">
        <v>10.8379</v>
      </c>
      <c r="BC279" s="1">
        <v>4.20586</v>
      </c>
      <c r="BD279" s="1">
        <v>1.4891</v>
      </c>
      <c r="BE279" s="1">
        <v>355.085</v>
      </c>
      <c r="BF279" s="1">
        <v>7.23433</v>
      </c>
      <c r="BG279" s="1">
        <v>120.181</v>
      </c>
      <c r="BH279" s="1">
        <v>0.364033462</v>
      </c>
      <c r="BI279" s="1">
        <v>0.0</v>
      </c>
      <c r="BJ279" s="1">
        <v>0.0</v>
      </c>
      <c r="BK279" s="1">
        <v>0.0</v>
      </c>
      <c r="BL279" s="1" t="s">
        <v>144</v>
      </c>
      <c r="BM279" s="1" t="s">
        <v>146</v>
      </c>
      <c r="BN279" s="1" t="s">
        <v>146</v>
      </c>
      <c r="BO279" s="1" t="s">
        <v>145</v>
      </c>
      <c r="BP279" s="1" t="s">
        <v>146</v>
      </c>
      <c r="BQ279" s="1" t="s">
        <v>145</v>
      </c>
      <c r="BR279" s="1" t="s">
        <v>145</v>
      </c>
      <c r="BS279" s="1">
        <v>20.72232487</v>
      </c>
      <c r="BT279" s="1">
        <v>10.97883492</v>
      </c>
      <c r="BU279" s="1">
        <v>8.686812585</v>
      </c>
      <c r="BV279" s="1">
        <v>14.64327796</v>
      </c>
      <c r="BW279" s="1">
        <v>0.0</v>
      </c>
      <c r="BX279" s="1">
        <v>0.149117904</v>
      </c>
      <c r="BY279" s="1">
        <v>0.097718155</v>
      </c>
      <c r="BZ279" s="1" t="str">
        <f t="shared" si="1"/>
        <v>proinflamatoria</v>
      </c>
      <c r="CA279" s="1">
        <v>41.25531915</v>
      </c>
      <c r="CB279" s="1" t="s">
        <v>148</v>
      </c>
      <c r="CC279" s="1">
        <v>0.020154068</v>
      </c>
      <c r="CD279" s="1">
        <v>0.078825186</v>
      </c>
      <c r="CE279" s="1">
        <v>0.05799294</v>
      </c>
      <c r="CF279" s="1">
        <v>0.373884918</v>
      </c>
      <c r="CG279" s="1">
        <v>0.047524649</v>
      </c>
      <c r="CH279" s="1">
        <v>1692.903</v>
      </c>
      <c r="CI279" s="2" t="str">
        <f t="shared" si="2"/>
        <v>High</v>
      </c>
      <c r="CJ279" s="1">
        <v>1363.73</v>
      </c>
      <c r="CK279" s="1">
        <v>982.942</v>
      </c>
      <c r="CL279" s="1">
        <v>380.788</v>
      </c>
      <c r="CM279" s="1">
        <v>562.36</v>
      </c>
      <c r="CN279" s="1">
        <v>787.786</v>
      </c>
      <c r="CO279" s="1">
        <v>8.377</v>
      </c>
      <c r="CP279" s="1">
        <v>0.0</v>
      </c>
      <c r="CQ279" s="1">
        <v>8.377</v>
      </c>
      <c r="CR279" s="1">
        <v>0.0</v>
      </c>
      <c r="CS279" s="1">
        <v>5.207</v>
      </c>
      <c r="CT279" s="1">
        <v>5.207</v>
      </c>
      <c r="CU279" s="1">
        <v>0.0</v>
      </c>
      <c r="CV279" s="1">
        <v>4.657</v>
      </c>
      <c r="CW279" s="1">
        <v>121.659</v>
      </c>
      <c r="CX279" s="1">
        <v>0.0</v>
      </c>
      <c r="CY279" s="1">
        <v>387.337</v>
      </c>
      <c r="CZ279" s="1">
        <v>0.062</v>
      </c>
      <c r="DA279" s="1">
        <v>0.0</v>
      </c>
      <c r="DB279" s="1">
        <v>0.062</v>
      </c>
      <c r="DC279" s="1">
        <v>0.0</v>
      </c>
      <c r="DD279" s="1">
        <v>0.419</v>
      </c>
      <c r="DE279" s="1">
        <v>0.419</v>
      </c>
      <c r="DF279" s="1">
        <v>30.446</v>
      </c>
      <c r="DG279" s="1">
        <v>10.687</v>
      </c>
      <c r="DH279" s="1">
        <v>41.133</v>
      </c>
      <c r="DI279" s="1">
        <v>38.077</v>
      </c>
      <c r="DJ279" s="1">
        <v>28.997</v>
      </c>
      <c r="DK279" s="1">
        <v>67.075</v>
      </c>
      <c r="DL279" s="1">
        <v>385.137</v>
      </c>
      <c r="DM279" s="1">
        <v>335.381</v>
      </c>
      <c r="DN279" s="1">
        <v>720.518</v>
      </c>
      <c r="DO279" s="1">
        <v>0.0</v>
      </c>
      <c r="DP279" s="1">
        <v>5.207</v>
      </c>
      <c r="DQ279" s="1">
        <v>5.207</v>
      </c>
      <c r="DR279" s="1" t="s">
        <v>149</v>
      </c>
      <c r="DS279" s="1" t="s">
        <v>149</v>
      </c>
      <c r="DT279" s="1" t="s">
        <v>149</v>
      </c>
      <c r="DU279" s="1" t="s">
        <v>149</v>
      </c>
      <c r="DV279" s="1">
        <v>1109.518</v>
      </c>
      <c r="DW279" s="1" t="str">
        <f t="shared" si="3"/>
        <v>high</v>
      </c>
      <c r="DX279" s="1">
        <v>893.78</v>
      </c>
      <c r="DY279" s="1">
        <v>368.567</v>
      </c>
      <c r="DZ279" s="1">
        <v>516.31</v>
      </c>
      <c r="EA279" s="1" t="s">
        <v>149</v>
      </c>
      <c r="EB279" s="1" t="s">
        <v>149</v>
      </c>
      <c r="EC279" s="1" t="s">
        <v>149</v>
      </c>
      <c r="ED279" s="1" t="s">
        <v>149</v>
      </c>
      <c r="EE279" s="1" t="s">
        <v>717</v>
      </c>
      <c r="EF279" s="1" t="s">
        <v>165</v>
      </c>
      <c r="EG279" s="1" t="s">
        <v>165</v>
      </c>
    </row>
    <row r="280" ht="14.25" customHeight="1">
      <c r="A280" s="1" t="s">
        <v>718</v>
      </c>
      <c r="B280" s="1" t="s">
        <v>136</v>
      </c>
      <c r="C280" s="1">
        <v>22.0</v>
      </c>
      <c r="D280" s="1" t="s">
        <v>137</v>
      </c>
      <c r="E280" s="1">
        <v>73.9</v>
      </c>
      <c r="F280" s="1">
        <v>43.0</v>
      </c>
      <c r="G280" s="1" t="s">
        <v>154</v>
      </c>
      <c r="H280" s="1">
        <v>21.0</v>
      </c>
      <c r="I280" s="1">
        <v>111.0</v>
      </c>
      <c r="J280" s="1">
        <v>162.0</v>
      </c>
      <c r="K280" s="1">
        <v>3.76744186</v>
      </c>
      <c r="L280" s="1">
        <v>90.9</v>
      </c>
      <c r="M280" s="1">
        <v>0.7</v>
      </c>
      <c r="N280" s="1">
        <v>77.0</v>
      </c>
      <c r="O280" s="1">
        <v>5.2</v>
      </c>
      <c r="P280" s="1">
        <v>1.13</v>
      </c>
      <c r="Q280" s="1">
        <v>5.02</v>
      </c>
      <c r="R280" s="1">
        <v>0.225099602</v>
      </c>
      <c r="S280" s="1">
        <v>105.0</v>
      </c>
      <c r="T280" s="1">
        <v>12.12</v>
      </c>
      <c r="U280" s="1">
        <v>4.2735</v>
      </c>
      <c r="V280" s="1">
        <v>176.6</v>
      </c>
      <c r="W280" s="1">
        <v>313.3807369</v>
      </c>
      <c r="X280" s="1">
        <v>66.8</v>
      </c>
      <c r="Y280" s="1">
        <v>43.4406375</v>
      </c>
      <c r="Z280" s="1">
        <v>2.301992</v>
      </c>
      <c r="AA280" s="1">
        <v>0.336256112</v>
      </c>
      <c r="AB280" s="1">
        <v>65.8</v>
      </c>
      <c r="AC280" s="1">
        <v>22.03628687</v>
      </c>
      <c r="AD280" s="1" t="s">
        <v>154</v>
      </c>
      <c r="AE280" s="1">
        <v>31.90904846</v>
      </c>
      <c r="AF280" s="1">
        <v>80.7</v>
      </c>
      <c r="AG280" s="1" t="s">
        <v>140</v>
      </c>
      <c r="AH280" s="1" t="s">
        <v>154</v>
      </c>
      <c r="AI280" s="1" t="s">
        <v>142</v>
      </c>
      <c r="AJ280" s="1" t="s">
        <v>142</v>
      </c>
      <c r="AK280" s="1" t="s">
        <v>143</v>
      </c>
      <c r="AL280" s="1">
        <v>126.0</v>
      </c>
      <c r="AM280" s="1">
        <v>75.0</v>
      </c>
      <c r="AN280" s="1">
        <v>2138.09</v>
      </c>
      <c r="AO280" s="1">
        <v>18.3715</v>
      </c>
      <c r="AP280" s="1">
        <v>663.735</v>
      </c>
      <c r="AQ280" s="1">
        <v>1126.63</v>
      </c>
      <c r="AR280" s="1">
        <v>13.7331</v>
      </c>
      <c r="AS280" s="1">
        <v>1433.18</v>
      </c>
      <c r="AT280" s="1">
        <v>2974.73</v>
      </c>
      <c r="AU280" s="1">
        <v>251.029</v>
      </c>
      <c r="AV280" s="1">
        <v>10.1552</v>
      </c>
      <c r="AW280" s="1">
        <v>1.68545</v>
      </c>
      <c r="AX280" s="1">
        <v>3.32936</v>
      </c>
      <c r="AY280" s="1">
        <v>667.197</v>
      </c>
      <c r="AZ280" s="1">
        <v>1.48342</v>
      </c>
      <c r="BA280" s="1">
        <v>1.51432</v>
      </c>
      <c r="BB280" s="1">
        <v>17.1962</v>
      </c>
      <c r="BC280" s="1">
        <v>5.26148</v>
      </c>
      <c r="BD280" s="1">
        <v>1.09754</v>
      </c>
      <c r="BE280" s="1">
        <v>431.612</v>
      </c>
      <c r="BF280" s="1">
        <v>6.65291</v>
      </c>
      <c r="BG280" s="1">
        <v>139.702</v>
      </c>
      <c r="BH280" s="1">
        <v>5.004044305</v>
      </c>
      <c r="BI280" s="1">
        <v>0.908976925</v>
      </c>
      <c r="BJ280" s="1">
        <v>0.268289968</v>
      </c>
      <c r="BK280" s="1">
        <v>0.038426573</v>
      </c>
      <c r="BL280" s="1" t="s">
        <v>156</v>
      </c>
      <c r="BM280" s="1" t="s">
        <v>146</v>
      </c>
      <c r="BN280" s="1" t="s">
        <v>146</v>
      </c>
      <c r="BO280" s="1" t="s">
        <v>146</v>
      </c>
      <c r="BP280" s="1" t="s">
        <v>146</v>
      </c>
      <c r="BQ280" s="1" t="s">
        <v>146</v>
      </c>
      <c r="BR280" s="1" t="s">
        <v>146</v>
      </c>
      <c r="BS280" s="1">
        <v>19.86516558</v>
      </c>
      <c r="BT280" s="1">
        <v>10.0885131</v>
      </c>
      <c r="BU280" s="1">
        <v>13.7795868</v>
      </c>
      <c r="BV280" s="1">
        <v>12.78940742</v>
      </c>
      <c r="BW280" s="1">
        <v>0.0</v>
      </c>
      <c r="BX280" s="1">
        <v>0.399934498</v>
      </c>
      <c r="BY280" s="1">
        <v>0.187060102</v>
      </c>
      <c r="BZ280" s="1" t="str">
        <f t="shared" si="1"/>
        <v>proinflamatoria</v>
      </c>
      <c r="CA280" s="1">
        <v>21.17472119</v>
      </c>
      <c r="CB280" s="1" t="s">
        <v>148</v>
      </c>
      <c r="CC280" s="1">
        <v>0.028289972</v>
      </c>
      <c r="CD280" s="1">
        <v>0.047991917</v>
      </c>
      <c r="CE280" s="1">
        <v>0.009637243</v>
      </c>
      <c r="CF280" s="1">
        <v>0.017117765</v>
      </c>
      <c r="CG280" s="1">
        <v>0.135465444</v>
      </c>
      <c r="CH280" s="1">
        <v>970.693</v>
      </c>
      <c r="CI280" s="2" t="str">
        <f t="shared" si="2"/>
        <v>low</v>
      </c>
      <c r="CJ280" s="1">
        <v>577.767</v>
      </c>
      <c r="CK280" s="1">
        <v>485.366</v>
      </c>
      <c r="CL280" s="1">
        <v>92.401</v>
      </c>
      <c r="CM280" s="1">
        <v>346.594</v>
      </c>
      <c r="CN280" s="1">
        <v>217.238</v>
      </c>
      <c r="CO280" s="1">
        <v>6.453</v>
      </c>
      <c r="CP280" s="1">
        <v>0.0</v>
      </c>
      <c r="CQ280" s="1">
        <v>6.453</v>
      </c>
      <c r="CR280" s="1">
        <v>0.0</v>
      </c>
      <c r="CS280" s="1">
        <v>7.483</v>
      </c>
      <c r="CT280" s="1">
        <v>7.483</v>
      </c>
      <c r="CU280" s="1">
        <v>0.0</v>
      </c>
      <c r="CV280" s="1">
        <v>0.105</v>
      </c>
      <c r="CW280" s="1">
        <v>0.0</v>
      </c>
      <c r="CX280" s="1">
        <v>0.0</v>
      </c>
      <c r="CY280" s="1">
        <v>17.867</v>
      </c>
      <c r="CZ280" s="1">
        <v>91.776</v>
      </c>
      <c r="DA280" s="1">
        <v>23.898</v>
      </c>
      <c r="DB280" s="1">
        <v>115.674</v>
      </c>
      <c r="DC280" s="1">
        <v>13.898</v>
      </c>
      <c r="DD280" s="1">
        <v>0.005</v>
      </c>
      <c r="DE280" s="1">
        <v>13.903</v>
      </c>
      <c r="DF280" s="1">
        <v>197.601</v>
      </c>
      <c r="DG280" s="1">
        <v>1.549</v>
      </c>
      <c r="DH280" s="1">
        <v>199.15</v>
      </c>
      <c r="DI280" s="1">
        <v>0.165</v>
      </c>
      <c r="DJ280" s="1">
        <v>0.363</v>
      </c>
      <c r="DK280" s="1">
        <v>0.527</v>
      </c>
      <c r="DL280" s="1">
        <v>157.607</v>
      </c>
      <c r="DM280" s="1">
        <v>59.104</v>
      </c>
      <c r="DN280" s="1">
        <v>216.711</v>
      </c>
      <c r="DO280" s="1">
        <v>0.0</v>
      </c>
      <c r="DP280" s="1">
        <v>7.483</v>
      </c>
      <c r="DQ280" s="1">
        <v>7.483</v>
      </c>
      <c r="DR280" s="1" t="s">
        <v>157</v>
      </c>
      <c r="DS280" s="1" t="s">
        <v>157</v>
      </c>
      <c r="DT280" s="1" t="s">
        <v>149</v>
      </c>
      <c r="DU280" s="1" t="s">
        <v>157</v>
      </c>
      <c r="DV280" s="1">
        <v>454.0</v>
      </c>
      <c r="DW280" s="1" t="str">
        <f t="shared" si="3"/>
        <v>low</v>
      </c>
      <c r="DX280" s="1">
        <v>270.226</v>
      </c>
      <c r="DY280" s="1">
        <v>162.104</v>
      </c>
      <c r="DZ280" s="1">
        <v>101.604</v>
      </c>
      <c r="EA280" s="1" t="s">
        <v>157</v>
      </c>
      <c r="EB280" s="1" t="s">
        <v>157</v>
      </c>
      <c r="EC280" s="1" t="s">
        <v>149</v>
      </c>
      <c r="ED280" s="1" t="s">
        <v>157</v>
      </c>
      <c r="EE280" s="1" t="s">
        <v>719</v>
      </c>
      <c r="EF280" s="1" t="s">
        <v>151</v>
      </c>
      <c r="EG280" s="1" t="s">
        <v>151</v>
      </c>
    </row>
    <row r="281" ht="14.25" customHeight="1">
      <c r="A281" s="1" t="s">
        <v>720</v>
      </c>
      <c r="B281" s="1" t="s">
        <v>136</v>
      </c>
      <c r="C281" s="1">
        <v>32.0</v>
      </c>
      <c r="D281" s="1" t="s">
        <v>137</v>
      </c>
      <c r="E281" s="1">
        <v>73.8</v>
      </c>
      <c r="F281" s="1">
        <v>31.0</v>
      </c>
      <c r="G281" s="1" t="s">
        <v>138</v>
      </c>
      <c r="H281" s="1">
        <v>65.0</v>
      </c>
      <c r="I281" s="1">
        <v>80.0</v>
      </c>
      <c r="J281" s="1">
        <v>141.0</v>
      </c>
      <c r="K281" s="1">
        <v>4.548387097</v>
      </c>
      <c r="L281" s="1">
        <v>193.0</v>
      </c>
      <c r="M281" s="1">
        <v>0.7</v>
      </c>
      <c r="N281" s="1">
        <v>82.0</v>
      </c>
      <c r="O281" s="1">
        <v>5.3</v>
      </c>
      <c r="P281" s="1">
        <v>0.37</v>
      </c>
      <c r="Q281" s="1">
        <v>3.41</v>
      </c>
      <c r="R281" s="1">
        <v>0.108504399</v>
      </c>
      <c r="S281" s="1">
        <v>334.0</v>
      </c>
      <c r="T281" s="1">
        <v>19.58</v>
      </c>
      <c r="U281" s="1">
        <v>4.551</v>
      </c>
      <c r="V281" s="1">
        <v>215.3</v>
      </c>
      <c r="W281" s="1">
        <v>372.5975262</v>
      </c>
      <c r="X281" s="1">
        <v>41.2</v>
      </c>
      <c r="Y281" s="1">
        <v>25.25009376</v>
      </c>
      <c r="Z281" s="1">
        <v>3.960381333</v>
      </c>
      <c r="AA281" s="1">
        <v>0.311569494</v>
      </c>
      <c r="AB281" s="1">
        <v>71.6</v>
      </c>
      <c r="AC281" s="1">
        <v>25.21814932</v>
      </c>
      <c r="AD281" s="1" t="s">
        <v>139</v>
      </c>
      <c r="AE281" s="1">
        <v>30.39740996</v>
      </c>
      <c r="AF281" s="1">
        <v>89.2</v>
      </c>
      <c r="AG281" s="1" t="s">
        <v>140</v>
      </c>
      <c r="AH281" s="1" t="s">
        <v>141</v>
      </c>
      <c r="AI281" s="1" t="s">
        <v>167</v>
      </c>
      <c r="AJ281" s="1" t="s">
        <v>167</v>
      </c>
      <c r="AK281" s="1" t="s">
        <v>173</v>
      </c>
      <c r="AL281" s="1">
        <v>139.0</v>
      </c>
      <c r="AM281" s="1">
        <v>92.0</v>
      </c>
      <c r="AN281" s="1">
        <v>2775.41</v>
      </c>
      <c r="AO281" s="1">
        <v>25.5366</v>
      </c>
      <c r="AP281" s="1">
        <v>481.652</v>
      </c>
      <c r="AQ281" s="1">
        <v>1236.73</v>
      </c>
      <c r="AR281" s="1">
        <v>17.7424</v>
      </c>
      <c r="AS281" s="1">
        <v>1777.6</v>
      </c>
      <c r="AT281" s="1">
        <v>3309.86</v>
      </c>
      <c r="AU281" s="1">
        <v>290.873</v>
      </c>
      <c r="AV281" s="1">
        <v>11.3217</v>
      </c>
      <c r="AW281" s="1">
        <v>2.64679</v>
      </c>
      <c r="AX281" s="1">
        <v>3.36894</v>
      </c>
      <c r="AY281" s="1">
        <v>586.257</v>
      </c>
      <c r="AZ281" s="1">
        <v>1.5672</v>
      </c>
      <c r="BA281" s="1">
        <v>2.04704</v>
      </c>
      <c r="BB281" s="1">
        <v>21.0732</v>
      </c>
      <c r="BC281" s="1">
        <v>5.79164</v>
      </c>
      <c r="BD281" s="1">
        <v>0.933151</v>
      </c>
      <c r="BE281" s="1">
        <v>473.61</v>
      </c>
      <c r="BF281" s="1">
        <v>7.37413</v>
      </c>
      <c r="BG281" s="1">
        <v>124.138</v>
      </c>
      <c r="BH281" s="1">
        <v>1.669138953</v>
      </c>
      <c r="BI281" s="1">
        <v>0.820226796</v>
      </c>
      <c r="BJ281" s="1">
        <v>0.199788716</v>
      </c>
      <c r="BK281" s="1">
        <v>0.008276759</v>
      </c>
      <c r="BL281" s="1" t="s">
        <v>144</v>
      </c>
      <c r="BM281" s="1" t="s">
        <v>145</v>
      </c>
      <c r="BN281" s="1" t="s">
        <v>145</v>
      </c>
      <c r="BO281" s="1" t="s">
        <v>145</v>
      </c>
      <c r="BP281" s="1" t="s">
        <v>146</v>
      </c>
      <c r="BQ281" s="1" t="s">
        <v>146</v>
      </c>
      <c r="BR281" s="1" t="s">
        <v>145</v>
      </c>
      <c r="BS281" s="1">
        <v>16.2222038</v>
      </c>
      <c r="BT281" s="1">
        <v>7.195531714</v>
      </c>
      <c r="BU281" s="1">
        <v>10.07194408</v>
      </c>
      <c r="BV281" s="1">
        <v>6.711725198</v>
      </c>
      <c r="BW281" s="1">
        <v>0.0</v>
      </c>
      <c r="BX281" s="1">
        <v>0.323489083</v>
      </c>
      <c r="BY281" s="1">
        <v>0.116572643</v>
      </c>
      <c r="BZ281" s="1" t="str">
        <f t="shared" si="1"/>
        <v>proinflamatoria</v>
      </c>
      <c r="CA281" s="1">
        <v>26.21973094</v>
      </c>
      <c r="CB281" s="1" t="s">
        <v>148</v>
      </c>
      <c r="CC281" s="1">
        <v>0.046225615</v>
      </c>
      <c r="CD281" s="1">
        <v>0.079607415</v>
      </c>
      <c r="CE281" s="1">
        <v>0.442021083</v>
      </c>
      <c r="CF281" s="1">
        <v>0.245001818</v>
      </c>
      <c r="CG281" s="1">
        <v>0.087119835</v>
      </c>
      <c r="CH281" s="1">
        <v>1807.319</v>
      </c>
      <c r="CI281" s="2" t="str">
        <f t="shared" si="2"/>
        <v>High</v>
      </c>
      <c r="CJ281" s="1">
        <v>193.463</v>
      </c>
      <c r="CK281" s="1">
        <v>55.318</v>
      </c>
      <c r="CL281" s="1">
        <v>138.145</v>
      </c>
      <c r="CM281" s="1">
        <v>17.781</v>
      </c>
      <c r="CN281" s="1">
        <v>170.948</v>
      </c>
      <c r="CO281" s="1">
        <v>0.0</v>
      </c>
      <c r="CP281" s="1">
        <v>0.0</v>
      </c>
      <c r="CQ281" s="1">
        <v>0.0</v>
      </c>
      <c r="CR281" s="1">
        <v>0.0</v>
      </c>
      <c r="CS281" s="1">
        <v>4.703</v>
      </c>
      <c r="CT281" s="1">
        <v>4.703</v>
      </c>
      <c r="CU281" s="1">
        <v>0.031</v>
      </c>
      <c r="CV281" s="1">
        <v>0.0</v>
      </c>
      <c r="CW281" s="1">
        <v>0.184</v>
      </c>
      <c r="CX281" s="1">
        <v>0.0</v>
      </c>
      <c r="CY281" s="1">
        <v>1.905</v>
      </c>
      <c r="CZ281" s="1">
        <v>0.03</v>
      </c>
      <c r="DA281" s="1">
        <v>0.212</v>
      </c>
      <c r="DB281" s="1">
        <v>0.242</v>
      </c>
      <c r="DC281" s="1">
        <v>0.341</v>
      </c>
      <c r="DD281" s="1">
        <v>0.024</v>
      </c>
      <c r="DE281" s="1">
        <v>0.365</v>
      </c>
      <c r="DF281" s="1">
        <v>11.921</v>
      </c>
      <c r="DG281" s="1">
        <v>3.165</v>
      </c>
      <c r="DH281" s="1">
        <v>15.086</v>
      </c>
      <c r="DI281" s="1">
        <v>0.651</v>
      </c>
      <c r="DJ281" s="1">
        <v>5.263</v>
      </c>
      <c r="DK281" s="1">
        <v>5.913</v>
      </c>
      <c r="DL281" s="1">
        <v>40.184</v>
      </c>
      <c r="DM281" s="1">
        <v>124.706</v>
      </c>
      <c r="DN281" s="1">
        <v>164.89</v>
      </c>
      <c r="DO281" s="1">
        <v>0.0</v>
      </c>
      <c r="DP281" s="1">
        <v>4.703</v>
      </c>
      <c r="DQ281" s="1">
        <v>4.703</v>
      </c>
      <c r="DR281" s="1" t="s">
        <v>149</v>
      </c>
      <c r="DS281" s="1" t="s">
        <v>158</v>
      </c>
      <c r="DT281" s="1" t="s">
        <v>158</v>
      </c>
      <c r="DU281" s="1" t="s">
        <v>157</v>
      </c>
      <c r="DV281" s="1">
        <v>651.19</v>
      </c>
      <c r="DW281" s="1" t="str">
        <f t="shared" si="3"/>
        <v>high</v>
      </c>
      <c r="DX281" s="1">
        <v>69.706</v>
      </c>
      <c r="DY281" s="1">
        <v>6.407</v>
      </c>
      <c r="DZ281" s="1">
        <v>61.594</v>
      </c>
      <c r="EA281" s="1" t="s">
        <v>157</v>
      </c>
      <c r="EB281" s="1" t="s">
        <v>158</v>
      </c>
      <c r="EC281" s="1" t="s">
        <v>158</v>
      </c>
      <c r="ED281" s="1" t="s">
        <v>157</v>
      </c>
      <c r="EE281" s="1" t="s">
        <v>721</v>
      </c>
      <c r="EF281" s="1" t="s">
        <v>175</v>
      </c>
      <c r="EG281" s="1" t="s">
        <v>175</v>
      </c>
    </row>
    <row r="282" ht="14.25" customHeight="1">
      <c r="A282" s="1" t="s">
        <v>722</v>
      </c>
      <c r="B282" s="1" t="s">
        <v>153</v>
      </c>
      <c r="C282" s="1">
        <v>55.0</v>
      </c>
      <c r="D282" s="1" t="s">
        <v>161</v>
      </c>
      <c r="E282" s="1">
        <v>108.0</v>
      </c>
      <c r="F282" s="1">
        <v>46.0</v>
      </c>
      <c r="G282" s="1" t="s">
        <v>154</v>
      </c>
      <c r="H282" s="1">
        <v>25.0</v>
      </c>
      <c r="I282" s="1">
        <v>155.0</v>
      </c>
      <c r="J282" s="1">
        <v>213.0</v>
      </c>
      <c r="K282" s="1">
        <v>4.630434783</v>
      </c>
      <c r="L282" s="1">
        <v>80.0</v>
      </c>
      <c r="M282" s="1">
        <v>1.5</v>
      </c>
      <c r="N282" s="1">
        <v>86.0</v>
      </c>
      <c r="O282" s="1">
        <v>6.0</v>
      </c>
      <c r="P282" s="1">
        <v>6.84</v>
      </c>
      <c r="Q282" s="1">
        <v>6.73</v>
      </c>
      <c r="R282" s="1">
        <v>1.016344725</v>
      </c>
      <c r="S282" s="1">
        <v>127.0</v>
      </c>
      <c r="T282" s="1">
        <v>8.71</v>
      </c>
      <c r="U282" s="1">
        <v>4.773</v>
      </c>
      <c r="V282" s="1">
        <v>113.5</v>
      </c>
      <c r="W282" s="1">
        <v>136.8421053</v>
      </c>
      <c r="X282" s="1">
        <v>89.6</v>
      </c>
      <c r="Y282" s="1">
        <v>54.12188683</v>
      </c>
      <c r="Z282" s="1">
        <v>1.847681333</v>
      </c>
      <c r="AA282" s="1">
        <v>0.34740957</v>
      </c>
      <c r="AB282" s="1">
        <v>61.0</v>
      </c>
      <c r="AC282" s="1">
        <v>25.29221841</v>
      </c>
      <c r="AD282" s="1" t="s">
        <v>139</v>
      </c>
      <c r="AE282" s="1">
        <v>44.27023945</v>
      </c>
      <c r="AF282" s="1">
        <v>87.4</v>
      </c>
      <c r="AG282" s="1" t="s">
        <v>140</v>
      </c>
      <c r="AH282" s="1" t="s">
        <v>141</v>
      </c>
      <c r="AI282" s="1" t="s">
        <v>142</v>
      </c>
      <c r="AJ282" s="1" t="s">
        <v>142</v>
      </c>
      <c r="AK282" s="1" t="s">
        <v>143</v>
      </c>
      <c r="AL282" s="1">
        <v>104.0</v>
      </c>
      <c r="AM282" s="1">
        <v>81.0</v>
      </c>
      <c r="AN282" s="1">
        <v>1694.81</v>
      </c>
      <c r="AO282" s="1">
        <v>17.5186</v>
      </c>
      <c r="AP282" s="1">
        <v>845.162</v>
      </c>
      <c r="AQ282" s="1">
        <v>1048.35</v>
      </c>
      <c r="AR282" s="1">
        <v>12.9458</v>
      </c>
      <c r="AS282" s="1">
        <v>1182.15</v>
      </c>
      <c r="AT282" s="1">
        <v>2606.73</v>
      </c>
      <c r="AU282" s="1">
        <v>242.332</v>
      </c>
      <c r="AV282" s="1">
        <v>10.8877</v>
      </c>
      <c r="AW282" s="1">
        <v>2.17462</v>
      </c>
      <c r="AX282" s="1">
        <v>3.45822</v>
      </c>
      <c r="AY282" s="1">
        <v>927.866</v>
      </c>
      <c r="AZ282" s="1">
        <v>0.97616</v>
      </c>
      <c r="BA282" s="1">
        <v>1.98348</v>
      </c>
      <c r="BB282" s="1">
        <v>14.805</v>
      </c>
      <c r="BC282" s="1">
        <v>4.53622</v>
      </c>
      <c r="BD282" s="1">
        <v>1.13692</v>
      </c>
      <c r="BE282" s="1">
        <v>312.927</v>
      </c>
      <c r="BF282" s="1">
        <v>7.36449</v>
      </c>
      <c r="BG282" s="1">
        <v>169.031</v>
      </c>
      <c r="BH282" s="1">
        <v>0.0</v>
      </c>
      <c r="BI282" s="1">
        <v>0.0</v>
      </c>
      <c r="BJ282" s="1">
        <v>0.0</v>
      </c>
      <c r="BK282" s="1">
        <v>0.0</v>
      </c>
      <c r="BL282" s="1" t="s">
        <v>156</v>
      </c>
      <c r="BM282" s="1" t="s">
        <v>146</v>
      </c>
      <c r="BN282" s="1" t="s">
        <v>146</v>
      </c>
      <c r="BO282" s="1" t="s">
        <v>145</v>
      </c>
      <c r="BP282" s="1" t="s">
        <v>146</v>
      </c>
      <c r="BQ282" s="1" t="s">
        <v>146</v>
      </c>
      <c r="BR282" s="1" t="s">
        <v>146</v>
      </c>
      <c r="BS282" s="1">
        <v>16.00234378</v>
      </c>
      <c r="BT282" s="1">
        <v>6.160329731</v>
      </c>
      <c r="BU282" s="1">
        <v>7.919996221</v>
      </c>
      <c r="BV282" s="1">
        <v>5.806178687</v>
      </c>
      <c r="BW282" s="1">
        <v>0.0</v>
      </c>
      <c r="BX282" s="1">
        <v>-0.115742358</v>
      </c>
      <c r="BY282" s="1">
        <v>-0.068284577</v>
      </c>
      <c r="BZ282" s="1" t="str">
        <f t="shared" si="1"/>
        <v>antiinflamatoria</v>
      </c>
      <c r="CA282" s="1">
        <v>40.46224256</v>
      </c>
      <c r="CB282" s="1" t="s">
        <v>148</v>
      </c>
      <c r="CC282" s="1">
        <v>0.01778353</v>
      </c>
      <c r="CD282" s="1">
        <v>0.041750551</v>
      </c>
      <c r="CE282" s="1">
        <v>0.050953887</v>
      </c>
      <c r="CF282" s="1">
        <v>0.183731186</v>
      </c>
      <c r="CG282" s="1">
        <v>0.417313776</v>
      </c>
      <c r="CH282" s="1">
        <v>1071.414</v>
      </c>
      <c r="CI282" s="2" t="str">
        <f t="shared" si="2"/>
        <v>High</v>
      </c>
      <c r="CJ282" s="1">
        <v>465.795</v>
      </c>
      <c r="CK282" s="1">
        <v>303.136</v>
      </c>
      <c r="CL282" s="1">
        <v>162.659</v>
      </c>
      <c r="CM282" s="1">
        <v>143.235</v>
      </c>
      <c r="CN282" s="1">
        <v>304.47</v>
      </c>
      <c r="CO282" s="1">
        <v>1.598</v>
      </c>
      <c r="CP282" s="1">
        <v>0.0</v>
      </c>
      <c r="CQ282" s="1">
        <v>1.598</v>
      </c>
      <c r="CR282" s="1">
        <v>0.0</v>
      </c>
      <c r="CS282" s="1">
        <v>16.493</v>
      </c>
      <c r="CT282" s="1">
        <v>16.493</v>
      </c>
      <c r="CU282" s="1">
        <v>0.0</v>
      </c>
      <c r="CV282" s="1">
        <v>0.158</v>
      </c>
      <c r="CW282" s="1">
        <v>95.707</v>
      </c>
      <c r="CX282" s="1">
        <v>0.0</v>
      </c>
      <c r="CY282" s="1">
        <v>25.774</v>
      </c>
      <c r="CZ282" s="1">
        <v>0.024</v>
      </c>
      <c r="DA282" s="1">
        <v>4.23</v>
      </c>
      <c r="DB282" s="1">
        <v>4.254</v>
      </c>
      <c r="DC282" s="1">
        <v>0.0</v>
      </c>
      <c r="DD282" s="1">
        <v>1.323</v>
      </c>
      <c r="DE282" s="1">
        <v>1.323</v>
      </c>
      <c r="DF282" s="1">
        <v>10.473</v>
      </c>
      <c r="DG282" s="1">
        <v>5.625</v>
      </c>
      <c r="DH282" s="1">
        <v>16.098</v>
      </c>
      <c r="DI282" s="1">
        <v>28.013</v>
      </c>
      <c r="DJ282" s="1">
        <v>25.955</v>
      </c>
      <c r="DK282" s="1">
        <v>53.967</v>
      </c>
      <c r="DL282" s="1">
        <v>141.491</v>
      </c>
      <c r="DM282" s="1">
        <v>108.973</v>
      </c>
      <c r="DN282" s="1">
        <v>250.464</v>
      </c>
      <c r="DO282" s="1">
        <v>0.0</v>
      </c>
      <c r="DP282" s="1">
        <v>16.493</v>
      </c>
      <c r="DQ282" s="1">
        <v>16.493</v>
      </c>
      <c r="DR282" s="1" t="s">
        <v>157</v>
      </c>
      <c r="DS282" s="1" t="s">
        <v>157</v>
      </c>
      <c r="DT282" s="1" t="s">
        <v>157</v>
      </c>
      <c r="DU282" s="1" t="s">
        <v>157</v>
      </c>
      <c r="DV282" s="1">
        <v>632.173</v>
      </c>
      <c r="DW282" s="1" t="str">
        <f t="shared" si="3"/>
        <v>high</v>
      </c>
      <c r="DX282" s="1">
        <v>274.836</v>
      </c>
      <c r="DY282" s="1">
        <v>84.514</v>
      </c>
      <c r="DZ282" s="1">
        <v>179.648</v>
      </c>
      <c r="EA282" s="1" t="s">
        <v>157</v>
      </c>
      <c r="EB282" s="1" t="s">
        <v>157</v>
      </c>
      <c r="EC282" s="1" t="s">
        <v>157</v>
      </c>
      <c r="ED282" s="1" t="s">
        <v>157</v>
      </c>
      <c r="EE282" s="1" t="s">
        <v>723</v>
      </c>
      <c r="EF282" s="1" t="s">
        <v>151</v>
      </c>
      <c r="EG282" s="1" t="s">
        <v>151</v>
      </c>
    </row>
    <row r="283" ht="14.25" customHeight="1">
      <c r="A283" s="1" t="s">
        <v>724</v>
      </c>
      <c r="B283" s="1" t="s">
        <v>136</v>
      </c>
      <c r="C283" s="1">
        <v>53.0</v>
      </c>
      <c r="D283" s="1" t="s">
        <v>161</v>
      </c>
      <c r="E283" s="1">
        <v>46.7</v>
      </c>
      <c r="F283" s="1">
        <v>32.0</v>
      </c>
      <c r="G283" s="1" t="s">
        <v>138</v>
      </c>
      <c r="H283" s="1">
        <v>24.0</v>
      </c>
      <c r="I283" s="1">
        <v>53.0</v>
      </c>
      <c r="J283" s="1">
        <v>99.0</v>
      </c>
      <c r="K283" s="1">
        <v>3.09375</v>
      </c>
      <c r="L283" s="1">
        <v>111.2</v>
      </c>
      <c r="M283" s="1">
        <v>1.9</v>
      </c>
      <c r="N283" s="1">
        <v>94.0</v>
      </c>
      <c r="O283" s="1">
        <v>5.7</v>
      </c>
      <c r="P283" s="1">
        <v>4.62</v>
      </c>
      <c r="Q283" s="1">
        <v>5.18</v>
      </c>
      <c r="R283" s="1">
        <v>0.891891892</v>
      </c>
      <c r="S283" s="1">
        <v>121.0</v>
      </c>
      <c r="T283" s="1">
        <v>20.81</v>
      </c>
      <c r="U283" s="1">
        <v>5.217</v>
      </c>
      <c r="V283" s="1">
        <v>172.2</v>
      </c>
      <c r="W283" s="1">
        <v>242.3995341</v>
      </c>
      <c r="X283" s="1">
        <v>37.5</v>
      </c>
      <c r="Y283" s="1">
        <v>20.72476435</v>
      </c>
      <c r="Z283" s="1">
        <v>4.825145333</v>
      </c>
      <c r="AA283" s="1">
        <v>0.303459724</v>
      </c>
      <c r="AB283" s="1">
        <v>98.2</v>
      </c>
      <c r="AC283" s="1">
        <v>35.67949639</v>
      </c>
      <c r="AD283" s="1" t="s">
        <v>155</v>
      </c>
      <c r="AE283" s="1">
        <v>43.25717924</v>
      </c>
      <c r="AF283" s="1">
        <v>117.7</v>
      </c>
      <c r="AG283" s="1" t="s">
        <v>140</v>
      </c>
      <c r="AH283" s="1" t="s">
        <v>141</v>
      </c>
      <c r="AI283" s="1" t="s">
        <v>142</v>
      </c>
      <c r="AJ283" s="1" t="s">
        <v>167</v>
      </c>
      <c r="AK283" s="1" t="s">
        <v>143</v>
      </c>
      <c r="AL283" s="1">
        <v>144.0</v>
      </c>
      <c r="AM283" s="1">
        <v>87.0</v>
      </c>
      <c r="AN283" s="1">
        <v>1823.61</v>
      </c>
      <c r="AO283" s="1">
        <v>16.0832</v>
      </c>
      <c r="AP283" s="1">
        <v>318.833</v>
      </c>
      <c r="AQ283" s="1">
        <v>728.105</v>
      </c>
      <c r="AR283" s="1">
        <v>10.9598</v>
      </c>
      <c r="AS283" s="1">
        <v>1162.67</v>
      </c>
      <c r="AT283" s="1">
        <v>2869.0</v>
      </c>
      <c r="AU283" s="1">
        <v>213.198</v>
      </c>
      <c r="AV283" s="1">
        <v>9.78963</v>
      </c>
      <c r="AW283" s="1">
        <v>0.944573</v>
      </c>
      <c r="AX283" s="1">
        <v>2.98578</v>
      </c>
      <c r="AY283" s="1">
        <v>705.432</v>
      </c>
      <c r="AZ283" s="1">
        <v>0.749979</v>
      </c>
      <c r="BA283" s="1">
        <v>1.33184</v>
      </c>
      <c r="BB283" s="1">
        <v>14.1259</v>
      </c>
      <c r="BC283" s="1">
        <v>4.17518</v>
      </c>
      <c r="BD283" s="1">
        <v>1.50891</v>
      </c>
      <c r="BE283" s="1">
        <v>281.276</v>
      </c>
      <c r="BF283" s="1">
        <v>6.76185</v>
      </c>
      <c r="BG283" s="1">
        <v>152.328</v>
      </c>
      <c r="BH283" s="1">
        <v>3.874914132</v>
      </c>
      <c r="BI283" s="1">
        <v>0.998054244</v>
      </c>
      <c r="BJ283" s="1">
        <v>0.336949479</v>
      </c>
      <c r="BK283" s="1">
        <v>0.048856648</v>
      </c>
      <c r="BL283" s="1" t="s">
        <v>144</v>
      </c>
      <c r="BM283" s="1" t="s">
        <v>145</v>
      </c>
      <c r="BN283" s="1" t="s">
        <v>146</v>
      </c>
      <c r="BO283" s="1" t="s">
        <v>145</v>
      </c>
      <c r="BP283" s="1" t="s">
        <v>146</v>
      </c>
      <c r="BQ283" s="1" t="s">
        <v>146</v>
      </c>
      <c r="BR283" s="1" t="s">
        <v>145</v>
      </c>
      <c r="BS283" s="1">
        <v>13.19907306</v>
      </c>
      <c r="BT283" s="1">
        <v>4.465052473</v>
      </c>
      <c r="BU283" s="1">
        <v>6.461777341</v>
      </c>
      <c r="BV283" s="1">
        <v>4.379147536</v>
      </c>
      <c r="BW283" s="1">
        <v>0.0</v>
      </c>
      <c r="BX283" s="1">
        <v>0.648432314</v>
      </c>
      <c r="BY283" s="1">
        <v>0.355500172</v>
      </c>
      <c r="BZ283" s="1" t="str">
        <f t="shared" si="1"/>
        <v>proinflamatoria</v>
      </c>
      <c r="CA283" s="1">
        <v>35.80968564</v>
      </c>
      <c r="CB283" s="1" t="s">
        <v>148</v>
      </c>
      <c r="CC283" s="1">
        <v>0.132346439</v>
      </c>
      <c r="CD283" s="1">
        <v>0.254310673</v>
      </c>
      <c r="CE283" s="1">
        <v>0.011373165</v>
      </c>
      <c r="CF283" s="1">
        <v>0.035796503</v>
      </c>
      <c r="CG283" s="1">
        <v>0.113320019</v>
      </c>
      <c r="CH283" s="1">
        <v>841.814</v>
      </c>
      <c r="CI283" s="2" t="str">
        <f t="shared" si="2"/>
        <v>low</v>
      </c>
      <c r="CJ283" s="1">
        <v>81.865</v>
      </c>
      <c r="CK283" s="1">
        <v>2.799</v>
      </c>
      <c r="CL283" s="1">
        <v>79.066</v>
      </c>
      <c r="CM283" s="1">
        <v>54.63</v>
      </c>
      <c r="CN283" s="1">
        <v>22.321</v>
      </c>
      <c r="CO283" s="1">
        <v>1.594</v>
      </c>
      <c r="CP283" s="1">
        <v>0.0</v>
      </c>
      <c r="CQ283" s="1">
        <v>1.594</v>
      </c>
      <c r="CR283" s="1">
        <v>0.0</v>
      </c>
      <c r="CS283" s="1">
        <v>3.32</v>
      </c>
      <c r="CT283" s="1">
        <v>3.32</v>
      </c>
      <c r="CU283" s="1">
        <v>0.0</v>
      </c>
      <c r="CV283" s="1">
        <v>1.594</v>
      </c>
      <c r="CW283" s="1">
        <v>0.0</v>
      </c>
      <c r="CX283" s="1">
        <v>0.0</v>
      </c>
      <c r="CY283" s="1">
        <v>0.317</v>
      </c>
      <c r="CZ283" s="1">
        <v>0.0</v>
      </c>
      <c r="DA283" s="1">
        <v>50.76</v>
      </c>
      <c r="DB283" s="1">
        <v>50.76</v>
      </c>
      <c r="DC283" s="1">
        <v>0.0</v>
      </c>
      <c r="DD283" s="1">
        <v>1.829</v>
      </c>
      <c r="DE283" s="1">
        <v>1.829</v>
      </c>
      <c r="DF283" s="1">
        <v>0.727</v>
      </c>
      <c r="DG283" s="1">
        <v>0.997</v>
      </c>
      <c r="DH283" s="1">
        <v>1.724</v>
      </c>
      <c r="DI283" s="1">
        <v>0.081</v>
      </c>
      <c r="DJ283" s="1">
        <v>0.349</v>
      </c>
      <c r="DK283" s="1">
        <v>0.43</v>
      </c>
      <c r="DL283" s="1">
        <v>0.068</v>
      </c>
      <c r="DM283" s="1">
        <v>21.799</v>
      </c>
      <c r="DN283" s="1">
        <v>21.867</v>
      </c>
      <c r="DO283" s="1">
        <v>0.0</v>
      </c>
      <c r="DP283" s="1">
        <v>3.32</v>
      </c>
      <c r="DQ283" s="1">
        <v>3.32</v>
      </c>
      <c r="DR283" s="1" t="s">
        <v>157</v>
      </c>
      <c r="DS283" s="1" t="s">
        <v>158</v>
      </c>
      <c r="DT283" s="1" t="s">
        <v>158</v>
      </c>
      <c r="DU283" s="1" t="s">
        <v>158</v>
      </c>
      <c r="DV283" s="1">
        <v>461.62</v>
      </c>
      <c r="DW283" s="1" t="str">
        <f t="shared" si="3"/>
        <v>low</v>
      </c>
      <c r="DX283" s="1">
        <v>44.892</v>
      </c>
      <c r="DY283" s="1">
        <v>29.957</v>
      </c>
      <c r="DZ283" s="1">
        <v>12.24</v>
      </c>
      <c r="EA283" s="1" t="s">
        <v>157</v>
      </c>
      <c r="EB283" s="1" t="s">
        <v>158</v>
      </c>
      <c r="EC283" s="1" t="s">
        <v>158</v>
      </c>
      <c r="ED283" s="1" t="s">
        <v>158</v>
      </c>
      <c r="EE283" s="1" t="s">
        <v>725</v>
      </c>
      <c r="EF283" s="1" t="s">
        <v>151</v>
      </c>
      <c r="EG283" s="1" t="s">
        <v>151</v>
      </c>
    </row>
    <row r="284" ht="14.25" customHeight="1">
      <c r="A284" s="1" t="s">
        <v>726</v>
      </c>
      <c r="B284" s="1" t="s">
        <v>153</v>
      </c>
      <c r="C284" s="1">
        <v>47.0</v>
      </c>
      <c r="D284" s="1" t="s">
        <v>161</v>
      </c>
      <c r="E284" s="1">
        <v>131.0</v>
      </c>
      <c r="F284" s="1">
        <v>56.0</v>
      </c>
      <c r="G284" s="1" t="s">
        <v>154</v>
      </c>
      <c r="H284" s="1">
        <v>24.0</v>
      </c>
      <c r="I284" s="1">
        <v>171.0</v>
      </c>
      <c r="J284" s="1">
        <v>235.0</v>
      </c>
      <c r="K284" s="1">
        <v>4.196428571</v>
      </c>
      <c r="L284" s="1">
        <v>72.4</v>
      </c>
      <c r="M284" s="1">
        <v>6.0</v>
      </c>
      <c r="N284" s="1">
        <v>107.0</v>
      </c>
      <c r="O284" s="1">
        <v>6.7</v>
      </c>
      <c r="P284" s="1">
        <v>10.72</v>
      </c>
      <c r="Q284" s="1">
        <v>6.08</v>
      </c>
      <c r="R284" s="1">
        <v>1.763157895</v>
      </c>
      <c r="S284" s="1">
        <v>121.0</v>
      </c>
      <c r="T284" s="1">
        <v>21.8</v>
      </c>
      <c r="U284" s="1">
        <v>5.9385</v>
      </c>
      <c r="V284" s="1">
        <v>138.9</v>
      </c>
      <c r="W284" s="1">
        <v>178.7984417</v>
      </c>
      <c r="X284" s="1">
        <v>34.7</v>
      </c>
      <c r="Y284" s="1">
        <v>17.37997965</v>
      </c>
      <c r="Z284" s="1">
        <v>5.753746667</v>
      </c>
      <c r="AA284" s="1">
        <v>0.296580085</v>
      </c>
      <c r="AB284" s="1">
        <v>83.4</v>
      </c>
      <c r="AC284" s="1">
        <v>31.70037143</v>
      </c>
      <c r="AD284" s="1" t="s">
        <v>155</v>
      </c>
      <c r="AE284" s="1">
        <v>39.40271864</v>
      </c>
      <c r="AF284" s="1">
        <v>101.7</v>
      </c>
      <c r="AG284" s="1" t="s">
        <v>140</v>
      </c>
      <c r="AH284" s="1" t="s">
        <v>141</v>
      </c>
      <c r="AI284" s="1" t="s">
        <v>142</v>
      </c>
      <c r="AJ284" s="1" t="s">
        <v>142</v>
      </c>
      <c r="AK284" s="1" t="s">
        <v>173</v>
      </c>
      <c r="AL284" s="1">
        <v>132.0</v>
      </c>
      <c r="AM284" s="1">
        <v>77.0</v>
      </c>
      <c r="AN284" s="1">
        <v>1347.25</v>
      </c>
      <c r="AO284" s="1">
        <v>14.7368</v>
      </c>
      <c r="AP284" s="1">
        <v>606.444</v>
      </c>
      <c r="AQ284" s="1">
        <v>923.661</v>
      </c>
      <c r="AR284" s="1">
        <v>11.7279</v>
      </c>
      <c r="AS284" s="1">
        <v>950.861</v>
      </c>
      <c r="AT284" s="1">
        <v>2237.27</v>
      </c>
      <c r="AU284" s="1">
        <v>211.816</v>
      </c>
      <c r="AV284" s="1">
        <v>9.62643</v>
      </c>
      <c r="AW284" s="1">
        <v>1.0504</v>
      </c>
      <c r="AX284" s="1">
        <v>3.65462</v>
      </c>
      <c r="AY284" s="1">
        <v>787.292</v>
      </c>
      <c r="AZ284" s="1">
        <v>0.938523</v>
      </c>
      <c r="BA284" s="1">
        <v>1.62961</v>
      </c>
      <c r="BB284" s="1">
        <v>13.7005</v>
      </c>
      <c r="BC284" s="1">
        <v>4.64941</v>
      </c>
      <c r="BD284" s="1">
        <v>1.03997</v>
      </c>
      <c r="BE284" s="1">
        <v>318.44</v>
      </c>
      <c r="BF284" s="1">
        <v>7.06794</v>
      </c>
      <c r="BG284" s="1">
        <v>145.435</v>
      </c>
      <c r="BH284" s="1">
        <v>0.535315075</v>
      </c>
      <c r="BI284" s="1">
        <v>0.0</v>
      </c>
      <c r="BJ284" s="1">
        <v>0.0</v>
      </c>
      <c r="BK284" s="1">
        <v>0.0</v>
      </c>
      <c r="BL284" s="1" t="s">
        <v>144</v>
      </c>
      <c r="BM284" s="1" t="s">
        <v>145</v>
      </c>
      <c r="BN284" s="1" t="s">
        <v>146</v>
      </c>
      <c r="BO284" s="1" t="s">
        <v>145</v>
      </c>
      <c r="BP284" s="1" t="s">
        <v>145</v>
      </c>
      <c r="BQ284" s="1" t="s">
        <v>145</v>
      </c>
      <c r="BR284" s="1" t="s">
        <v>145</v>
      </c>
      <c r="BS284" s="1">
        <v>14.16089852</v>
      </c>
      <c r="BT284" s="1">
        <v>4.068146257</v>
      </c>
      <c r="BU284" s="1">
        <v>2.975540259</v>
      </c>
      <c r="BV284" s="1">
        <v>3.291462388</v>
      </c>
      <c r="BW284" s="1">
        <v>0.0</v>
      </c>
      <c r="BX284" s="1">
        <v>0.620052402</v>
      </c>
      <c r="BY284" s="1">
        <v>0.460321011</v>
      </c>
      <c r="BZ284" s="1" t="str">
        <f t="shared" si="1"/>
        <v>proinflamatoria</v>
      </c>
      <c r="CA284" s="1">
        <v>44.10226155</v>
      </c>
      <c r="CB284" s="1" t="s">
        <v>148</v>
      </c>
      <c r="CC284" s="1">
        <v>0.245318618</v>
      </c>
      <c r="CD284" s="1">
        <v>0.278204946</v>
      </c>
      <c r="CE284" s="1">
        <v>0.038262563</v>
      </c>
      <c r="CF284" s="1">
        <v>0.079000223</v>
      </c>
      <c r="CG284" s="1">
        <v>0.133066888</v>
      </c>
      <c r="CH284" s="1">
        <v>732.362</v>
      </c>
      <c r="CI284" s="2" t="str">
        <f t="shared" si="2"/>
        <v>low</v>
      </c>
      <c r="CJ284" s="1">
        <v>430.904</v>
      </c>
      <c r="CK284" s="1">
        <v>345.868</v>
      </c>
      <c r="CL284" s="1">
        <v>85.036</v>
      </c>
      <c r="CM284" s="1">
        <v>83.114</v>
      </c>
      <c r="CN284" s="1">
        <v>315.831</v>
      </c>
      <c r="CO284" s="1">
        <v>5.825</v>
      </c>
      <c r="CP284" s="1">
        <v>0.0</v>
      </c>
      <c r="CQ284" s="1">
        <v>5.825</v>
      </c>
      <c r="CR284" s="1">
        <v>0.052</v>
      </c>
      <c r="CS284" s="1">
        <v>25.873</v>
      </c>
      <c r="CT284" s="1">
        <v>25.926</v>
      </c>
      <c r="CU284" s="1">
        <v>0.209</v>
      </c>
      <c r="CV284" s="1">
        <v>4.341</v>
      </c>
      <c r="CW284" s="1">
        <v>0.0</v>
      </c>
      <c r="CX284" s="1">
        <v>0.0</v>
      </c>
      <c r="CY284" s="1">
        <v>68.007</v>
      </c>
      <c r="CZ284" s="1">
        <v>0.249</v>
      </c>
      <c r="DA284" s="1">
        <v>8.46</v>
      </c>
      <c r="DB284" s="1">
        <v>8.709</v>
      </c>
      <c r="DC284" s="1">
        <v>0.002</v>
      </c>
      <c r="DD284" s="1">
        <v>0.436</v>
      </c>
      <c r="DE284" s="1">
        <v>0.439</v>
      </c>
      <c r="DF284" s="1">
        <v>3.492</v>
      </c>
      <c r="DG284" s="1">
        <v>2.466</v>
      </c>
      <c r="DH284" s="1">
        <v>5.959</v>
      </c>
      <c r="DI284" s="1">
        <v>0.081</v>
      </c>
      <c r="DJ284" s="1">
        <v>2.347</v>
      </c>
      <c r="DK284" s="1">
        <v>2.427</v>
      </c>
      <c r="DL284" s="1">
        <v>267.95</v>
      </c>
      <c r="DM284" s="1">
        <v>45.453</v>
      </c>
      <c r="DN284" s="1">
        <v>313.403</v>
      </c>
      <c r="DO284" s="1">
        <v>0.052</v>
      </c>
      <c r="DP284" s="1">
        <v>25.873</v>
      </c>
      <c r="DQ284" s="1">
        <v>25.926</v>
      </c>
      <c r="DR284" s="1" t="s">
        <v>157</v>
      </c>
      <c r="DS284" s="1" t="s">
        <v>157</v>
      </c>
      <c r="DT284" s="1" t="s">
        <v>157</v>
      </c>
      <c r="DU284" s="1" t="s">
        <v>157</v>
      </c>
      <c r="DV284" s="1">
        <v>543.598</v>
      </c>
      <c r="DW284" s="1" t="str">
        <f t="shared" si="3"/>
        <v>high</v>
      </c>
      <c r="DX284" s="1">
        <v>319.84</v>
      </c>
      <c r="DY284" s="1">
        <v>61.691</v>
      </c>
      <c r="DZ284" s="1">
        <v>234.426</v>
      </c>
      <c r="EA284" s="1" t="s">
        <v>157</v>
      </c>
      <c r="EB284" s="1" t="s">
        <v>157</v>
      </c>
      <c r="EC284" s="1" t="s">
        <v>157</v>
      </c>
      <c r="ED284" s="1" t="s">
        <v>157</v>
      </c>
      <c r="EE284" s="1" t="s">
        <v>727</v>
      </c>
      <c r="EF284" s="1" t="s">
        <v>165</v>
      </c>
      <c r="EG284" s="1" t="s">
        <v>165</v>
      </c>
    </row>
    <row r="285" ht="14.25" customHeight="1">
      <c r="A285" s="1" t="s">
        <v>728</v>
      </c>
      <c r="B285" s="1" t="s">
        <v>153</v>
      </c>
      <c r="C285" s="1">
        <v>57.0</v>
      </c>
      <c r="D285" s="1" t="s">
        <v>161</v>
      </c>
      <c r="E285" s="1">
        <v>116.0</v>
      </c>
      <c r="F285" s="1">
        <v>42.0</v>
      </c>
      <c r="G285" s="1" t="s">
        <v>154</v>
      </c>
      <c r="H285" s="1">
        <v>54.0</v>
      </c>
      <c r="I285" s="1">
        <v>146.0</v>
      </c>
      <c r="J285" s="1">
        <v>215.0</v>
      </c>
      <c r="K285" s="1">
        <v>5.119047619</v>
      </c>
      <c r="L285" s="1">
        <v>129.2</v>
      </c>
      <c r="M285" s="1">
        <v>2.8</v>
      </c>
      <c r="N285" s="1">
        <v>86.0</v>
      </c>
      <c r="O285" s="1">
        <v>5.9</v>
      </c>
      <c r="P285" s="1">
        <v>5.85</v>
      </c>
      <c r="Q285" s="1">
        <v>6.7</v>
      </c>
      <c r="R285" s="1">
        <v>0.873134328</v>
      </c>
      <c r="S285" s="1">
        <v>269.0</v>
      </c>
      <c r="T285" s="1">
        <v>14.49</v>
      </c>
      <c r="U285" s="1">
        <v>4.773</v>
      </c>
      <c r="V285" s="1">
        <v>160.0</v>
      </c>
      <c r="W285" s="1">
        <v>227.6512176</v>
      </c>
      <c r="X285" s="1">
        <v>54.5</v>
      </c>
      <c r="Y285" s="1">
        <v>32.53289401</v>
      </c>
      <c r="Z285" s="1">
        <v>3.073812</v>
      </c>
      <c r="AA285" s="1">
        <v>0.322632981</v>
      </c>
      <c r="AB285" s="1">
        <v>54.6</v>
      </c>
      <c r="AC285" s="1">
        <v>27.2696625</v>
      </c>
      <c r="AD285" s="1" t="s">
        <v>139</v>
      </c>
      <c r="AE285" s="1">
        <v>40.20385235</v>
      </c>
      <c r="AF285" s="1">
        <v>88.0</v>
      </c>
      <c r="AG285" s="1" t="s">
        <v>140</v>
      </c>
      <c r="AH285" s="1" t="s">
        <v>141</v>
      </c>
      <c r="AI285" s="1" t="s">
        <v>142</v>
      </c>
      <c r="AJ285" s="1" t="s">
        <v>142</v>
      </c>
      <c r="AK285" s="1" t="s">
        <v>143</v>
      </c>
      <c r="AL285" s="1">
        <v>124.0</v>
      </c>
      <c r="AM285" s="1">
        <v>85.0</v>
      </c>
      <c r="AN285" s="1">
        <v>820.941</v>
      </c>
      <c r="AO285" s="1">
        <v>6.89489</v>
      </c>
      <c r="AP285" s="1">
        <v>585.988</v>
      </c>
      <c r="AQ285" s="1">
        <v>698.405</v>
      </c>
      <c r="AR285" s="1">
        <v>7.83637</v>
      </c>
      <c r="AS285" s="1">
        <v>824.507</v>
      </c>
      <c r="AT285" s="1">
        <v>1570.66</v>
      </c>
      <c r="AU285" s="1">
        <v>131.244</v>
      </c>
      <c r="AV285" s="1">
        <v>9.00016</v>
      </c>
      <c r="AW285" s="1">
        <v>0.662533</v>
      </c>
      <c r="AX285" s="1">
        <v>1.77289</v>
      </c>
      <c r="AY285" s="1">
        <v>648.239</v>
      </c>
      <c r="AZ285" s="1">
        <v>0.526691</v>
      </c>
      <c r="BA285" s="1">
        <v>1.30364</v>
      </c>
      <c r="BB285" s="1">
        <v>6.16063</v>
      </c>
      <c r="BC285" s="1">
        <v>3.27063</v>
      </c>
      <c r="BD285" s="1">
        <v>0.896325</v>
      </c>
      <c r="BE285" s="1">
        <v>175.413</v>
      </c>
      <c r="BF285" s="1">
        <v>6.89571</v>
      </c>
      <c r="BG285" s="1">
        <v>86.1201</v>
      </c>
      <c r="BH285" s="1">
        <v>1.19118558</v>
      </c>
      <c r="BI285" s="1">
        <v>0.35175474</v>
      </c>
      <c r="BJ285" s="1">
        <v>0.175146595</v>
      </c>
      <c r="BK285" s="1">
        <v>0.0</v>
      </c>
      <c r="BL285" s="1" t="s">
        <v>144</v>
      </c>
      <c r="BM285" s="1" t="s">
        <v>145</v>
      </c>
      <c r="BN285" s="1" t="s">
        <v>145</v>
      </c>
      <c r="BO285" s="1" t="s">
        <v>145</v>
      </c>
      <c r="BP285" s="1" t="s">
        <v>146</v>
      </c>
      <c r="BQ285" s="1" t="s">
        <v>146</v>
      </c>
      <c r="BR285" s="1" t="s">
        <v>145</v>
      </c>
      <c r="BS285" s="1">
        <v>12.27188682</v>
      </c>
      <c r="BT285" s="1">
        <v>3.746244279</v>
      </c>
      <c r="BU285" s="1">
        <v>4.442333053</v>
      </c>
      <c r="BV285" s="1">
        <v>2.758949171</v>
      </c>
      <c r="BW285" s="1">
        <v>0.0</v>
      </c>
      <c r="BX285" s="1">
        <v>1.816926847</v>
      </c>
      <c r="BY285" s="1">
        <v>2.213065587</v>
      </c>
      <c r="BZ285" s="1" t="str">
        <f t="shared" si="1"/>
        <v>proinflamatoria</v>
      </c>
      <c r="CA285" s="1">
        <v>43.84090909</v>
      </c>
      <c r="CB285" s="1" t="s">
        <v>148</v>
      </c>
      <c r="CC285" s="1">
        <v>0.208242587</v>
      </c>
      <c r="CD285" s="1">
        <v>0.244220137</v>
      </c>
      <c r="CE285" s="1">
        <v>0.053484671</v>
      </c>
      <c r="CF285" s="1">
        <v>0.39072709</v>
      </c>
      <c r="CG285" s="1">
        <v>0.043516502</v>
      </c>
      <c r="CH285" s="1">
        <v>550.639</v>
      </c>
      <c r="CI285" s="2" t="str">
        <f t="shared" si="2"/>
        <v>low</v>
      </c>
      <c r="CJ285" s="1">
        <v>413.773</v>
      </c>
      <c r="CK285" s="1">
        <v>367.151</v>
      </c>
      <c r="CL285" s="1">
        <v>46.621</v>
      </c>
      <c r="CM285" s="1">
        <v>361.499</v>
      </c>
      <c r="CN285" s="1">
        <v>46.08</v>
      </c>
      <c r="CO285" s="1">
        <v>0.036</v>
      </c>
      <c r="CP285" s="1">
        <v>0.0</v>
      </c>
      <c r="CQ285" s="1">
        <v>0.036</v>
      </c>
      <c r="CR285" s="1">
        <v>0.0</v>
      </c>
      <c r="CS285" s="1">
        <v>6.053</v>
      </c>
      <c r="CT285" s="1">
        <v>6.053</v>
      </c>
      <c r="CU285" s="1">
        <v>0.105</v>
      </c>
      <c r="CV285" s="1">
        <v>0.002</v>
      </c>
      <c r="CW285" s="1">
        <v>21.901</v>
      </c>
      <c r="CX285" s="1">
        <v>0.0</v>
      </c>
      <c r="CY285" s="1">
        <v>337.526</v>
      </c>
      <c r="CZ285" s="1">
        <v>0.0</v>
      </c>
      <c r="DA285" s="1">
        <v>0.0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0.696</v>
      </c>
      <c r="DG285" s="1">
        <v>1.376</v>
      </c>
      <c r="DH285" s="1">
        <v>2.072</v>
      </c>
      <c r="DI285" s="1">
        <v>1.744</v>
      </c>
      <c r="DJ285" s="1">
        <v>17.562</v>
      </c>
      <c r="DK285" s="1">
        <v>19.306</v>
      </c>
      <c r="DL285" s="1">
        <v>5.132</v>
      </c>
      <c r="DM285" s="1">
        <v>21.619</v>
      </c>
      <c r="DN285" s="1">
        <v>26.75</v>
      </c>
      <c r="DO285" s="1">
        <v>0.0</v>
      </c>
      <c r="DP285" s="1">
        <v>6.053</v>
      </c>
      <c r="DQ285" s="1">
        <v>6.053</v>
      </c>
      <c r="DR285" s="1" t="s">
        <v>158</v>
      </c>
      <c r="DS285" s="1" t="s">
        <v>157</v>
      </c>
      <c r="DT285" s="1" t="s">
        <v>149</v>
      </c>
      <c r="DU285" s="1" t="s">
        <v>158</v>
      </c>
      <c r="DV285" s="1">
        <v>670.741</v>
      </c>
      <c r="DW285" s="1" t="str">
        <f t="shared" si="3"/>
        <v>high</v>
      </c>
      <c r="DX285" s="1">
        <v>504.023</v>
      </c>
      <c r="DY285" s="1">
        <v>440.347</v>
      </c>
      <c r="DZ285" s="1">
        <v>56.131</v>
      </c>
      <c r="EA285" s="1" t="s">
        <v>149</v>
      </c>
      <c r="EB285" s="1" t="s">
        <v>149</v>
      </c>
      <c r="EC285" s="1" t="s">
        <v>149</v>
      </c>
      <c r="ED285" s="1" t="s">
        <v>158</v>
      </c>
      <c r="EE285" s="1" t="s">
        <v>729</v>
      </c>
      <c r="EF285" s="1" t="s">
        <v>165</v>
      </c>
      <c r="EG285" s="1" t="s">
        <v>165</v>
      </c>
    </row>
    <row r="286" ht="14.25" customHeight="1">
      <c r="A286" s="1" t="s">
        <v>730</v>
      </c>
      <c r="B286" s="1" t="s">
        <v>136</v>
      </c>
      <c r="C286" s="1">
        <v>33.0</v>
      </c>
      <c r="D286" s="1" t="s">
        <v>137</v>
      </c>
      <c r="E286" s="1">
        <v>76.8</v>
      </c>
      <c r="F286" s="1">
        <v>35.0</v>
      </c>
      <c r="G286" s="1" t="s">
        <v>138</v>
      </c>
      <c r="H286" s="1">
        <v>33.0</v>
      </c>
      <c r="I286" s="1">
        <v>110.0</v>
      </c>
      <c r="J286" s="1">
        <v>162.0</v>
      </c>
      <c r="K286" s="1">
        <v>4.628571429</v>
      </c>
      <c r="L286" s="1">
        <v>229.9</v>
      </c>
      <c r="M286" s="1">
        <v>2.2</v>
      </c>
      <c r="N286" s="1">
        <v>83.0</v>
      </c>
      <c r="O286" s="1">
        <v>5.5</v>
      </c>
      <c r="P286" s="1">
        <v>2.94</v>
      </c>
      <c r="Q286" s="1">
        <v>3.32</v>
      </c>
      <c r="R286" s="1">
        <v>0.885542169</v>
      </c>
      <c r="S286" s="1">
        <v>166.0</v>
      </c>
      <c r="T286" s="1">
        <v>14.05</v>
      </c>
      <c r="U286" s="1">
        <v>4.6065</v>
      </c>
      <c r="V286" s="1">
        <v>168.0</v>
      </c>
      <c r="W286" s="1">
        <v>253.9539087</v>
      </c>
      <c r="X286" s="1">
        <v>56.7</v>
      </c>
      <c r="Y286" s="1">
        <v>34.76443043</v>
      </c>
      <c r="Z286" s="1">
        <v>2.876503333</v>
      </c>
      <c r="AA286" s="1">
        <v>0.325660266</v>
      </c>
      <c r="AB286" s="1">
        <v>78.0</v>
      </c>
      <c r="AC286" s="1">
        <v>24.18142767</v>
      </c>
      <c r="AD286" s="1" t="s">
        <v>154</v>
      </c>
      <c r="AE286" s="1">
        <v>32.90531504</v>
      </c>
      <c r="AF286" s="1">
        <v>83.8</v>
      </c>
      <c r="AG286" s="1" t="s">
        <v>140</v>
      </c>
      <c r="AH286" s="1" t="s">
        <v>154</v>
      </c>
      <c r="AI286" s="1" t="s">
        <v>142</v>
      </c>
      <c r="AJ286" s="1" t="s">
        <v>142</v>
      </c>
      <c r="AK286" s="1" t="s">
        <v>143</v>
      </c>
      <c r="AL286" s="1">
        <v>122.0</v>
      </c>
      <c r="AM286" s="1">
        <v>75.0</v>
      </c>
      <c r="AN286" s="1">
        <v>2290.27</v>
      </c>
      <c r="AO286" s="1">
        <v>17.0088</v>
      </c>
      <c r="AP286" s="1">
        <v>633.644</v>
      </c>
      <c r="AQ286" s="1">
        <v>1082.21</v>
      </c>
      <c r="AR286" s="1">
        <v>13.6616</v>
      </c>
      <c r="AS286" s="1">
        <v>1515.91</v>
      </c>
      <c r="AT286" s="1">
        <v>2740.78</v>
      </c>
      <c r="AU286" s="1">
        <v>230.943</v>
      </c>
      <c r="AV286" s="1">
        <v>9.91537</v>
      </c>
      <c r="AW286" s="1">
        <v>1.3165</v>
      </c>
      <c r="AX286" s="1">
        <v>3.88111</v>
      </c>
      <c r="AY286" s="1">
        <v>627.778</v>
      </c>
      <c r="AZ286" s="1">
        <v>0.908231</v>
      </c>
      <c r="BA286" s="1">
        <v>1.3206</v>
      </c>
      <c r="BB286" s="1">
        <v>18.5222</v>
      </c>
      <c r="BC286" s="1">
        <v>4.5753</v>
      </c>
      <c r="BD286" s="1">
        <v>2.45367</v>
      </c>
      <c r="BE286" s="1">
        <v>357.52</v>
      </c>
      <c r="BF286" s="1">
        <v>6.65084</v>
      </c>
      <c r="BG286" s="1">
        <v>124.118</v>
      </c>
      <c r="BH286" s="1">
        <v>1.982883349</v>
      </c>
      <c r="BI286" s="1">
        <v>0.279843442</v>
      </c>
      <c r="BJ286" s="1">
        <v>0.103251543</v>
      </c>
      <c r="BK286" s="1">
        <v>0.0</v>
      </c>
      <c r="BL286" s="1" t="s">
        <v>144</v>
      </c>
      <c r="BM286" s="1" t="s">
        <v>146</v>
      </c>
      <c r="BN286" s="1" t="s">
        <v>145</v>
      </c>
      <c r="BO286" s="1" t="s">
        <v>145</v>
      </c>
      <c r="BP286" s="1" t="s">
        <v>146</v>
      </c>
      <c r="BQ286" s="1" t="s">
        <v>146</v>
      </c>
      <c r="BR286" s="1" t="s">
        <v>146</v>
      </c>
      <c r="BS286" s="1">
        <v>4.337757995</v>
      </c>
      <c r="BT286" s="1">
        <v>1.522560692</v>
      </c>
      <c r="BU286" s="1">
        <v>0.0</v>
      </c>
      <c r="BV286" s="1">
        <v>0.677689407</v>
      </c>
      <c r="BW286" s="1">
        <v>0.868433601</v>
      </c>
      <c r="BX286" s="1">
        <v>0.205174672</v>
      </c>
      <c r="BY286" s="1">
        <v>0.089595927</v>
      </c>
      <c r="BZ286" s="1" t="str">
        <f t="shared" si="1"/>
        <v>proinflamatoria</v>
      </c>
      <c r="CA286" s="1">
        <v>21.13603819</v>
      </c>
      <c r="CB286" s="1" t="s">
        <v>148</v>
      </c>
      <c r="CC286" s="1">
        <v>0.003955832</v>
      </c>
      <c r="CD286" s="1">
        <v>0.052664167</v>
      </c>
      <c r="CE286" s="1">
        <v>0.019882357</v>
      </c>
      <c r="CF286" s="1">
        <v>0.907089539</v>
      </c>
      <c r="CG286" s="1">
        <v>0.004231021</v>
      </c>
      <c r="CH286" s="1">
        <v>1192.604</v>
      </c>
      <c r="CI286" s="2" t="str">
        <f t="shared" si="2"/>
        <v>High</v>
      </c>
      <c r="CJ286" s="1">
        <v>1064.65</v>
      </c>
      <c r="CK286" s="1">
        <v>801.135</v>
      </c>
      <c r="CL286" s="1">
        <v>263.515</v>
      </c>
      <c r="CM286" s="1">
        <v>288.395</v>
      </c>
      <c r="CN286" s="1">
        <v>759.759</v>
      </c>
      <c r="CO286" s="1">
        <v>15.148</v>
      </c>
      <c r="CP286" s="1">
        <v>0.0</v>
      </c>
      <c r="CQ286" s="1">
        <v>15.148</v>
      </c>
      <c r="CR286" s="1">
        <v>0.0</v>
      </c>
      <c r="CS286" s="1">
        <v>1.339</v>
      </c>
      <c r="CT286" s="1">
        <v>1.339</v>
      </c>
      <c r="CU286" s="1">
        <v>0.01</v>
      </c>
      <c r="CV286" s="1">
        <v>9.568</v>
      </c>
      <c r="CW286" s="1">
        <v>0.0</v>
      </c>
      <c r="CX286" s="1">
        <v>0.0</v>
      </c>
      <c r="CY286" s="1">
        <v>41.895</v>
      </c>
      <c r="CZ286" s="1">
        <v>0.049</v>
      </c>
      <c r="DA286" s="1">
        <v>15.156</v>
      </c>
      <c r="DB286" s="1">
        <v>15.206</v>
      </c>
      <c r="DC286" s="1">
        <v>0.0</v>
      </c>
      <c r="DD286" s="1">
        <v>0.567</v>
      </c>
      <c r="DE286" s="1">
        <v>0.567</v>
      </c>
      <c r="DF286" s="1">
        <v>230.126</v>
      </c>
      <c r="DG286" s="1">
        <v>0.601</v>
      </c>
      <c r="DH286" s="1">
        <v>230.727</v>
      </c>
      <c r="DI286" s="1">
        <v>0.056</v>
      </c>
      <c r="DJ286" s="1">
        <v>0.418</v>
      </c>
      <c r="DK286" s="1">
        <v>0.474</v>
      </c>
      <c r="DL286" s="1">
        <v>513.85</v>
      </c>
      <c r="DM286" s="1">
        <v>245.435</v>
      </c>
      <c r="DN286" s="1">
        <v>759.285</v>
      </c>
      <c r="DO286" s="1">
        <v>0.0</v>
      </c>
      <c r="DP286" s="1">
        <v>1.339</v>
      </c>
      <c r="DQ286" s="1">
        <v>1.339</v>
      </c>
      <c r="DR286" s="1" t="s">
        <v>157</v>
      </c>
      <c r="DS286" s="1" t="s">
        <v>149</v>
      </c>
      <c r="DT286" s="1" t="s">
        <v>149</v>
      </c>
      <c r="DU286" s="1" t="s">
        <v>149</v>
      </c>
      <c r="DV286" s="1">
        <v>520.726</v>
      </c>
      <c r="DW286" s="1" t="str">
        <f t="shared" si="3"/>
        <v>high</v>
      </c>
      <c r="DX286" s="1">
        <v>464.858</v>
      </c>
      <c r="DY286" s="1">
        <v>125.922</v>
      </c>
      <c r="DZ286" s="1">
        <v>331.733</v>
      </c>
      <c r="EA286" s="1" t="s">
        <v>157</v>
      </c>
      <c r="EB286" s="1" t="s">
        <v>149</v>
      </c>
      <c r="EC286" s="1" t="s">
        <v>157</v>
      </c>
      <c r="ED286" s="1" t="s">
        <v>149</v>
      </c>
      <c r="EE286" s="1" t="s">
        <v>731</v>
      </c>
      <c r="EF286" s="1" t="s">
        <v>151</v>
      </c>
      <c r="EG286" s="1" t="s">
        <v>151</v>
      </c>
    </row>
    <row r="287" ht="14.25" customHeight="1">
      <c r="A287" s="1" t="s">
        <v>732</v>
      </c>
      <c r="B287" s="1" t="s">
        <v>136</v>
      </c>
      <c r="C287" s="1">
        <v>26.0</v>
      </c>
      <c r="D287" s="1" t="s">
        <v>137</v>
      </c>
      <c r="E287" s="1">
        <v>118.0</v>
      </c>
      <c r="F287" s="1">
        <v>41.0</v>
      </c>
      <c r="G287" s="1" t="s">
        <v>154</v>
      </c>
      <c r="H287" s="1">
        <v>32.0</v>
      </c>
      <c r="I287" s="1">
        <v>165.0</v>
      </c>
      <c r="J287" s="1">
        <v>223.0</v>
      </c>
      <c r="K287" s="1">
        <v>5.43902439</v>
      </c>
      <c r="L287" s="1">
        <v>172.6</v>
      </c>
      <c r="M287" s="1">
        <v>0.9</v>
      </c>
      <c r="N287" s="1">
        <v>86.0</v>
      </c>
      <c r="O287" s="1">
        <v>5.4</v>
      </c>
      <c r="P287" s="1">
        <v>0.57</v>
      </c>
      <c r="Q287" s="1">
        <v>3.19</v>
      </c>
      <c r="R287" s="1">
        <v>0.178683386</v>
      </c>
      <c r="S287" s="1">
        <v>159.0</v>
      </c>
      <c r="T287" s="1">
        <v>10.93</v>
      </c>
      <c r="U287" s="1">
        <v>4.773</v>
      </c>
      <c r="V287" s="1">
        <v>132.2</v>
      </c>
      <c r="W287" s="1">
        <v>171.7203456</v>
      </c>
      <c r="X287" s="1">
        <v>71.7</v>
      </c>
      <c r="Y287" s="1">
        <v>43.12915227</v>
      </c>
      <c r="Z287" s="1">
        <v>2.318617333</v>
      </c>
      <c r="AA287" s="1">
        <v>0.335903115</v>
      </c>
      <c r="AB287" s="1">
        <v>66.4</v>
      </c>
      <c r="AC287" s="1">
        <v>25.77614736</v>
      </c>
      <c r="AD287" s="1" t="s">
        <v>139</v>
      </c>
      <c r="AE287" s="1">
        <v>32.90531504</v>
      </c>
      <c r="AF287" s="1">
        <v>80.9</v>
      </c>
      <c r="AG287" s="1" t="s">
        <v>140</v>
      </c>
      <c r="AH287" s="1" t="s">
        <v>154</v>
      </c>
      <c r="AI287" s="1" t="s">
        <v>142</v>
      </c>
      <c r="AJ287" s="1" t="s">
        <v>167</v>
      </c>
      <c r="AK287" s="1" t="s">
        <v>170</v>
      </c>
      <c r="AL287" s="1">
        <v>107.0</v>
      </c>
      <c r="AM287" s="1">
        <v>67.0</v>
      </c>
      <c r="AN287" s="1">
        <v>1811.22</v>
      </c>
      <c r="AO287" s="1">
        <v>18.2563</v>
      </c>
      <c r="AP287" s="1">
        <v>384.268</v>
      </c>
      <c r="AQ287" s="1">
        <v>1276.4</v>
      </c>
      <c r="AR287" s="1">
        <v>15.6617</v>
      </c>
      <c r="AS287" s="1">
        <v>1155.51</v>
      </c>
      <c r="AT287" s="1">
        <v>3304.95</v>
      </c>
      <c r="AU287" s="1">
        <v>216.744</v>
      </c>
      <c r="AV287" s="1">
        <v>11.1306</v>
      </c>
      <c r="AW287" s="1">
        <v>4.56737</v>
      </c>
      <c r="AX287" s="1">
        <v>2.91852</v>
      </c>
      <c r="AY287" s="1">
        <v>1414.13</v>
      </c>
      <c r="AZ287" s="1">
        <v>1.33912</v>
      </c>
      <c r="BA287" s="1">
        <v>3.05096</v>
      </c>
      <c r="BB287" s="1">
        <v>22.2002</v>
      </c>
      <c r="BC287" s="1">
        <v>7.49579</v>
      </c>
      <c r="BD287" s="1">
        <v>1.4841</v>
      </c>
      <c r="BE287" s="1">
        <v>471.225</v>
      </c>
      <c r="BF287" s="1">
        <v>8.14586</v>
      </c>
      <c r="BG287" s="1">
        <v>241.966</v>
      </c>
      <c r="BH287" s="1">
        <v>1.290300536</v>
      </c>
      <c r="BI287" s="1">
        <v>0.601390214</v>
      </c>
      <c r="BJ287" s="1">
        <v>0.574722765</v>
      </c>
      <c r="BK287" s="1">
        <v>0.0</v>
      </c>
      <c r="BL287" s="1" t="s">
        <v>156</v>
      </c>
      <c r="BM287" s="1" t="s">
        <v>146</v>
      </c>
      <c r="BN287" s="1" t="s">
        <v>145</v>
      </c>
      <c r="BO287" s="1" t="s">
        <v>146</v>
      </c>
      <c r="BP287" s="1" t="s">
        <v>146</v>
      </c>
      <c r="BQ287" s="1" t="s">
        <v>146</v>
      </c>
      <c r="BR287" s="1" t="s">
        <v>146</v>
      </c>
      <c r="BS287" s="1">
        <v>287.1320199</v>
      </c>
      <c r="BT287" s="1">
        <v>174.3335928</v>
      </c>
      <c r="BU287" s="1">
        <v>4.656414997</v>
      </c>
      <c r="BV287" s="1">
        <v>5.658277702</v>
      </c>
      <c r="BW287" s="1">
        <v>4.841914023</v>
      </c>
      <c r="BX287" s="1">
        <v>-1.354842757</v>
      </c>
      <c r="BY287" s="1">
        <v>-0.748118585</v>
      </c>
      <c r="BZ287" s="1" t="str">
        <f t="shared" si="1"/>
        <v>antiinflamatoria</v>
      </c>
      <c r="CA287" s="1">
        <v>24.32138443</v>
      </c>
      <c r="CB287" s="1" t="s">
        <v>148</v>
      </c>
      <c r="CC287" s="1">
        <v>0.010260039</v>
      </c>
      <c r="CD287" s="1">
        <v>0.292676455</v>
      </c>
      <c r="CE287" s="1">
        <v>0.032283743</v>
      </c>
      <c r="CF287" s="1">
        <v>0.5318415</v>
      </c>
      <c r="CG287" s="1">
        <v>0.061471785</v>
      </c>
      <c r="CH287" s="1">
        <v>277.683</v>
      </c>
      <c r="CI287" s="2" t="str">
        <f t="shared" si="2"/>
        <v>low</v>
      </c>
      <c r="CJ287" s="1">
        <v>59.99</v>
      </c>
      <c r="CK287" s="1">
        <v>30.485</v>
      </c>
      <c r="CL287" s="1">
        <v>29.505</v>
      </c>
      <c r="CM287" s="1">
        <v>4.579</v>
      </c>
      <c r="CN287" s="1">
        <v>32.186</v>
      </c>
      <c r="CO287" s="1">
        <v>16.229</v>
      </c>
      <c r="CP287" s="1">
        <v>0.0</v>
      </c>
      <c r="CQ287" s="1">
        <v>16.229</v>
      </c>
      <c r="CR287" s="1">
        <v>0.0</v>
      </c>
      <c r="CS287" s="1">
        <v>6.996</v>
      </c>
      <c r="CT287" s="1">
        <v>6.996</v>
      </c>
      <c r="CU287" s="1">
        <v>0.0</v>
      </c>
      <c r="CV287" s="1">
        <v>16.229</v>
      </c>
      <c r="CW287" s="1">
        <v>0.0</v>
      </c>
      <c r="CX287" s="1">
        <v>0.0</v>
      </c>
      <c r="CY287" s="1">
        <v>0.0</v>
      </c>
      <c r="CZ287" s="1">
        <v>0.273</v>
      </c>
      <c r="DA287" s="1">
        <v>0.169</v>
      </c>
      <c r="DB287" s="1">
        <v>0.442</v>
      </c>
      <c r="DC287" s="1">
        <v>0.0</v>
      </c>
      <c r="DD287" s="1">
        <v>0.208</v>
      </c>
      <c r="DE287" s="1">
        <v>0.208</v>
      </c>
      <c r="DF287" s="1">
        <v>2.831</v>
      </c>
      <c r="DG287" s="1">
        <v>1.098</v>
      </c>
      <c r="DH287" s="1">
        <v>3.929</v>
      </c>
      <c r="DI287" s="1">
        <v>0.135</v>
      </c>
      <c r="DJ287" s="1">
        <v>4.65</v>
      </c>
      <c r="DK287" s="1">
        <v>4.785</v>
      </c>
      <c r="DL287" s="1">
        <v>11.018</v>
      </c>
      <c r="DM287" s="1">
        <v>16.383</v>
      </c>
      <c r="DN287" s="1">
        <v>27.401</v>
      </c>
      <c r="DO287" s="1">
        <v>0.0</v>
      </c>
      <c r="DP287" s="1">
        <v>6.996</v>
      </c>
      <c r="DQ287" s="1">
        <v>6.996</v>
      </c>
      <c r="DR287" s="1" t="s">
        <v>158</v>
      </c>
      <c r="DS287" s="1" t="s">
        <v>158</v>
      </c>
      <c r="DT287" s="1" t="s">
        <v>158</v>
      </c>
      <c r="DU287" s="1" t="s">
        <v>158</v>
      </c>
      <c r="DV287" s="1">
        <v>153.313</v>
      </c>
      <c r="DW287" s="1" t="str">
        <f t="shared" si="3"/>
        <v>low</v>
      </c>
      <c r="DX287" s="1">
        <v>33.121</v>
      </c>
      <c r="DY287" s="1">
        <v>2.528</v>
      </c>
      <c r="DZ287" s="1">
        <v>17.77</v>
      </c>
      <c r="EA287" s="1" t="s">
        <v>158</v>
      </c>
      <c r="EB287" s="1" t="s">
        <v>158</v>
      </c>
      <c r="EC287" s="1" t="s">
        <v>158</v>
      </c>
      <c r="ED287" s="1" t="s">
        <v>158</v>
      </c>
      <c r="EE287" s="1" t="s">
        <v>733</v>
      </c>
      <c r="EF287" s="1" t="s">
        <v>151</v>
      </c>
      <c r="EG287" s="1" t="s">
        <v>151</v>
      </c>
    </row>
    <row r="288" ht="14.25" customHeight="1">
      <c r="A288" s="1" t="s">
        <v>734</v>
      </c>
      <c r="B288" s="1" t="s">
        <v>136</v>
      </c>
      <c r="C288" s="1">
        <v>34.0</v>
      </c>
      <c r="D288" s="1" t="s">
        <v>137</v>
      </c>
      <c r="E288" s="1">
        <v>64.2</v>
      </c>
      <c r="F288" s="1">
        <v>54.0</v>
      </c>
      <c r="G288" s="1" t="s">
        <v>154</v>
      </c>
      <c r="H288" s="1">
        <v>23.0</v>
      </c>
      <c r="I288" s="1">
        <v>90.0</v>
      </c>
      <c r="J288" s="1">
        <v>181.0</v>
      </c>
      <c r="K288" s="1">
        <v>3.351851852</v>
      </c>
      <c r="L288" s="1">
        <v>52.5</v>
      </c>
      <c r="M288" s="1">
        <v>1.1</v>
      </c>
      <c r="N288" s="1">
        <v>87.0</v>
      </c>
      <c r="O288" s="1">
        <v>5.5</v>
      </c>
      <c r="P288" s="1">
        <v>0.8</v>
      </c>
      <c r="Q288" s="1">
        <v>6.67</v>
      </c>
      <c r="R288" s="1">
        <v>0.11994003</v>
      </c>
      <c r="S288" s="1">
        <v>113.0</v>
      </c>
      <c r="T288" s="1">
        <v>4.01</v>
      </c>
      <c r="U288" s="1">
        <v>4.8285</v>
      </c>
      <c r="V288" s="1">
        <v>65.9</v>
      </c>
      <c r="W288" s="1">
        <v>60.36883703</v>
      </c>
      <c r="X288" s="1">
        <v>192.3</v>
      </c>
      <c r="Y288" s="1">
        <v>116.2052929</v>
      </c>
      <c r="Z288" s="1">
        <v>0.860546</v>
      </c>
      <c r="AA288" s="1">
        <v>0.392681374</v>
      </c>
      <c r="AB288" s="1">
        <v>47.0</v>
      </c>
      <c r="AC288" s="1">
        <v>18.59103675</v>
      </c>
      <c r="AD288" s="1" t="s">
        <v>154</v>
      </c>
      <c r="AE288" s="1">
        <v>20.54093112</v>
      </c>
      <c r="AF288" s="1">
        <v>75.0</v>
      </c>
      <c r="AG288" s="1" t="s">
        <v>154</v>
      </c>
      <c r="AH288" s="1" t="s">
        <v>154</v>
      </c>
      <c r="AI288" s="1" t="s">
        <v>167</v>
      </c>
      <c r="AJ288" s="1" t="s">
        <v>167</v>
      </c>
      <c r="AK288" s="1" t="s">
        <v>143</v>
      </c>
      <c r="AL288" s="1">
        <v>100.0</v>
      </c>
      <c r="AM288" s="1">
        <v>64.0</v>
      </c>
      <c r="AN288" s="1">
        <v>2234.92</v>
      </c>
      <c r="AO288" s="1">
        <v>18.9174</v>
      </c>
      <c r="AP288" s="1">
        <v>323.967</v>
      </c>
      <c r="AQ288" s="1">
        <v>908.779</v>
      </c>
      <c r="AR288" s="1">
        <v>16.0575</v>
      </c>
      <c r="AS288" s="1">
        <v>1568.16</v>
      </c>
      <c r="AT288" s="1">
        <v>3335.94</v>
      </c>
      <c r="AU288" s="1">
        <v>248.219</v>
      </c>
      <c r="AV288" s="1">
        <v>10.3826</v>
      </c>
      <c r="AW288" s="1">
        <v>2.09447</v>
      </c>
      <c r="AX288" s="1">
        <v>3.63918</v>
      </c>
      <c r="AY288" s="1">
        <v>1040.92</v>
      </c>
      <c r="AZ288" s="1">
        <v>1.30141</v>
      </c>
      <c r="BA288" s="1">
        <v>1.72743</v>
      </c>
      <c r="BB288" s="1">
        <v>20.9949</v>
      </c>
      <c r="BC288" s="1">
        <v>5.18186</v>
      </c>
      <c r="BD288" s="1">
        <v>2.19427</v>
      </c>
      <c r="BE288" s="1">
        <v>419.749</v>
      </c>
      <c r="BF288" s="1">
        <v>7.453</v>
      </c>
      <c r="BG288" s="1">
        <v>219.893</v>
      </c>
      <c r="BH288" s="1">
        <v>2.319550548</v>
      </c>
      <c r="BI288" s="1">
        <v>0.481304861</v>
      </c>
      <c r="BJ288" s="1">
        <v>0.18942989</v>
      </c>
      <c r="BK288" s="1">
        <v>0.031158995</v>
      </c>
      <c r="BL288" s="1" t="s">
        <v>156</v>
      </c>
      <c r="BM288" s="1" t="s">
        <v>146</v>
      </c>
      <c r="BN288" s="1" t="s">
        <v>146</v>
      </c>
      <c r="BO288" s="1" t="s">
        <v>146</v>
      </c>
      <c r="BP288" s="1" t="s">
        <v>146</v>
      </c>
      <c r="BQ288" s="1" t="s">
        <v>146</v>
      </c>
      <c r="BR288" s="1" t="s">
        <v>146</v>
      </c>
      <c r="BS288" s="1">
        <v>62.53856029</v>
      </c>
      <c r="BT288" s="1">
        <v>18.43502654</v>
      </c>
      <c r="BU288" s="1">
        <v>2.39902628</v>
      </c>
      <c r="BV288" s="1">
        <v>1.347183421</v>
      </c>
      <c r="BW288" s="1">
        <v>0.0</v>
      </c>
      <c r="BX288" s="1">
        <v>-1.06739738</v>
      </c>
      <c r="BY288" s="1">
        <v>-0.47758272</v>
      </c>
      <c r="BZ288" s="1" t="str">
        <f t="shared" si="1"/>
        <v>antiinflamatoria</v>
      </c>
      <c r="CA288" s="1">
        <v>21.6</v>
      </c>
      <c r="CB288" s="1" t="s">
        <v>148</v>
      </c>
      <c r="CC288" s="1">
        <v>0.178358927</v>
      </c>
      <c r="CD288" s="1">
        <v>0.095539245</v>
      </c>
      <c r="CE288" s="1">
        <v>0.011615064</v>
      </c>
      <c r="CF288" s="1">
        <v>0.030231232</v>
      </c>
      <c r="CG288" s="1">
        <v>0.358802152</v>
      </c>
      <c r="CH288" s="1">
        <v>766.373</v>
      </c>
      <c r="CI288" s="2" t="str">
        <f t="shared" si="2"/>
        <v>low</v>
      </c>
      <c r="CJ288" s="1">
        <v>166.837</v>
      </c>
      <c r="CK288" s="1">
        <v>72.509</v>
      </c>
      <c r="CL288" s="1">
        <v>94.329</v>
      </c>
      <c r="CM288" s="1">
        <v>8.709</v>
      </c>
      <c r="CN288" s="1">
        <v>137.517</v>
      </c>
      <c r="CO288" s="1">
        <v>12.035</v>
      </c>
      <c r="CP288" s="1">
        <v>0.0</v>
      </c>
      <c r="CQ288" s="1">
        <v>12.035</v>
      </c>
      <c r="CR288" s="1">
        <v>0.0</v>
      </c>
      <c r="CS288" s="1">
        <v>8.576</v>
      </c>
      <c r="CT288" s="1">
        <v>8.576</v>
      </c>
      <c r="CU288" s="1">
        <v>0.0</v>
      </c>
      <c r="CV288" s="1">
        <v>12.035</v>
      </c>
      <c r="CW288" s="1">
        <v>0.0</v>
      </c>
      <c r="CX288" s="1">
        <v>0.0</v>
      </c>
      <c r="CY288" s="1">
        <v>0.005</v>
      </c>
      <c r="CZ288" s="1">
        <v>1.071</v>
      </c>
      <c r="DA288" s="1">
        <v>0.0</v>
      </c>
      <c r="DB288" s="1">
        <v>1.071</v>
      </c>
      <c r="DC288" s="1">
        <v>4.783</v>
      </c>
      <c r="DD288" s="1">
        <v>0.131</v>
      </c>
      <c r="DE288" s="1">
        <v>4.914</v>
      </c>
      <c r="DF288" s="1">
        <v>2.412</v>
      </c>
      <c r="DG288" s="1">
        <v>0.307</v>
      </c>
      <c r="DH288" s="1">
        <v>2.719</v>
      </c>
      <c r="DI288" s="1">
        <v>0.268</v>
      </c>
      <c r="DJ288" s="1">
        <v>4.254</v>
      </c>
      <c r="DK288" s="1">
        <v>4.522</v>
      </c>
      <c r="DL288" s="1">
        <v>51.892</v>
      </c>
      <c r="DM288" s="1">
        <v>81.018</v>
      </c>
      <c r="DN288" s="1">
        <v>132.911</v>
      </c>
      <c r="DO288" s="1">
        <v>0.0</v>
      </c>
      <c r="DP288" s="1">
        <v>8.576</v>
      </c>
      <c r="DQ288" s="1">
        <v>8.576</v>
      </c>
      <c r="DR288" s="1" t="s">
        <v>157</v>
      </c>
      <c r="DS288" s="1" t="s">
        <v>158</v>
      </c>
      <c r="DT288" s="1" t="s">
        <v>158</v>
      </c>
      <c r="DU288" s="1" t="s">
        <v>157</v>
      </c>
      <c r="DV288" s="1">
        <v>342.908</v>
      </c>
      <c r="DW288" s="1" t="str">
        <f t="shared" si="3"/>
        <v>low</v>
      </c>
      <c r="DX288" s="1">
        <v>74.65</v>
      </c>
      <c r="DY288" s="1">
        <v>3.897</v>
      </c>
      <c r="DZ288" s="1">
        <v>61.531</v>
      </c>
      <c r="EA288" s="1" t="s">
        <v>158</v>
      </c>
      <c r="EB288" s="1" t="s">
        <v>158</v>
      </c>
      <c r="EC288" s="1" t="s">
        <v>158</v>
      </c>
      <c r="ED288" s="1" t="s">
        <v>157</v>
      </c>
      <c r="EE288" s="1" t="s">
        <v>735</v>
      </c>
      <c r="EF288" s="1" t="s">
        <v>151</v>
      </c>
      <c r="EG288" s="1" t="s">
        <v>151</v>
      </c>
    </row>
    <row r="289" ht="14.25" customHeight="1">
      <c r="A289" s="1" t="s">
        <v>736</v>
      </c>
      <c r="B289" s="1" t="s">
        <v>153</v>
      </c>
      <c r="C289" s="1">
        <v>32.0</v>
      </c>
      <c r="D289" s="1" t="s">
        <v>137</v>
      </c>
      <c r="E289" s="1">
        <v>98.0</v>
      </c>
      <c r="F289" s="1">
        <v>44.0</v>
      </c>
      <c r="G289" s="1" t="s">
        <v>154</v>
      </c>
      <c r="H289" s="1">
        <v>18.0</v>
      </c>
      <c r="I289" s="1">
        <v>135.0</v>
      </c>
      <c r="J289" s="1">
        <v>184.0</v>
      </c>
      <c r="K289" s="1">
        <v>4.181818182</v>
      </c>
      <c r="L289" s="1">
        <v>182.0</v>
      </c>
      <c r="M289" s="1">
        <v>0.6</v>
      </c>
      <c r="N289" s="1">
        <v>69.0</v>
      </c>
      <c r="O289" s="1">
        <v>5.2</v>
      </c>
      <c r="P289" s="1">
        <v>4.32</v>
      </c>
      <c r="Q289" s="1">
        <v>4.62</v>
      </c>
      <c r="R289" s="1">
        <v>0.935064935</v>
      </c>
      <c r="S289" s="1">
        <v>91.0</v>
      </c>
      <c r="T289" s="1">
        <v>6.64</v>
      </c>
      <c r="U289" s="1">
        <v>3.8295</v>
      </c>
      <c r="V289" s="1">
        <v>147.4</v>
      </c>
      <c r="W289" s="1">
        <v>403.0349014</v>
      </c>
      <c r="X289" s="1">
        <v>124.8</v>
      </c>
      <c r="Y289" s="1">
        <v>88.48555208</v>
      </c>
      <c r="Z289" s="1">
        <v>1.130128</v>
      </c>
      <c r="AA289" s="1">
        <v>0.375241919</v>
      </c>
      <c r="AB289" s="1">
        <v>69.0</v>
      </c>
      <c r="AC289" s="1">
        <v>24.15881797</v>
      </c>
      <c r="AD289" s="1" t="s">
        <v>154</v>
      </c>
      <c r="AE289" s="1">
        <v>30.8445613</v>
      </c>
      <c r="AF289" s="1">
        <v>77.5</v>
      </c>
      <c r="AG289" s="1" t="s">
        <v>154</v>
      </c>
      <c r="AH289" s="1" t="s">
        <v>154</v>
      </c>
      <c r="AI289" s="1" t="s">
        <v>142</v>
      </c>
      <c r="AJ289" s="1" t="s">
        <v>167</v>
      </c>
      <c r="AK289" s="1" t="s">
        <v>143</v>
      </c>
      <c r="AL289" s="1">
        <v>99.0</v>
      </c>
      <c r="AM289" s="1">
        <v>66.0</v>
      </c>
      <c r="AN289" s="1">
        <v>1228.04</v>
      </c>
      <c r="AO289" s="1">
        <v>11.3877</v>
      </c>
      <c r="AP289" s="1">
        <v>264.663</v>
      </c>
      <c r="AQ289" s="1">
        <v>586.273</v>
      </c>
      <c r="AR289" s="1">
        <v>9.85689</v>
      </c>
      <c r="AS289" s="1">
        <v>1089.25</v>
      </c>
      <c r="AT289" s="1">
        <v>1453.65</v>
      </c>
      <c r="AU289" s="1">
        <v>126.885</v>
      </c>
      <c r="AV289" s="1">
        <v>8.9933</v>
      </c>
      <c r="AW289" s="1">
        <v>0.691676</v>
      </c>
      <c r="AX289" s="1">
        <v>2.13032</v>
      </c>
      <c r="AY289" s="1">
        <v>743.941</v>
      </c>
      <c r="AZ289" s="1">
        <v>0.668354</v>
      </c>
      <c r="BA289" s="1">
        <v>1.07951</v>
      </c>
      <c r="BB289" s="1">
        <v>10.8018</v>
      </c>
      <c r="BC289" s="1">
        <v>3.20675</v>
      </c>
      <c r="BD289" s="1">
        <v>1.58996</v>
      </c>
      <c r="BE289" s="1">
        <v>242.132</v>
      </c>
      <c r="BF289" s="1">
        <v>6.60887</v>
      </c>
      <c r="BG289" s="1">
        <v>130.036</v>
      </c>
      <c r="BH289" s="1">
        <v>0.0</v>
      </c>
      <c r="BI289" s="1">
        <v>0.0</v>
      </c>
      <c r="BJ289" s="1">
        <v>0.0</v>
      </c>
      <c r="BK289" s="1">
        <v>0.0</v>
      </c>
      <c r="BL289" s="1" t="s">
        <v>156</v>
      </c>
      <c r="BM289" s="1" t="s">
        <v>146</v>
      </c>
      <c r="BN289" s="1" t="s">
        <v>146</v>
      </c>
      <c r="BO289" s="1" t="s">
        <v>145</v>
      </c>
      <c r="BP289" s="1" t="s">
        <v>146</v>
      </c>
      <c r="BQ289" s="1" t="s">
        <v>146</v>
      </c>
      <c r="BR289" s="1" t="s">
        <v>146</v>
      </c>
      <c r="BS289" s="1">
        <v>52.91967885</v>
      </c>
      <c r="BT289" s="1">
        <v>11.52508517</v>
      </c>
      <c r="BU289" s="1">
        <v>2.568251838</v>
      </c>
      <c r="BV289" s="1">
        <v>1.265688337</v>
      </c>
      <c r="BW289" s="1">
        <v>0.650741588</v>
      </c>
      <c r="BX289" s="1">
        <v>1.072031986</v>
      </c>
      <c r="BY289" s="1">
        <v>0.872990217</v>
      </c>
      <c r="BZ289" s="1" t="str">
        <f t="shared" si="1"/>
        <v>proinflamatoria</v>
      </c>
      <c r="CA289" s="1">
        <v>32.38709677</v>
      </c>
      <c r="CB289" s="1" t="s">
        <v>148</v>
      </c>
      <c r="CC289" s="1">
        <v>0.264541066</v>
      </c>
      <c r="CD289" s="1">
        <v>0.126962158</v>
      </c>
      <c r="CE289" s="1">
        <v>0.045302636</v>
      </c>
      <c r="CF289" s="1">
        <v>0.097221753</v>
      </c>
      <c r="CG289" s="1">
        <v>0.169361645</v>
      </c>
      <c r="CH289" s="1">
        <v>406.545</v>
      </c>
      <c r="CI289" s="2" t="str">
        <f t="shared" si="2"/>
        <v>low</v>
      </c>
      <c r="CJ289" s="1">
        <v>383.224</v>
      </c>
      <c r="CK289" s="1">
        <v>369.938</v>
      </c>
      <c r="CL289" s="1">
        <v>13.286</v>
      </c>
      <c r="CM289" s="1">
        <v>248.596</v>
      </c>
      <c r="CN289" s="1">
        <v>133.644</v>
      </c>
      <c r="CO289" s="1">
        <v>0.884</v>
      </c>
      <c r="CP289" s="1">
        <v>0.0</v>
      </c>
      <c r="CQ289" s="1">
        <v>0.884</v>
      </c>
      <c r="CR289" s="1">
        <v>0.0</v>
      </c>
      <c r="CS289" s="1">
        <v>0.1</v>
      </c>
      <c r="CT289" s="1">
        <v>0.1</v>
      </c>
      <c r="CU289" s="1">
        <v>0.0</v>
      </c>
      <c r="CV289" s="1">
        <v>0.876</v>
      </c>
      <c r="CW289" s="1">
        <v>131.447</v>
      </c>
      <c r="CX289" s="1">
        <v>0.0</v>
      </c>
      <c r="CY289" s="1">
        <v>74.923</v>
      </c>
      <c r="CZ289" s="1">
        <v>0.249</v>
      </c>
      <c r="DA289" s="1">
        <v>8.46</v>
      </c>
      <c r="DB289" s="1">
        <v>8.709</v>
      </c>
      <c r="DC289" s="1">
        <v>8.525</v>
      </c>
      <c r="DD289" s="1">
        <v>0.305</v>
      </c>
      <c r="DE289" s="1">
        <v>8.83</v>
      </c>
      <c r="DF289" s="1">
        <v>24.6</v>
      </c>
      <c r="DG289" s="1">
        <v>0.088</v>
      </c>
      <c r="DH289" s="1">
        <v>24.688</v>
      </c>
      <c r="DI289" s="1">
        <v>0.673</v>
      </c>
      <c r="DJ289" s="1">
        <v>1.325</v>
      </c>
      <c r="DK289" s="1">
        <v>1.999</v>
      </c>
      <c r="DL289" s="1">
        <v>128.637</v>
      </c>
      <c r="DM289" s="1">
        <v>3.008</v>
      </c>
      <c r="DN289" s="1">
        <v>131.645</v>
      </c>
      <c r="DO289" s="1">
        <v>0.0</v>
      </c>
      <c r="DP289" s="1">
        <v>0.1</v>
      </c>
      <c r="DQ289" s="1">
        <v>0.1</v>
      </c>
      <c r="DR289" s="1" t="s">
        <v>158</v>
      </c>
      <c r="DS289" s="1" t="s">
        <v>157</v>
      </c>
      <c r="DT289" s="1" t="s">
        <v>149</v>
      </c>
      <c r="DU289" s="1" t="s">
        <v>157</v>
      </c>
      <c r="DV289" s="1">
        <v>331.052</v>
      </c>
      <c r="DW289" s="1" t="str">
        <f t="shared" si="3"/>
        <v>low</v>
      </c>
      <c r="DX289" s="1">
        <v>312.062</v>
      </c>
      <c r="DY289" s="1">
        <v>202.433</v>
      </c>
      <c r="DZ289" s="1">
        <v>108.827</v>
      </c>
      <c r="EA289" s="1" t="s">
        <v>158</v>
      </c>
      <c r="EB289" s="1" t="s">
        <v>157</v>
      </c>
      <c r="EC289" s="1" t="s">
        <v>149</v>
      </c>
      <c r="ED289" s="1" t="s">
        <v>157</v>
      </c>
      <c r="EE289" s="1" t="s">
        <v>737</v>
      </c>
      <c r="EF289" s="1" t="s">
        <v>165</v>
      </c>
      <c r="EG289" s="1" t="s">
        <v>165</v>
      </c>
    </row>
    <row r="290" ht="14.25" customHeight="1">
      <c r="A290" s="1" t="s">
        <v>738</v>
      </c>
      <c r="B290" s="1" t="s">
        <v>153</v>
      </c>
      <c r="C290" s="1">
        <v>28.0</v>
      </c>
      <c r="D290" s="1" t="s">
        <v>137</v>
      </c>
      <c r="E290" s="1">
        <v>150.0</v>
      </c>
      <c r="F290" s="1">
        <v>47.0</v>
      </c>
      <c r="G290" s="1" t="s">
        <v>154</v>
      </c>
      <c r="H290" s="1">
        <v>31.0</v>
      </c>
      <c r="I290" s="1">
        <v>213.0</v>
      </c>
      <c r="J290" s="1">
        <v>276.0</v>
      </c>
      <c r="K290" s="1">
        <v>5.872340426</v>
      </c>
      <c r="L290" s="1">
        <v>224.7</v>
      </c>
      <c r="M290" s="1">
        <v>8.2</v>
      </c>
      <c r="N290" s="1">
        <v>88.0</v>
      </c>
      <c r="O290" s="1">
        <v>5.2</v>
      </c>
      <c r="P290" s="1">
        <v>5.12</v>
      </c>
      <c r="Q290" s="1">
        <v>4.28</v>
      </c>
      <c r="R290" s="1">
        <v>1.196261682</v>
      </c>
      <c r="S290" s="1">
        <v>157.0</v>
      </c>
      <c r="T290" s="1">
        <v>20.04</v>
      </c>
      <c r="U290" s="1">
        <v>4.884</v>
      </c>
      <c r="V290" s="1">
        <v>190.6</v>
      </c>
      <c r="W290" s="1">
        <v>289.5953757</v>
      </c>
      <c r="X290" s="1">
        <v>39.5</v>
      </c>
      <c r="Y290" s="1">
        <v>22.98842119</v>
      </c>
      <c r="Z290" s="1">
        <v>4.350016</v>
      </c>
      <c r="AA290" s="1">
        <v>0.307662897</v>
      </c>
      <c r="AB290" s="1">
        <v>71.0</v>
      </c>
      <c r="AC290" s="1">
        <v>30.09372287</v>
      </c>
      <c r="AD290" s="1" t="s">
        <v>155</v>
      </c>
      <c r="AE290" s="1">
        <v>36.04380071</v>
      </c>
      <c r="AF290" s="1">
        <v>87.2</v>
      </c>
      <c r="AG290" s="1" t="s">
        <v>140</v>
      </c>
      <c r="AH290" s="1" t="s">
        <v>141</v>
      </c>
      <c r="AI290" s="1" t="s">
        <v>167</v>
      </c>
      <c r="AJ290" s="1" t="s">
        <v>167</v>
      </c>
      <c r="AK290" s="1" t="s">
        <v>143</v>
      </c>
      <c r="AL290" s="1">
        <v>123.0</v>
      </c>
      <c r="AM290" s="1">
        <v>79.0</v>
      </c>
      <c r="AN290" s="1">
        <v>1705.86</v>
      </c>
      <c r="AO290" s="1">
        <v>16.8077</v>
      </c>
      <c r="AP290" s="1">
        <v>512.038</v>
      </c>
      <c r="AQ290" s="1">
        <v>784.191</v>
      </c>
      <c r="AR290" s="1">
        <v>14.1829</v>
      </c>
      <c r="AS290" s="1">
        <v>1469.81</v>
      </c>
      <c r="AT290" s="1">
        <v>2543.97</v>
      </c>
      <c r="AU290" s="1">
        <v>192.289</v>
      </c>
      <c r="AV290" s="1">
        <v>9.75172</v>
      </c>
      <c r="AW290" s="1">
        <v>1.87621</v>
      </c>
      <c r="AX290" s="1">
        <v>2.57842</v>
      </c>
      <c r="AY290" s="1">
        <v>792.864</v>
      </c>
      <c r="AZ290" s="1">
        <v>1.13674</v>
      </c>
      <c r="BA290" s="1">
        <v>1.61105</v>
      </c>
      <c r="BB290" s="1">
        <v>23.7981</v>
      </c>
      <c r="BC290" s="1">
        <v>6.7202</v>
      </c>
      <c r="BD290" s="1">
        <v>2.10776</v>
      </c>
      <c r="BE290" s="1">
        <v>322.35</v>
      </c>
      <c r="BF290" s="1">
        <v>7.54972</v>
      </c>
      <c r="BG290" s="1">
        <v>216.92</v>
      </c>
      <c r="BH290" s="1">
        <v>1.019882792</v>
      </c>
      <c r="BI290" s="1">
        <v>0.245145346</v>
      </c>
      <c r="BJ290" s="1">
        <v>0.171296323</v>
      </c>
      <c r="BK290" s="1">
        <v>0.0</v>
      </c>
      <c r="BL290" s="1" t="s">
        <v>144</v>
      </c>
      <c r="BM290" s="1" t="s">
        <v>146</v>
      </c>
      <c r="BN290" s="1" t="s">
        <v>145</v>
      </c>
      <c r="BO290" s="1" t="s">
        <v>145</v>
      </c>
      <c r="BP290" s="1" t="s">
        <v>146</v>
      </c>
      <c r="BQ290" s="1" t="s">
        <v>145</v>
      </c>
      <c r="BR290" s="1" t="s">
        <v>145</v>
      </c>
      <c r="BS290" s="1">
        <v>32.41731481</v>
      </c>
      <c r="BT290" s="1">
        <v>5.026262821</v>
      </c>
      <c r="BU290" s="1">
        <v>1.285926748</v>
      </c>
      <c r="BV290" s="1">
        <v>0.419818702</v>
      </c>
      <c r="BW290" s="1">
        <v>0.199582435</v>
      </c>
      <c r="BX290" s="1">
        <v>-0.323534393</v>
      </c>
      <c r="BY290" s="1">
        <v>-0.189645014</v>
      </c>
      <c r="BZ290" s="1" t="str">
        <f t="shared" si="1"/>
        <v>antiinflamatoria</v>
      </c>
      <c r="CA290" s="1">
        <v>40.7706422</v>
      </c>
      <c r="CB290" s="1" t="s">
        <v>148</v>
      </c>
      <c r="CC290" s="1">
        <v>0.101419954</v>
      </c>
      <c r="CD290" s="1">
        <v>0.11487703</v>
      </c>
      <c r="CE290" s="1">
        <v>0.667081206</v>
      </c>
      <c r="CF290" s="1">
        <v>0.012194896</v>
      </c>
      <c r="CG290" s="1">
        <v>0.037735499</v>
      </c>
      <c r="CH290" s="1">
        <v>792.532</v>
      </c>
      <c r="CI290" s="2" t="str">
        <f t="shared" si="2"/>
        <v>low</v>
      </c>
      <c r="CJ290" s="1">
        <v>416.532</v>
      </c>
      <c r="CK290" s="1">
        <v>320.33</v>
      </c>
      <c r="CL290" s="1">
        <v>96.202</v>
      </c>
      <c r="CM290" s="1">
        <v>276.562</v>
      </c>
      <c r="CN290" s="1">
        <v>95.946</v>
      </c>
      <c r="CO290" s="1">
        <v>16.45</v>
      </c>
      <c r="CP290" s="1">
        <v>0.0</v>
      </c>
      <c r="CQ290" s="1">
        <v>16.45</v>
      </c>
      <c r="CR290" s="1">
        <v>0.0</v>
      </c>
      <c r="CS290" s="1">
        <v>27.375</v>
      </c>
      <c r="CT290" s="1">
        <v>27.375</v>
      </c>
      <c r="CU290" s="1">
        <v>0.2</v>
      </c>
      <c r="CV290" s="1">
        <v>16.411</v>
      </c>
      <c r="CW290" s="1">
        <v>42.481</v>
      </c>
      <c r="CX290" s="1">
        <v>0.0</v>
      </c>
      <c r="CY290" s="1">
        <v>210.441</v>
      </c>
      <c r="CZ290" s="1">
        <v>0.0</v>
      </c>
      <c r="DA290" s="1">
        <v>0.0</v>
      </c>
      <c r="DB290" s="1">
        <v>0.0</v>
      </c>
      <c r="DC290" s="1">
        <v>1.208</v>
      </c>
      <c r="DD290" s="1">
        <v>3.739</v>
      </c>
      <c r="DE290" s="1">
        <v>4.947</v>
      </c>
      <c r="DF290" s="1">
        <v>8.371</v>
      </c>
      <c r="DG290" s="1">
        <v>5.285</v>
      </c>
      <c r="DH290" s="1">
        <v>13.656</v>
      </c>
      <c r="DI290" s="1">
        <v>5.584</v>
      </c>
      <c r="DJ290" s="1">
        <v>26.485</v>
      </c>
      <c r="DK290" s="1">
        <v>32.068</v>
      </c>
      <c r="DL290" s="1">
        <v>30.542</v>
      </c>
      <c r="DM290" s="1">
        <v>33.301</v>
      </c>
      <c r="DN290" s="1">
        <v>63.843</v>
      </c>
      <c r="DO290" s="1">
        <v>0.0</v>
      </c>
      <c r="DP290" s="1">
        <v>27.375</v>
      </c>
      <c r="DQ290" s="1">
        <v>27.375</v>
      </c>
      <c r="DR290" s="1" t="s">
        <v>157</v>
      </c>
      <c r="DS290" s="1" t="s">
        <v>157</v>
      </c>
      <c r="DT290" s="1" t="s">
        <v>149</v>
      </c>
      <c r="DU290" s="1" t="s">
        <v>158</v>
      </c>
      <c r="DV290" s="1">
        <v>464.594</v>
      </c>
      <c r="DW290" s="1" t="str">
        <f t="shared" si="3"/>
        <v>low</v>
      </c>
      <c r="DX290" s="1">
        <v>244.177</v>
      </c>
      <c r="DY290" s="1">
        <v>162.125</v>
      </c>
      <c r="DZ290" s="1">
        <v>56.245</v>
      </c>
      <c r="EA290" s="1" t="s">
        <v>157</v>
      </c>
      <c r="EB290" s="1" t="s">
        <v>157</v>
      </c>
      <c r="EC290" s="1" t="s">
        <v>149</v>
      </c>
      <c r="ED290" s="1" t="s">
        <v>158</v>
      </c>
      <c r="EE290" s="1" t="s">
        <v>739</v>
      </c>
      <c r="EF290" s="1" t="s">
        <v>151</v>
      </c>
      <c r="EG290" s="1" t="s">
        <v>151</v>
      </c>
    </row>
    <row r="291" ht="14.25" customHeight="1">
      <c r="A291" s="1" t="s">
        <v>740</v>
      </c>
      <c r="B291" s="1" t="s">
        <v>153</v>
      </c>
      <c r="C291" s="1">
        <v>56.0</v>
      </c>
      <c r="D291" s="1" t="s">
        <v>161</v>
      </c>
      <c r="E291" s="1">
        <v>127.0</v>
      </c>
      <c r="F291" s="1">
        <v>39.0</v>
      </c>
      <c r="G291" s="1" t="s">
        <v>154</v>
      </c>
      <c r="H291" s="1">
        <v>25.0</v>
      </c>
      <c r="I291" s="1">
        <v>191.0</v>
      </c>
      <c r="J291" s="1">
        <v>240.0</v>
      </c>
      <c r="K291" s="1">
        <v>6.153846154</v>
      </c>
      <c r="L291" s="1">
        <v>114.9</v>
      </c>
      <c r="M291" s="1">
        <v>1.2</v>
      </c>
      <c r="N291" s="1">
        <v>84.0</v>
      </c>
      <c r="O291" s="1">
        <v>5.6</v>
      </c>
      <c r="P291" s="1">
        <v>5.44</v>
      </c>
      <c r="Q291" s="1">
        <v>4.84</v>
      </c>
      <c r="R291" s="1">
        <v>1.123966942</v>
      </c>
      <c r="S291" s="1">
        <v>124.0</v>
      </c>
      <c r="T291" s="1">
        <v>15.44</v>
      </c>
      <c r="U291" s="1">
        <v>4.662</v>
      </c>
      <c r="V291" s="1">
        <v>174.9</v>
      </c>
      <c r="W291" s="1">
        <v>265.7487091</v>
      </c>
      <c r="X291" s="1">
        <v>51.5</v>
      </c>
      <c r="Y291" s="1">
        <v>31.25812711</v>
      </c>
      <c r="Z291" s="1">
        <v>3.199168</v>
      </c>
      <c r="AA291" s="1">
        <v>0.320836034</v>
      </c>
      <c r="AB291" s="1">
        <v>63.8</v>
      </c>
      <c r="AC291" s="1">
        <v>27.50558411</v>
      </c>
      <c r="AD291" s="1" t="s">
        <v>139</v>
      </c>
      <c r="AE291" s="1">
        <v>42.99253489</v>
      </c>
      <c r="AF291" s="1">
        <v>88.6</v>
      </c>
      <c r="AG291" s="1" t="s">
        <v>140</v>
      </c>
      <c r="AH291" s="1" t="s">
        <v>141</v>
      </c>
      <c r="AI291" s="1" t="s">
        <v>142</v>
      </c>
      <c r="AJ291" s="1" t="s">
        <v>142</v>
      </c>
      <c r="AK291" s="1" t="s">
        <v>143</v>
      </c>
      <c r="AL291" s="1">
        <v>120.0</v>
      </c>
      <c r="AM291" s="1">
        <v>70.0</v>
      </c>
      <c r="AN291" s="1">
        <v>1560.81</v>
      </c>
      <c r="AO291" s="1">
        <v>11.2819</v>
      </c>
      <c r="AP291" s="1">
        <v>852.002</v>
      </c>
      <c r="AQ291" s="1">
        <v>1100.58</v>
      </c>
      <c r="AR291" s="1">
        <v>14.386</v>
      </c>
      <c r="AS291" s="1">
        <v>1159.07</v>
      </c>
      <c r="AT291" s="1">
        <v>2335.02</v>
      </c>
      <c r="AU291" s="1">
        <v>188.083</v>
      </c>
      <c r="AV291" s="1">
        <v>9.95356</v>
      </c>
      <c r="AW291" s="1">
        <v>0.841559</v>
      </c>
      <c r="AX291" s="1">
        <v>2.38506</v>
      </c>
      <c r="AY291" s="1">
        <v>850.73</v>
      </c>
      <c r="AZ291" s="1">
        <v>0.926443</v>
      </c>
      <c r="BA291" s="1">
        <v>1.87399</v>
      </c>
      <c r="BB291" s="1">
        <v>11.068</v>
      </c>
      <c r="BC291" s="1">
        <v>4.69337</v>
      </c>
      <c r="BD291" s="1">
        <v>0.905982</v>
      </c>
      <c r="BE291" s="1">
        <v>330.811</v>
      </c>
      <c r="BF291" s="1">
        <v>7.4311</v>
      </c>
      <c r="BG291" s="1">
        <v>91.8402</v>
      </c>
      <c r="BH291" s="1">
        <v>1.372847984</v>
      </c>
      <c r="BI291" s="1">
        <v>0.206237049</v>
      </c>
      <c r="BJ291" s="1">
        <v>0.112482506</v>
      </c>
      <c r="BK291" s="1">
        <v>0.009408804</v>
      </c>
      <c r="BL291" s="1" t="s">
        <v>144</v>
      </c>
      <c r="BM291" s="1" t="s">
        <v>146</v>
      </c>
      <c r="BN291" s="1" t="s">
        <v>146</v>
      </c>
      <c r="BO291" s="1" t="s">
        <v>145</v>
      </c>
      <c r="BP291" s="1" t="s">
        <v>146</v>
      </c>
      <c r="BQ291" s="1" t="s">
        <v>146</v>
      </c>
      <c r="BR291" s="1" t="s">
        <v>145</v>
      </c>
      <c r="BS291" s="1">
        <v>24.37313039</v>
      </c>
      <c r="BT291" s="1">
        <v>10.88198901</v>
      </c>
      <c r="BU291" s="1">
        <v>0.812457094</v>
      </c>
      <c r="BV291" s="1">
        <v>0.485620681</v>
      </c>
      <c r="BW291" s="1">
        <v>0.076203882</v>
      </c>
      <c r="BX291" s="1">
        <v>1.490899563</v>
      </c>
      <c r="BY291" s="1">
        <v>0.955092609</v>
      </c>
      <c r="BZ291" s="1" t="str">
        <f t="shared" si="1"/>
        <v>proinflamatoria</v>
      </c>
      <c r="CA291" s="1">
        <v>41.62076749</v>
      </c>
      <c r="CB291" s="1" t="s">
        <v>148</v>
      </c>
      <c r="CC291" s="3">
        <v>7.92E-5</v>
      </c>
      <c r="CD291" s="1">
        <v>0.344966922</v>
      </c>
      <c r="CE291" s="1">
        <v>0.437032048</v>
      </c>
      <c r="CF291" s="1">
        <v>0.119478667</v>
      </c>
      <c r="CG291" s="1">
        <v>0.02075823</v>
      </c>
      <c r="CH291" s="1">
        <v>723.137</v>
      </c>
      <c r="CI291" s="2" t="str">
        <f t="shared" si="2"/>
        <v>low</v>
      </c>
      <c r="CJ291" s="1">
        <v>6.792</v>
      </c>
      <c r="CK291" s="1">
        <v>6.485</v>
      </c>
      <c r="CL291" s="1">
        <v>0.308</v>
      </c>
      <c r="CM291" s="1">
        <v>1.077</v>
      </c>
      <c r="CN291" s="1">
        <v>0.49</v>
      </c>
      <c r="CO291" s="1">
        <v>5.109</v>
      </c>
      <c r="CP291" s="1">
        <v>0.0</v>
      </c>
      <c r="CQ291" s="1">
        <v>5.109</v>
      </c>
      <c r="CR291" s="1">
        <v>0.017</v>
      </c>
      <c r="CS291" s="1">
        <v>0.098</v>
      </c>
      <c r="CT291" s="1">
        <v>0.115</v>
      </c>
      <c r="CU291" s="1">
        <v>0.0</v>
      </c>
      <c r="CV291" s="1">
        <v>1.945</v>
      </c>
      <c r="CW291" s="1">
        <v>0.0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0.001</v>
      </c>
      <c r="DD291" s="1">
        <v>0.0</v>
      </c>
      <c r="DE291" s="1">
        <v>0.001</v>
      </c>
      <c r="DF291" s="1">
        <v>0.867</v>
      </c>
      <c r="DG291" s="1">
        <v>0.21</v>
      </c>
      <c r="DH291" s="1">
        <v>1.076</v>
      </c>
      <c r="DI291" s="1">
        <v>0.154</v>
      </c>
      <c r="DJ291" s="1">
        <v>0.0</v>
      </c>
      <c r="DK291" s="1">
        <v>0.154</v>
      </c>
      <c r="DL291" s="1">
        <v>0.336</v>
      </c>
      <c r="DM291" s="1">
        <v>0.0</v>
      </c>
      <c r="DN291" s="1">
        <v>0.336</v>
      </c>
      <c r="DO291" s="1">
        <v>0.017</v>
      </c>
      <c r="DP291" s="1">
        <v>0.098</v>
      </c>
      <c r="DQ291" s="1">
        <v>0.115</v>
      </c>
      <c r="DR291" s="1" t="s">
        <v>158</v>
      </c>
      <c r="DS291" s="1" t="s">
        <v>158</v>
      </c>
      <c r="DT291" s="1" t="s">
        <v>158</v>
      </c>
      <c r="DU291" s="1" t="s">
        <v>158</v>
      </c>
      <c r="DV291" s="1">
        <v>463.309</v>
      </c>
      <c r="DW291" s="1" t="str">
        <f t="shared" si="3"/>
        <v>low</v>
      </c>
      <c r="DX291" s="1">
        <v>4.352</v>
      </c>
      <c r="DY291" s="1">
        <v>0.69</v>
      </c>
      <c r="DZ291" s="1">
        <v>0.314</v>
      </c>
      <c r="EA291" s="1" t="s">
        <v>157</v>
      </c>
      <c r="EB291" s="1" t="s">
        <v>158</v>
      </c>
      <c r="EC291" s="1" t="s">
        <v>158</v>
      </c>
      <c r="ED291" s="1" t="s">
        <v>158</v>
      </c>
      <c r="EE291" s="1" t="s">
        <v>741</v>
      </c>
      <c r="EF291" s="1" t="s">
        <v>165</v>
      </c>
      <c r="EG291" s="1" t="s">
        <v>165</v>
      </c>
    </row>
    <row r="292" ht="14.25" customHeight="1">
      <c r="A292" s="1" t="s">
        <v>742</v>
      </c>
      <c r="B292" s="1" t="s">
        <v>136</v>
      </c>
      <c r="C292" s="1">
        <v>47.0</v>
      </c>
      <c r="D292" s="1" t="s">
        <v>161</v>
      </c>
      <c r="E292" s="1">
        <v>103.0</v>
      </c>
      <c r="F292" s="1">
        <v>52.0</v>
      </c>
      <c r="G292" s="1" t="s">
        <v>154</v>
      </c>
      <c r="H292" s="1">
        <v>15.0</v>
      </c>
      <c r="I292" s="1">
        <v>147.0</v>
      </c>
      <c r="J292" s="1">
        <v>203.0</v>
      </c>
      <c r="K292" s="1">
        <v>3.903846154</v>
      </c>
      <c r="L292" s="1">
        <v>103.4</v>
      </c>
      <c r="M292" s="1">
        <v>0.8</v>
      </c>
      <c r="N292" s="1">
        <v>82.0</v>
      </c>
      <c r="O292" s="1">
        <v>5.6</v>
      </c>
      <c r="P292" s="1">
        <v>0.67</v>
      </c>
      <c r="Q292" s="1">
        <v>8.9</v>
      </c>
      <c r="R292" s="1">
        <v>0.075280899</v>
      </c>
      <c r="S292" s="1">
        <v>74.0</v>
      </c>
      <c r="T292" s="1">
        <v>5.11</v>
      </c>
      <c r="U292" s="1">
        <v>4.551</v>
      </c>
      <c r="V292" s="1">
        <v>87.3</v>
      </c>
      <c r="W292" s="1">
        <v>97.24072312</v>
      </c>
      <c r="X292" s="1">
        <v>153.7</v>
      </c>
      <c r="Y292" s="1">
        <v>96.75084847</v>
      </c>
      <c r="Z292" s="1">
        <v>1.033582667</v>
      </c>
      <c r="AA292" s="1">
        <v>0.380783379</v>
      </c>
      <c r="AB292" s="1">
        <v>66.8</v>
      </c>
      <c r="AC292" s="1">
        <v>22.8179405</v>
      </c>
      <c r="AD292" s="1" t="s">
        <v>154</v>
      </c>
      <c r="AE292" s="1">
        <v>32.53117309</v>
      </c>
      <c r="AF292" s="1">
        <v>84.9</v>
      </c>
      <c r="AG292" s="1" t="s">
        <v>140</v>
      </c>
      <c r="AH292" s="1" t="s">
        <v>154</v>
      </c>
      <c r="AI292" s="1" t="s">
        <v>142</v>
      </c>
      <c r="AJ292" s="1" t="s">
        <v>167</v>
      </c>
      <c r="AK292" s="1" t="s">
        <v>170</v>
      </c>
      <c r="AL292" s="1">
        <v>136.0</v>
      </c>
      <c r="AM292" s="1">
        <v>77.0</v>
      </c>
      <c r="AN292" s="1">
        <v>2237.41</v>
      </c>
      <c r="AO292" s="1">
        <v>26.2586</v>
      </c>
      <c r="AP292" s="1">
        <v>893.157</v>
      </c>
      <c r="AQ292" s="1">
        <v>1330.86</v>
      </c>
      <c r="AR292" s="1">
        <v>18.3968</v>
      </c>
      <c r="AS292" s="1">
        <v>1565.24</v>
      </c>
      <c r="AT292" s="1">
        <v>4098.69</v>
      </c>
      <c r="AU292" s="1">
        <v>355.542</v>
      </c>
      <c r="AV292" s="1">
        <v>11.101</v>
      </c>
      <c r="AW292" s="1">
        <v>3.19674</v>
      </c>
      <c r="AX292" s="1">
        <v>4.05075</v>
      </c>
      <c r="AY292" s="1">
        <v>1298.4</v>
      </c>
      <c r="AZ292" s="1">
        <v>1.28939</v>
      </c>
      <c r="BA292" s="1">
        <v>1.88579</v>
      </c>
      <c r="BB292" s="1">
        <v>16.8924</v>
      </c>
      <c r="BC292" s="1">
        <v>5.08206</v>
      </c>
      <c r="BD292" s="1">
        <v>1.92365</v>
      </c>
      <c r="BE292" s="1">
        <v>358.116</v>
      </c>
      <c r="BF292" s="1">
        <v>7.41633</v>
      </c>
      <c r="BG292" s="1">
        <v>235.189</v>
      </c>
      <c r="BH292" s="1">
        <v>0.0</v>
      </c>
      <c r="BI292" s="1">
        <v>0.0</v>
      </c>
      <c r="BJ292" s="1">
        <v>0.206572674</v>
      </c>
      <c r="BK292" s="1">
        <v>0.032119303</v>
      </c>
      <c r="BL292" s="1" t="s">
        <v>156</v>
      </c>
      <c r="BM292" s="1" t="s">
        <v>145</v>
      </c>
      <c r="BN292" s="1" t="s">
        <v>146</v>
      </c>
      <c r="BO292" s="1" t="s">
        <v>146</v>
      </c>
      <c r="BP292" s="1" t="s">
        <v>146</v>
      </c>
      <c r="BQ292" s="1" t="s">
        <v>146</v>
      </c>
      <c r="BR292" s="1" t="s">
        <v>146</v>
      </c>
      <c r="BS292" s="1">
        <v>30.04725055</v>
      </c>
      <c r="BT292" s="1">
        <v>4.649587323</v>
      </c>
      <c r="BU292" s="1">
        <v>1.898491874</v>
      </c>
      <c r="BV292" s="1">
        <v>0.989834185</v>
      </c>
      <c r="BW292" s="1">
        <v>0.187143022</v>
      </c>
      <c r="BX292" s="1">
        <v>-1.228137312</v>
      </c>
      <c r="BY292" s="1">
        <v>-0.549010868</v>
      </c>
      <c r="BZ292" s="1" t="str">
        <f t="shared" si="1"/>
        <v>antiinflamatoria</v>
      </c>
      <c r="CA292" s="1">
        <v>23.69375736</v>
      </c>
      <c r="CB292" s="1" t="s">
        <v>148</v>
      </c>
      <c r="CC292" s="1">
        <v>0.095061252</v>
      </c>
      <c r="CD292" s="1">
        <v>0.680042442</v>
      </c>
      <c r="CE292" s="1">
        <v>0.004581846</v>
      </c>
      <c r="CF292" s="1">
        <v>0.080833414</v>
      </c>
      <c r="CG292" s="1">
        <v>0.055560914</v>
      </c>
      <c r="CH292" s="1">
        <v>2323.294</v>
      </c>
      <c r="CI292" s="2" t="str">
        <f t="shared" si="2"/>
        <v>High</v>
      </c>
      <c r="CJ292" s="1">
        <v>2398.065</v>
      </c>
      <c r="CK292" s="1">
        <v>1745.728</v>
      </c>
      <c r="CL292" s="1">
        <v>652.336</v>
      </c>
      <c r="CM292" s="1">
        <v>176.823</v>
      </c>
      <c r="CN292" s="1">
        <v>2169.908</v>
      </c>
      <c r="CO292" s="1">
        <v>47.974</v>
      </c>
      <c r="CP292" s="1">
        <v>0.0</v>
      </c>
      <c r="CQ292" s="1">
        <v>47.974</v>
      </c>
      <c r="CR292" s="1">
        <v>0.0</v>
      </c>
      <c r="CS292" s="1">
        <v>3.359</v>
      </c>
      <c r="CT292" s="1">
        <v>3.359</v>
      </c>
      <c r="CU292" s="1">
        <v>0.0</v>
      </c>
      <c r="CV292" s="1">
        <v>33.442</v>
      </c>
      <c r="CW292" s="1">
        <v>131.447</v>
      </c>
      <c r="CX292" s="1">
        <v>0.0</v>
      </c>
      <c r="CY292" s="1">
        <v>7.936</v>
      </c>
      <c r="CZ292" s="1">
        <v>0.187</v>
      </c>
      <c r="DA292" s="1">
        <v>0.0</v>
      </c>
      <c r="DB292" s="1">
        <v>0.187</v>
      </c>
      <c r="DC292" s="1">
        <v>7.934</v>
      </c>
      <c r="DD292" s="1">
        <v>0.084</v>
      </c>
      <c r="DE292" s="1">
        <v>8.018</v>
      </c>
      <c r="DF292" s="1">
        <v>28.167</v>
      </c>
      <c r="DG292" s="1">
        <v>1.038</v>
      </c>
      <c r="DH292" s="1">
        <v>29.205</v>
      </c>
      <c r="DI292" s="1">
        <v>2.12</v>
      </c>
      <c r="DJ292" s="1">
        <v>3.61</v>
      </c>
      <c r="DK292" s="1">
        <v>5.73</v>
      </c>
      <c r="DL292" s="1">
        <v>1519.935</v>
      </c>
      <c r="DM292" s="1">
        <v>644.214</v>
      </c>
      <c r="DN292" s="1">
        <v>2164.149</v>
      </c>
      <c r="DO292" s="1">
        <v>0.0</v>
      </c>
      <c r="DP292" s="1">
        <v>3.359</v>
      </c>
      <c r="DQ292" s="1">
        <v>3.359</v>
      </c>
      <c r="DR292" s="1" t="s">
        <v>149</v>
      </c>
      <c r="DS292" s="1" t="s">
        <v>149</v>
      </c>
      <c r="DT292" s="1" t="s">
        <v>157</v>
      </c>
      <c r="DU292" s="1" t="s">
        <v>149</v>
      </c>
      <c r="DV292" s="1">
        <v>1038.385</v>
      </c>
      <c r="DW292" s="1" t="str">
        <f t="shared" si="3"/>
        <v>high</v>
      </c>
      <c r="DX292" s="1">
        <v>1071.804</v>
      </c>
      <c r="DY292" s="1">
        <v>79.03</v>
      </c>
      <c r="DZ292" s="1">
        <v>969.831</v>
      </c>
      <c r="EA292" s="1" t="s">
        <v>149</v>
      </c>
      <c r="EB292" s="1" t="s">
        <v>149</v>
      </c>
      <c r="EC292" s="1" t="s">
        <v>157</v>
      </c>
      <c r="ED292" s="1" t="s">
        <v>149</v>
      </c>
      <c r="EE292" s="1" t="s">
        <v>743</v>
      </c>
      <c r="EF292" s="1" t="s">
        <v>151</v>
      </c>
      <c r="EG292" s="1" t="s">
        <v>151</v>
      </c>
    </row>
    <row r="293" ht="14.25" customHeight="1">
      <c r="A293" s="1" t="s">
        <v>744</v>
      </c>
      <c r="B293" s="1" t="s">
        <v>153</v>
      </c>
      <c r="C293" s="1">
        <v>49.0</v>
      </c>
      <c r="D293" s="1" t="s">
        <v>161</v>
      </c>
      <c r="E293" s="1">
        <v>123.0</v>
      </c>
      <c r="F293" s="1">
        <v>45.0</v>
      </c>
      <c r="G293" s="1" t="s">
        <v>154</v>
      </c>
      <c r="H293" s="1">
        <v>24.0</v>
      </c>
      <c r="I293" s="1">
        <v>164.0</v>
      </c>
      <c r="J293" s="1">
        <v>221.0</v>
      </c>
      <c r="K293" s="1">
        <v>4.911111111</v>
      </c>
      <c r="L293" s="1">
        <v>26.4</v>
      </c>
      <c r="M293" s="1">
        <v>1.9</v>
      </c>
      <c r="N293" s="1">
        <v>78.0</v>
      </c>
      <c r="O293" s="1">
        <v>4.9</v>
      </c>
      <c r="P293" s="1">
        <v>3.2</v>
      </c>
      <c r="Q293" s="1">
        <v>7.22</v>
      </c>
      <c r="R293" s="1">
        <v>0.443213296</v>
      </c>
      <c r="S293" s="1">
        <v>122.0</v>
      </c>
      <c r="T293" s="1">
        <v>1.95</v>
      </c>
      <c r="U293" s="1">
        <v>4.329</v>
      </c>
      <c r="V293" s="1">
        <v>51.0</v>
      </c>
      <c r="W293" s="1">
        <v>47.04463209</v>
      </c>
      <c r="X293" s="1">
        <v>406.0</v>
      </c>
      <c r="Y293" s="1">
        <v>266.5387281</v>
      </c>
      <c r="Z293" s="1">
        <v>0.37518</v>
      </c>
      <c r="AA293" s="1">
        <v>0.457444089</v>
      </c>
      <c r="AB293" s="1">
        <v>64.4</v>
      </c>
      <c r="AC293" s="1">
        <v>24.06131001</v>
      </c>
      <c r="AD293" s="1" t="s">
        <v>154</v>
      </c>
      <c r="AE293" s="1">
        <v>37.57925739</v>
      </c>
      <c r="AF293" s="1">
        <v>85.5</v>
      </c>
      <c r="AG293" s="1" t="s">
        <v>140</v>
      </c>
      <c r="AH293" s="1" t="s">
        <v>154</v>
      </c>
      <c r="AI293" s="1" t="s">
        <v>142</v>
      </c>
      <c r="AJ293" s="1" t="s">
        <v>167</v>
      </c>
      <c r="AK293" s="1" t="s">
        <v>170</v>
      </c>
      <c r="AL293" s="1">
        <v>137.0</v>
      </c>
      <c r="AM293" s="1">
        <v>85.0</v>
      </c>
      <c r="AN293" s="1">
        <v>1746.09</v>
      </c>
      <c r="AO293" s="1">
        <v>32.1937</v>
      </c>
      <c r="AP293" s="1">
        <v>507.194</v>
      </c>
      <c r="AQ293" s="1">
        <v>782.036</v>
      </c>
      <c r="AR293" s="1">
        <v>15.1447</v>
      </c>
      <c r="AS293" s="1">
        <v>1480.08</v>
      </c>
      <c r="AT293" s="1">
        <v>2648.83</v>
      </c>
      <c r="AU293" s="1">
        <v>220.732</v>
      </c>
      <c r="AV293" s="1">
        <v>9.79018</v>
      </c>
      <c r="AW293" s="1">
        <v>1.24219</v>
      </c>
      <c r="AX293" s="1">
        <v>3.46325</v>
      </c>
      <c r="AY293" s="1">
        <v>965.808</v>
      </c>
      <c r="AZ293" s="1">
        <v>1.14067</v>
      </c>
      <c r="BA293" s="1">
        <v>1.09864</v>
      </c>
      <c r="BB293" s="1">
        <v>20.3783</v>
      </c>
      <c r="BC293" s="1">
        <v>3.59952</v>
      </c>
      <c r="BD293" s="1">
        <v>1.85144</v>
      </c>
      <c r="BE293" s="1">
        <v>327.654</v>
      </c>
      <c r="BF293" s="1">
        <v>6.90849</v>
      </c>
      <c r="BG293" s="1">
        <v>199.449</v>
      </c>
      <c r="BH293" s="1">
        <v>0.635722336</v>
      </c>
      <c r="BI293" s="1">
        <v>0.19751174</v>
      </c>
      <c r="BJ293" s="1">
        <v>0.351873936</v>
      </c>
      <c r="BK293" s="1">
        <v>0.010961837</v>
      </c>
      <c r="BL293" s="1" t="s">
        <v>144</v>
      </c>
      <c r="BM293" s="1" t="s">
        <v>145</v>
      </c>
      <c r="BN293" s="1" t="s">
        <v>146</v>
      </c>
      <c r="BO293" s="1" t="s">
        <v>145</v>
      </c>
      <c r="BP293" s="1" t="s">
        <v>146</v>
      </c>
      <c r="BQ293" s="1" t="s">
        <v>146</v>
      </c>
      <c r="BR293" s="1" t="s">
        <v>146</v>
      </c>
      <c r="BS293" s="1">
        <v>19.95748577</v>
      </c>
      <c r="BT293" s="1">
        <v>4.642389354</v>
      </c>
      <c r="BU293" s="1">
        <v>0.819638607</v>
      </c>
      <c r="BV293" s="1">
        <v>0.682048503</v>
      </c>
      <c r="BW293" s="1">
        <v>0.147646857</v>
      </c>
      <c r="BX293" s="1">
        <v>-1.630759825</v>
      </c>
      <c r="BY293" s="1">
        <v>-0.933997609</v>
      </c>
      <c r="BZ293" s="1" t="str">
        <f t="shared" si="1"/>
        <v>antiinflamatoria</v>
      </c>
      <c r="CA293" s="1">
        <v>37.73099415</v>
      </c>
      <c r="CB293" s="1" t="s">
        <v>148</v>
      </c>
      <c r="CC293" s="1">
        <v>0.007504628</v>
      </c>
      <c r="CD293" s="1">
        <v>0.316979635</v>
      </c>
      <c r="CE293" s="1">
        <v>0.077294367</v>
      </c>
      <c r="CF293" s="1">
        <v>0.461650357</v>
      </c>
      <c r="CG293" s="1">
        <v>0.056532663</v>
      </c>
      <c r="CH293" s="1">
        <v>920.87</v>
      </c>
      <c r="CI293" s="2" t="str">
        <f t="shared" si="2"/>
        <v>low</v>
      </c>
      <c r="CJ293" s="1">
        <v>665.855</v>
      </c>
      <c r="CK293" s="1">
        <v>619.753</v>
      </c>
      <c r="CL293" s="1">
        <v>46.101</v>
      </c>
      <c r="CM293" s="1">
        <v>441.384</v>
      </c>
      <c r="CN293" s="1">
        <v>208.824</v>
      </c>
      <c r="CO293" s="1">
        <v>10.187</v>
      </c>
      <c r="CP293" s="1">
        <v>0.0</v>
      </c>
      <c r="CQ293" s="1">
        <v>10.187</v>
      </c>
      <c r="CR293" s="1">
        <v>0.0</v>
      </c>
      <c r="CS293" s="1">
        <v>5.461</v>
      </c>
      <c r="CT293" s="1">
        <v>5.461</v>
      </c>
      <c r="CU293" s="1">
        <v>0.0</v>
      </c>
      <c r="CV293" s="1">
        <v>9.943</v>
      </c>
      <c r="CW293" s="1">
        <v>124.415</v>
      </c>
      <c r="CX293" s="1">
        <v>0.0</v>
      </c>
      <c r="CY293" s="1">
        <v>152.84</v>
      </c>
      <c r="CZ293" s="1">
        <v>0.105</v>
      </c>
      <c r="DA293" s="1">
        <v>9.206</v>
      </c>
      <c r="DB293" s="1">
        <v>9.311</v>
      </c>
      <c r="DC293" s="1">
        <v>0.0</v>
      </c>
      <c r="DD293" s="1">
        <v>0.641</v>
      </c>
      <c r="DE293" s="1">
        <v>0.641</v>
      </c>
      <c r="DF293" s="1">
        <v>41.21</v>
      </c>
      <c r="DG293" s="1">
        <v>6.563</v>
      </c>
      <c r="DH293" s="1">
        <v>47.773</v>
      </c>
      <c r="DI293" s="1">
        <v>3.272</v>
      </c>
      <c r="DJ293" s="1">
        <v>2.501</v>
      </c>
      <c r="DK293" s="1">
        <v>5.773</v>
      </c>
      <c r="DL293" s="1">
        <v>181.325</v>
      </c>
      <c r="DM293" s="1">
        <v>21.718</v>
      </c>
      <c r="DN293" s="1">
        <v>203.043</v>
      </c>
      <c r="DO293" s="1">
        <v>0.0</v>
      </c>
      <c r="DP293" s="1">
        <v>5.461</v>
      </c>
      <c r="DQ293" s="1">
        <v>5.461</v>
      </c>
      <c r="DR293" s="1" t="s">
        <v>157</v>
      </c>
      <c r="DS293" s="1" t="s">
        <v>157</v>
      </c>
      <c r="DT293" s="1" t="s">
        <v>149</v>
      </c>
      <c r="DU293" s="1" t="s">
        <v>157</v>
      </c>
      <c r="DV293" s="1">
        <v>527.39</v>
      </c>
      <c r="DW293" s="1" t="str">
        <f t="shared" si="3"/>
        <v>high</v>
      </c>
      <c r="DX293" s="1">
        <v>381.34</v>
      </c>
      <c r="DY293" s="1">
        <v>252.784</v>
      </c>
      <c r="DZ293" s="1">
        <v>119.595</v>
      </c>
      <c r="EA293" s="1" t="s">
        <v>157</v>
      </c>
      <c r="EB293" s="1" t="s">
        <v>157</v>
      </c>
      <c r="EC293" s="1" t="s">
        <v>149</v>
      </c>
      <c r="ED293" s="1" t="s">
        <v>157</v>
      </c>
      <c r="EE293" s="1" t="s">
        <v>745</v>
      </c>
      <c r="EF293" s="1" t="s">
        <v>151</v>
      </c>
      <c r="EG293" s="1" t="s">
        <v>151</v>
      </c>
    </row>
    <row r="294" ht="14.25" customHeight="1">
      <c r="A294" s="1" t="s">
        <v>746</v>
      </c>
      <c r="B294" s="1" t="s">
        <v>136</v>
      </c>
      <c r="C294" s="1">
        <v>30.0</v>
      </c>
      <c r="D294" s="1" t="s">
        <v>137</v>
      </c>
      <c r="E294" s="1">
        <v>76.2</v>
      </c>
      <c r="F294" s="1">
        <v>54.0</v>
      </c>
      <c r="G294" s="1" t="s">
        <v>154</v>
      </c>
      <c r="H294" s="1">
        <v>14.0</v>
      </c>
      <c r="I294" s="1">
        <v>112.0</v>
      </c>
      <c r="J294" s="1">
        <v>170.0</v>
      </c>
      <c r="K294" s="1">
        <v>3.148148148</v>
      </c>
      <c r="L294" s="1">
        <v>190.8</v>
      </c>
      <c r="M294" s="1">
        <v>1.0</v>
      </c>
      <c r="N294" s="1">
        <v>83.0</v>
      </c>
      <c r="O294" s="1">
        <v>5.0</v>
      </c>
      <c r="P294" s="1">
        <v>0.61</v>
      </c>
      <c r="Q294" s="1">
        <v>7.19</v>
      </c>
      <c r="R294" s="1">
        <v>0.084840056</v>
      </c>
      <c r="S294" s="1">
        <v>71.0</v>
      </c>
      <c r="T294" s="1">
        <v>8.16</v>
      </c>
      <c r="U294" s="1">
        <v>4.6065</v>
      </c>
      <c r="V294" s="1">
        <v>116.6</v>
      </c>
      <c r="W294" s="1">
        <v>147.4920922</v>
      </c>
      <c r="X294" s="1">
        <v>96.5</v>
      </c>
      <c r="Y294" s="1">
        <v>59.85787347</v>
      </c>
      <c r="Z294" s="1">
        <v>1.670624</v>
      </c>
      <c r="AA294" s="1">
        <v>0.352771197</v>
      </c>
      <c r="AB294" s="1">
        <v>67.8</v>
      </c>
      <c r="AC294" s="1">
        <v>24.16573847</v>
      </c>
      <c r="AD294" s="1" t="s">
        <v>154</v>
      </c>
      <c r="AE294" s="1">
        <v>31.06338372</v>
      </c>
      <c r="AF294" s="1">
        <v>83.1</v>
      </c>
      <c r="AG294" s="1" t="s">
        <v>140</v>
      </c>
      <c r="AH294" s="1" t="s">
        <v>154</v>
      </c>
      <c r="AI294" s="1" t="s">
        <v>142</v>
      </c>
      <c r="AJ294" s="1" t="s">
        <v>142</v>
      </c>
      <c r="AK294" s="1" t="s">
        <v>143</v>
      </c>
      <c r="AL294" s="1">
        <v>138.0</v>
      </c>
      <c r="AM294" s="1">
        <v>87.0</v>
      </c>
      <c r="AN294" s="1">
        <v>1844.24</v>
      </c>
      <c r="AO294" s="1">
        <v>22.6129</v>
      </c>
      <c r="AP294" s="1">
        <v>633.104</v>
      </c>
      <c r="AQ294" s="1">
        <v>988.71</v>
      </c>
      <c r="AR294" s="1">
        <v>13.5213</v>
      </c>
      <c r="AS294" s="1">
        <v>1104.4</v>
      </c>
      <c r="AT294" s="1">
        <v>2939.13</v>
      </c>
      <c r="AU294" s="1">
        <v>248.562</v>
      </c>
      <c r="AV294" s="1">
        <v>10.0817</v>
      </c>
      <c r="AW294" s="1">
        <v>2.85582</v>
      </c>
      <c r="AX294" s="1">
        <v>4.15026</v>
      </c>
      <c r="AY294" s="1">
        <v>684.301</v>
      </c>
      <c r="AZ294" s="1">
        <v>2.03951</v>
      </c>
      <c r="BA294" s="1">
        <v>1.34305</v>
      </c>
      <c r="BB294" s="1">
        <v>14.6223</v>
      </c>
      <c r="BC294" s="1">
        <v>4.9932</v>
      </c>
      <c r="BD294" s="1">
        <v>1.37515</v>
      </c>
      <c r="BE294" s="1">
        <v>392.026</v>
      </c>
      <c r="BF294" s="1">
        <v>6.60887</v>
      </c>
      <c r="BG294" s="1">
        <v>186.173</v>
      </c>
      <c r="BH294" s="1">
        <v>5.166991402</v>
      </c>
      <c r="BI294" s="1">
        <v>1.219831381</v>
      </c>
      <c r="BJ294" s="1">
        <v>0.748915695</v>
      </c>
      <c r="BK294" s="1">
        <v>0.0</v>
      </c>
      <c r="BL294" s="1" t="s">
        <v>156</v>
      </c>
      <c r="BM294" s="1" t="s">
        <v>145</v>
      </c>
      <c r="BN294" s="1" t="s">
        <v>146</v>
      </c>
      <c r="BO294" s="1" t="s">
        <v>146</v>
      </c>
      <c r="BP294" s="1" t="s">
        <v>146</v>
      </c>
      <c r="BQ294" s="1" t="s">
        <v>146</v>
      </c>
      <c r="BR294" s="1" t="s">
        <v>146</v>
      </c>
      <c r="BS294" s="1">
        <v>31.54880685</v>
      </c>
      <c r="BT294" s="1">
        <v>6.241980733</v>
      </c>
      <c r="BU294" s="1">
        <v>7.171034412</v>
      </c>
      <c r="BV294" s="1">
        <v>7.178777753</v>
      </c>
      <c r="BW294" s="1">
        <v>0.132283975</v>
      </c>
      <c r="BX294" s="1">
        <v>-0.435611354</v>
      </c>
      <c r="BY294" s="1">
        <v>-0.236231754</v>
      </c>
      <c r="BZ294" s="1" t="str">
        <f t="shared" si="1"/>
        <v>antiinflamatoria</v>
      </c>
      <c r="CA294" s="1">
        <v>23.68712395</v>
      </c>
      <c r="CB294" s="1" t="s">
        <v>148</v>
      </c>
      <c r="CC294" s="1">
        <v>0.054552608</v>
      </c>
      <c r="CD294" s="1">
        <v>0.514913064</v>
      </c>
      <c r="CE294" s="1">
        <v>0.111692871</v>
      </c>
      <c r="CF294" s="1">
        <v>0.091218619</v>
      </c>
      <c r="CG294" s="1">
        <v>0.063314317</v>
      </c>
      <c r="CH294" s="1">
        <v>1639.156</v>
      </c>
      <c r="CI294" s="2" t="str">
        <f t="shared" si="2"/>
        <v>High</v>
      </c>
      <c r="CJ294" s="1">
        <v>585.604</v>
      </c>
      <c r="CK294" s="1">
        <v>530.942</v>
      </c>
      <c r="CL294" s="1">
        <v>54.662</v>
      </c>
      <c r="CM294" s="1">
        <v>513.31</v>
      </c>
      <c r="CN294" s="1">
        <v>65.95</v>
      </c>
      <c r="CO294" s="1">
        <v>1.107</v>
      </c>
      <c r="CP294" s="1">
        <v>0.0</v>
      </c>
      <c r="CQ294" s="1">
        <v>1.107</v>
      </c>
      <c r="CR294" s="1">
        <v>0.0</v>
      </c>
      <c r="CS294" s="1">
        <v>5.216</v>
      </c>
      <c r="CT294" s="1">
        <v>5.216</v>
      </c>
      <c r="CU294" s="1">
        <v>0.021</v>
      </c>
      <c r="CV294" s="1">
        <v>0.0</v>
      </c>
      <c r="CW294" s="1">
        <v>59.817</v>
      </c>
      <c r="CX294" s="1">
        <v>0.0</v>
      </c>
      <c r="CY294" s="1">
        <v>44.284</v>
      </c>
      <c r="CZ294" s="1">
        <v>19.006</v>
      </c>
      <c r="DA294" s="1">
        <v>25.153</v>
      </c>
      <c r="DB294" s="1">
        <v>44.159</v>
      </c>
      <c r="DC294" s="1">
        <v>3.057</v>
      </c>
      <c r="DD294" s="1">
        <v>0.732</v>
      </c>
      <c r="DE294" s="1">
        <v>3.789</v>
      </c>
      <c r="DF294" s="1">
        <v>358.519</v>
      </c>
      <c r="DG294" s="1">
        <v>2.742</v>
      </c>
      <c r="DH294" s="1">
        <v>361.261</v>
      </c>
      <c r="DI294" s="1">
        <v>17.639</v>
      </c>
      <c r="DJ294" s="1">
        <v>13.078</v>
      </c>
      <c r="DK294" s="1">
        <v>30.717</v>
      </c>
      <c r="DL294" s="1">
        <v>27.493</v>
      </c>
      <c r="DM294" s="1">
        <v>7.741</v>
      </c>
      <c r="DN294" s="1">
        <v>35.233</v>
      </c>
      <c r="DO294" s="1">
        <v>0.0</v>
      </c>
      <c r="DP294" s="1">
        <v>5.216</v>
      </c>
      <c r="DQ294" s="1">
        <v>5.216</v>
      </c>
      <c r="DR294" s="1" t="s">
        <v>149</v>
      </c>
      <c r="DS294" s="1" t="s">
        <v>157</v>
      </c>
      <c r="DT294" s="1" t="s">
        <v>149</v>
      </c>
      <c r="DU294" s="1" t="s">
        <v>158</v>
      </c>
      <c r="DV294" s="1">
        <v>888.798</v>
      </c>
      <c r="DW294" s="1" t="str">
        <f t="shared" si="3"/>
        <v>high</v>
      </c>
      <c r="DX294" s="1">
        <v>317.531</v>
      </c>
      <c r="DY294" s="1">
        <v>278.332</v>
      </c>
      <c r="DZ294" s="1">
        <v>35.76</v>
      </c>
      <c r="EA294" s="1" t="s">
        <v>149</v>
      </c>
      <c r="EB294" s="1" t="s">
        <v>157</v>
      </c>
      <c r="EC294" s="1" t="s">
        <v>149</v>
      </c>
      <c r="ED294" s="1" t="s">
        <v>158</v>
      </c>
      <c r="EE294" s="1" t="s">
        <v>747</v>
      </c>
      <c r="EF294" s="1" t="s">
        <v>151</v>
      </c>
      <c r="EG294" s="1" t="s">
        <v>151</v>
      </c>
    </row>
    <row r="295" ht="14.25" customHeight="1">
      <c r="A295" s="1" t="s">
        <v>748</v>
      </c>
      <c r="B295" s="1" t="s">
        <v>153</v>
      </c>
      <c r="C295" s="1">
        <v>44.0</v>
      </c>
      <c r="D295" s="1" t="s">
        <v>161</v>
      </c>
      <c r="E295" s="1">
        <v>118.0</v>
      </c>
      <c r="F295" s="1">
        <v>33.0</v>
      </c>
      <c r="G295" s="1" t="s">
        <v>154</v>
      </c>
      <c r="H295" s="1">
        <v>42.0</v>
      </c>
      <c r="I295" s="1">
        <v>155.0</v>
      </c>
      <c r="J295" s="1">
        <v>235.0</v>
      </c>
      <c r="K295" s="1">
        <v>7.121212121</v>
      </c>
      <c r="L295" s="1">
        <v>55.0</v>
      </c>
      <c r="M295" s="1">
        <v>1.0</v>
      </c>
      <c r="N295" s="1">
        <v>91.0</v>
      </c>
      <c r="O295" s="1">
        <v>5.4</v>
      </c>
      <c r="P295" s="1">
        <v>5.46</v>
      </c>
      <c r="Q295" s="1">
        <v>3.6</v>
      </c>
      <c r="R295" s="1">
        <v>1.516666667</v>
      </c>
      <c r="S295" s="1">
        <v>208.0</v>
      </c>
      <c r="T295" s="1">
        <v>18.43</v>
      </c>
      <c r="U295" s="1">
        <v>5.0505</v>
      </c>
      <c r="V295" s="1">
        <v>168.7</v>
      </c>
      <c r="W295" s="1">
        <v>237.7297646</v>
      </c>
      <c r="X295" s="1">
        <v>42.5</v>
      </c>
      <c r="Y295" s="1">
        <v>24.17256893</v>
      </c>
      <c r="Z295" s="1">
        <v>4.136920667</v>
      </c>
      <c r="AA295" s="1">
        <v>0.309741652</v>
      </c>
      <c r="AB295" s="1">
        <v>65.6</v>
      </c>
      <c r="AC295" s="1">
        <v>25.59299875</v>
      </c>
      <c r="AD295" s="1" t="s">
        <v>139</v>
      </c>
      <c r="AE295" s="1">
        <v>36.32074665</v>
      </c>
      <c r="AF295" s="1">
        <v>83.6</v>
      </c>
      <c r="AG295" s="1" t="s">
        <v>140</v>
      </c>
      <c r="AH295" s="1" t="s">
        <v>154</v>
      </c>
      <c r="AI295" s="1" t="s">
        <v>142</v>
      </c>
      <c r="AJ295" s="1" t="s">
        <v>142</v>
      </c>
      <c r="AK295" s="1" t="s">
        <v>143</v>
      </c>
      <c r="AL295" s="1">
        <v>136.0</v>
      </c>
      <c r="AM295" s="1">
        <v>87.0</v>
      </c>
      <c r="AN295" s="1">
        <v>1924.54</v>
      </c>
      <c r="AO295" s="1">
        <v>15.5155</v>
      </c>
      <c r="AP295" s="1">
        <v>929.297</v>
      </c>
      <c r="AQ295" s="1">
        <v>1161.97</v>
      </c>
      <c r="AR295" s="1">
        <v>13.8146</v>
      </c>
      <c r="AS295" s="1">
        <v>1402.34</v>
      </c>
      <c r="AT295" s="1">
        <v>3202.93</v>
      </c>
      <c r="AU295" s="1">
        <v>237.599</v>
      </c>
      <c r="AV295" s="1">
        <v>9.89303</v>
      </c>
      <c r="AW295" s="1">
        <v>1.21758</v>
      </c>
      <c r="AX295" s="1">
        <v>3.65845</v>
      </c>
      <c r="AY295" s="1">
        <v>671.238</v>
      </c>
      <c r="AZ295" s="1">
        <v>0.883688</v>
      </c>
      <c r="BA295" s="1">
        <v>1.62961</v>
      </c>
      <c r="BB295" s="1">
        <v>10.6671</v>
      </c>
      <c r="BC295" s="1">
        <v>4.00623</v>
      </c>
      <c r="BD295" s="1">
        <v>2.50877</v>
      </c>
      <c r="BE295" s="1">
        <v>347.764</v>
      </c>
      <c r="BF295" s="1">
        <v>6.90613</v>
      </c>
      <c r="BG295" s="1">
        <v>138.866</v>
      </c>
      <c r="BH295" s="1">
        <v>0.0</v>
      </c>
      <c r="BI295" s="1">
        <v>0.0</v>
      </c>
      <c r="BJ295" s="1">
        <v>0.0</v>
      </c>
      <c r="BK295" s="1">
        <v>0.0</v>
      </c>
      <c r="BL295" s="1" t="s">
        <v>144</v>
      </c>
      <c r="BM295" s="1" t="s">
        <v>145</v>
      </c>
      <c r="BN295" s="1" t="s">
        <v>145</v>
      </c>
      <c r="BO295" s="1" t="s">
        <v>145</v>
      </c>
      <c r="BP295" s="1" t="s">
        <v>146</v>
      </c>
      <c r="BQ295" s="1" t="s">
        <v>146</v>
      </c>
      <c r="BR295" s="1" t="s">
        <v>145</v>
      </c>
      <c r="BS295" s="1">
        <v>29.83046024</v>
      </c>
      <c r="BT295" s="1">
        <v>5.748892445</v>
      </c>
      <c r="BU295" s="1">
        <v>2.857317521</v>
      </c>
      <c r="BV295" s="1">
        <v>2.65773517</v>
      </c>
      <c r="BW295" s="1">
        <v>0.234071135</v>
      </c>
      <c r="BX295" s="1">
        <v>0.484406449</v>
      </c>
      <c r="BY295" s="1">
        <v>0.251639714</v>
      </c>
      <c r="BZ295" s="1" t="str">
        <f t="shared" si="1"/>
        <v>proinflamatoria</v>
      </c>
      <c r="CA295" s="1">
        <v>37.69856459</v>
      </c>
      <c r="CB295" s="1" t="s">
        <v>148</v>
      </c>
      <c r="CC295" s="1">
        <v>0.269472041</v>
      </c>
      <c r="CD295" s="1">
        <v>0.367967641</v>
      </c>
      <c r="CE295" s="1">
        <v>0.010828839</v>
      </c>
      <c r="CF295" s="1">
        <v>0.044237865</v>
      </c>
      <c r="CG295" s="1">
        <v>0.134132841</v>
      </c>
      <c r="CH295" s="1">
        <v>1399.168</v>
      </c>
      <c r="CI295" s="2" t="str">
        <f t="shared" si="2"/>
        <v>High</v>
      </c>
      <c r="CJ295" s="1">
        <v>1374.256</v>
      </c>
      <c r="CK295" s="1">
        <v>912.815</v>
      </c>
      <c r="CL295" s="1">
        <v>461.442</v>
      </c>
      <c r="CM295" s="1">
        <v>15.192</v>
      </c>
      <c r="CN295" s="1">
        <v>1323.165</v>
      </c>
      <c r="CO295" s="1">
        <v>16.764</v>
      </c>
      <c r="CP295" s="1">
        <v>0.0</v>
      </c>
      <c r="CQ295" s="1">
        <v>16.764</v>
      </c>
      <c r="CR295" s="1">
        <v>0.0</v>
      </c>
      <c r="CS295" s="1">
        <v>19.136</v>
      </c>
      <c r="CT295" s="1">
        <v>19.136</v>
      </c>
      <c r="CU295" s="1">
        <v>0.0</v>
      </c>
      <c r="CV295" s="1">
        <v>6.999</v>
      </c>
      <c r="CW295" s="1">
        <v>0.0</v>
      </c>
      <c r="CX295" s="1">
        <v>0.0</v>
      </c>
      <c r="CY295" s="1">
        <v>0.0</v>
      </c>
      <c r="CZ295" s="1">
        <v>0.498</v>
      </c>
      <c r="DA295" s="1">
        <v>12.69</v>
      </c>
      <c r="DB295" s="1">
        <v>13.188</v>
      </c>
      <c r="DC295" s="1">
        <v>0.0</v>
      </c>
      <c r="DD295" s="1">
        <v>0.524</v>
      </c>
      <c r="DE295" s="1">
        <v>0.524</v>
      </c>
      <c r="DF295" s="1">
        <v>1.064</v>
      </c>
      <c r="DG295" s="1">
        <v>0.415</v>
      </c>
      <c r="DH295" s="1">
        <v>1.479</v>
      </c>
      <c r="DI295" s="1">
        <v>0.134</v>
      </c>
      <c r="DJ295" s="1">
        <v>1.507</v>
      </c>
      <c r="DK295" s="1">
        <v>1.641</v>
      </c>
      <c r="DL295" s="1">
        <v>894.354</v>
      </c>
      <c r="DM295" s="1">
        <v>427.169</v>
      </c>
      <c r="DN295" s="1">
        <v>1321.524</v>
      </c>
      <c r="DO295" s="1">
        <v>0.0</v>
      </c>
      <c r="DP295" s="1">
        <v>19.136</v>
      </c>
      <c r="DQ295" s="1">
        <v>19.136</v>
      </c>
      <c r="DR295" s="1" t="s">
        <v>149</v>
      </c>
      <c r="DS295" s="1" t="s">
        <v>149</v>
      </c>
      <c r="DT295" s="1" t="s">
        <v>158</v>
      </c>
      <c r="DU295" s="1" t="s">
        <v>149</v>
      </c>
      <c r="DV295" s="1">
        <v>727.014</v>
      </c>
      <c r="DW295" s="1" t="str">
        <f t="shared" si="3"/>
        <v>high</v>
      </c>
      <c r="DX295" s="1">
        <v>714.07</v>
      </c>
      <c r="DY295" s="1">
        <v>7.894</v>
      </c>
      <c r="DZ295" s="1">
        <v>687.523</v>
      </c>
      <c r="EA295" s="1" t="s">
        <v>149</v>
      </c>
      <c r="EB295" s="1" t="s">
        <v>149</v>
      </c>
      <c r="EC295" s="1" t="s">
        <v>158</v>
      </c>
      <c r="ED295" s="1" t="s">
        <v>149</v>
      </c>
      <c r="EE295" s="1" t="s">
        <v>749</v>
      </c>
      <c r="EF295" s="1" t="s">
        <v>151</v>
      </c>
      <c r="EG295" s="1" t="s">
        <v>151</v>
      </c>
    </row>
    <row r="296" ht="14.25" customHeight="1">
      <c r="A296" s="1" t="s">
        <v>750</v>
      </c>
      <c r="B296" s="1" t="s">
        <v>136</v>
      </c>
      <c r="C296" s="1">
        <v>39.0</v>
      </c>
      <c r="D296" s="1" t="s">
        <v>137</v>
      </c>
      <c r="E296" s="1">
        <v>98.7</v>
      </c>
      <c r="F296" s="1">
        <v>36.0</v>
      </c>
      <c r="G296" s="1" t="s">
        <v>138</v>
      </c>
      <c r="H296" s="1">
        <v>25.0</v>
      </c>
      <c r="I296" s="1">
        <v>135.0</v>
      </c>
      <c r="J296" s="1">
        <v>179.0</v>
      </c>
      <c r="K296" s="1">
        <v>4.972222222</v>
      </c>
      <c r="L296" s="1">
        <v>271.9</v>
      </c>
      <c r="M296" s="1">
        <v>0.5</v>
      </c>
      <c r="N296" s="1">
        <v>77.0</v>
      </c>
      <c r="O296" s="1">
        <v>5.3</v>
      </c>
      <c r="P296" s="1">
        <v>0.34</v>
      </c>
      <c r="Q296" s="1">
        <v>3.91</v>
      </c>
      <c r="R296" s="1">
        <v>0.086956522</v>
      </c>
      <c r="S296" s="1">
        <v>127.0</v>
      </c>
      <c r="T296" s="1">
        <v>6.22</v>
      </c>
      <c r="U296" s="1">
        <v>4.2735</v>
      </c>
      <c r="V296" s="1">
        <v>113.0</v>
      </c>
      <c r="W296" s="1">
        <v>160.8274079</v>
      </c>
      <c r="X296" s="1">
        <v>128.8</v>
      </c>
      <c r="Y296" s="1">
        <v>84.64638692</v>
      </c>
      <c r="Z296" s="1">
        <v>1.181385333</v>
      </c>
      <c r="AA296" s="1">
        <v>0.372548898</v>
      </c>
      <c r="AB296" s="1">
        <v>59.2</v>
      </c>
      <c r="AC296" s="1">
        <v>20.6054594</v>
      </c>
      <c r="AD296" s="1" t="s">
        <v>154</v>
      </c>
      <c r="AE296" s="1">
        <v>26.84009309</v>
      </c>
      <c r="AF296" s="1">
        <v>78.4</v>
      </c>
      <c r="AG296" s="1" t="s">
        <v>154</v>
      </c>
      <c r="AH296" s="1" t="s">
        <v>154</v>
      </c>
      <c r="AI296" s="1" t="s">
        <v>142</v>
      </c>
      <c r="AJ296" s="1" t="s">
        <v>142</v>
      </c>
      <c r="AK296" s="1" t="s">
        <v>143</v>
      </c>
      <c r="AL296" s="1">
        <v>104.0</v>
      </c>
      <c r="AM296" s="1">
        <v>71.0</v>
      </c>
      <c r="AN296" s="1">
        <v>2530.78</v>
      </c>
      <c r="AO296" s="1">
        <v>27.0513</v>
      </c>
      <c r="AP296" s="1">
        <v>794.42</v>
      </c>
      <c r="AQ296" s="1">
        <v>1133.25</v>
      </c>
      <c r="AR296" s="1">
        <v>16.0978</v>
      </c>
      <c r="AS296" s="1">
        <v>1814.4</v>
      </c>
      <c r="AT296" s="1">
        <v>4128.87</v>
      </c>
      <c r="AU296" s="1">
        <v>354.613</v>
      </c>
      <c r="AV296" s="1">
        <v>10.7187</v>
      </c>
      <c r="AW296" s="1">
        <v>3.57432</v>
      </c>
      <c r="AX296" s="1">
        <v>4.54132</v>
      </c>
      <c r="AY296" s="1">
        <v>1078.45</v>
      </c>
      <c r="AZ296" s="1">
        <v>1.24963</v>
      </c>
      <c r="BA296" s="1">
        <v>1.64523</v>
      </c>
      <c r="BB296" s="1">
        <v>16.7832</v>
      </c>
      <c r="BC296" s="1">
        <v>5.31035</v>
      </c>
      <c r="BD296" s="1">
        <v>1.9665</v>
      </c>
      <c r="BE296" s="1">
        <v>395.754</v>
      </c>
      <c r="BF296" s="1">
        <v>6.82102</v>
      </c>
      <c r="BG296" s="1">
        <v>271.692</v>
      </c>
      <c r="BH296" s="1">
        <v>5.265538801</v>
      </c>
      <c r="BI296" s="1">
        <v>2.192302807</v>
      </c>
      <c r="BJ296" s="1">
        <v>0.538490373</v>
      </c>
      <c r="BK296" s="1">
        <v>0.0</v>
      </c>
      <c r="BL296" s="1" t="s">
        <v>156</v>
      </c>
      <c r="BM296" s="1" t="s">
        <v>146</v>
      </c>
      <c r="BN296" s="1" t="s">
        <v>146</v>
      </c>
      <c r="BO296" s="1" t="s">
        <v>145</v>
      </c>
      <c r="BP296" s="1" t="s">
        <v>146</v>
      </c>
      <c r="BQ296" s="1" t="s">
        <v>146</v>
      </c>
      <c r="BR296" s="1" t="s">
        <v>146</v>
      </c>
      <c r="BS296" s="1" t="s">
        <v>147</v>
      </c>
      <c r="BT296" s="1" t="s">
        <v>147</v>
      </c>
      <c r="BU296" s="1" t="s">
        <v>147</v>
      </c>
      <c r="BV296" s="1" t="s">
        <v>147</v>
      </c>
      <c r="BW296" s="1" t="s">
        <v>147</v>
      </c>
      <c r="BX296" s="1">
        <v>-1.121211438</v>
      </c>
      <c r="BY296" s="1">
        <v>-0.442991481</v>
      </c>
      <c r="BZ296" s="1" t="str">
        <f t="shared" si="1"/>
        <v>antiinflamatoria</v>
      </c>
      <c r="CA296" s="1">
        <v>20.76020408</v>
      </c>
      <c r="CB296" s="1" t="s">
        <v>148</v>
      </c>
      <c r="CC296" s="1">
        <v>0.156166653</v>
      </c>
      <c r="CD296" s="1">
        <v>0.688561252</v>
      </c>
      <c r="CE296" s="1">
        <v>0.009790441</v>
      </c>
      <c r="CF296" s="1">
        <v>0.030613766</v>
      </c>
      <c r="CG296" s="1">
        <v>0.042193324</v>
      </c>
      <c r="CH296" s="1">
        <v>2140.425</v>
      </c>
      <c r="CI296" s="2" t="str">
        <f t="shared" si="2"/>
        <v>High</v>
      </c>
      <c r="CJ296" s="1">
        <v>1018.17</v>
      </c>
      <c r="CK296" s="1">
        <v>685.284</v>
      </c>
      <c r="CL296" s="1">
        <v>332.886</v>
      </c>
      <c r="CM296" s="1">
        <v>230.555</v>
      </c>
      <c r="CN296" s="1">
        <v>745.76</v>
      </c>
      <c r="CO296" s="1">
        <v>4.329</v>
      </c>
      <c r="CP296" s="1">
        <v>0.0</v>
      </c>
      <c r="CQ296" s="1">
        <v>4.329</v>
      </c>
      <c r="CR296" s="1">
        <v>0.0</v>
      </c>
      <c r="CS296" s="1">
        <v>37.245</v>
      </c>
      <c r="CT296" s="1">
        <v>37.245</v>
      </c>
      <c r="CU296" s="1">
        <v>0.281</v>
      </c>
      <c r="CV296" s="1">
        <v>0.439</v>
      </c>
      <c r="CW296" s="1">
        <v>77.054</v>
      </c>
      <c r="CX296" s="1">
        <v>0.0</v>
      </c>
      <c r="CY296" s="1">
        <v>118.771</v>
      </c>
      <c r="CZ296" s="1">
        <v>0.15</v>
      </c>
      <c r="DA296" s="1">
        <v>1.073</v>
      </c>
      <c r="DB296" s="1">
        <v>1.224</v>
      </c>
      <c r="DC296" s="1">
        <v>0.0</v>
      </c>
      <c r="DD296" s="1">
        <v>0.982</v>
      </c>
      <c r="DE296" s="1">
        <v>0.982</v>
      </c>
      <c r="DF296" s="1">
        <v>21.642</v>
      </c>
      <c r="DG296" s="1">
        <v>10.882</v>
      </c>
      <c r="DH296" s="1">
        <v>32.523</v>
      </c>
      <c r="DI296" s="1">
        <v>17.44</v>
      </c>
      <c r="DJ296" s="1">
        <v>42.243</v>
      </c>
      <c r="DK296" s="1">
        <v>59.683</v>
      </c>
      <c r="DL296" s="1">
        <v>445.595</v>
      </c>
      <c r="DM296" s="1">
        <v>240.44</v>
      </c>
      <c r="DN296" s="1">
        <v>686.034</v>
      </c>
      <c r="DO296" s="1">
        <v>0.0</v>
      </c>
      <c r="DP296" s="1">
        <v>37.245</v>
      </c>
      <c r="DQ296" s="1">
        <v>37.245</v>
      </c>
      <c r="DR296" s="1" t="s">
        <v>149</v>
      </c>
      <c r="DS296" s="1" t="s">
        <v>149</v>
      </c>
      <c r="DT296" s="1" t="s">
        <v>157</v>
      </c>
      <c r="DU296" s="1" t="s">
        <v>149</v>
      </c>
      <c r="DV296" s="1">
        <v>845.757</v>
      </c>
      <c r="DW296" s="1" t="str">
        <f t="shared" si="3"/>
        <v>high</v>
      </c>
      <c r="DX296" s="1">
        <v>402.315</v>
      </c>
      <c r="DY296" s="1">
        <v>91.1</v>
      </c>
      <c r="DZ296" s="1">
        <v>294.676</v>
      </c>
      <c r="EA296" s="1" t="s">
        <v>149</v>
      </c>
      <c r="EB296" s="1" t="s">
        <v>157</v>
      </c>
      <c r="EC296" s="1" t="s">
        <v>157</v>
      </c>
      <c r="ED296" s="1" t="s">
        <v>149</v>
      </c>
      <c r="EE296" s="1" t="s">
        <v>751</v>
      </c>
      <c r="EF296" s="1" t="s">
        <v>175</v>
      </c>
      <c r="EG296" s="1" t="s">
        <v>175</v>
      </c>
    </row>
    <row r="297" ht="14.25" customHeight="1">
      <c r="A297" s="1" t="s">
        <v>752</v>
      </c>
      <c r="B297" s="1" t="s">
        <v>136</v>
      </c>
      <c r="C297" s="1">
        <v>28.0</v>
      </c>
      <c r="D297" s="1" t="s">
        <v>137</v>
      </c>
      <c r="E297" s="1">
        <v>82.5</v>
      </c>
      <c r="F297" s="1">
        <v>31.0</v>
      </c>
      <c r="G297" s="1" t="s">
        <v>138</v>
      </c>
      <c r="H297" s="1">
        <v>19.0</v>
      </c>
      <c r="I297" s="1">
        <v>115.0</v>
      </c>
      <c r="J297" s="1">
        <v>158.0</v>
      </c>
      <c r="K297" s="1">
        <v>5.096774194</v>
      </c>
      <c r="L297" s="1">
        <v>131.0</v>
      </c>
      <c r="M297" s="1">
        <v>1.7</v>
      </c>
      <c r="N297" s="1">
        <v>85.0</v>
      </c>
      <c r="O297" s="1">
        <v>4.8</v>
      </c>
      <c r="P297" s="1">
        <v>0.72</v>
      </c>
      <c r="Q297" s="1">
        <v>5.12</v>
      </c>
      <c r="R297" s="1">
        <v>0.140625</v>
      </c>
      <c r="S297" s="1">
        <v>96.0</v>
      </c>
      <c r="T297" s="1">
        <v>8.67</v>
      </c>
      <c r="U297" s="1">
        <v>4.7175</v>
      </c>
      <c r="V297" s="1">
        <v>115.8</v>
      </c>
      <c r="W297" s="1">
        <v>142.4229979</v>
      </c>
      <c r="X297" s="1">
        <v>90.3</v>
      </c>
      <c r="Y297" s="1">
        <v>55.0112498</v>
      </c>
      <c r="Z297" s="1">
        <v>1.81781</v>
      </c>
      <c r="AA297" s="1">
        <v>0.348266015</v>
      </c>
      <c r="AB297" s="1">
        <v>84.0</v>
      </c>
      <c r="AC297" s="1">
        <v>28.55952877</v>
      </c>
      <c r="AD297" s="1" t="s">
        <v>139</v>
      </c>
      <c r="AE297" s="1">
        <v>34.55272204</v>
      </c>
      <c r="AF297" s="1">
        <v>99.3</v>
      </c>
      <c r="AG297" s="1" t="s">
        <v>140</v>
      </c>
      <c r="AH297" s="1" t="s">
        <v>141</v>
      </c>
      <c r="AI297" s="1" t="s">
        <v>142</v>
      </c>
      <c r="AJ297" s="1" t="s">
        <v>167</v>
      </c>
      <c r="AK297" s="1" t="s">
        <v>143</v>
      </c>
      <c r="AL297" s="1">
        <v>114.0</v>
      </c>
      <c r="AM297" s="1">
        <v>69.0</v>
      </c>
      <c r="AN297" s="1">
        <v>2685.85</v>
      </c>
      <c r="AO297" s="1">
        <v>27.2302</v>
      </c>
      <c r="AP297" s="1">
        <v>558.423</v>
      </c>
      <c r="AQ297" s="1">
        <v>1219.33</v>
      </c>
      <c r="AR297" s="1">
        <v>15.128</v>
      </c>
      <c r="AS297" s="1">
        <v>1472.21</v>
      </c>
      <c r="AT297" s="1">
        <v>4219.85</v>
      </c>
      <c r="AU297" s="1">
        <v>302.473</v>
      </c>
      <c r="AV297" s="1">
        <v>10.8937</v>
      </c>
      <c r="AW297" s="1">
        <v>2.91983</v>
      </c>
      <c r="AX297" s="1">
        <v>4.03886</v>
      </c>
      <c r="AY297" s="1">
        <v>823.901</v>
      </c>
      <c r="AZ297" s="1">
        <v>1.16216</v>
      </c>
      <c r="BA297" s="1">
        <v>1.67846</v>
      </c>
      <c r="BB297" s="1">
        <v>26.1227</v>
      </c>
      <c r="BC297" s="1">
        <v>6.47341</v>
      </c>
      <c r="BD297" s="1">
        <v>1.96457</v>
      </c>
      <c r="BE297" s="1">
        <v>395.478</v>
      </c>
      <c r="BF297" s="1">
        <v>7.12201</v>
      </c>
      <c r="BG297" s="1">
        <v>267.279</v>
      </c>
      <c r="BH297" s="1">
        <v>0.0</v>
      </c>
      <c r="BI297" s="1">
        <v>0.0</v>
      </c>
      <c r="BJ297" s="1">
        <v>0.0</v>
      </c>
      <c r="BK297" s="1">
        <v>0.0</v>
      </c>
      <c r="BL297" s="1" t="s">
        <v>156</v>
      </c>
      <c r="BM297" s="1" t="s">
        <v>146</v>
      </c>
      <c r="BN297" s="1" t="s">
        <v>146</v>
      </c>
      <c r="BO297" s="1" t="s">
        <v>145</v>
      </c>
      <c r="BP297" s="1" t="s">
        <v>146</v>
      </c>
      <c r="BQ297" s="1" t="s">
        <v>146</v>
      </c>
      <c r="BR297" s="1" t="s">
        <v>146</v>
      </c>
      <c r="BS297" s="1">
        <v>19.57348478</v>
      </c>
      <c r="BT297" s="1">
        <v>4.667828566</v>
      </c>
      <c r="BU297" s="1">
        <v>1.658689534</v>
      </c>
      <c r="BV297" s="1">
        <v>1.329291723</v>
      </c>
      <c r="BW297" s="1">
        <v>0.233671946</v>
      </c>
      <c r="BX297" s="1">
        <v>-0.838355543</v>
      </c>
      <c r="BY297" s="1">
        <v>-0.312120455</v>
      </c>
      <c r="BZ297" s="1" t="str">
        <f t="shared" si="1"/>
        <v>antiinflamatoria</v>
      </c>
      <c r="CA297" s="1">
        <v>29.45820745</v>
      </c>
      <c r="CB297" s="1" t="s">
        <v>148</v>
      </c>
      <c r="CC297" s="1">
        <v>0.291019028</v>
      </c>
      <c r="CD297" s="1">
        <v>0.181703276</v>
      </c>
      <c r="CE297" s="1">
        <v>0.006029447</v>
      </c>
      <c r="CF297" s="1">
        <v>0.28381102</v>
      </c>
      <c r="CG297" s="1">
        <v>0.072694975</v>
      </c>
      <c r="CH297" s="1">
        <v>848.47</v>
      </c>
      <c r="CI297" s="2" t="str">
        <f t="shared" si="2"/>
        <v>low</v>
      </c>
      <c r="CJ297" s="1">
        <v>97.505</v>
      </c>
      <c r="CK297" s="1">
        <v>47.97</v>
      </c>
      <c r="CL297" s="1">
        <v>49.535</v>
      </c>
      <c r="CM297" s="1">
        <v>23.396</v>
      </c>
      <c r="CN297" s="1">
        <v>48.09</v>
      </c>
      <c r="CO297" s="1">
        <v>8.761</v>
      </c>
      <c r="CP297" s="1">
        <v>0.0</v>
      </c>
      <c r="CQ297" s="1">
        <v>8.761</v>
      </c>
      <c r="CR297" s="1">
        <v>0.0</v>
      </c>
      <c r="CS297" s="1">
        <v>17.257</v>
      </c>
      <c r="CT297" s="1">
        <v>17.257</v>
      </c>
      <c r="CU297" s="1">
        <v>0.0</v>
      </c>
      <c r="CV297" s="1">
        <v>8.471</v>
      </c>
      <c r="CW297" s="1">
        <v>0.0</v>
      </c>
      <c r="CX297" s="1">
        <v>0.0</v>
      </c>
      <c r="CY297" s="1">
        <v>0.951</v>
      </c>
      <c r="CZ297" s="1">
        <v>0.0</v>
      </c>
      <c r="DA297" s="1">
        <v>16.92</v>
      </c>
      <c r="DB297" s="1">
        <v>16.92</v>
      </c>
      <c r="DC297" s="1">
        <v>0.0</v>
      </c>
      <c r="DD297" s="1">
        <v>1.478</v>
      </c>
      <c r="DE297" s="1">
        <v>1.478</v>
      </c>
      <c r="DF297" s="1">
        <v>2.183</v>
      </c>
      <c r="DG297" s="1">
        <v>1.864</v>
      </c>
      <c r="DH297" s="1">
        <v>4.047</v>
      </c>
      <c r="DI297" s="1">
        <v>0.108</v>
      </c>
      <c r="DJ297" s="1">
        <v>3.26</v>
      </c>
      <c r="DK297" s="1">
        <v>3.368</v>
      </c>
      <c r="DL297" s="1">
        <v>35.966</v>
      </c>
      <c r="DM297" s="1">
        <v>8.756</v>
      </c>
      <c r="DN297" s="1">
        <v>44.722</v>
      </c>
      <c r="DO297" s="1">
        <v>0.0</v>
      </c>
      <c r="DP297" s="1">
        <v>17.257</v>
      </c>
      <c r="DQ297" s="1">
        <v>17.257</v>
      </c>
      <c r="DR297" s="1" t="s">
        <v>157</v>
      </c>
      <c r="DS297" s="1" t="s">
        <v>158</v>
      </c>
      <c r="DT297" s="1" t="s">
        <v>158</v>
      </c>
      <c r="DU297" s="1" t="s">
        <v>158</v>
      </c>
      <c r="DV297" s="1">
        <v>315.904</v>
      </c>
      <c r="DW297" s="1" t="str">
        <f t="shared" si="3"/>
        <v>low</v>
      </c>
      <c r="DX297" s="1">
        <v>36.303</v>
      </c>
      <c r="DY297" s="1">
        <v>8.711</v>
      </c>
      <c r="DZ297" s="1">
        <v>17.905</v>
      </c>
      <c r="EA297" s="1" t="s">
        <v>158</v>
      </c>
      <c r="EB297" s="1" t="s">
        <v>158</v>
      </c>
      <c r="EC297" s="1" t="s">
        <v>158</v>
      </c>
      <c r="ED297" s="1" t="s">
        <v>158</v>
      </c>
      <c r="EE297" s="1" t="s">
        <v>753</v>
      </c>
      <c r="EF297" s="1" t="s">
        <v>175</v>
      </c>
      <c r="EG297" s="1" t="s">
        <v>175</v>
      </c>
    </row>
    <row r="298" ht="14.25" customHeight="1">
      <c r="A298" s="1" t="s">
        <v>754</v>
      </c>
      <c r="B298" s="1" t="s">
        <v>136</v>
      </c>
      <c r="C298" s="1">
        <v>29.0</v>
      </c>
      <c r="D298" s="1" t="s">
        <v>137</v>
      </c>
      <c r="E298" s="1">
        <v>95.5</v>
      </c>
      <c r="F298" s="1">
        <v>28.0</v>
      </c>
      <c r="G298" s="1" t="s">
        <v>138</v>
      </c>
      <c r="H298" s="1">
        <v>28.0</v>
      </c>
      <c r="I298" s="1">
        <v>121.0</v>
      </c>
      <c r="J298" s="1">
        <v>167.0</v>
      </c>
      <c r="K298" s="1">
        <v>5.964285714</v>
      </c>
      <c r="L298" s="1">
        <v>65.7</v>
      </c>
      <c r="M298" s="1">
        <v>1.9</v>
      </c>
      <c r="N298" s="1">
        <v>90.0</v>
      </c>
      <c r="O298" s="1">
        <v>5.8</v>
      </c>
      <c r="P298" s="1">
        <v>6.65</v>
      </c>
      <c r="Q298" s="1">
        <v>4.0</v>
      </c>
      <c r="R298" s="1">
        <v>1.6625</v>
      </c>
      <c r="S298" s="1">
        <v>138.0</v>
      </c>
      <c r="T298" s="1">
        <v>26.12</v>
      </c>
      <c r="U298" s="1">
        <v>4.995</v>
      </c>
      <c r="V298" s="1">
        <v>218.6</v>
      </c>
      <c r="W298" s="1">
        <v>349.4314381</v>
      </c>
      <c r="X298" s="1">
        <v>30.5</v>
      </c>
      <c r="Y298" s="1">
        <v>17.24542306</v>
      </c>
      <c r="Z298" s="1">
        <v>5.79864</v>
      </c>
      <c r="AA298" s="1">
        <v>0.296283481</v>
      </c>
      <c r="AB298" s="1">
        <v>95.3</v>
      </c>
      <c r="AC298" s="1">
        <v>31.47707755</v>
      </c>
      <c r="AD298" s="1" t="s">
        <v>155</v>
      </c>
      <c r="AE298" s="1">
        <v>38.52685193</v>
      </c>
      <c r="AF298" s="1">
        <v>112.5</v>
      </c>
      <c r="AG298" s="1" t="s">
        <v>140</v>
      </c>
      <c r="AH298" s="1" t="s">
        <v>141</v>
      </c>
      <c r="AI298" s="1" t="s">
        <v>142</v>
      </c>
      <c r="AJ298" s="1" t="s">
        <v>167</v>
      </c>
      <c r="AK298" s="1" t="s">
        <v>173</v>
      </c>
      <c r="AL298" s="1">
        <v>146.0</v>
      </c>
      <c r="AM298" s="1">
        <v>94.0</v>
      </c>
      <c r="AN298" s="1">
        <v>2066.96</v>
      </c>
      <c r="AO298" s="1">
        <v>18.6831</v>
      </c>
      <c r="AP298" s="1">
        <v>442.041</v>
      </c>
      <c r="AQ298" s="1">
        <v>922.769</v>
      </c>
      <c r="AR298" s="1">
        <v>12.0456</v>
      </c>
      <c r="AS298" s="1">
        <v>1135.45</v>
      </c>
      <c r="AT298" s="1">
        <v>3527.03</v>
      </c>
      <c r="AU298" s="1">
        <v>261.875</v>
      </c>
      <c r="AV298" s="1">
        <v>10.3363</v>
      </c>
      <c r="AW298" s="1">
        <v>1.5055</v>
      </c>
      <c r="AX298" s="1">
        <v>3.00615</v>
      </c>
      <c r="AY298" s="1">
        <v>753.903</v>
      </c>
      <c r="AZ298" s="1">
        <v>0.95659</v>
      </c>
      <c r="BA298" s="1">
        <v>2.03671</v>
      </c>
      <c r="BB298" s="1">
        <v>13.1898</v>
      </c>
      <c r="BC298" s="1">
        <v>6.14512</v>
      </c>
      <c r="BD298" s="1">
        <v>1.06055</v>
      </c>
      <c r="BE298" s="1">
        <v>337.807</v>
      </c>
      <c r="BF298" s="1">
        <v>7.24737</v>
      </c>
      <c r="BG298" s="1">
        <v>142.036</v>
      </c>
      <c r="BH298" s="1">
        <v>1.878776132</v>
      </c>
      <c r="BI298" s="1">
        <v>3.575685903</v>
      </c>
      <c r="BJ298" s="1">
        <v>0.894688136</v>
      </c>
      <c r="BK298" s="1">
        <v>0.0</v>
      </c>
      <c r="BL298" s="1" t="s">
        <v>144</v>
      </c>
      <c r="BM298" s="1" t="s">
        <v>145</v>
      </c>
      <c r="BN298" s="1" t="s">
        <v>146</v>
      </c>
      <c r="BO298" s="1" t="s">
        <v>145</v>
      </c>
      <c r="BP298" s="1" t="s">
        <v>146</v>
      </c>
      <c r="BQ298" s="1" t="s">
        <v>146</v>
      </c>
      <c r="BR298" s="1" t="s">
        <v>145</v>
      </c>
      <c r="BS298" s="1">
        <v>17.76399251</v>
      </c>
      <c r="BT298" s="1">
        <v>3.967107591</v>
      </c>
      <c r="BU298" s="1">
        <v>1.077662889</v>
      </c>
      <c r="BV298" s="1">
        <v>0.821598555</v>
      </c>
      <c r="BW298" s="1">
        <v>0.295575493</v>
      </c>
      <c r="BX298" s="1">
        <v>0.949443997</v>
      </c>
      <c r="BY298" s="1">
        <v>0.459334299</v>
      </c>
      <c r="BZ298" s="1" t="str">
        <f t="shared" si="1"/>
        <v>proinflamatoria</v>
      </c>
      <c r="CA298" s="1">
        <v>33.06666667</v>
      </c>
      <c r="CB298" s="1" t="s">
        <v>148</v>
      </c>
      <c r="CC298" s="1">
        <v>0.135765364</v>
      </c>
      <c r="CD298" s="1">
        <v>0.066328117</v>
      </c>
      <c r="CE298" s="1">
        <v>0.701627112</v>
      </c>
      <c r="CF298" s="1">
        <v>0.009741942</v>
      </c>
      <c r="CG298" s="1">
        <v>0.00984558</v>
      </c>
      <c r="CH298" s="1">
        <v>855.27</v>
      </c>
      <c r="CI298" s="2" t="str">
        <f t="shared" si="2"/>
        <v>low</v>
      </c>
      <c r="CJ298" s="1">
        <v>521.596</v>
      </c>
      <c r="CK298" s="1">
        <v>316.928</v>
      </c>
      <c r="CL298" s="1">
        <v>204.667</v>
      </c>
      <c r="CM298" s="1">
        <v>24.598</v>
      </c>
      <c r="CN298" s="1">
        <v>489.587</v>
      </c>
      <c r="CO298" s="1">
        <v>3.235</v>
      </c>
      <c r="CP298" s="1">
        <v>0.0</v>
      </c>
      <c r="CQ298" s="1">
        <v>3.235</v>
      </c>
      <c r="CR298" s="1">
        <v>0.0</v>
      </c>
      <c r="CS298" s="1">
        <v>4.175</v>
      </c>
      <c r="CT298" s="1">
        <v>4.175</v>
      </c>
      <c r="CU298" s="1">
        <v>0.0</v>
      </c>
      <c r="CV298" s="1">
        <v>0.329</v>
      </c>
      <c r="CW298" s="1">
        <v>0.0</v>
      </c>
      <c r="CX298" s="1">
        <v>0.0</v>
      </c>
      <c r="CY298" s="1">
        <v>5.638</v>
      </c>
      <c r="CZ298" s="1">
        <v>0.374</v>
      </c>
      <c r="DA298" s="1">
        <v>16.92</v>
      </c>
      <c r="DB298" s="1">
        <v>17.294</v>
      </c>
      <c r="DC298" s="1">
        <v>0.0</v>
      </c>
      <c r="DD298" s="1">
        <v>0.612</v>
      </c>
      <c r="DE298" s="1">
        <v>0.612</v>
      </c>
      <c r="DF298" s="1">
        <v>0.798</v>
      </c>
      <c r="DG298" s="1">
        <v>0.256</v>
      </c>
      <c r="DH298" s="1">
        <v>1.054</v>
      </c>
      <c r="DI298" s="1">
        <v>0.277</v>
      </c>
      <c r="DJ298" s="1">
        <v>0.977</v>
      </c>
      <c r="DK298" s="1">
        <v>1.254</v>
      </c>
      <c r="DL298" s="1">
        <v>306.575</v>
      </c>
      <c r="DM298" s="1">
        <v>181.695</v>
      </c>
      <c r="DN298" s="1">
        <v>488.271</v>
      </c>
      <c r="DO298" s="1">
        <v>0.0</v>
      </c>
      <c r="DP298" s="1">
        <v>4.175</v>
      </c>
      <c r="DQ298" s="1">
        <v>4.175</v>
      </c>
      <c r="DR298" s="1" t="s">
        <v>157</v>
      </c>
      <c r="DS298" s="1" t="s">
        <v>157</v>
      </c>
      <c r="DT298" s="1" t="s">
        <v>158</v>
      </c>
      <c r="DU298" s="1" t="s">
        <v>149</v>
      </c>
      <c r="DV298" s="1">
        <v>413.781</v>
      </c>
      <c r="DW298" s="1" t="str">
        <f t="shared" si="3"/>
        <v>low</v>
      </c>
      <c r="DX298" s="1">
        <v>252.349</v>
      </c>
      <c r="DY298" s="1">
        <v>11.9</v>
      </c>
      <c r="DZ298" s="1">
        <v>236.864</v>
      </c>
      <c r="EA298" s="1" t="s">
        <v>157</v>
      </c>
      <c r="EB298" s="1" t="s">
        <v>157</v>
      </c>
      <c r="EC298" s="1" t="s">
        <v>158</v>
      </c>
      <c r="ED298" s="1" t="s">
        <v>149</v>
      </c>
      <c r="EE298" s="1" t="s">
        <v>755</v>
      </c>
      <c r="EF298" s="1" t="s">
        <v>151</v>
      </c>
      <c r="EG298" s="1" t="s">
        <v>151</v>
      </c>
    </row>
    <row r="299" ht="14.25" customHeight="1">
      <c r="A299" s="1" t="s">
        <v>756</v>
      </c>
      <c r="B299" s="1" t="s">
        <v>136</v>
      </c>
      <c r="C299" s="1">
        <v>38.0</v>
      </c>
      <c r="D299" s="1" t="s">
        <v>137</v>
      </c>
      <c r="E299" s="1">
        <v>109.0</v>
      </c>
      <c r="F299" s="1">
        <v>38.0</v>
      </c>
      <c r="G299" s="1" t="s">
        <v>138</v>
      </c>
      <c r="H299" s="1">
        <v>39.0</v>
      </c>
      <c r="I299" s="1">
        <v>138.0</v>
      </c>
      <c r="J299" s="1">
        <v>223.0</v>
      </c>
      <c r="K299" s="1">
        <v>5.868421053</v>
      </c>
      <c r="L299" s="1">
        <v>185.5</v>
      </c>
      <c r="M299" s="1">
        <v>6.4</v>
      </c>
      <c r="N299" s="1">
        <v>114.0</v>
      </c>
      <c r="O299" s="1">
        <v>5.8</v>
      </c>
      <c r="P299" s="1">
        <v>15.39</v>
      </c>
      <c r="Q299" s="1">
        <v>2.7</v>
      </c>
      <c r="R299" s="1">
        <v>5.7</v>
      </c>
      <c r="S299" s="1">
        <v>193.0</v>
      </c>
      <c r="T299" s="1">
        <v>56.94</v>
      </c>
      <c r="U299" s="1">
        <v>6.327</v>
      </c>
      <c r="V299" s="1">
        <v>244.0</v>
      </c>
      <c r="W299" s="1">
        <v>402.829855</v>
      </c>
      <c r="X299" s="1">
        <v>13.9</v>
      </c>
      <c r="Y299" s="1">
        <v>6.245500117</v>
      </c>
      <c r="Z299" s="1">
        <v>16.011528</v>
      </c>
      <c r="AA299" s="1">
        <v>0.262037161</v>
      </c>
      <c r="AB299" s="1">
        <v>100.0</v>
      </c>
      <c r="AC299" s="1">
        <v>39.16033966</v>
      </c>
      <c r="AD299" s="1" t="s">
        <v>155</v>
      </c>
      <c r="AE299" s="1">
        <v>44.73718125</v>
      </c>
      <c r="AF299" s="1">
        <v>119.0</v>
      </c>
      <c r="AG299" s="1" t="s">
        <v>140</v>
      </c>
      <c r="AH299" s="1" t="s">
        <v>141</v>
      </c>
      <c r="AI299" s="1" t="s">
        <v>142</v>
      </c>
      <c r="AJ299" s="1" t="s">
        <v>167</v>
      </c>
      <c r="AK299" s="1" t="s">
        <v>173</v>
      </c>
      <c r="AL299" s="1">
        <v>117.0</v>
      </c>
      <c r="AM299" s="1">
        <v>80.0</v>
      </c>
      <c r="AN299" s="1">
        <v>2693.17</v>
      </c>
      <c r="AO299" s="1">
        <v>17.9778</v>
      </c>
      <c r="AP299" s="1">
        <v>1035.07</v>
      </c>
      <c r="AQ299" s="1">
        <v>1247.6</v>
      </c>
      <c r="AR299" s="1">
        <v>16.1752</v>
      </c>
      <c r="AS299" s="1">
        <v>2110.8</v>
      </c>
      <c r="AT299" s="1">
        <v>3840.95</v>
      </c>
      <c r="AU299" s="1">
        <v>250.784</v>
      </c>
      <c r="AV299" s="1">
        <v>10.6406</v>
      </c>
      <c r="AW299" s="1">
        <v>1.50817</v>
      </c>
      <c r="AX299" s="1">
        <v>4.40772</v>
      </c>
      <c r="AY299" s="1">
        <v>1278.29</v>
      </c>
      <c r="AZ299" s="1">
        <v>1.53564</v>
      </c>
      <c r="BA299" s="1">
        <v>2.1731</v>
      </c>
      <c r="BB299" s="1">
        <v>18.3992</v>
      </c>
      <c r="BC299" s="1">
        <v>5.42689</v>
      </c>
      <c r="BD299" s="1">
        <v>2.09929</v>
      </c>
      <c r="BE299" s="1">
        <v>431.367</v>
      </c>
      <c r="BF299" s="1">
        <v>7.76685</v>
      </c>
      <c r="BG299" s="1">
        <v>227.1</v>
      </c>
      <c r="BH299" s="1">
        <v>2.574639</v>
      </c>
      <c r="BI299" s="1">
        <v>0.771202599</v>
      </c>
      <c r="BJ299" s="1">
        <v>0.323872955</v>
      </c>
      <c r="BK299" s="1">
        <v>0.012225923</v>
      </c>
      <c r="BL299" s="1" t="s">
        <v>144</v>
      </c>
      <c r="BM299" s="1" t="s">
        <v>146</v>
      </c>
      <c r="BN299" s="1" t="s">
        <v>145</v>
      </c>
      <c r="BO299" s="1" t="s">
        <v>145</v>
      </c>
      <c r="BP299" s="1" t="s">
        <v>145</v>
      </c>
      <c r="BQ299" s="1" t="s">
        <v>145</v>
      </c>
      <c r="BR299" s="1" t="s">
        <v>145</v>
      </c>
      <c r="BS299" s="1">
        <v>23.2453888</v>
      </c>
      <c r="BT299" s="1">
        <v>3.308028102</v>
      </c>
      <c r="BU299" s="1">
        <v>1.596013725</v>
      </c>
      <c r="BV299" s="1">
        <v>1.069632718</v>
      </c>
      <c r="BW299" s="1">
        <v>0.279349661</v>
      </c>
      <c r="BX299" s="1">
        <v>-0.666810645</v>
      </c>
      <c r="BY299" s="1">
        <v>-0.247608854</v>
      </c>
      <c r="BZ299" s="1" t="str">
        <f t="shared" si="1"/>
        <v>antiinflamatoria</v>
      </c>
      <c r="CA299" s="1">
        <v>37.14285714</v>
      </c>
      <c r="CB299" s="1" t="s">
        <v>148</v>
      </c>
      <c r="CC299" s="1">
        <v>0.06220879</v>
      </c>
      <c r="CD299" s="1">
        <v>0.292742308</v>
      </c>
      <c r="CE299" s="1">
        <v>0.002896361</v>
      </c>
      <c r="CF299" s="1">
        <v>0.024514125</v>
      </c>
      <c r="CG299" s="1">
        <v>0.188935063</v>
      </c>
      <c r="CH299" s="1">
        <v>683.62</v>
      </c>
      <c r="CI299" s="2" t="str">
        <f t="shared" si="2"/>
        <v>low</v>
      </c>
      <c r="CJ299" s="1">
        <v>434.273</v>
      </c>
      <c r="CK299" s="1">
        <v>265.403</v>
      </c>
      <c r="CL299" s="1">
        <v>168.871</v>
      </c>
      <c r="CM299" s="1">
        <v>309.458</v>
      </c>
      <c r="CN299" s="1">
        <v>114.356</v>
      </c>
      <c r="CO299" s="1">
        <v>6.017</v>
      </c>
      <c r="CP299" s="1">
        <v>0.0</v>
      </c>
      <c r="CQ299" s="1">
        <v>6.017</v>
      </c>
      <c r="CR299" s="1">
        <v>0.0</v>
      </c>
      <c r="CS299" s="1">
        <v>4.443</v>
      </c>
      <c r="CT299" s="1">
        <v>4.443</v>
      </c>
      <c r="CU299" s="1">
        <v>0.0</v>
      </c>
      <c r="CV299" s="1">
        <v>6.017</v>
      </c>
      <c r="CW299" s="1">
        <v>0.0</v>
      </c>
      <c r="CX299" s="1">
        <v>0.0</v>
      </c>
      <c r="CY299" s="1">
        <v>21.863</v>
      </c>
      <c r="CZ299" s="1">
        <v>0.748</v>
      </c>
      <c r="DA299" s="1">
        <v>50.055</v>
      </c>
      <c r="DB299" s="1">
        <v>50.803</v>
      </c>
      <c r="DC299" s="1">
        <v>1.208</v>
      </c>
      <c r="DD299" s="1">
        <v>1.803</v>
      </c>
      <c r="DE299" s="1">
        <v>3.011</v>
      </c>
      <c r="DF299" s="1">
        <v>232.636</v>
      </c>
      <c r="DG299" s="1">
        <v>1.146</v>
      </c>
      <c r="DH299" s="1">
        <v>233.781</v>
      </c>
      <c r="DI299" s="1">
        <v>0.478</v>
      </c>
      <c r="DJ299" s="1">
        <v>1.546</v>
      </c>
      <c r="DK299" s="1">
        <v>2.024</v>
      </c>
      <c r="DL299" s="1">
        <v>2.391</v>
      </c>
      <c r="DM299" s="1">
        <v>109.814</v>
      </c>
      <c r="DN299" s="1">
        <v>112.204</v>
      </c>
      <c r="DO299" s="1">
        <v>0.0</v>
      </c>
      <c r="DP299" s="1">
        <v>4.443</v>
      </c>
      <c r="DQ299" s="1">
        <v>4.443</v>
      </c>
      <c r="DR299" s="1" t="s">
        <v>158</v>
      </c>
      <c r="DS299" s="1" t="s">
        <v>157</v>
      </c>
      <c r="DT299" s="1" t="s">
        <v>149</v>
      </c>
      <c r="DU299" s="1" t="s">
        <v>158</v>
      </c>
      <c r="DV299" s="1">
        <v>253.835</v>
      </c>
      <c r="DW299" s="1" t="str">
        <f t="shared" si="3"/>
        <v>low</v>
      </c>
      <c r="DX299" s="1">
        <v>161.25</v>
      </c>
      <c r="DY299" s="1">
        <v>114.905</v>
      </c>
      <c r="DZ299" s="1">
        <v>42.461</v>
      </c>
      <c r="EA299" s="1" t="s">
        <v>158</v>
      </c>
      <c r="EB299" s="1" t="s">
        <v>158</v>
      </c>
      <c r="EC299" s="1" t="s">
        <v>157</v>
      </c>
      <c r="ED299" s="1" t="s">
        <v>158</v>
      </c>
      <c r="EE299" s="1" t="s">
        <v>757</v>
      </c>
      <c r="EF299" s="1" t="s">
        <v>175</v>
      </c>
      <c r="EG299" s="1" t="s">
        <v>175</v>
      </c>
    </row>
    <row r="300" ht="14.25" customHeight="1">
      <c r="A300" s="1" t="s">
        <v>758</v>
      </c>
      <c r="B300" s="1" t="s">
        <v>136</v>
      </c>
      <c r="C300" s="1">
        <v>46.0</v>
      </c>
      <c r="D300" s="1" t="s">
        <v>161</v>
      </c>
      <c r="E300" s="1">
        <v>106.0</v>
      </c>
      <c r="F300" s="1">
        <v>30.0</v>
      </c>
      <c r="G300" s="1" t="s">
        <v>138</v>
      </c>
      <c r="H300" s="1">
        <v>52.0</v>
      </c>
      <c r="I300" s="1">
        <v>127.0</v>
      </c>
      <c r="J300" s="1">
        <v>186.0</v>
      </c>
      <c r="K300" s="1">
        <v>6.2</v>
      </c>
      <c r="L300" s="1">
        <v>175.6</v>
      </c>
      <c r="M300" s="1">
        <v>2.1</v>
      </c>
      <c r="N300" s="1">
        <v>72.0</v>
      </c>
      <c r="O300" s="1">
        <v>4.8</v>
      </c>
      <c r="P300" s="1">
        <v>0.4</v>
      </c>
      <c r="Q300" s="1">
        <v>3.47</v>
      </c>
      <c r="R300" s="1">
        <v>0.115273775</v>
      </c>
      <c r="S300" s="1">
        <v>259.0</v>
      </c>
      <c r="T300" s="1">
        <v>8.03</v>
      </c>
      <c r="U300" s="1">
        <v>3.996</v>
      </c>
      <c r="V300" s="1">
        <v>153.4</v>
      </c>
      <c r="W300" s="1">
        <v>323.7903226</v>
      </c>
      <c r="X300" s="1">
        <v>102.1</v>
      </c>
      <c r="Y300" s="1">
        <v>70.11993313</v>
      </c>
      <c r="Z300" s="1">
        <v>1.426128</v>
      </c>
      <c r="AA300" s="1">
        <v>0.361535731</v>
      </c>
      <c r="AB300" s="1">
        <v>61.0</v>
      </c>
      <c r="AC300" s="1">
        <v>23.01553284</v>
      </c>
      <c r="AD300" s="1" t="s">
        <v>154</v>
      </c>
      <c r="AE300" s="1">
        <v>29.0330011</v>
      </c>
      <c r="AF300" s="1">
        <v>82.5</v>
      </c>
      <c r="AG300" s="1" t="s">
        <v>140</v>
      </c>
      <c r="AH300" s="1" t="s">
        <v>154</v>
      </c>
      <c r="AI300" s="1" t="s">
        <v>142</v>
      </c>
      <c r="AJ300" s="1" t="s">
        <v>167</v>
      </c>
      <c r="AK300" s="1" t="s">
        <v>170</v>
      </c>
      <c r="AL300" s="1">
        <v>160.0</v>
      </c>
      <c r="AM300" s="1">
        <v>96.0</v>
      </c>
      <c r="AN300" s="1">
        <v>1799.46</v>
      </c>
      <c r="AO300" s="1">
        <v>13.7892</v>
      </c>
      <c r="AP300" s="1">
        <v>656.641</v>
      </c>
      <c r="AQ300" s="1">
        <v>1039.38</v>
      </c>
      <c r="AR300" s="1">
        <v>14.5485</v>
      </c>
      <c r="AS300" s="1">
        <v>1163.31</v>
      </c>
      <c r="AT300" s="1">
        <v>2855.4</v>
      </c>
      <c r="AU300" s="1">
        <v>228.164</v>
      </c>
      <c r="AV300" s="1">
        <v>11.0458</v>
      </c>
      <c r="AW300" s="1">
        <v>1.48132</v>
      </c>
      <c r="AX300" s="1">
        <v>2.95798</v>
      </c>
      <c r="AY300" s="1">
        <v>811.621</v>
      </c>
      <c r="AZ300" s="1">
        <v>1.04764</v>
      </c>
      <c r="BA300" s="1">
        <v>2.07705</v>
      </c>
      <c r="BB300" s="1">
        <v>15.7279</v>
      </c>
      <c r="BC300" s="1">
        <v>4.67155</v>
      </c>
      <c r="BD300" s="1">
        <v>1.64411</v>
      </c>
      <c r="BE300" s="1">
        <v>352.403</v>
      </c>
      <c r="BF300" s="1">
        <v>7.33889</v>
      </c>
      <c r="BG300" s="1">
        <v>97.0201</v>
      </c>
      <c r="BH300" s="1">
        <v>1.121954372</v>
      </c>
      <c r="BI300" s="1">
        <v>0.283648176</v>
      </c>
      <c r="BJ300" s="1">
        <v>0.157239152</v>
      </c>
      <c r="BK300" s="1">
        <v>0.0</v>
      </c>
      <c r="BL300" s="1" t="s">
        <v>144</v>
      </c>
      <c r="BM300" s="1" t="s">
        <v>145</v>
      </c>
      <c r="BN300" s="1" t="s">
        <v>145</v>
      </c>
      <c r="BO300" s="1" t="s">
        <v>145</v>
      </c>
      <c r="BP300" s="1" t="s">
        <v>146</v>
      </c>
      <c r="BQ300" s="1" t="s">
        <v>146</v>
      </c>
      <c r="BR300" s="1" t="s">
        <v>146</v>
      </c>
      <c r="BS300" s="1">
        <v>20.26539353</v>
      </c>
      <c r="BT300" s="1">
        <v>3.407431242</v>
      </c>
      <c r="BU300" s="1">
        <v>1.144010122</v>
      </c>
      <c r="BV300" s="1">
        <v>0.67308967</v>
      </c>
      <c r="BW300" s="1">
        <v>0.207167014</v>
      </c>
      <c r="BX300" s="1">
        <v>0.438449782</v>
      </c>
      <c r="BY300" s="1">
        <v>0.243718611</v>
      </c>
      <c r="BZ300" s="1" t="str">
        <f t="shared" si="1"/>
        <v>proinflamatoria</v>
      </c>
      <c r="CA300" s="1">
        <v>24.53333333</v>
      </c>
      <c r="CB300" s="1" t="s">
        <v>148</v>
      </c>
      <c r="CC300" s="1">
        <v>0.117472952</v>
      </c>
      <c r="CD300" s="1">
        <v>0.137205063</v>
      </c>
      <c r="CE300" s="1">
        <v>0.074547248</v>
      </c>
      <c r="CF300" s="1">
        <v>0.225681845</v>
      </c>
      <c r="CG300" s="1">
        <v>0.159328439</v>
      </c>
      <c r="CH300" s="1">
        <v>906.333</v>
      </c>
      <c r="CI300" s="2" t="str">
        <f t="shared" si="2"/>
        <v>low</v>
      </c>
      <c r="CJ300" s="1">
        <v>720.968</v>
      </c>
      <c r="CK300" s="1">
        <v>472.799</v>
      </c>
      <c r="CL300" s="1">
        <v>248.17</v>
      </c>
      <c r="CM300" s="1">
        <v>1.779</v>
      </c>
      <c r="CN300" s="1">
        <v>702.758</v>
      </c>
      <c r="CO300" s="1">
        <v>8.612</v>
      </c>
      <c r="CP300" s="1">
        <v>0.0</v>
      </c>
      <c r="CQ300" s="1">
        <v>8.612</v>
      </c>
      <c r="CR300" s="1">
        <v>0.0</v>
      </c>
      <c r="CS300" s="1">
        <v>7.819</v>
      </c>
      <c r="CT300" s="1">
        <v>7.819</v>
      </c>
      <c r="CU300" s="1">
        <v>0.0</v>
      </c>
      <c r="CV300" s="1">
        <v>3.769</v>
      </c>
      <c r="CW300" s="1">
        <v>0.0</v>
      </c>
      <c r="CX300" s="1">
        <v>0.0</v>
      </c>
      <c r="CY300" s="1">
        <v>0.316</v>
      </c>
      <c r="CZ300" s="1">
        <v>0.0</v>
      </c>
      <c r="DA300" s="1">
        <v>0.0</v>
      </c>
      <c r="DB300" s="1">
        <v>0.0</v>
      </c>
      <c r="DC300" s="1">
        <v>0.0</v>
      </c>
      <c r="DD300" s="1">
        <v>0.087</v>
      </c>
      <c r="DE300" s="1">
        <v>0.087</v>
      </c>
      <c r="DF300" s="1">
        <v>0.727</v>
      </c>
      <c r="DG300" s="1">
        <v>0.649</v>
      </c>
      <c r="DH300" s="1">
        <v>1.376</v>
      </c>
      <c r="DI300" s="1">
        <v>0.096</v>
      </c>
      <c r="DJ300" s="1">
        <v>2.619</v>
      </c>
      <c r="DK300" s="1">
        <v>2.715</v>
      </c>
      <c r="DL300" s="1">
        <v>463.035</v>
      </c>
      <c r="DM300" s="1">
        <v>236.983</v>
      </c>
      <c r="DN300" s="1">
        <v>700.018</v>
      </c>
      <c r="DO300" s="1">
        <v>0.0</v>
      </c>
      <c r="DP300" s="1">
        <v>7.819</v>
      </c>
      <c r="DQ300" s="1">
        <v>7.819</v>
      </c>
      <c r="DR300" s="1" t="s">
        <v>157</v>
      </c>
      <c r="DS300" s="1" t="s">
        <v>157</v>
      </c>
      <c r="DT300" s="1" t="s">
        <v>158</v>
      </c>
      <c r="DU300" s="1" t="s">
        <v>149</v>
      </c>
      <c r="DV300" s="1">
        <v>503.669</v>
      </c>
      <c r="DW300" s="1" t="str">
        <f t="shared" si="3"/>
        <v>low</v>
      </c>
      <c r="DX300" s="1">
        <v>400.658</v>
      </c>
      <c r="DY300" s="1">
        <v>0.989</v>
      </c>
      <c r="DZ300" s="1">
        <v>390.538</v>
      </c>
      <c r="EA300" s="1" t="s">
        <v>157</v>
      </c>
      <c r="EB300" s="1" t="s">
        <v>157</v>
      </c>
      <c r="EC300" s="1" t="s">
        <v>158</v>
      </c>
      <c r="ED300" s="1" t="s">
        <v>149</v>
      </c>
      <c r="EE300" s="1" t="s">
        <v>759</v>
      </c>
      <c r="EF300" s="1" t="s">
        <v>151</v>
      </c>
      <c r="EG300" s="1" t="s">
        <v>151</v>
      </c>
    </row>
    <row r="301" ht="14.25" customHeight="1">
      <c r="A301" s="1" t="s">
        <v>760</v>
      </c>
      <c r="B301" s="1" t="s">
        <v>153</v>
      </c>
      <c r="C301" s="1">
        <v>34.0</v>
      </c>
      <c r="D301" s="1" t="s">
        <v>137</v>
      </c>
      <c r="E301" s="1">
        <v>64.7</v>
      </c>
      <c r="F301" s="1">
        <v>46.0</v>
      </c>
      <c r="G301" s="1" t="s">
        <v>154</v>
      </c>
      <c r="H301" s="1">
        <v>17.0</v>
      </c>
      <c r="I301" s="1">
        <v>89.0</v>
      </c>
      <c r="J301" s="1">
        <v>146.0</v>
      </c>
      <c r="K301" s="1">
        <v>3.173913043</v>
      </c>
      <c r="L301" s="1">
        <v>70.5</v>
      </c>
      <c r="M301" s="1">
        <v>5.4</v>
      </c>
      <c r="N301" s="1">
        <v>75.0</v>
      </c>
      <c r="O301" s="1">
        <v>5.3</v>
      </c>
      <c r="P301" s="1">
        <v>14.83</v>
      </c>
      <c r="Q301" s="1">
        <v>6.57</v>
      </c>
      <c r="R301" s="1">
        <v>2.257229833</v>
      </c>
      <c r="S301" s="1">
        <v>85.0</v>
      </c>
      <c r="T301" s="1">
        <v>6.3</v>
      </c>
      <c r="U301" s="1">
        <v>4.1625</v>
      </c>
      <c r="V301" s="1">
        <v>120.2</v>
      </c>
      <c r="W301" s="1">
        <v>190.1886792</v>
      </c>
      <c r="X301" s="1">
        <v>128.2</v>
      </c>
      <c r="Y301" s="1">
        <v>85.8000858</v>
      </c>
      <c r="Z301" s="1">
        <v>1.1655</v>
      </c>
      <c r="AA301" s="1">
        <v>0.373366692</v>
      </c>
      <c r="AB301" s="1">
        <v>80.9</v>
      </c>
      <c r="AC301" s="1">
        <v>30.82609358</v>
      </c>
      <c r="AD301" s="1" t="s">
        <v>155</v>
      </c>
      <c r="AE301" s="1">
        <v>36.51112683</v>
      </c>
      <c r="AF301" s="1">
        <v>105.0</v>
      </c>
      <c r="AG301" s="1" t="s">
        <v>140</v>
      </c>
      <c r="AH301" s="1" t="s">
        <v>141</v>
      </c>
      <c r="AI301" s="1" t="s">
        <v>142</v>
      </c>
      <c r="AJ301" s="1" t="s">
        <v>167</v>
      </c>
      <c r="AK301" s="1" t="s">
        <v>143</v>
      </c>
      <c r="AL301" s="1">
        <v>105.0</v>
      </c>
      <c r="AM301" s="1">
        <v>74.0</v>
      </c>
      <c r="AN301" s="1">
        <v>1277.71</v>
      </c>
      <c r="AO301" s="1">
        <v>14.1254</v>
      </c>
      <c r="AP301" s="1">
        <v>380.421</v>
      </c>
      <c r="AQ301" s="1">
        <v>777.99</v>
      </c>
      <c r="AR301" s="1">
        <v>11.4952</v>
      </c>
      <c r="AS301" s="1">
        <v>1324.49</v>
      </c>
      <c r="AT301" s="1">
        <v>2111.55</v>
      </c>
      <c r="AU301" s="1">
        <v>168.355</v>
      </c>
      <c r="AV301" s="1">
        <v>10.0437</v>
      </c>
      <c r="AW301" s="1">
        <v>1.2962</v>
      </c>
      <c r="AX301" s="1">
        <v>2.95446</v>
      </c>
      <c r="AY301" s="1">
        <v>674.183</v>
      </c>
      <c r="AZ301" s="1">
        <v>1.04764</v>
      </c>
      <c r="BA301" s="1">
        <v>1.42647</v>
      </c>
      <c r="BB301" s="1">
        <v>12.7201</v>
      </c>
      <c r="BC301" s="1">
        <v>3.77746</v>
      </c>
      <c r="BD301" s="1">
        <v>0.958248</v>
      </c>
      <c r="BE301" s="1">
        <v>283.21</v>
      </c>
      <c r="BF301" s="1">
        <v>7.0344</v>
      </c>
      <c r="BG301" s="1">
        <v>165.403</v>
      </c>
      <c r="BH301" s="1">
        <v>0.0</v>
      </c>
      <c r="BI301" s="1">
        <v>0.0</v>
      </c>
      <c r="BJ301" s="1">
        <v>0.0</v>
      </c>
      <c r="BK301" s="1">
        <v>0.0</v>
      </c>
      <c r="BL301" s="1" t="s">
        <v>144</v>
      </c>
      <c r="BM301" s="1" t="s">
        <v>146</v>
      </c>
      <c r="BN301" s="1" t="s">
        <v>146</v>
      </c>
      <c r="BO301" s="1" t="s">
        <v>145</v>
      </c>
      <c r="BP301" s="1" t="s">
        <v>146</v>
      </c>
      <c r="BQ301" s="1" t="s">
        <v>145</v>
      </c>
      <c r="BR301" s="1" t="s">
        <v>146</v>
      </c>
      <c r="BS301" s="1">
        <v>16.37704293</v>
      </c>
      <c r="BT301" s="1">
        <v>3.688548903</v>
      </c>
      <c r="BU301" s="1">
        <v>1.62541999</v>
      </c>
      <c r="BV301" s="1">
        <v>0.681892697</v>
      </c>
      <c r="BW301" s="1">
        <v>0.237288123</v>
      </c>
      <c r="BX301" s="1">
        <v>0.636144105</v>
      </c>
      <c r="BY301" s="1">
        <v>0.49776534</v>
      </c>
      <c r="BZ301" s="1" t="str">
        <f t="shared" si="1"/>
        <v>proinflamatoria</v>
      </c>
      <c r="CA301" s="1">
        <v>45.14285714</v>
      </c>
      <c r="CB301" s="1" t="s">
        <v>148</v>
      </c>
      <c r="CC301" s="1">
        <v>0.003587369</v>
      </c>
      <c r="CD301" s="1">
        <v>0.139239978</v>
      </c>
      <c r="CE301" s="1">
        <v>0.021190506</v>
      </c>
      <c r="CF301" s="1">
        <v>0.296500229</v>
      </c>
      <c r="CG301" s="1">
        <v>0.124932215</v>
      </c>
      <c r="CH301" s="1">
        <v>637.268</v>
      </c>
      <c r="CI301" s="2" t="str">
        <f t="shared" si="2"/>
        <v>low</v>
      </c>
      <c r="CJ301" s="1">
        <v>297.714</v>
      </c>
      <c r="CK301" s="1">
        <v>209.098</v>
      </c>
      <c r="CL301" s="1">
        <v>88.616</v>
      </c>
      <c r="CM301" s="1">
        <v>167.561</v>
      </c>
      <c r="CN301" s="1">
        <v>99.105</v>
      </c>
      <c r="CO301" s="1">
        <v>7.201</v>
      </c>
      <c r="CP301" s="1">
        <v>0.0</v>
      </c>
      <c r="CQ301" s="1">
        <v>7.201</v>
      </c>
      <c r="CR301" s="1">
        <v>0.0</v>
      </c>
      <c r="CS301" s="1">
        <v>23.847</v>
      </c>
      <c r="CT301" s="1">
        <v>23.847</v>
      </c>
      <c r="CU301" s="1">
        <v>0.0</v>
      </c>
      <c r="CV301" s="1">
        <v>4.236</v>
      </c>
      <c r="CW301" s="1">
        <v>47.853</v>
      </c>
      <c r="CX301" s="1">
        <v>0.0</v>
      </c>
      <c r="CY301" s="1">
        <v>11.043</v>
      </c>
      <c r="CZ301" s="1">
        <v>50.261</v>
      </c>
      <c r="DA301" s="1">
        <v>15.333</v>
      </c>
      <c r="DB301" s="1">
        <v>65.594</v>
      </c>
      <c r="DC301" s="1">
        <v>7.642</v>
      </c>
      <c r="DD301" s="1">
        <v>0.092</v>
      </c>
      <c r="DE301" s="1">
        <v>7.734</v>
      </c>
      <c r="DF301" s="1">
        <v>28.297</v>
      </c>
      <c r="DG301" s="1">
        <v>7.016</v>
      </c>
      <c r="DH301" s="1">
        <v>35.313</v>
      </c>
      <c r="DI301" s="1">
        <v>14.243</v>
      </c>
      <c r="DJ301" s="1">
        <v>10.571</v>
      </c>
      <c r="DK301" s="1">
        <v>24.814</v>
      </c>
      <c r="DL301" s="1">
        <v>42.535</v>
      </c>
      <c r="DM301" s="1">
        <v>31.732</v>
      </c>
      <c r="DN301" s="1">
        <v>74.266</v>
      </c>
      <c r="DO301" s="1">
        <v>0.0</v>
      </c>
      <c r="DP301" s="1">
        <v>23.847</v>
      </c>
      <c r="DQ301" s="1">
        <v>23.847</v>
      </c>
      <c r="DR301" s="1" t="s">
        <v>158</v>
      </c>
      <c r="DS301" s="1" t="s">
        <v>158</v>
      </c>
      <c r="DT301" s="1" t="s">
        <v>157</v>
      </c>
      <c r="DU301" s="1" t="s">
        <v>158</v>
      </c>
      <c r="DV301" s="1">
        <v>498.758</v>
      </c>
      <c r="DW301" s="1" t="str">
        <f t="shared" si="3"/>
        <v>low</v>
      </c>
      <c r="DX301" s="1">
        <v>233.006</v>
      </c>
      <c r="DY301" s="1">
        <v>131.142</v>
      </c>
      <c r="DZ301" s="1">
        <v>77.565</v>
      </c>
      <c r="EA301" s="1" t="s">
        <v>157</v>
      </c>
      <c r="EB301" s="1" t="s">
        <v>157</v>
      </c>
      <c r="EC301" s="1" t="s">
        <v>157</v>
      </c>
      <c r="ED301" s="1" t="s">
        <v>157</v>
      </c>
      <c r="EE301" s="1" t="s">
        <v>761</v>
      </c>
      <c r="EF301" s="1" t="s">
        <v>165</v>
      </c>
      <c r="EG301" s="1" t="s">
        <v>165</v>
      </c>
    </row>
    <row r="302" ht="14.25" customHeight="1">
      <c r="A302" s="1" t="s">
        <v>762</v>
      </c>
      <c r="B302" s="1" t="s">
        <v>136</v>
      </c>
      <c r="C302" s="1">
        <v>37.0</v>
      </c>
      <c r="D302" s="1" t="s">
        <v>137</v>
      </c>
      <c r="E302" s="1">
        <v>91.4</v>
      </c>
      <c r="F302" s="1">
        <v>46.0</v>
      </c>
      <c r="G302" s="1" t="s">
        <v>154</v>
      </c>
      <c r="H302" s="1">
        <v>40.0</v>
      </c>
      <c r="I302" s="1">
        <v>113.0</v>
      </c>
      <c r="J302" s="1">
        <v>210.0</v>
      </c>
      <c r="K302" s="1">
        <v>4.565217391</v>
      </c>
      <c r="L302" s="1">
        <v>173.4</v>
      </c>
      <c r="M302" s="1">
        <v>1.9</v>
      </c>
      <c r="N302" s="1">
        <v>89.0</v>
      </c>
      <c r="O302" s="1">
        <v>5.3</v>
      </c>
      <c r="P302" s="1">
        <v>7.39</v>
      </c>
      <c r="Q302" s="1">
        <v>4.28</v>
      </c>
      <c r="R302" s="1">
        <v>1.726635514</v>
      </c>
      <c r="S302" s="1">
        <v>201.0</v>
      </c>
      <c r="T302" s="1">
        <v>20.38</v>
      </c>
      <c r="U302" s="1">
        <v>4.9395</v>
      </c>
      <c r="V302" s="1">
        <v>188.6</v>
      </c>
      <c r="W302" s="1">
        <v>283.1538729</v>
      </c>
      <c r="X302" s="1">
        <v>38.8</v>
      </c>
      <c r="Y302" s="1">
        <v>22.35091715</v>
      </c>
      <c r="Z302" s="1">
        <v>4.474089333</v>
      </c>
      <c r="AA302" s="1">
        <v>0.30651111</v>
      </c>
      <c r="AB302" s="1">
        <v>72.2</v>
      </c>
      <c r="AC302" s="1">
        <v>28.77576268</v>
      </c>
      <c r="AD302" s="1" t="s">
        <v>139</v>
      </c>
      <c r="AE302" s="1">
        <v>38.66153807</v>
      </c>
      <c r="AF302" s="1">
        <v>87.5</v>
      </c>
      <c r="AG302" s="1" t="s">
        <v>140</v>
      </c>
      <c r="AH302" s="1" t="s">
        <v>154</v>
      </c>
      <c r="AI302" s="1" t="s">
        <v>142</v>
      </c>
      <c r="AJ302" s="1" t="s">
        <v>142</v>
      </c>
      <c r="AK302" s="1" t="s">
        <v>143</v>
      </c>
      <c r="AL302" s="1">
        <v>129.0</v>
      </c>
      <c r="AM302" s="1">
        <v>82.0</v>
      </c>
      <c r="AN302" s="1">
        <v>2400.57</v>
      </c>
      <c r="AO302" s="1">
        <v>21.9757</v>
      </c>
      <c r="AP302" s="1">
        <v>423.977</v>
      </c>
      <c r="AQ302" s="1">
        <v>993.088</v>
      </c>
      <c r="AR302" s="1">
        <v>16.6648</v>
      </c>
      <c r="AS302" s="1">
        <v>1411.98</v>
      </c>
      <c r="AT302" s="1">
        <v>3659.87</v>
      </c>
      <c r="AU302" s="1">
        <v>290.645</v>
      </c>
      <c r="AV302" s="1">
        <v>10.8919</v>
      </c>
      <c r="AW302" s="1">
        <v>2.29732</v>
      </c>
      <c r="AX302" s="1">
        <v>3.62636</v>
      </c>
      <c r="AY302" s="1">
        <v>519.773</v>
      </c>
      <c r="AZ302" s="1">
        <v>1.14576</v>
      </c>
      <c r="BA302" s="1">
        <v>1.40634</v>
      </c>
      <c r="BB302" s="1">
        <v>15.4462</v>
      </c>
      <c r="BC302" s="1">
        <v>5.78728</v>
      </c>
      <c r="BD302" s="1">
        <v>1.10769</v>
      </c>
      <c r="BE302" s="1">
        <v>345.455</v>
      </c>
      <c r="BF302" s="1">
        <v>7.14309</v>
      </c>
      <c r="BG302" s="1">
        <v>144.179</v>
      </c>
      <c r="BH302" s="1">
        <v>7.902221086</v>
      </c>
      <c r="BI302" s="1">
        <v>2.784094016</v>
      </c>
      <c r="BJ302" s="1">
        <v>0.848945934</v>
      </c>
      <c r="BK302" s="1">
        <v>0.0</v>
      </c>
      <c r="BL302" s="1" t="s">
        <v>144</v>
      </c>
      <c r="BM302" s="1" t="s">
        <v>146</v>
      </c>
      <c r="BN302" s="1" t="s">
        <v>145</v>
      </c>
      <c r="BO302" s="1" t="s">
        <v>146</v>
      </c>
      <c r="BP302" s="1" t="s">
        <v>146</v>
      </c>
      <c r="BQ302" s="1" t="s">
        <v>146</v>
      </c>
      <c r="BR302" s="1" t="s">
        <v>145</v>
      </c>
      <c r="BS302" s="1" t="s">
        <v>147</v>
      </c>
      <c r="BT302" s="1" t="s">
        <v>147</v>
      </c>
      <c r="BU302" s="1" t="s">
        <v>147</v>
      </c>
      <c r="BV302" s="1" t="s">
        <v>147</v>
      </c>
      <c r="BW302" s="1" t="s">
        <v>147</v>
      </c>
      <c r="BX302" s="1">
        <v>0.69189333</v>
      </c>
      <c r="BY302" s="1">
        <v>0.288168817</v>
      </c>
      <c r="BZ302" s="1" t="str">
        <f t="shared" si="1"/>
        <v>proinflamatoria</v>
      </c>
      <c r="CA302" s="1">
        <v>27.79428571</v>
      </c>
      <c r="CB302" s="1" t="s">
        <v>148</v>
      </c>
      <c r="CC302" s="1">
        <v>0.41611467</v>
      </c>
      <c r="CD302" s="1">
        <v>0.441524596</v>
      </c>
      <c r="CE302" s="1">
        <v>0.024161147</v>
      </c>
      <c r="CF302" s="1">
        <v>0.028939081</v>
      </c>
      <c r="CG302" s="1">
        <v>0.029101965</v>
      </c>
      <c r="CH302" s="1">
        <v>483.275</v>
      </c>
      <c r="CI302" s="2" t="str">
        <f t="shared" si="2"/>
        <v>low</v>
      </c>
      <c r="CJ302" s="1">
        <v>442.687</v>
      </c>
      <c r="CK302" s="1">
        <v>205.944</v>
      </c>
      <c r="CL302" s="1">
        <v>236.743</v>
      </c>
      <c r="CM302" s="1">
        <v>47.638</v>
      </c>
      <c r="CN302" s="1">
        <v>386.162</v>
      </c>
      <c r="CO302" s="1">
        <v>0.0</v>
      </c>
      <c r="CP302" s="1">
        <v>0.0</v>
      </c>
      <c r="CQ302" s="1">
        <v>0.0</v>
      </c>
      <c r="CR302" s="1">
        <v>0.0</v>
      </c>
      <c r="CS302" s="1">
        <v>8.816</v>
      </c>
      <c r="CT302" s="1">
        <v>8.816</v>
      </c>
      <c r="CU302" s="1">
        <v>0.07</v>
      </c>
      <c r="CV302" s="1">
        <v>0.0</v>
      </c>
      <c r="CW302" s="1">
        <v>14.6</v>
      </c>
      <c r="CX302" s="1">
        <v>0.0</v>
      </c>
      <c r="CY302" s="1">
        <v>30.693</v>
      </c>
      <c r="CZ302" s="1">
        <v>0.001</v>
      </c>
      <c r="DA302" s="1">
        <v>0.01</v>
      </c>
      <c r="DB302" s="1">
        <v>0.011</v>
      </c>
      <c r="DC302" s="1">
        <v>0.0</v>
      </c>
      <c r="DD302" s="1">
        <v>0.022</v>
      </c>
      <c r="DE302" s="1">
        <v>0.022</v>
      </c>
      <c r="DF302" s="1">
        <v>1.129</v>
      </c>
      <c r="DG302" s="1">
        <v>1.183</v>
      </c>
      <c r="DH302" s="1">
        <v>2.311</v>
      </c>
      <c r="DI302" s="1">
        <v>1.751</v>
      </c>
      <c r="DJ302" s="1">
        <v>12.067</v>
      </c>
      <c r="DK302" s="1">
        <v>13.817</v>
      </c>
      <c r="DL302" s="1">
        <v>157.568</v>
      </c>
      <c r="DM302" s="1">
        <v>214.513</v>
      </c>
      <c r="DN302" s="1">
        <v>372.082</v>
      </c>
      <c r="DO302" s="1">
        <v>0.0</v>
      </c>
      <c r="DP302" s="1">
        <v>8.816</v>
      </c>
      <c r="DQ302" s="1">
        <v>8.816</v>
      </c>
      <c r="DR302" s="1" t="s">
        <v>158</v>
      </c>
      <c r="DS302" s="1" t="s">
        <v>157</v>
      </c>
      <c r="DT302" s="1" t="s">
        <v>158</v>
      </c>
      <c r="DU302" s="1" t="s">
        <v>157</v>
      </c>
      <c r="DV302" s="1">
        <v>201.317</v>
      </c>
      <c r="DW302" s="1" t="str">
        <f t="shared" si="3"/>
        <v>low</v>
      </c>
      <c r="DX302" s="1">
        <v>184.409</v>
      </c>
      <c r="DY302" s="1">
        <v>19.845</v>
      </c>
      <c r="DZ302" s="1">
        <v>160.863</v>
      </c>
      <c r="EA302" s="1" t="s">
        <v>158</v>
      </c>
      <c r="EB302" s="1" t="s">
        <v>157</v>
      </c>
      <c r="EC302" s="1" t="s">
        <v>158</v>
      </c>
      <c r="ED302" s="1" t="s">
        <v>157</v>
      </c>
      <c r="EE302" s="1" t="s">
        <v>763</v>
      </c>
      <c r="EF302" s="1" t="s">
        <v>175</v>
      </c>
      <c r="EG302" s="1" t="s">
        <v>151</v>
      </c>
    </row>
    <row r="303" ht="14.25" customHeight="1">
      <c r="A303" s="1" t="s">
        <v>764</v>
      </c>
      <c r="B303" s="1" t="s">
        <v>153</v>
      </c>
      <c r="C303" s="1">
        <v>27.0</v>
      </c>
      <c r="D303" s="1" t="s">
        <v>137</v>
      </c>
      <c r="E303" s="1">
        <v>46.4</v>
      </c>
      <c r="F303" s="1">
        <v>51.0</v>
      </c>
      <c r="G303" s="1" t="s">
        <v>154</v>
      </c>
      <c r="H303" s="1">
        <v>10.0</v>
      </c>
      <c r="I303" s="1">
        <v>69.0</v>
      </c>
      <c r="J303" s="1">
        <v>129.0</v>
      </c>
      <c r="K303" s="1">
        <v>2.529411765</v>
      </c>
      <c r="L303" s="1">
        <v>166.8</v>
      </c>
      <c r="M303" s="1">
        <v>2.1</v>
      </c>
      <c r="N303" s="1">
        <v>85.0</v>
      </c>
      <c r="O303" s="1">
        <v>5.4</v>
      </c>
      <c r="P303" s="1">
        <v>7.78</v>
      </c>
      <c r="Q303" s="1">
        <v>9.39</v>
      </c>
      <c r="R303" s="1">
        <v>0.828541001</v>
      </c>
      <c r="S303" s="1">
        <v>51.0</v>
      </c>
      <c r="T303" s="1">
        <v>6.9</v>
      </c>
      <c r="U303" s="1">
        <v>4.7175</v>
      </c>
      <c r="V303" s="1">
        <v>99.3</v>
      </c>
      <c r="W303" s="1">
        <v>113.3470226</v>
      </c>
      <c r="X303" s="1">
        <v>113.1</v>
      </c>
      <c r="Y303" s="1">
        <v>69.12283127</v>
      </c>
      <c r="Z303" s="1">
        <v>1.4467</v>
      </c>
      <c r="AA303" s="1">
        <v>0.360724554</v>
      </c>
      <c r="AB303" s="1">
        <v>62.0</v>
      </c>
      <c r="AC303" s="1">
        <v>26.31327653</v>
      </c>
      <c r="AD303" s="1" t="s">
        <v>139</v>
      </c>
      <c r="AE303" s="1">
        <v>39.31848698</v>
      </c>
      <c r="AF303" s="1">
        <v>81.7</v>
      </c>
      <c r="AG303" s="1" t="s">
        <v>140</v>
      </c>
      <c r="AH303" s="1" t="s">
        <v>154</v>
      </c>
      <c r="AI303" s="1" t="s">
        <v>142</v>
      </c>
      <c r="AJ303" s="1" t="s">
        <v>167</v>
      </c>
      <c r="AK303" s="1" t="s">
        <v>143</v>
      </c>
      <c r="AL303" s="1">
        <v>99.0</v>
      </c>
      <c r="AM303" s="1">
        <v>61.0</v>
      </c>
      <c r="AN303" s="1">
        <v>2066.98</v>
      </c>
      <c r="AO303" s="1">
        <v>16.3937</v>
      </c>
      <c r="AP303" s="1">
        <v>720.385</v>
      </c>
      <c r="AQ303" s="1">
        <v>1070.6</v>
      </c>
      <c r="AR303" s="1">
        <v>13.2172</v>
      </c>
      <c r="AS303" s="1">
        <v>908.125</v>
      </c>
      <c r="AT303" s="1">
        <v>2500.09</v>
      </c>
      <c r="AU303" s="1">
        <v>245.085</v>
      </c>
      <c r="AV303" s="1">
        <v>10.0456</v>
      </c>
      <c r="AW303" s="1">
        <v>1.65261</v>
      </c>
      <c r="AX303" s="1">
        <v>2.9615</v>
      </c>
      <c r="AY303" s="1">
        <v>642.43</v>
      </c>
      <c r="AZ303" s="1">
        <v>1.05385</v>
      </c>
      <c r="BA303" s="1">
        <v>1.70732</v>
      </c>
      <c r="BB303" s="1">
        <v>14.8234</v>
      </c>
      <c r="BC303" s="1">
        <v>4.66604</v>
      </c>
      <c r="BD303" s="1">
        <v>1.06729</v>
      </c>
      <c r="BE303" s="1">
        <v>374.718</v>
      </c>
      <c r="BF303" s="1">
        <v>7.01511</v>
      </c>
      <c r="BG303" s="1">
        <v>85.6135</v>
      </c>
      <c r="BH303" s="1">
        <v>0.0</v>
      </c>
      <c r="BI303" s="1">
        <v>0.0</v>
      </c>
      <c r="BJ303" s="1">
        <v>0.0</v>
      </c>
      <c r="BK303" s="1">
        <v>0.0</v>
      </c>
      <c r="BL303" s="1" t="s">
        <v>156</v>
      </c>
      <c r="BM303" s="1" t="s">
        <v>146</v>
      </c>
      <c r="BN303" s="1" t="s">
        <v>146</v>
      </c>
      <c r="BO303" s="1" t="s">
        <v>146</v>
      </c>
      <c r="BP303" s="1" t="s">
        <v>146</v>
      </c>
      <c r="BQ303" s="1" t="s">
        <v>146</v>
      </c>
      <c r="BR303" s="1" t="s">
        <v>146</v>
      </c>
      <c r="BS303" s="1">
        <v>12.17126267</v>
      </c>
      <c r="BT303" s="1">
        <v>3.709472279</v>
      </c>
      <c r="BU303" s="1">
        <v>0.809099617</v>
      </c>
      <c r="BV303" s="1">
        <v>0.579770657</v>
      </c>
      <c r="BW303" s="1">
        <v>0.268013885</v>
      </c>
      <c r="BX303" s="1">
        <v>1.855807823</v>
      </c>
      <c r="BY303" s="1">
        <v>0.897826716</v>
      </c>
      <c r="BZ303" s="1" t="str">
        <f t="shared" si="1"/>
        <v>proinflamatoria</v>
      </c>
      <c r="CA303" s="1">
        <v>38.42350061</v>
      </c>
      <c r="CB303" s="1" t="s">
        <v>148</v>
      </c>
      <c r="CC303" s="1">
        <v>0.129117625</v>
      </c>
      <c r="CD303" s="1">
        <v>0.130801688</v>
      </c>
      <c r="CE303" s="1">
        <v>0.081149604</v>
      </c>
      <c r="CF303" s="1">
        <v>0.09667629</v>
      </c>
      <c r="CG303" s="1">
        <v>0.321063735</v>
      </c>
      <c r="CH303" s="1">
        <v>2671.163</v>
      </c>
      <c r="CI303" s="2" t="str">
        <f t="shared" si="2"/>
        <v>High</v>
      </c>
      <c r="CJ303" s="1">
        <v>1379.305</v>
      </c>
      <c r="CK303" s="1">
        <v>1349.62</v>
      </c>
      <c r="CL303" s="1">
        <v>29.684</v>
      </c>
      <c r="CM303" s="1">
        <v>1312.348</v>
      </c>
      <c r="CN303" s="1">
        <v>57.644</v>
      </c>
      <c r="CO303" s="1">
        <v>8.954</v>
      </c>
      <c r="CP303" s="1">
        <v>0.0</v>
      </c>
      <c r="CQ303" s="1">
        <v>8.954</v>
      </c>
      <c r="CR303" s="1">
        <v>0.0</v>
      </c>
      <c r="CS303" s="1">
        <v>0.359</v>
      </c>
      <c r="CT303" s="1">
        <v>0.359</v>
      </c>
      <c r="CU303" s="1">
        <v>0.0</v>
      </c>
      <c r="CV303" s="1">
        <v>8.839</v>
      </c>
      <c r="CW303" s="1">
        <v>47.853</v>
      </c>
      <c r="CX303" s="1">
        <v>0.0</v>
      </c>
      <c r="CY303" s="1">
        <v>1250.505</v>
      </c>
      <c r="CZ303" s="1">
        <v>0.498</v>
      </c>
      <c r="DA303" s="1">
        <v>0.0</v>
      </c>
      <c r="DB303" s="1">
        <v>0.498</v>
      </c>
      <c r="DC303" s="1">
        <v>6.998</v>
      </c>
      <c r="DD303" s="1">
        <v>0.0</v>
      </c>
      <c r="DE303" s="1">
        <v>6.998</v>
      </c>
      <c r="DF303" s="1">
        <v>4.605</v>
      </c>
      <c r="DG303" s="1">
        <v>1.888</v>
      </c>
      <c r="DH303" s="1">
        <v>6.493</v>
      </c>
      <c r="DI303" s="1">
        <v>14.086</v>
      </c>
      <c r="DJ303" s="1">
        <v>23.477</v>
      </c>
      <c r="DK303" s="1">
        <v>37.563</v>
      </c>
      <c r="DL303" s="1">
        <v>16.121</v>
      </c>
      <c r="DM303" s="1">
        <v>3.96</v>
      </c>
      <c r="DN303" s="1">
        <v>20.081</v>
      </c>
      <c r="DO303" s="1">
        <v>0.0</v>
      </c>
      <c r="DP303" s="1">
        <v>0.359</v>
      </c>
      <c r="DQ303" s="1">
        <v>0.359</v>
      </c>
      <c r="DR303" s="1" t="s">
        <v>149</v>
      </c>
      <c r="DS303" s="1" t="s">
        <v>149</v>
      </c>
      <c r="DT303" s="1" t="s">
        <v>149</v>
      </c>
      <c r="DU303" s="1" t="s">
        <v>158</v>
      </c>
      <c r="DV303" s="1">
        <v>1292.303</v>
      </c>
      <c r="DW303" s="1" t="str">
        <f t="shared" si="3"/>
        <v>high</v>
      </c>
      <c r="DX303" s="1">
        <v>667.304</v>
      </c>
      <c r="DY303" s="1">
        <v>634.911</v>
      </c>
      <c r="DZ303" s="1">
        <v>27.888</v>
      </c>
      <c r="EA303" s="1" t="s">
        <v>149</v>
      </c>
      <c r="EB303" s="1" t="s">
        <v>149</v>
      </c>
      <c r="EC303" s="1" t="s">
        <v>149</v>
      </c>
      <c r="ED303" s="1" t="s">
        <v>158</v>
      </c>
      <c r="EE303" s="1" t="s">
        <v>765</v>
      </c>
      <c r="EF303" s="1" t="s">
        <v>151</v>
      </c>
      <c r="EG303" s="1" t="s">
        <v>151</v>
      </c>
    </row>
    <row r="304" ht="14.25" customHeight="1">
      <c r="A304" s="1" t="s">
        <v>766</v>
      </c>
      <c r="B304" s="1" t="s">
        <v>153</v>
      </c>
      <c r="C304" s="1">
        <v>37.0</v>
      </c>
      <c r="D304" s="1" t="s">
        <v>137</v>
      </c>
      <c r="E304" s="1">
        <v>64.7</v>
      </c>
      <c r="F304" s="1">
        <v>63.0</v>
      </c>
      <c r="G304" s="1" t="s">
        <v>154</v>
      </c>
      <c r="H304" s="1">
        <v>10.0</v>
      </c>
      <c r="I304" s="1">
        <v>96.0</v>
      </c>
      <c r="J304" s="1">
        <v>163.0</v>
      </c>
      <c r="K304" s="1">
        <v>2.587301587</v>
      </c>
      <c r="L304" s="1">
        <v>163.2</v>
      </c>
      <c r="M304" s="1">
        <v>6.0</v>
      </c>
      <c r="N304" s="1">
        <v>91.0</v>
      </c>
      <c r="O304" s="1">
        <v>5.3</v>
      </c>
      <c r="P304" s="1">
        <v>46.02</v>
      </c>
      <c r="Q304" s="1">
        <v>4.81</v>
      </c>
      <c r="R304" s="1">
        <v>9.567567568</v>
      </c>
      <c r="S304" s="1">
        <v>51.0</v>
      </c>
      <c r="T304" s="1">
        <v>17.25</v>
      </c>
      <c r="U304" s="1">
        <v>5.0505</v>
      </c>
      <c r="V304" s="1">
        <v>161.3</v>
      </c>
      <c r="W304" s="1">
        <v>222.5088681</v>
      </c>
      <c r="X304" s="1">
        <v>45.3</v>
      </c>
      <c r="Y304" s="1">
        <v>25.82611278</v>
      </c>
      <c r="Z304" s="1">
        <v>3.87205</v>
      </c>
      <c r="AA304" s="1">
        <v>0.312523363</v>
      </c>
      <c r="AB304" s="1">
        <v>92.0</v>
      </c>
      <c r="AC304" s="1">
        <v>36.52867958</v>
      </c>
      <c r="AD304" s="1" t="s">
        <v>155</v>
      </c>
      <c r="AE304" s="1">
        <v>44.36417413</v>
      </c>
      <c r="AF304" s="1">
        <v>106.8</v>
      </c>
      <c r="AG304" s="1" t="s">
        <v>140</v>
      </c>
      <c r="AH304" s="1" t="s">
        <v>141</v>
      </c>
      <c r="AI304" s="1" t="s">
        <v>142</v>
      </c>
      <c r="AJ304" s="1" t="s">
        <v>167</v>
      </c>
      <c r="AK304" s="1" t="s">
        <v>143</v>
      </c>
      <c r="AL304" s="1">
        <v>108.0</v>
      </c>
      <c r="AM304" s="1">
        <v>63.0</v>
      </c>
      <c r="AN304" s="1">
        <v>1837.25</v>
      </c>
      <c r="AO304" s="1">
        <v>13.728</v>
      </c>
      <c r="AP304" s="1">
        <v>701.349</v>
      </c>
      <c r="AQ304" s="1">
        <v>937.981</v>
      </c>
      <c r="AR304" s="1">
        <v>10.9832</v>
      </c>
      <c r="AS304" s="1">
        <v>1352.04</v>
      </c>
      <c r="AT304" s="1">
        <v>2747.66</v>
      </c>
      <c r="AU304" s="1">
        <v>194.484</v>
      </c>
      <c r="AV304" s="1">
        <v>10.0532</v>
      </c>
      <c r="AW304" s="1">
        <v>1.07751</v>
      </c>
      <c r="AX304" s="1">
        <v>2.50912</v>
      </c>
      <c r="AY304" s="1">
        <v>710.857</v>
      </c>
      <c r="AZ304" s="1">
        <v>0.833102</v>
      </c>
      <c r="BA304" s="1">
        <v>1.39315</v>
      </c>
      <c r="BB304" s="1">
        <v>12.9496</v>
      </c>
      <c r="BC304" s="1">
        <v>3.51914</v>
      </c>
      <c r="BD304" s="1">
        <v>2.15469</v>
      </c>
      <c r="BE304" s="1">
        <v>256.326</v>
      </c>
      <c r="BF304" s="1">
        <v>6.92127</v>
      </c>
      <c r="BG304" s="1">
        <v>121.935</v>
      </c>
      <c r="BH304" s="1">
        <v>0.233766442</v>
      </c>
      <c r="BI304" s="1">
        <v>0.157346294</v>
      </c>
      <c r="BJ304" s="1">
        <v>0.193266558</v>
      </c>
      <c r="BK304" s="1">
        <v>0.019658962</v>
      </c>
      <c r="BL304" s="1" t="s">
        <v>144</v>
      </c>
      <c r="BM304" s="1" t="s">
        <v>146</v>
      </c>
      <c r="BN304" s="1" t="s">
        <v>146</v>
      </c>
      <c r="BO304" s="1" t="s">
        <v>146</v>
      </c>
      <c r="BP304" s="1" t="s">
        <v>146</v>
      </c>
      <c r="BQ304" s="1" t="s">
        <v>145</v>
      </c>
      <c r="BR304" s="1" t="s">
        <v>145</v>
      </c>
      <c r="BS304" s="1">
        <v>29.9982615</v>
      </c>
      <c r="BT304" s="1">
        <v>33.0337198</v>
      </c>
      <c r="BU304" s="1">
        <v>33.34678059</v>
      </c>
      <c r="BV304" s="1">
        <v>17.44993362</v>
      </c>
      <c r="BW304" s="1">
        <v>17.57777153</v>
      </c>
      <c r="BX304" s="1">
        <v>0.214374711</v>
      </c>
      <c r="BY304" s="1">
        <v>0.116698264</v>
      </c>
      <c r="BZ304" s="1" t="str">
        <f t="shared" si="1"/>
        <v>proinflamatoria</v>
      </c>
      <c r="CA304" s="1">
        <v>46.28089888</v>
      </c>
      <c r="CB304" s="1" t="s">
        <v>148</v>
      </c>
      <c r="CC304" s="1">
        <v>0.05868316</v>
      </c>
      <c r="CD304" s="1">
        <v>0.054494984</v>
      </c>
      <c r="CE304" s="1">
        <v>0.147073147</v>
      </c>
      <c r="CF304" s="1">
        <v>0.50516217</v>
      </c>
      <c r="CG304" s="1">
        <v>0.145758255</v>
      </c>
      <c r="CH304" s="1">
        <v>378.081</v>
      </c>
      <c r="CI304" s="2" t="str">
        <f t="shared" si="2"/>
        <v>low</v>
      </c>
      <c r="CJ304" s="1">
        <v>85.256</v>
      </c>
      <c r="CK304" s="1">
        <v>57.58</v>
      </c>
      <c r="CL304" s="1">
        <v>27.676</v>
      </c>
      <c r="CM304" s="1">
        <v>12.545</v>
      </c>
      <c r="CN304" s="1">
        <v>58.908</v>
      </c>
      <c r="CO304" s="1">
        <v>0.558</v>
      </c>
      <c r="CP304" s="1">
        <v>0.0</v>
      </c>
      <c r="CQ304" s="1">
        <v>0.558</v>
      </c>
      <c r="CR304" s="1">
        <v>0.0</v>
      </c>
      <c r="CS304" s="1">
        <v>13.245</v>
      </c>
      <c r="CT304" s="1">
        <v>13.245</v>
      </c>
      <c r="CU304" s="1">
        <v>0.0</v>
      </c>
      <c r="CV304" s="1">
        <v>0.558</v>
      </c>
      <c r="CW304" s="1">
        <v>0.0</v>
      </c>
      <c r="CX304" s="1">
        <v>0.0</v>
      </c>
      <c r="CY304" s="1">
        <v>0.766</v>
      </c>
      <c r="CZ304" s="1">
        <v>0.0</v>
      </c>
      <c r="DA304" s="1">
        <v>4.23</v>
      </c>
      <c r="DB304" s="1">
        <v>4.23</v>
      </c>
      <c r="DC304" s="1">
        <v>5.436</v>
      </c>
      <c r="DD304" s="1">
        <v>0.24</v>
      </c>
      <c r="DE304" s="1">
        <v>5.676</v>
      </c>
      <c r="DF304" s="1">
        <v>1.298</v>
      </c>
      <c r="DG304" s="1">
        <v>0.575</v>
      </c>
      <c r="DH304" s="1">
        <v>1.873</v>
      </c>
      <c r="DI304" s="1">
        <v>0.105</v>
      </c>
      <c r="DJ304" s="1">
        <v>2.341</v>
      </c>
      <c r="DK304" s="1">
        <v>2.446</v>
      </c>
      <c r="DL304" s="1">
        <v>49.417</v>
      </c>
      <c r="DM304" s="1">
        <v>7.045</v>
      </c>
      <c r="DN304" s="1">
        <v>56.462</v>
      </c>
      <c r="DO304" s="1">
        <v>0.0</v>
      </c>
      <c r="DP304" s="1">
        <v>13.245</v>
      </c>
      <c r="DQ304" s="1">
        <v>13.245</v>
      </c>
      <c r="DR304" s="1" t="s">
        <v>158</v>
      </c>
      <c r="DS304" s="1" t="s">
        <v>158</v>
      </c>
      <c r="DT304" s="1" t="s">
        <v>158</v>
      </c>
      <c r="DU304" s="1" t="s">
        <v>158</v>
      </c>
      <c r="DV304" s="1">
        <v>205.786</v>
      </c>
      <c r="DW304" s="1" t="str">
        <f t="shared" si="3"/>
        <v>low</v>
      </c>
      <c r="DX304" s="1">
        <v>46.404</v>
      </c>
      <c r="DY304" s="1">
        <v>6.828</v>
      </c>
      <c r="DZ304" s="1">
        <v>32.063</v>
      </c>
      <c r="EA304" s="1" t="s">
        <v>158</v>
      </c>
      <c r="EB304" s="1" t="s">
        <v>158</v>
      </c>
      <c r="EC304" s="1" t="s">
        <v>158</v>
      </c>
      <c r="ED304" s="1" t="s">
        <v>158</v>
      </c>
      <c r="EE304" s="1" t="s">
        <v>767</v>
      </c>
      <c r="EF304" s="1" t="s">
        <v>151</v>
      </c>
      <c r="EG304" s="1" t="s">
        <v>151</v>
      </c>
    </row>
    <row r="305" ht="14.25" customHeight="1">
      <c r="A305" s="1" t="s">
        <v>768</v>
      </c>
      <c r="B305" s="1" t="s">
        <v>153</v>
      </c>
      <c r="C305" s="1">
        <v>32.0</v>
      </c>
      <c r="D305" s="1" t="s">
        <v>137</v>
      </c>
      <c r="E305" s="1">
        <v>48.6</v>
      </c>
      <c r="F305" s="1">
        <v>41.0</v>
      </c>
      <c r="G305" s="1" t="s">
        <v>154</v>
      </c>
      <c r="H305" s="1">
        <v>10.0</v>
      </c>
      <c r="I305" s="1">
        <v>68.0</v>
      </c>
      <c r="J305" s="1">
        <v>114.0</v>
      </c>
      <c r="K305" s="1">
        <v>2.780487805</v>
      </c>
      <c r="L305" s="1">
        <v>68.4</v>
      </c>
      <c r="M305" s="1">
        <v>0.7</v>
      </c>
      <c r="N305" s="1">
        <v>70.0</v>
      </c>
      <c r="O305" s="1">
        <v>5.3</v>
      </c>
      <c r="P305" s="1">
        <v>5.85</v>
      </c>
      <c r="Q305" s="1">
        <v>4.81</v>
      </c>
      <c r="R305" s="1">
        <v>1.216216216</v>
      </c>
      <c r="S305" s="1">
        <v>51.0</v>
      </c>
      <c r="T305" s="1">
        <v>6.49</v>
      </c>
      <c r="U305" s="1">
        <v>3.885</v>
      </c>
      <c r="V305" s="1">
        <v>141.0</v>
      </c>
      <c r="W305" s="1">
        <v>337.1428571</v>
      </c>
      <c r="X305" s="1">
        <v>127.1</v>
      </c>
      <c r="Y305" s="1">
        <v>89.23737735</v>
      </c>
      <c r="Z305" s="1">
        <v>1.120606667</v>
      </c>
      <c r="AA305" s="1">
        <v>0.375760017</v>
      </c>
      <c r="AB305" s="1">
        <v>54.2</v>
      </c>
      <c r="AC305" s="1">
        <v>21.38519229</v>
      </c>
      <c r="AD305" s="1" t="s">
        <v>154</v>
      </c>
      <c r="AE305" s="1">
        <v>31.06338372</v>
      </c>
      <c r="AF305" s="1">
        <v>70.5</v>
      </c>
      <c r="AG305" s="1" t="s">
        <v>154</v>
      </c>
      <c r="AH305" s="1" t="s">
        <v>154</v>
      </c>
      <c r="AI305" s="1" t="s">
        <v>142</v>
      </c>
      <c r="AJ305" s="1" t="s">
        <v>142</v>
      </c>
      <c r="AK305" s="1" t="s">
        <v>170</v>
      </c>
      <c r="AL305" s="1">
        <v>115.0</v>
      </c>
      <c r="AM305" s="1">
        <v>75.0</v>
      </c>
      <c r="AN305" s="1">
        <v>1470.73</v>
      </c>
      <c r="AO305" s="1">
        <v>14.0794</v>
      </c>
      <c r="AP305" s="1">
        <v>394.324</v>
      </c>
      <c r="AQ305" s="1">
        <v>780.794</v>
      </c>
      <c r="AR305" s="1">
        <v>11.3008</v>
      </c>
      <c r="AS305" s="1">
        <v>1233.36</v>
      </c>
      <c r="AT305" s="1">
        <v>1834.01</v>
      </c>
      <c r="AU305" s="1">
        <v>152.638</v>
      </c>
      <c r="AV305" s="1">
        <v>9.70054</v>
      </c>
      <c r="AW305" s="1">
        <v>0.884301</v>
      </c>
      <c r="AX305" s="1">
        <v>2.50912</v>
      </c>
      <c r="AY305" s="1">
        <v>691.66</v>
      </c>
      <c r="AZ305" s="1">
        <v>0.980662</v>
      </c>
      <c r="BA305" s="1">
        <v>1.35979</v>
      </c>
      <c r="BB305" s="1">
        <v>11.4025</v>
      </c>
      <c r="BC305" s="1">
        <v>3.90506</v>
      </c>
      <c r="BD305" s="1">
        <v>1.14471</v>
      </c>
      <c r="BE305" s="1">
        <v>326.341</v>
      </c>
      <c r="BF305" s="1">
        <v>6.9452</v>
      </c>
      <c r="BG305" s="1">
        <v>84.4095</v>
      </c>
      <c r="BH305" s="1">
        <v>1.019721402</v>
      </c>
      <c r="BI305" s="1">
        <v>0.328319023</v>
      </c>
      <c r="BJ305" s="1">
        <v>0.612211974</v>
      </c>
      <c r="BK305" s="1">
        <v>0.0</v>
      </c>
      <c r="BL305" s="1" t="s">
        <v>156</v>
      </c>
      <c r="BM305" s="1" t="s">
        <v>146</v>
      </c>
      <c r="BN305" s="1" t="s">
        <v>146</v>
      </c>
      <c r="BO305" s="1" t="s">
        <v>145</v>
      </c>
      <c r="BP305" s="1" t="s">
        <v>146</v>
      </c>
      <c r="BQ305" s="1" t="s">
        <v>146</v>
      </c>
      <c r="BR305" s="1" t="s">
        <v>146</v>
      </c>
      <c r="BS305" s="1">
        <v>26.01301319</v>
      </c>
      <c r="BT305" s="1">
        <v>19.72305228</v>
      </c>
      <c r="BU305" s="1">
        <v>9.663651463</v>
      </c>
      <c r="BV305" s="1">
        <v>4.499499055</v>
      </c>
      <c r="BW305" s="1">
        <v>3.79950646</v>
      </c>
      <c r="BX305" s="1">
        <v>0.904915687</v>
      </c>
      <c r="BY305" s="1">
        <v>0.615170419</v>
      </c>
      <c r="BZ305" s="1" t="str">
        <f t="shared" si="1"/>
        <v>proinflamatoria</v>
      </c>
      <c r="CA305" s="1">
        <v>30.83687943</v>
      </c>
      <c r="CB305" s="1" t="s">
        <v>148</v>
      </c>
      <c r="CC305" s="3">
        <v>3.79E-5</v>
      </c>
      <c r="CD305" s="1">
        <v>0.359286201</v>
      </c>
      <c r="CE305" s="1">
        <v>0.11578389</v>
      </c>
      <c r="CF305" s="1">
        <v>0.205349701</v>
      </c>
      <c r="CG305" s="1">
        <v>0.054709404</v>
      </c>
      <c r="CH305" s="1">
        <v>622.186</v>
      </c>
      <c r="CI305" s="2" t="str">
        <f t="shared" si="2"/>
        <v>low</v>
      </c>
      <c r="CJ305" s="1">
        <v>290.11</v>
      </c>
      <c r="CK305" s="1">
        <v>279.127</v>
      </c>
      <c r="CL305" s="1">
        <v>10.983</v>
      </c>
      <c r="CM305" s="1">
        <v>244.684</v>
      </c>
      <c r="CN305" s="1">
        <v>44.485</v>
      </c>
      <c r="CO305" s="1">
        <v>0.185</v>
      </c>
      <c r="CP305" s="1">
        <v>0.0</v>
      </c>
      <c r="CQ305" s="1">
        <v>0.185</v>
      </c>
      <c r="CR305" s="1">
        <v>0.0</v>
      </c>
      <c r="CS305" s="1">
        <v>0.753</v>
      </c>
      <c r="CT305" s="1">
        <v>0.753</v>
      </c>
      <c r="CU305" s="1">
        <v>0.004</v>
      </c>
      <c r="CV305" s="1">
        <v>0.0</v>
      </c>
      <c r="CW305" s="1">
        <v>1.606</v>
      </c>
      <c r="CX305" s="1">
        <v>0.0</v>
      </c>
      <c r="CY305" s="1">
        <v>217.04</v>
      </c>
      <c r="CZ305" s="1">
        <v>0.071</v>
      </c>
      <c r="DA305" s="1">
        <v>0.0</v>
      </c>
      <c r="DB305" s="1">
        <v>0.071</v>
      </c>
      <c r="DC305" s="1">
        <v>0.038</v>
      </c>
      <c r="DD305" s="1">
        <v>0.295</v>
      </c>
      <c r="DE305" s="1">
        <v>0.333</v>
      </c>
      <c r="DF305" s="1">
        <v>12.057</v>
      </c>
      <c r="DG305" s="1">
        <v>4.271</v>
      </c>
      <c r="DH305" s="1">
        <v>16.329</v>
      </c>
      <c r="DI305" s="1">
        <v>2.027</v>
      </c>
      <c r="DJ305" s="1">
        <v>0.974</v>
      </c>
      <c r="DK305" s="1">
        <v>3.001</v>
      </c>
      <c r="DL305" s="1">
        <v>36.794</v>
      </c>
      <c r="DM305" s="1">
        <v>4.689</v>
      </c>
      <c r="DN305" s="1">
        <v>41.483</v>
      </c>
      <c r="DO305" s="1">
        <v>0.0</v>
      </c>
      <c r="DP305" s="1">
        <v>0.753</v>
      </c>
      <c r="DQ305" s="1">
        <v>0.753</v>
      </c>
      <c r="DR305" s="1" t="s">
        <v>158</v>
      </c>
      <c r="DS305" s="1" t="s">
        <v>158</v>
      </c>
      <c r="DT305" s="1" t="s">
        <v>157</v>
      </c>
      <c r="DU305" s="1" t="s">
        <v>158</v>
      </c>
      <c r="DV305" s="1">
        <v>423.045</v>
      </c>
      <c r="DW305" s="1" t="str">
        <f t="shared" si="3"/>
        <v>low</v>
      </c>
      <c r="DX305" s="1">
        <v>197.256</v>
      </c>
      <c r="DY305" s="1">
        <v>166.369</v>
      </c>
      <c r="DZ305" s="1">
        <v>30.247</v>
      </c>
      <c r="EA305" s="1" t="s">
        <v>157</v>
      </c>
      <c r="EB305" s="1" t="s">
        <v>157</v>
      </c>
      <c r="EC305" s="1" t="s">
        <v>149</v>
      </c>
      <c r="ED305" s="1" t="s">
        <v>158</v>
      </c>
      <c r="EE305" s="1" t="s">
        <v>769</v>
      </c>
      <c r="EF305" s="1" t="s">
        <v>165</v>
      </c>
      <c r="EG305" s="1" t="s">
        <v>165</v>
      </c>
    </row>
    <row r="306" ht="14.25" customHeight="1">
      <c r="A306" s="1" t="s">
        <v>770</v>
      </c>
      <c r="B306" s="1" t="s">
        <v>153</v>
      </c>
      <c r="C306" s="1">
        <v>45.0</v>
      </c>
      <c r="D306" s="1" t="s">
        <v>161</v>
      </c>
      <c r="E306" s="1">
        <v>76.9</v>
      </c>
      <c r="F306" s="1">
        <v>44.0</v>
      </c>
      <c r="G306" s="1" t="s">
        <v>154</v>
      </c>
      <c r="H306" s="1">
        <v>31.0</v>
      </c>
      <c r="I306" s="1">
        <v>115.0</v>
      </c>
      <c r="J306" s="1">
        <v>175.0</v>
      </c>
      <c r="K306" s="1">
        <v>3.977272727</v>
      </c>
      <c r="L306" s="1">
        <v>103.1</v>
      </c>
      <c r="M306" s="1">
        <v>0.9</v>
      </c>
      <c r="N306" s="1">
        <v>77.0</v>
      </c>
      <c r="O306" s="1">
        <v>5.2</v>
      </c>
      <c r="P306" s="1">
        <v>11.63</v>
      </c>
      <c r="Q306" s="1">
        <v>3.97</v>
      </c>
      <c r="R306" s="1">
        <v>2.929471033</v>
      </c>
      <c r="S306" s="1">
        <v>153.0</v>
      </c>
      <c r="T306" s="1">
        <v>12.78</v>
      </c>
      <c r="U306" s="1">
        <v>4.2735</v>
      </c>
      <c r="V306" s="1">
        <v>182.9</v>
      </c>
      <c r="W306" s="1">
        <v>330.4460246</v>
      </c>
      <c r="X306" s="1">
        <v>63.5</v>
      </c>
      <c r="Y306" s="1">
        <v>41.1972243</v>
      </c>
      <c r="Z306" s="1">
        <v>2.427348</v>
      </c>
      <c r="AA306" s="1">
        <v>0.333672359</v>
      </c>
      <c r="AB306" s="1">
        <v>59.4</v>
      </c>
      <c r="AC306" s="1">
        <v>25.11156468</v>
      </c>
      <c r="AD306" s="1" t="s">
        <v>139</v>
      </c>
      <c r="AE306" s="1">
        <v>35.98676758</v>
      </c>
      <c r="AF306" s="1">
        <v>86.9</v>
      </c>
      <c r="AG306" s="1" t="s">
        <v>140</v>
      </c>
      <c r="AH306" s="1" t="s">
        <v>141</v>
      </c>
      <c r="AI306" s="1" t="s">
        <v>142</v>
      </c>
      <c r="AJ306" s="1" t="s">
        <v>167</v>
      </c>
      <c r="AK306" s="1" t="s">
        <v>170</v>
      </c>
      <c r="AL306" s="1">
        <v>107.0</v>
      </c>
      <c r="AM306" s="1">
        <v>63.0</v>
      </c>
      <c r="AN306" s="1">
        <v>2311.24</v>
      </c>
      <c r="AO306" s="1">
        <v>22.1114</v>
      </c>
      <c r="AP306" s="1">
        <v>837.969</v>
      </c>
      <c r="AQ306" s="1">
        <v>1162.3</v>
      </c>
      <c r="AR306" s="1">
        <v>16.9952</v>
      </c>
      <c r="AS306" s="1">
        <v>1371.37</v>
      </c>
      <c r="AT306" s="1">
        <v>3653.32</v>
      </c>
      <c r="AU306" s="1">
        <v>278.916</v>
      </c>
      <c r="AV306" s="1">
        <v>10.652</v>
      </c>
      <c r="AW306" s="1">
        <v>2.36152</v>
      </c>
      <c r="AX306" s="1">
        <v>3.43044</v>
      </c>
      <c r="AY306" s="1">
        <v>850.913</v>
      </c>
      <c r="AZ306" s="1">
        <v>1.34575</v>
      </c>
      <c r="BA306" s="1">
        <v>1.75506</v>
      </c>
      <c r="BB306" s="1">
        <v>17.7066</v>
      </c>
      <c r="BC306" s="1">
        <v>4.98402</v>
      </c>
      <c r="BD306" s="1">
        <v>2.53124</v>
      </c>
      <c r="BE306" s="1">
        <v>495.902</v>
      </c>
      <c r="BF306" s="1">
        <v>6.97455</v>
      </c>
      <c r="BG306" s="1">
        <v>147.063</v>
      </c>
      <c r="BH306" s="1">
        <v>0.0</v>
      </c>
      <c r="BI306" s="1">
        <v>0.0</v>
      </c>
      <c r="BJ306" s="1">
        <v>0.109170457</v>
      </c>
      <c r="BK306" s="1">
        <v>0.0</v>
      </c>
      <c r="BL306" s="1" t="s">
        <v>144</v>
      </c>
      <c r="BM306" s="1" t="s">
        <v>146</v>
      </c>
      <c r="BN306" s="1" t="s">
        <v>145</v>
      </c>
      <c r="BO306" s="1" t="s">
        <v>145</v>
      </c>
      <c r="BP306" s="1" t="s">
        <v>146</v>
      </c>
      <c r="BQ306" s="1" t="s">
        <v>146</v>
      </c>
      <c r="BR306" s="1" t="s">
        <v>146</v>
      </c>
      <c r="BS306" s="1">
        <v>25.92275609</v>
      </c>
      <c r="BT306" s="1">
        <v>17.33893108</v>
      </c>
      <c r="BU306" s="1">
        <v>9.131909687</v>
      </c>
      <c r="BV306" s="1">
        <v>2.625069893</v>
      </c>
      <c r="BW306" s="1">
        <v>4.502402141</v>
      </c>
      <c r="BX306" s="1">
        <v>-0.850073163</v>
      </c>
      <c r="BY306" s="1">
        <v>-0.367837803</v>
      </c>
      <c r="BZ306" s="1" t="str">
        <f t="shared" si="1"/>
        <v>antiinflamatoria</v>
      </c>
      <c r="CA306" s="1">
        <v>40.60299194</v>
      </c>
      <c r="CB306" s="1" t="s">
        <v>148</v>
      </c>
      <c r="CC306" s="1">
        <v>0.035948174</v>
      </c>
      <c r="CD306" s="1">
        <v>0.13130742</v>
      </c>
      <c r="CE306" s="1">
        <v>0.043627797</v>
      </c>
      <c r="CF306" s="1">
        <v>0.254888104</v>
      </c>
      <c r="CG306" s="1">
        <v>0.232037691</v>
      </c>
      <c r="CH306" s="1">
        <v>606.854</v>
      </c>
      <c r="CI306" s="2" t="str">
        <f t="shared" si="2"/>
        <v>low</v>
      </c>
      <c r="CJ306" s="1">
        <v>153.37</v>
      </c>
      <c r="CK306" s="1">
        <v>108.97</v>
      </c>
      <c r="CL306" s="1">
        <v>44.4</v>
      </c>
      <c r="CM306" s="1">
        <v>99.727</v>
      </c>
      <c r="CN306" s="1">
        <v>36.341</v>
      </c>
      <c r="CO306" s="1">
        <v>7.963</v>
      </c>
      <c r="CP306" s="1">
        <v>0.0</v>
      </c>
      <c r="CQ306" s="1">
        <v>7.963</v>
      </c>
      <c r="CR306" s="1">
        <v>0.0</v>
      </c>
      <c r="CS306" s="1">
        <v>9.339</v>
      </c>
      <c r="CT306" s="1">
        <v>9.339</v>
      </c>
      <c r="CU306" s="1">
        <v>0.0</v>
      </c>
      <c r="CV306" s="1">
        <v>7.963</v>
      </c>
      <c r="CW306" s="1">
        <v>0.0</v>
      </c>
      <c r="CX306" s="1">
        <v>0.0</v>
      </c>
      <c r="CY306" s="1">
        <v>52.901</v>
      </c>
      <c r="CZ306" s="1">
        <v>0.085</v>
      </c>
      <c r="DA306" s="1">
        <v>9.07</v>
      </c>
      <c r="DB306" s="1">
        <v>9.155</v>
      </c>
      <c r="DC306" s="1">
        <v>7.997</v>
      </c>
      <c r="DD306" s="1">
        <v>0.544</v>
      </c>
      <c r="DE306" s="1">
        <v>8.541</v>
      </c>
      <c r="DF306" s="1">
        <v>23.459</v>
      </c>
      <c r="DG306" s="1">
        <v>5.654</v>
      </c>
      <c r="DH306" s="1">
        <v>29.113</v>
      </c>
      <c r="DI306" s="1">
        <v>0.48</v>
      </c>
      <c r="DJ306" s="1">
        <v>3.834</v>
      </c>
      <c r="DK306" s="1">
        <v>4.314</v>
      </c>
      <c r="DL306" s="1">
        <v>16.056</v>
      </c>
      <c r="DM306" s="1">
        <v>15.949</v>
      </c>
      <c r="DN306" s="1">
        <v>32.006</v>
      </c>
      <c r="DO306" s="1">
        <v>0.0</v>
      </c>
      <c r="DP306" s="1">
        <v>9.339</v>
      </c>
      <c r="DQ306" s="1">
        <v>9.339</v>
      </c>
      <c r="DR306" s="1" t="s">
        <v>158</v>
      </c>
      <c r="DS306" s="1" t="s">
        <v>158</v>
      </c>
      <c r="DT306" s="1" t="s">
        <v>157</v>
      </c>
      <c r="DU306" s="1" t="s">
        <v>158</v>
      </c>
      <c r="DV306" s="1">
        <v>262.566</v>
      </c>
      <c r="DW306" s="1" t="str">
        <f t="shared" si="3"/>
        <v>low</v>
      </c>
      <c r="DX306" s="1">
        <v>66.358</v>
      </c>
      <c r="DY306" s="1">
        <v>43.149</v>
      </c>
      <c r="DZ306" s="1">
        <v>15.723</v>
      </c>
      <c r="EA306" s="1" t="s">
        <v>158</v>
      </c>
      <c r="EB306" s="1" t="s">
        <v>158</v>
      </c>
      <c r="EC306" s="1" t="s">
        <v>157</v>
      </c>
      <c r="ED306" s="1" t="s">
        <v>158</v>
      </c>
      <c r="EE306" s="1" t="s">
        <v>771</v>
      </c>
      <c r="EF306" s="1" t="s">
        <v>151</v>
      </c>
      <c r="EG306" s="1" t="s">
        <v>151</v>
      </c>
    </row>
    <row r="307" ht="14.25" customHeight="1">
      <c r="A307" s="1" t="s">
        <v>772</v>
      </c>
      <c r="B307" s="1" t="s">
        <v>136</v>
      </c>
      <c r="C307" s="1">
        <v>50.0</v>
      </c>
      <c r="D307" s="1" t="s">
        <v>161</v>
      </c>
      <c r="E307" s="1">
        <v>125.0</v>
      </c>
      <c r="F307" s="1">
        <v>44.0</v>
      </c>
      <c r="G307" s="1" t="s">
        <v>154</v>
      </c>
      <c r="H307" s="1">
        <v>46.0</v>
      </c>
      <c r="I307" s="1">
        <v>162.0</v>
      </c>
      <c r="J307" s="1">
        <v>231.0</v>
      </c>
      <c r="K307" s="1">
        <v>5.25</v>
      </c>
      <c r="L307" s="1">
        <v>219.6</v>
      </c>
      <c r="M307" s="1">
        <v>2.9</v>
      </c>
      <c r="N307" s="1">
        <v>88.0</v>
      </c>
      <c r="O307" s="1">
        <v>5.6</v>
      </c>
      <c r="P307" s="1">
        <v>3.45</v>
      </c>
      <c r="Q307" s="1">
        <v>4.46</v>
      </c>
      <c r="R307" s="1">
        <v>0.773542601</v>
      </c>
      <c r="S307" s="1">
        <v>231.0</v>
      </c>
      <c r="T307" s="1">
        <v>16.45</v>
      </c>
      <c r="U307" s="1">
        <v>4.884</v>
      </c>
      <c r="V307" s="1">
        <v>166.7</v>
      </c>
      <c r="W307" s="1">
        <v>237.716763</v>
      </c>
      <c r="X307" s="1">
        <v>47.9</v>
      </c>
      <c r="Y307" s="1">
        <v>28.00534715</v>
      </c>
      <c r="Z307" s="1">
        <v>3.570746667</v>
      </c>
      <c r="AA307" s="1">
        <v>0.315997813</v>
      </c>
      <c r="AB307" s="1">
        <v>69.9</v>
      </c>
      <c r="AC307" s="1">
        <v>26.56901635</v>
      </c>
      <c r="AD307" s="1" t="s">
        <v>139</v>
      </c>
      <c r="AE307" s="1">
        <v>39.3707426</v>
      </c>
      <c r="AF307" s="1">
        <v>93.3</v>
      </c>
      <c r="AG307" s="1" t="s">
        <v>140</v>
      </c>
      <c r="AH307" s="1" t="s">
        <v>141</v>
      </c>
      <c r="AI307" s="1" t="s">
        <v>142</v>
      </c>
      <c r="AJ307" s="1" t="s">
        <v>167</v>
      </c>
      <c r="AK307" s="1" t="s">
        <v>143</v>
      </c>
      <c r="AL307" s="1">
        <v>169.0</v>
      </c>
      <c r="AM307" s="1">
        <v>106.0</v>
      </c>
      <c r="AN307" s="1">
        <v>2197.69</v>
      </c>
      <c r="AO307" s="1">
        <v>15.6988</v>
      </c>
      <c r="AP307" s="1">
        <v>790.057</v>
      </c>
      <c r="AQ307" s="1">
        <v>1149.14</v>
      </c>
      <c r="AR307" s="1">
        <v>16.2158</v>
      </c>
      <c r="AS307" s="1">
        <v>1681.06</v>
      </c>
      <c r="AT307" s="1">
        <v>3416.81</v>
      </c>
      <c r="AU307" s="1">
        <v>243.923</v>
      </c>
      <c r="AV307" s="1">
        <v>11.0656</v>
      </c>
      <c r="AW307" s="1">
        <v>1.55513</v>
      </c>
      <c r="AX307" s="1">
        <v>3.72697</v>
      </c>
      <c r="AY307" s="1">
        <v>891.256</v>
      </c>
      <c r="AZ307" s="1">
        <v>1.52739</v>
      </c>
      <c r="BA307" s="1">
        <v>2.14656</v>
      </c>
      <c r="BB307" s="1">
        <v>16.7968</v>
      </c>
      <c r="BC307" s="1">
        <v>6.33076</v>
      </c>
      <c r="BD307" s="1">
        <v>2.46612</v>
      </c>
      <c r="BE307" s="1">
        <v>415.84</v>
      </c>
      <c r="BF307" s="1">
        <v>7.64147</v>
      </c>
      <c r="BG307" s="1">
        <v>178.225</v>
      </c>
      <c r="BH307" s="1">
        <v>6.194441003</v>
      </c>
      <c r="BI307" s="1">
        <v>1.193876354</v>
      </c>
      <c r="BJ307" s="1">
        <v>0.649724043</v>
      </c>
      <c r="BK307" s="1">
        <v>0.03373703</v>
      </c>
      <c r="BL307" s="1" t="s">
        <v>144</v>
      </c>
      <c r="BM307" s="1" t="s">
        <v>145</v>
      </c>
      <c r="BN307" s="1" t="s">
        <v>145</v>
      </c>
      <c r="BO307" s="1" t="s">
        <v>146</v>
      </c>
      <c r="BP307" s="1" t="s">
        <v>146</v>
      </c>
      <c r="BQ307" s="1" t="s">
        <v>146</v>
      </c>
      <c r="BR307" s="1" t="s">
        <v>145</v>
      </c>
      <c r="BS307" s="1">
        <v>25.37799431</v>
      </c>
      <c r="BT307" s="1">
        <v>16.75732242</v>
      </c>
      <c r="BU307" s="1">
        <v>8.77421767</v>
      </c>
      <c r="BV307" s="1">
        <v>3.553318402</v>
      </c>
      <c r="BW307" s="1">
        <v>4.738060043</v>
      </c>
      <c r="BX307" s="1">
        <v>-0.307315502</v>
      </c>
      <c r="BY307" s="1">
        <v>-0.13981597</v>
      </c>
      <c r="BZ307" s="1" t="str">
        <f t="shared" si="1"/>
        <v>antiinflamatoria</v>
      </c>
      <c r="CA307" s="1">
        <v>29.23043944</v>
      </c>
      <c r="CB307" s="1" t="s">
        <v>148</v>
      </c>
      <c r="CC307" s="1">
        <v>0.267127181</v>
      </c>
      <c r="CD307" s="1">
        <v>0.132164561</v>
      </c>
      <c r="CE307" s="1">
        <v>0.113102785</v>
      </c>
      <c r="CF307" s="1">
        <v>0.179644122</v>
      </c>
      <c r="CG307" s="1">
        <v>0.033270668</v>
      </c>
      <c r="CH307" s="1">
        <v>716.482</v>
      </c>
      <c r="CI307" s="2" t="str">
        <f t="shared" si="2"/>
        <v>low</v>
      </c>
      <c r="CJ307" s="1">
        <v>368.862</v>
      </c>
      <c r="CK307" s="1">
        <v>185.48</v>
      </c>
      <c r="CL307" s="1">
        <v>183.382</v>
      </c>
      <c r="CM307" s="1">
        <v>111.908</v>
      </c>
      <c r="CN307" s="1">
        <v>244.111</v>
      </c>
      <c r="CO307" s="1">
        <v>4.465</v>
      </c>
      <c r="CP307" s="1">
        <v>0.0</v>
      </c>
      <c r="CQ307" s="1">
        <v>4.465</v>
      </c>
      <c r="CR307" s="1">
        <v>0.0</v>
      </c>
      <c r="CS307" s="1">
        <v>8.379</v>
      </c>
      <c r="CT307" s="1">
        <v>8.379</v>
      </c>
      <c r="CU307" s="1">
        <v>0.0</v>
      </c>
      <c r="CV307" s="1">
        <v>3.535</v>
      </c>
      <c r="CW307" s="1">
        <v>0.0</v>
      </c>
      <c r="CX307" s="1">
        <v>0.0</v>
      </c>
      <c r="CY307" s="1">
        <v>0.002</v>
      </c>
      <c r="CZ307" s="1">
        <v>0.119</v>
      </c>
      <c r="DA307" s="1">
        <v>17.767</v>
      </c>
      <c r="DB307" s="1">
        <v>17.886</v>
      </c>
      <c r="DC307" s="1">
        <v>0.0</v>
      </c>
      <c r="DD307" s="1">
        <v>0.819</v>
      </c>
      <c r="DE307" s="1">
        <v>0.819</v>
      </c>
      <c r="DF307" s="1">
        <v>73.843</v>
      </c>
      <c r="DG307" s="1">
        <v>19.357</v>
      </c>
      <c r="DH307" s="1">
        <v>93.2</v>
      </c>
      <c r="DI307" s="1">
        <v>1.445</v>
      </c>
      <c r="DJ307" s="1">
        <v>4.34</v>
      </c>
      <c r="DK307" s="1">
        <v>5.786</v>
      </c>
      <c r="DL307" s="1">
        <v>105.558</v>
      </c>
      <c r="DM307" s="1">
        <v>132.671</v>
      </c>
      <c r="DN307" s="1">
        <v>238.23</v>
      </c>
      <c r="DO307" s="1">
        <v>0.0</v>
      </c>
      <c r="DP307" s="1">
        <v>8.379</v>
      </c>
      <c r="DQ307" s="1">
        <v>8.379</v>
      </c>
      <c r="DR307" s="1" t="s">
        <v>158</v>
      </c>
      <c r="DS307" s="1" t="s">
        <v>157</v>
      </c>
      <c r="DT307" s="1" t="s">
        <v>157</v>
      </c>
      <c r="DU307" s="1" t="s">
        <v>157</v>
      </c>
      <c r="DV307" s="1">
        <v>326.016</v>
      </c>
      <c r="DW307" s="1" t="str">
        <f t="shared" si="3"/>
        <v>low</v>
      </c>
      <c r="DX307" s="1">
        <v>167.841</v>
      </c>
      <c r="DY307" s="1">
        <v>50.921</v>
      </c>
      <c r="DZ307" s="1">
        <v>111.076</v>
      </c>
      <c r="EA307" s="1" t="s">
        <v>158</v>
      </c>
      <c r="EB307" s="1" t="s">
        <v>158</v>
      </c>
      <c r="EC307" s="1" t="s">
        <v>157</v>
      </c>
      <c r="ED307" s="1" t="s">
        <v>157</v>
      </c>
      <c r="EE307" s="1" t="s">
        <v>773</v>
      </c>
      <c r="EF307" s="1" t="s">
        <v>151</v>
      </c>
      <c r="EG307" s="1" t="s">
        <v>151</v>
      </c>
    </row>
    <row r="308" ht="14.25" customHeight="1">
      <c r="A308" s="1" t="s">
        <v>774</v>
      </c>
      <c r="B308" s="1" t="s">
        <v>136</v>
      </c>
      <c r="C308" s="1">
        <v>51.0</v>
      </c>
      <c r="D308" s="1" t="s">
        <v>161</v>
      </c>
      <c r="E308" s="1">
        <v>67.4</v>
      </c>
      <c r="F308" s="1">
        <v>48.0</v>
      </c>
      <c r="G308" s="1" t="s">
        <v>154</v>
      </c>
      <c r="H308" s="1">
        <v>18.0</v>
      </c>
      <c r="I308" s="1">
        <v>92.0</v>
      </c>
      <c r="J308" s="1">
        <v>151.0</v>
      </c>
      <c r="K308" s="1">
        <v>3.145833333</v>
      </c>
      <c r="L308" s="1">
        <v>98.9</v>
      </c>
      <c r="M308" s="1">
        <v>1.3</v>
      </c>
      <c r="N308" s="1">
        <v>85.0</v>
      </c>
      <c r="O308" s="1">
        <v>5.3</v>
      </c>
      <c r="P308" s="1">
        <v>0.76</v>
      </c>
      <c r="Q308" s="1">
        <v>4.22</v>
      </c>
      <c r="R308" s="1">
        <v>0.180094787</v>
      </c>
      <c r="S308" s="1">
        <v>92.0</v>
      </c>
      <c r="T308" s="1">
        <v>7.32</v>
      </c>
      <c r="U308" s="1">
        <v>4.7175</v>
      </c>
      <c r="V308" s="1">
        <v>103.3</v>
      </c>
      <c r="W308" s="1">
        <v>120.2464066</v>
      </c>
      <c r="X308" s="1">
        <v>106.7</v>
      </c>
      <c r="Y308" s="1">
        <v>65.15676718</v>
      </c>
      <c r="Z308" s="1">
        <v>1.53476</v>
      </c>
      <c r="AA308" s="1">
        <v>0.357415987</v>
      </c>
      <c r="AB308" s="1">
        <v>82.8</v>
      </c>
      <c r="AC308" s="1">
        <v>27.56977434</v>
      </c>
      <c r="AD308" s="1" t="s">
        <v>139</v>
      </c>
      <c r="AE308" s="1">
        <v>38.84663164</v>
      </c>
      <c r="AF308" s="1">
        <v>101.0</v>
      </c>
      <c r="AG308" s="1" t="s">
        <v>140</v>
      </c>
      <c r="AH308" s="1" t="s">
        <v>141</v>
      </c>
      <c r="AI308" s="1" t="s">
        <v>167</v>
      </c>
      <c r="AJ308" s="1" t="s">
        <v>167</v>
      </c>
      <c r="AK308" s="1" t="s">
        <v>143</v>
      </c>
      <c r="AL308" s="1">
        <v>100.0</v>
      </c>
      <c r="AM308" s="1">
        <v>61.0</v>
      </c>
      <c r="AN308" s="1">
        <v>1946.37</v>
      </c>
      <c r="AO308" s="1">
        <v>23.0542</v>
      </c>
      <c r="AP308" s="1">
        <v>598.483</v>
      </c>
      <c r="AQ308" s="1">
        <v>1185.71</v>
      </c>
      <c r="AR308" s="1">
        <v>14.7149</v>
      </c>
      <c r="AS308" s="1">
        <v>1079.34</v>
      </c>
      <c r="AT308" s="1">
        <v>3888.12</v>
      </c>
      <c r="AU308" s="1">
        <v>276.439</v>
      </c>
      <c r="AV308" s="1">
        <v>11.156</v>
      </c>
      <c r="AW308" s="1">
        <v>2.555</v>
      </c>
      <c r="AX308" s="1">
        <v>3.30414</v>
      </c>
      <c r="AY308" s="1">
        <v>727.465</v>
      </c>
      <c r="AZ308" s="1">
        <v>1.04764</v>
      </c>
      <c r="BA308" s="1">
        <v>2.03671</v>
      </c>
      <c r="BB308" s="1">
        <v>15.5115</v>
      </c>
      <c r="BC308" s="1">
        <v>5.59771</v>
      </c>
      <c r="BD308" s="1">
        <v>0.533854</v>
      </c>
      <c r="BE308" s="1">
        <v>417.094</v>
      </c>
      <c r="BF308" s="1">
        <v>7.46193</v>
      </c>
      <c r="BG308" s="1">
        <v>177.339</v>
      </c>
      <c r="BH308" s="1">
        <v>1.290805493</v>
      </c>
      <c r="BI308" s="1">
        <v>0.367142976</v>
      </c>
      <c r="BJ308" s="1">
        <v>0.220242107</v>
      </c>
      <c r="BK308" s="1">
        <v>0.0</v>
      </c>
      <c r="BL308" s="1" t="s">
        <v>156</v>
      </c>
      <c r="BM308" s="1" t="s">
        <v>146</v>
      </c>
      <c r="BN308" s="1" t="s">
        <v>146</v>
      </c>
      <c r="BO308" s="1" t="s">
        <v>146</v>
      </c>
      <c r="BP308" s="1" t="s">
        <v>146</v>
      </c>
      <c r="BQ308" s="1" t="s">
        <v>146</v>
      </c>
      <c r="BR308" s="1" t="s">
        <v>146</v>
      </c>
      <c r="BS308" s="1">
        <v>21.15002221</v>
      </c>
      <c r="BT308" s="1">
        <v>19.95976594</v>
      </c>
      <c r="BU308" s="1">
        <v>7.092055583</v>
      </c>
      <c r="BV308" s="1">
        <v>2.614359568</v>
      </c>
      <c r="BW308" s="1">
        <v>3.29105458</v>
      </c>
      <c r="BX308" s="1">
        <v>0.174607506</v>
      </c>
      <c r="BY308" s="1">
        <v>0.089726365</v>
      </c>
      <c r="BZ308" s="1" t="str">
        <f t="shared" si="1"/>
        <v>proinflamatoria</v>
      </c>
      <c r="CA308" s="1">
        <v>29.68316832</v>
      </c>
      <c r="CB308" s="1" t="s">
        <v>148</v>
      </c>
      <c r="CC308" s="1">
        <v>0.548420893</v>
      </c>
      <c r="CD308" s="1">
        <v>0.149005559</v>
      </c>
      <c r="CE308" s="1">
        <v>0.00647189</v>
      </c>
      <c r="CF308" s="1">
        <v>0.037141554</v>
      </c>
      <c r="CG308" s="1">
        <v>0.156170263</v>
      </c>
      <c r="CH308" s="1">
        <v>2593.49</v>
      </c>
      <c r="CI308" s="2" t="str">
        <f t="shared" si="2"/>
        <v>High</v>
      </c>
      <c r="CJ308" s="1">
        <v>607.478</v>
      </c>
      <c r="CK308" s="1">
        <v>570.696</v>
      </c>
      <c r="CL308" s="1">
        <v>36.782</v>
      </c>
      <c r="CM308" s="1">
        <v>279.576</v>
      </c>
      <c r="CN308" s="1">
        <v>319.573</v>
      </c>
      <c r="CO308" s="1">
        <v>0.737</v>
      </c>
      <c r="CP308" s="1">
        <v>0.0</v>
      </c>
      <c r="CQ308" s="1">
        <v>0.737</v>
      </c>
      <c r="CR308" s="1">
        <v>0.0</v>
      </c>
      <c r="CS308" s="1">
        <v>7.38</v>
      </c>
      <c r="CT308" s="1">
        <v>7.38</v>
      </c>
      <c r="CU308" s="1">
        <v>0.212</v>
      </c>
      <c r="CV308" s="1">
        <v>0.737</v>
      </c>
      <c r="CW308" s="1">
        <v>0.0</v>
      </c>
      <c r="CX308" s="1">
        <v>0.0</v>
      </c>
      <c r="CY308" s="1">
        <v>93.263</v>
      </c>
      <c r="CZ308" s="1">
        <v>0.279</v>
      </c>
      <c r="DA308" s="1">
        <v>13.802</v>
      </c>
      <c r="DB308" s="1">
        <v>14.081</v>
      </c>
      <c r="DC308" s="1">
        <v>7.274</v>
      </c>
      <c r="DD308" s="1">
        <v>0.58</v>
      </c>
      <c r="DE308" s="1">
        <v>7.854</v>
      </c>
      <c r="DF308" s="1">
        <v>156.274</v>
      </c>
      <c r="DG308" s="1">
        <v>8.103</v>
      </c>
      <c r="DH308" s="1">
        <v>164.378</v>
      </c>
      <c r="DI308" s="1">
        <v>0.36</v>
      </c>
      <c r="DJ308" s="1">
        <v>0.363</v>
      </c>
      <c r="DK308" s="1">
        <v>0.723</v>
      </c>
      <c r="DL308" s="1">
        <v>312.297</v>
      </c>
      <c r="DM308" s="1">
        <v>6.554</v>
      </c>
      <c r="DN308" s="1">
        <v>318.851</v>
      </c>
      <c r="DO308" s="1">
        <v>0.0</v>
      </c>
      <c r="DP308" s="1">
        <v>7.38</v>
      </c>
      <c r="DQ308" s="1">
        <v>7.38</v>
      </c>
      <c r="DR308" s="1" t="s">
        <v>149</v>
      </c>
      <c r="DS308" s="1" t="s">
        <v>157</v>
      </c>
      <c r="DT308" s="1" t="s">
        <v>149</v>
      </c>
      <c r="DU308" s="1" t="s">
        <v>157</v>
      </c>
      <c r="DV308" s="1">
        <v>1332.475</v>
      </c>
      <c r="DW308" s="1" t="str">
        <f t="shared" si="3"/>
        <v>high</v>
      </c>
      <c r="DX308" s="1">
        <v>312.108</v>
      </c>
      <c r="DY308" s="1">
        <v>143.64</v>
      </c>
      <c r="DZ308" s="1">
        <v>164.189</v>
      </c>
      <c r="EA308" s="1" t="s">
        <v>149</v>
      </c>
      <c r="EB308" s="1" t="s">
        <v>157</v>
      </c>
      <c r="EC308" s="1" t="s">
        <v>149</v>
      </c>
      <c r="ED308" s="1" t="s">
        <v>157</v>
      </c>
      <c r="EE308" s="1" t="s">
        <v>775</v>
      </c>
      <c r="EF308" s="1" t="s">
        <v>151</v>
      </c>
      <c r="EG308" s="1" t="s">
        <v>151</v>
      </c>
    </row>
    <row r="309" ht="14.25" customHeight="1">
      <c r="A309" s="1" t="s">
        <v>776</v>
      </c>
      <c r="B309" s="1" t="s">
        <v>136</v>
      </c>
      <c r="C309" s="1">
        <v>48.0</v>
      </c>
      <c r="D309" s="1" t="s">
        <v>161</v>
      </c>
      <c r="E309" s="1">
        <v>93.3</v>
      </c>
      <c r="F309" s="1">
        <v>26.0</v>
      </c>
      <c r="G309" s="1" t="s">
        <v>138</v>
      </c>
      <c r="H309" s="1">
        <v>60.0</v>
      </c>
      <c r="I309" s="1">
        <v>107.0</v>
      </c>
      <c r="J309" s="1">
        <v>176.0</v>
      </c>
      <c r="K309" s="1">
        <v>6.769230769</v>
      </c>
      <c r="L309" s="1">
        <v>247.5</v>
      </c>
      <c r="M309" s="1">
        <v>1.2</v>
      </c>
      <c r="N309" s="1">
        <v>97.0</v>
      </c>
      <c r="O309" s="1">
        <v>5.3</v>
      </c>
      <c r="P309" s="1">
        <v>4.77</v>
      </c>
      <c r="Q309" s="1">
        <v>4.0</v>
      </c>
      <c r="R309" s="1">
        <v>1.1925</v>
      </c>
      <c r="S309" s="1">
        <v>299.0</v>
      </c>
      <c r="T309" s="1">
        <v>16.98</v>
      </c>
      <c r="U309" s="1">
        <v>5.3835</v>
      </c>
      <c r="V309" s="1">
        <v>140.9</v>
      </c>
      <c r="W309" s="1">
        <v>180.3026281</v>
      </c>
      <c r="X309" s="1">
        <v>45.3</v>
      </c>
      <c r="Y309" s="1">
        <v>24.61388203</v>
      </c>
      <c r="Z309" s="1">
        <v>4.062748</v>
      </c>
      <c r="AA309" s="1">
        <v>0.31049732</v>
      </c>
      <c r="AB309" s="1">
        <v>88.4</v>
      </c>
      <c r="AC309" s="1">
        <v>32.5885522</v>
      </c>
      <c r="AD309" s="1" t="s">
        <v>155</v>
      </c>
      <c r="AE309" s="1">
        <v>38.86736648</v>
      </c>
      <c r="AF309" s="1">
        <v>112.3</v>
      </c>
      <c r="AG309" s="1" t="s">
        <v>140</v>
      </c>
      <c r="AH309" s="1" t="s">
        <v>141</v>
      </c>
      <c r="AI309" s="1" t="s">
        <v>142</v>
      </c>
      <c r="AJ309" s="1" t="s">
        <v>142</v>
      </c>
      <c r="AK309" s="1" t="s">
        <v>143</v>
      </c>
      <c r="AL309" s="1">
        <v>117.0</v>
      </c>
      <c r="AM309" s="1">
        <v>82.0</v>
      </c>
      <c r="AN309" s="1">
        <v>3908.08</v>
      </c>
      <c r="AO309" s="1">
        <v>30.7597</v>
      </c>
      <c r="AP309" s="1">
        <v>772.054</v>
      </c>
      <c r="AQ309" s="1">
        <v>1692.19</v>
      </c>
      <c r="AR309" s="1">
        <v>21.9959</v>
      </c>
      <c r="AS309" s="1">
        <v>2590.62</v>
      </c>
      <c r="AT309" s="1">
        <v>5656.96</v>
      </c>
      <c r="AU309" s="1">
        <v>431.057</v>
      </c>
      <c r="AV309" s="1">
        <v>12.6192</v>
      </c>
      <c r="AW309" s="1">
        <v>4.63701</v>
      </c>
      <c r="AX309" s="1">
        <v>4.48859</v>
      </c>
      <c r="AY309" s="1">
        <v>877.222</v>
      </c>
      <c r="AZ309" s="1">
        <v>1.98268</v>
      </c>
      <c r="BA309" s="1">
        <v>2.70625</v>
      </c>
      <c r="BB309" s="1">
        <v>32.4542</v>
      </c>
      <c r="BC309" s="1">
        <v>10.5831</v>
      </c>
      <c r="BD309" s="1">
        <v>2.57755</v>
      </c>
      <c r="BE309" s="1">
        <v>456.626</v>
      </c>
      <c r="BF309" s="1">
        <v>7.94123</v>
      </c>
      <c r="BG309" s="1">
        <v>273.686</v>
      </c>
      <c r="BH309" s="1">
        <v>2.366754463</v>
      </c>
      <c r="BI309" s="1">
        <v>0.517627146</v>
      </c>
      <c r="BJ309" s="1">
        <v>0.271839884</v>
      </c>
      <c r="BK309" s="1">
        <v>0.034226517</v>
      </c>
      <c r="BL309" s="1" t="s">
        <v>144</v>
      </c>
      <c r="BM309" s="1" t="s">
        <v>146</v>
      </c>
      <c r="BN309" s="1" t="s">
        <v>145</v>
      </c>
      <c r="BO309" s="1" t="s">
        <v>145</v>
      </c>
      <c r="BP309" s="1" t="s">
        <v>146</v>
      </c>
      <c r="BQ309" s="1" t="s">
        <v>146</v>
      </c>
      <c r="BR309" s="1" t="s">
        <v>145</v>
      </c>
      <c r="BS309" s="1">
        <v>24.00150183</v>
      </c>
      <c r="BT309" s="1">
        <v>21.14853672</v>
      </c>
      <c r="BU309" s="1">
        <v>8.75563692</v>
      </c>
      <c r="BV309" s="1">
        <v>3.018444805</v>
      </c>
      <c r="BW309" s="1">
        <v>5.977346427</v>
      </c>
      <c r="BX309" s="1">
        <v>-1.477327511</v>
      </c>
      <c r="BY309" s="1">
        <v>-0.378026487</v>
      </c>
      <c r="BZ309" s="1" t="str">
        <f t="shared" si="1"/>
        <v>antiinflamatoria</v>
      </c>
      <c r="CA309" s="1">
        <v>34.66785396</v>
      </c>
      <c r="CB309" s="1" t="s">
        <v>148</v>
      </c>
      <c r="CC309" s="1">
        <v>0.027949358</v>
      </c>
      <c r="CD309" s="1">
        <v>0.126560652</v>
      </c>
      <c r="CE309" s="1">
        <v>0.0129671</v>
      </c>
      <c r="CF309" s="1">
        <v>0.211941999</v>
      </c>
      <c r="CG309" s="1">
        <v>0.062951768</v>
      </c>
      <c r="CH309" s="1">
        <v>4774.746</v>
      </c>
      <c r="CI309" s="2" t="str">
        <f t="shared" si="2"/>
        <v>High</v>
      </c>
      <c r="CJ309" s="1">
        <v>4219.921</v>
      </c>
      <c r="CK309" s="1">
        <v>2736.644</v>
      </c>
      <c r="CL309" s="1">
        <v>1483.277</v>
      </c>
      <c r="CM309" s="1">
        <v>46.645</v>
      </c>
      <c r="CN309" s="1">
        <v>4118.409</v>
      </c>
      <c r="CO309" s="1">
        <v>38.595</v>
      </c>
      <c r="CP309" s="1">
        <v>0.0</v>
      </c>
      <c r="CQ309" s="1">
        <v>38.595</v>
      </c>
      <c r="CR309" s="1">
        <v>0.0</v>
      </c>
      <c r="CS309" s="1">
        <v>16.272</v>
      </c>
      <c r="CT309" s="1">
        <v>16.272</v>
      </c>
      <c r="CU309" s="1">
        <v>0.0</v>
      </c>
      <c r="CV309" s="1">
        <v>10.23</v>
      </c>
      <c r="CW309" s="1">
        <v>0.0</v>
      </c>
      <c r="CX309" s="1">
        <v>0.0</v>
      </c>
      <c r="CY309" s="1">
        <v>0.0</v>
      </c>
      <c r="CZ309" s="1">
        <v>0.206</v>
      </c>
      <c r="DA309" s="1">
        <v>18.388</v>
      </c>
      <c r="DB309" s="1">
        <v>18.594</v>
      </c>
      <c r="DC309" s="1">
        <v>6.248</v>
      </c>
      <c r="DD309" s="1">
        <v>0.776</v>
      </c>
      <c r="DE309" s="1">
        <v>7.023</v>
      </c>
      <c r="DF309" s="1">
        <v>15.109</v>
      </c>
      <c r="DG309" s="1">
        <v>5.919</v>
      </c>
      <c r="DH309" s="1">
        <v>21.028</v>
      </c>
      <c r="DI309" s="1">
        <v>0.899</v>
      </c>
      <c r="DJ309" s="1">
        <v>4.763</v>
      </c>
      <c r="DK309" s="1">
        <v>5.662</v>
      </c>
      <c r="DL309" s="1">
        <v>2675.476</v>
      </c>
      <c r="DM309" s="1">
        <v>1437.048</v>
      </c>
      <c r="DN309" s="1">
        <v>4112.524</v>
      </c>
      <c r="DO309" s="1">
        <v>0.0</v>
      </c>
      <c r="DP309" s="1">
        <v>16.272</v>
      </c>
      <c r="DQ309" s="1">
        <v>16.272</v>
      </c>
      <c r="DR309" s="1" t="s">
        <v>149</v>
      </c>
      <c r="DS309" s="1" t="s">
        <v>149</v>
      </c>
      <c r="DT309" s="1" t="s">
        <v>158</v>
      </c>
      <c r="DU309" s="1" t="s">
        <v>149</v>
      </c>
      <c r="DV309" s="1">
        <v>1221.763</v>
      </c>
      <c r="DW309" s="1" t="str">
        <f t="shared" si="3"/>
        <v>high</v>
      </c>
      <c r="DX309" s="1">
        <v>1079.794</v>
      </c>
      <c r="DY309" s="1">
        <v>11.936</v>
      </c>
      <c r="DZ309" s="1">
        <v>1053.819</v>
      </c>
      <c r="EA309" s="1" t="s">
        <v>149</v>
      </c>
      <c r="EB309" s="1" t="s">
        <v>149</v>
      </c>
      <c r="EC309" s="1" t="s">
        <v>158</v>
      </c>
      <c r="ED309" s="1" t="s">
        <v>149</v>
      </c>
      <c r="EE309" s="1" t="s">
        <v>777</v>
      </c>
      <c r="EF309" s="1" t="s">
        <v>175</v>
      </c>
      <c r="EG309" s="1" t="s">
        <v>175</v>
      </c>
    </row>
    <row r="310" ht="14.25" customHeight="1">
      <c r="A310" s="1" t="s">
        <v>778</v>
      </c>
      <c r="B310" s="1" t="s">
        <v>153</v>
      </c>
      <c r="C310" s="1">
        <v>24.0</v>
      </c>
      <c r="D310" s="1" t="s">
        <v>137</v>
      </c>
      <c r="E310" s="1">
        <v>77.8</v>
      </c>
      <c r="F310" s="1">
        <v>38.0</v>
      </c>
      <c r="G310" s="1" t="s">
        <v>154</v>
      </c>
      <c r="H310" s="1">
        <v>20.0</v>
      </c>
      <c r="I310" s="1">
        <v>101.0</v>
      </c>
      <c r="J310" s="1">
        <v>155.0</v>
      </c>
      <c r="K310" s="1">
        <v>4.078947368</v>
      </c>
      <c r="L310" s="1">
        <v>201.8</v>
      </c>
      <c r="M310" s="1">
        <v>1.8</v>
      </c>
      <c r="N310" s="1">
        <v>90.0</v>
      </c>
      <c r="O310" s="1">
        <v>5.7</v>
      </c>
      <c r="P310" s="1">
        <v>12.68</v>
      </c>
      <c r="Q310" s="1">
        <v>0.68</v>
      </c>
      <c r="R310" s="1">
        <v>18.64705882</v>
      </c>
      <c r="S310" s="1">
        <v>102.0</v>
      </c>
      <c r="T310" s="1">
        <v>15.23</v>
      </c>
      <c r="U310" s="1">
        <v>4.995</v>
      </c>
      <c r="V310" s="1">
        <v>151.4</v>
      </c>
      <c r="W310" s="1">
        <v>203.7458194</v>
      </c>
      <c r="X310" s="1">
        <v>51.3</v>
      </c>
      <c r="Y310" s="1">
        <v>29.57652334</v>
      </c>
      <c r="Z310" s="1">
        <v>3.38106</v>
      </c>
      <c r="AA310" s="1">
        <v>0.318382849</v>
      </c>
      <c r="AB310" s="1">
        <v>96.4</v>
      </c>
      <c r="AC310" s="1">
        <v>29.68707848</v>
      </c>
      <c r="AD310" s="1" t="s">
        <v>139</v>
      </c>
      <c r="AE310" s="1">
        <v>40.91058637</v>
      </c>
      <c r="AF310" s="1">
        <v>97.5</v>
      </c>
      <c r="AG310" s="1" t="s">
        <v>140</v>
      </c>
      <c r="AH310" s="1" t="s">
        <v>141</v>
      </c>
      <c r="AI310" s="1" t="s">
        <v>167</v>
      </c>
      <c r="AJ310" s="1" t="s">
        <v>167</v>
      </c>
      <c r="AK310" s="1" t="s">
        <v>143</v>
      </c>
      <c r="AL310" s="1">
        <v>104.0</v>
      </c>
      <c r="AM310" s="1">
        <v>68.0</v>
      </c>
      <c r="AN310" s="1">
        <v>2279.84</v>
      </c>
      <c r="AO310" s="1">
        <v>17.3522</v>
      </c>
      <c r="AP310" s="1">
        <v>650.353</v>
      </c>
      <c r="AQ310" s="1">
        <v>1166.22</v>
      </c>
      <c r="AR310" s="1">
        <v>15.1536</v>
      </c>
      <c r="AS310" s="1">
        <v>2185.01</v>
      </c>
      <c r="AT310" s="1">
        <v>2628.51</v>
      </c>
      <c r="AU310" s="1">
        <v>229.941</v>
      </c>
      <c r="AV310" s="1">
        <v>10.8271</v>
      </c>
      <c r="AW310" s="1">
        <v>1.39028</v>
      </c>
      <c r="AX310" s="1">
        <v>3.04899</v>
      </c>
      <c r="AY310" s="1">
        <v>948.277</v>
      </c>
      <c r="AZ310" s="1">
        <v>1.65871</v>
      </c>
      <c r="BA310" s="1">
        <v>2.0672</v>
      </c>
      <c r="BB310" s="1">
        <v>20.1226</v>
      </c>
      <c r="BC310" s="1">
        <v>4.6825</v>
      </c>
      <c r="BD310" s="1">
        <v>0.66748</v>
      </c>
      <c r="BE310" s="1">
        <v>473.8</v>
      </c>
      <c r="BF310" s="1">
        <v>7.35281</v>
      </c>
      <c r="BG310" s="1">
        <v>99.4449</v>
      </c>
      <c r="BH310" s="1">
        <v>0.77130872</v>
      </c>
      <c r="BI310" s="1">
        <v>0.236329544</v>
      </c>
      <c r="BJ310" s="1">
        <v>0.108842788</v>
      </c>
      <c r="BK310" s="1">
        <v>0.032234465</v>
      </c>
      <c r="BL310" s="1" t="s">
        <v>144</v>
      </c>
      <c r="BM310" s="1" t="s">
        <v>146</v>
      </c>
      <c r="BN310" s="1" t="s">
        <v>146</v>
      </c>
      <c r="BO310" s="1" t="s">
        <v>145</v>
      </c>
      <c r="BP310" s="1" t="s">
        <v>146</v>
      </c>
      <c r="BQ310" s="1" t="s">
        <v>146</v>
      </c>
      <c r="BR310" s="1" t="s">
        <v>145</v>
      </c>
      <c r="BS310" s="1">
        <v>17.9724348</v>
      </c>
      <c r="BT310" s="1">
        <v>16.35611802</v>
      </c>
      <c r="BU310" s="1">
        <v>4.619607387</v>
      </c>
      <c r="BV310" s="1">
        <v>2.145033156</v>
      </c>
      <c r="BW310" s="1">
        <v>3.432484028</v>
      </c>
      <c r="BX310" s="1">
        <v>0.451982533</v>
      </c>
      <c r="BY310" s="1">
        <v>0.198237953</v>
      </c>
      <c r="BZ310" s="1" t="str">
        <f t="shared" si="1"/>
        <v>proinflamatoria</v>
      </c>
      <c r="CA310" s="1">
        <v>39.03589744</v>
      </c>
      <c r="CB310" s="1" t="s">
        <v>148</v>
      </c>
      <c r="CC310" s="1">
        <v>0.268312388</v>
      </c>
      <c r="CD310" s="1">
        <v>0.182181329</v>
      </c>
      <c r="CE310" s="1">
        <v>0.074955117</v>
      </c>
      <c r="CF310" s="1">
        <v>0.038689408</v>
      </c>
      <c r="CG310" s="1">
        <v>0.245287253</v>
      </c>
      <c r="CH310" s="1">
        <v>156.508</v>
      </c>
      <c r="CI310" s="2" t="str">
        <f t="shared" si="2"/>
        <v>low</v>
      </c>
      <c r="CJ310" s="1">
        <v>100.816</v>
      </c>
      <c r="CK310" s="1">
        <v>79.912</v>
      </c>
      <c r="CL310" s="1">
        <v>20.904</v>
      </c>
      <c r="CM310" s="1">
        <v>69.3</v>
      </c>
      <c r="CN310" s="1">
        <v>9.519</v>
      </c>
      <c r="CO310" s="1">
        <v>20.419</v>
      </c>
      <c r="CP310" s="1">
        <v>0.0</v>
      </c>
      <c r="CQ310" s="1">
        <v>20.419</v>
      </c>
      <c r="CR310" s="1">
        <v>0.0</v>
      </c>
      <c r="CS310" s="1">
        <v>1.578</v>
      </c>
      <c r="CT310" s="1">
        <v>1.578</v>
      </c>
      <c r="CU310" s="1">
        <v>0.0</v>
      </c>
      <c r="CV310" s="1">
        <v>20.358</v>
      </c>
      <c r="CW310" s="1">
        <v>0.23</v>
      </c>
      <c r="CX310" s="1">
        <v>0.0</v>
      </c>
      <c r="CY310" s="1">
        <v>0.169</v>
      </c>
      <c r="CZ310" s="1">
        <v>1.031</v>
      </c>
      <c r="DA310" s="1">
        <v>0.354</v>
      </c>
      <c r="DB310" s="1">
        <v>1.385</v>
      </c>
      <c r="DC310" s="1">
        <v>0.001</v>
      </c>
      <c r="DD310" s="1">
        <v>0.206</v>
      </c>
      <c r="DE310" s="1">
        <v>0.207</v>
      </c>
      <c r="DF310" s="1">
        <v>54.261</v>
      </c>
      <c r="DG310" s="1">
        <v>13.048</v>
      </c>
      <c r="DH310" s="1">
        <v>67.309</v>
      </c>
      <c r="DI310" s="1">
        <v>0.87</v>
      </c>
      <c r="DJ310" s="1">
        <v>4.488</v>
      </c>
      <c r="DK310" s="1">
        <v>5.358</v>
      </c>
      <c r="DL310" s="1">
        <v>2.93</v>
      </c>
      <c r="DM310" s="1">
        <v>1.231</v>
      </c>
      <c r="DN310" s="1">
        <v>4.161</v>
      </c>
      <c r="DO310" s="1">
        <v>0.0</v>
      </c>
      <c r="DP310" s="1">
        <v>1.578</v>
      </c>
      <c r="DQ310" s="1">
        <v>1.578</v>
      </c>
      <c r="DR310" s="1" t="s">
        <v>158</v>
      </c>
      <c r="DS310" s="1" t="s">
        <v>158</v>
      </c>
      <c r="DT310" s="1" t="s">
        <v>157</v>
      </c>
      <c r="DU310" s="1" t="s">
        <v>158</v>
      </c>
      <c r="DV310" s="1">
        <v>68.648</v>
      </c>
      <c r="DW310" s="1" t="str">
        <f t="shared" si="3"/>
        <v>low</v>
      </c>
      <c r="DX310" s="1">
        <v>44.221</v>
      </c>
      <c r="DY310" s="1">
        <v>30.397</v>
      </c>
      <c r="DZ310" s="1">
        <v>4.175</v>
      </c>
      <c r="EA310" s="1" t="s">
        <v>158</v>
      </c>
      <c r="EB310" s="1" t="s">
        <v>158</v>
      </c>
      <c r="EC310" s="1" t="s">
        <v>158</v>
      </c>
      <c r="ED310" s="1" t="s">
        <v>158</v>
      </c>
      <c r="EE310" s="1" t="s">
        <v>779</v>
      </c>
      <c r="EF310" s="1" t="s">
        <v>151</v>
      </c>
      <c r="EG310" s="1" t="s">
        <v>151</v>
      </c>
    </row>
    <row r="311" ht="14.25" customHeight="1">
      <c r="A311" s="1" t="s">
        <v>780</v>
      </c>
      <c r="B311" s="1" t="s">
        <v>153</v>
      </c>
      <c r="C311" s="1">
        <v>36.0</v>
      </c>
      <c r="D311" s="1" t="s">
        <v>137</v>
      </c>
      <c r="E311" s="1">
        <v>96.7</v>
      </c>
      <c r="F311" s="1">
        <v>32.0</v>
      </c>
      <c r="G311" s="1" t="s">
        <v>154</v>
      </c>
      <c r="H311" s="1">
        <v>42.0</v>
      </c>
      <c r="I311" s="1">
        <v>109.0</v>
      </c>
      <c r="J311" s="1">
        <v>167.0</v>
      </c>
      <c r="K311" s="1">
        <v>5.21875</v>
      </c>
      <c r="L311" s="1">
        <v>208.2</v>
      </c>
      <c r="M311" s="1">
        <v>1.2</v>
      </c>
      <c r="N311" s="1">
        <v>83.0</v>
      </c>
      <c r="O311" s="1">
        <v>5.5</v>
      </c>
      <c r="P311" s="1">
        <v>6.79</v>
      </c>
      <c r="Q311" s="1">
        <v>2.95</v>
      </c>
      <c r="R311" s="1">
        <v>2.301694915</v>
      </c>
      <c r="S311" s="1">
        <v>210.0</v>
      </c>
      <c r="T311" s="1">
        <v>18.95</v>
      </c>
      <c r="U311" s="1">
        <v>4.6065</v>
      </c>
      <c r="V311" s="1">
        <v>205.6</v>
      </c>
      <c r="W311" s="1">
        <v>342.5214641</v>
      </c>
      <c r="X311" s="1">
        <v>42.4</v>
      </c>
      <c r="Y311" s="1">
        <v>25.77521095</v>
      </c>
      <c r="Z311" s="1">
        <v>3.879696667</v>
      </c>
      <c r="AA311" s="1">
        <v>0.312439699</v>
      </c>
      <c r="AB311" s="1">
        <v>63.2</v>
      </c>
      <c r="AC311" s="1">
        <v>24.38177539</v>
      </c>
      <c r="AD311" s="1" t="s">
        <v>154</v>
      </c>
      <c r="AE311" s="1">
        <v>38.39102213</v>
      </c>
      <c r="AF311" s="1">
        <v>82.9</v>
      </c>
      <c r="AG311" s="1" t="s">
        <v>140</v>
      </c>
      <c r="AH311" s="1" t="s">
        <v>154</v>
      </c>
      <c r="AI311" s="1" t="s">
        <v>142</v>
      </c>
      <c r="AJ311" s="1" t="s">
        <v>142</v>
      </c>
      <c r="AK311" s="1" t="s">
        <v>143</v>
      </c>
      <c r="AL311" s="1">
        <v>95.0</v>
      </c>
      <c r="AM311" s="1">
        <v>63.0</v>
      </c>
      <c r="AN311" s="1">
        <v>1609.24</v>
      </c>
      <c r="AO311" s="1">
        <v>19.4605</v>
      </c>
      <c r="AP311" s="1">
        <v>311.63</v>
      </c>
      <c r="AQ311" s="1">
        <v>794.959</v>
      </c>
      <c r="AR311" s="1">
        <v>10.9082</v>
      </c>
      <c r="AS311" s="1">
        <v>769.346</v>
      </c>
      <c r="AT311" s="1">
        <v>2958.12</v>
      </c>
      <c r="AU311" s="1">
        <v>229.196</v>
      </c>
      <c r="AV311" s="1">
        <v>9.85408</v>
      </c>
      <c r="AW311" s="1">
        <v>1.69811</v>
      </c>
      <c r="AX311" s="1">
        <v>2.7171</v>
      </c>
      <c r="AY311" s="1">
        <v>828.007</v>
      </c>
      <c r="AZ311" s="1">
        <v>0.799881</v>
      </c>
      <c r="BA311" s="1">
        <v>1.62961</v>
      </c>
      <c r="BB311" s="1">
        <v>10.5841</v>
      </c>
      <c r="BC311" s="1">
        <v>5.083</v>
      </c>
      <c r="BD311" s="1">
        <v>0.762097</v>
      </c>
      <c r="BE311" s="1">
        <v>330.319</v>
      </c>
      <c r="BF311" s="1">
        <v>7.11182</v>
      </c>
      <c r="BG311" s="1">
        <v>131.34</v>
      </c>
      <c r="BH311" s="1">
        <v>1.500372485</v>
      </c>
      <c r="BI311" s="1">
        <v>0.430981134</v>
      </c>
      <c r="BJ311" s="1">
        <v>0.165277938</v>
      </c>
      <c r="BK311" s="1">
        <v>0.0</v>
      </c>
      <c r="BL311" s="1" t="s">
        <v>144</v>
      </c>
      <c r="BM311" s="1" t="s">
        <v>146</v>
      </c>
      <c r="BN311" s="1" t="s">
        <v>145</v>
      </c>
      <c r="BO311" s="1" t="s">
        <v>145</v>
      </c>
      <c r="BP311" s="1" t="s">
        <v>146</v>
      </c>
      <c r="BQ311" s="1" t="s">
        <v>146</v>
      </c>
      <c r="BR311" s="1" t="s">
        <v>145</v>
      </c>
      <c r="BS311" s="1">
        <v>27.99895155</v>
      </c>
      <c r="BT311" s="1">
        <v>18.17033616</v>
      </c>
      <c r="BU311" s="1">
        <v>22.62060231</v>
      </c>
      <c r="BV311" s="1">
        <v>9.442650344</v>
      </c>
      <c r="BW311" s="1">
        <v>2.897741888</v>
      </c>
      <c r="BX311" s="1">
        <v>0.324759825</v>
      </c>
      <c r="BY311" s="1">
        <v>0.201839543</v>
      </c>
      <c r="BZ311" s="1" t="str">
        <f t="shared" si="1"/>
        <v>proinflamatoria</v>
      </c>
      <c r="CA311" s="1">
        <v>37.15802171</v>
      </c>
      <c r="CB311" s="1" t="s">
        <v>148</v>
      </c>
      <c r="CC311" s="1">
        <v>0.047627361</v>
      </c>
      <c r="CD311" s="1">
        <v>0.102342959</v>
      </c>
      <c r="CE311" s="1">
        <v>0.009916547</v>
      </c>
      <c r="CF311" s="1">
        <v>0.41174622</v>
      </c>
      <c r="CG311" s="1">
        <v>0.217395859</v>
      </c>
      <c r="CH311" s="1">
        <v>594.023</v>
      </c>
      <c r="CI311" s="2" t="str">
        <f t="shared" si="2"/>
        <v>low</v>
      </c>
      <c r="CJ311" s="1">
        <v>19.557</v>
      </c>
      <c r="CK311" s="1">
        <v>13.097</v>
      </c>
      <c r="CL311" s="1">
        <v>6.46</v>
      </c>
      <c r="CM311" s="1">
        <v>15.323</v>
      </c>
      <c r="CN311" s="1">
        <v>1.013</v>
      </c>
      <c r="CO311" s="1">
        <v>0.417</v>
      </c>
      <c r="CP311" s="1">
        <v>0.0</v>
      </c>
      <c r="CQ311" s="1">
        <v>0.417</v>
      </c>
      <c r="CR311" s="1">
        <v>0.026</v>
      </c>
      <c r="CS311" s="1">
        <v>2.779</v>
      </c>
      <c r="CT311" s="1">
        <v>2.805</v>
      </c>
      <c r="CU311" s="1">
        <v>0.0</v>
      </c>
      <c r="CV311" s="1">
        <v>0.0</v>
      </c>
      <c r="CW311" s="1">
        <v>0.0</v>
      </c>
      <c r="CX311" s="1">
        <v>0.0</v>
      </c>
      <c r="CY311" s="1">
        <v>11.276</v>
      </c>
      <c r="CZ311" s="1">
        <v>0.134</v>
      </c>
      <c r="DA311" s="1">
        <v>0.0</v>
      </c>
      <c r="DB311" s="1">
        <v>0.134</v>
      </c>
      <c r="DC311" s="1">
        <v>0.033</v>
      </c>
      <c r="DD311" s="1">
        <v>3.036</v>
      </c>
      <c r="DE311" s="1">
        <v>3.069</v>
      </c>
      <c r="DF311" s="1">
        <v>0.596</v>
      </c>
      <c r="DG311" s="1">
        <v>0.248</v>
      </c>
      <c r="DH311" s="1">
        <v>0.845</v>
      </c>
      <c r="DI311" s="1">
        <v>0.034</v>
      </c>
      <c r="DJ311" s="1">
        <v>0.117</v>
      </c>
      <c r="DK311" s="1">
        <v>0.151</v>
      </c>
      <c r="DL311" s="1">
        <v>0.581</v>
      </c>
      <c r="DM311" s="1">
        <v>0.281</v>
      </c>
      <c r="DN311" s="1">
        <v>0.862</v>
      </c>
      <c r="DO311" s="1">
        <v>0.026</v>
      </c>
      <c r="DP311" s="1">
        <v>2.779</v>
      </c>
      <c r="DQ311" s="1">
        <v>2.805</v>
      </c>
      <c r="DR311" s="1" t="s">
        <v>158</v>
      </c>
      <c r="DS311" s="1" t="s">
        <v>158</v>
      </c>
      <c r="DT311" s="1" t="s">
        <v>158</v>
      </c>
      <c r="DU311" s="1" t="s">
        <v>158</v>
      </c>
      <c r="DV311" s="1">
        <v>369.133</v>
      </c>
      <c r="DW311" s="1" t="str">
        <f t="shared" si="3"/>
        <v>low</v>
      </c>
      <c r="DX311" s="1">
        <v>12.153</v>
      </c>
      <c r="DY311" s="1">
        <v>9.522</v>
      </c>
      <c r="DZ311" s="1">
        <v>0.629</v>
      </c>
      <c r="EA311" s="1" t="s">
        <v>158</v>
      </c>
      <c r="EB311" s="1" t="s">
        <v>158</v>
      </c>
      <c r="EC311" s="1" t="s">
        <v>158</v>
      </c>
      <c r="ED311" s="1" t="s">
        <v>158</v>
      </c>
      <c r="EE311" s="1" t="s">
        <v>781</v>
      </c>
      <c r="EF311" s="1" t="s">
        <v>165</v>
      </c>
      <c r="EG311" s="1" t="s">
        <v>151</v>
      </c>
    </row>
    <row r="312" ht="14.25" customHeight="1">
      <c r="A312" s="1" t="s">
        <v>782</v>
      </c>
      <c r="B312" s="1" t="s">
        <v>153</v>
      </c>
      <c r="C312" s="1">
        <v>39.0</v>
      </c>
      <c r="D312" s="1" t="s">
        <v>137</v>
      </c>
      <c r="E312" s="1">
        <v>91.5</v>
      </c>
      <c r="F312" s="1">
        <v>42.0</v>
      </c>
      <c r="G312" s="1" t="s">
        <v>154</v>
      </c>
      <c r="H312" s="1">
        <v>18.0</v>
      </c>
      <c r="I312" s="1">
        <v>120.0</v>
      </c>
      <c r="J312" s="1">
        <v>177.0</v>
      </c>
      <c r="K312" s="1">
        <v>4.214285714</v>
      </c>
      <c r="L312" s="1">
        <v>209.3</v>
      </c>
      <c r="M312" s="1">
        <v>4.3</v>
      </c>
      <c r="N312" s="1">
        <v>102.0</v>
      </c>
      <c r="O312" s="1">
        <v>6.0</v>
      </c>
      <c r="P312" s="1">
        <v>12.49</v>
      </c>
      <c r="Q312" s="1">
        <v>5.52</v>
      </c>
      <c r="R312" s="1">
        <v>2.262681159</v>
      </c>
      <c r="S312" s="1">
        <v>92.0</v>
      </c>
      <c r="T312" s="1">
        <v>15.19</v>
      </c>
      <c r="U312" s="1">
        <v>5.661</v>
      </c>
      <c r="V312" s="1">
        <v>118.5</v>
      </c>
      <c r="W312" s="1">
        <v>140.5830634</v>
      </c>
      <c r="X312" s="1">
        <v>49.8</v>
      </c>
      <c r="Y312" s="1">
        <v>26.16565371</v>
      </c>
      <c r="Z312" s="1">
        <v>3.821804</v>
      </c>
      <c r="AA312" s="1">
        <v>0.313078389</v>
      </c>
      <c r="AB312" s="1">
        <v>69.5</v>
      </c>
      <c r="AC312" s="1">
        <v>29.92367096</v>
      </c>
      <c r="AD312" s="1" t="s">
        <v>139</v>
      </c>
      <c r="AE312" s="1">
        <v>36.51112683</v>
      </c>
      <c r="AF312" s="1">
        <v>84.7</v>
      </c>
      <c r="AG312" s="1" t="s">
        <v>140</v>
      </c>
      <c r="AH312" s="1" t="s">
        <v>154</v>
      </c>
      <c r="AI312" s="1" t="s">
        <v>142</v>
      </c>
      <c r="AJ312" s="1" t="s">
        <v>142</v>
      </c>
      <c r="AK312" s="1" t="s">
        <v>143</v>
      </c>
      <c r="AL312" s="1">
        <v>110.0</v>
      </c>
      <c r="AM312" s="1">
        <v>79.0</v>
      </c>
      <c r="AN312" s="1">
        <v>1821.26</v>
      </c>
      <c r="AO312" s="1">
        <v>14.658</v>
      </c>
      <c r="AP312" s="1">
        <v>457.249</v>
      </c>
      <c r="AQ312" s="1">
        <v>817.738</v>
      </c>
      <c r="AR312" s="1">
        <v>11.4592</v>
      </c>
      <c r="AS312" s="1">
        <v>1257.29</v>
      </c>
      <c r="AT312" s="1">
        <v>2407.26</v>
      </c>
      <c r="AU312" s="1">
        <v>191.049</v>
      </c>
      <c r="AV312" s="1">
        <v>9.58403</v>
      </c>
      <c r="AW312" s="1">
        <v>1.35809</v>
      </c>
      <c r="AX312" s="1">
        <v>2.94737</v>
      </c>
      <c r="AY312" s="1">
        <v>647.889</v>
      </c>
      <c r="AZ312" s="1">
        <v>0.986688</v>
      </c>
      <c r="BA312" s="1">
        <v>1.17309</v>
      </c>
      <c r="BB312" s="1">
        <v>13.5077</v>
      </c>
      <c r="BC312" s="1">
        <v>4.29315</v>
      </c>
      <c r="BD312" s="1">
        <v>2.11742</v>
      </c>
      <c r="BE312" s="1">
        <v>306.813</v>
      </c>
      <c r="BF312" s="1">
        <v>6.78765</v>
      </c>
      <c r="BG312" s="1">
        <v>157.844</v>
      </c>
      <c r="BH312" s="1">
        <v>0.861326626</v>
      </c>
      <c r="BI312" s="1">
        <v>0.8005202</v>
      </c>
      <c r="BJ312" s="1">
        <v>0.220932821</v>
      </c>
      <c r="BK312" s="1">
        <v>0.0</v>
      </c>
      <c r="BL312" s="1" t="s">
        <v>144</v>
      </c>
      <c r="BM312" s="1" t="s">
        <v>146</v>
      </c>
      <c r="BN312" s="1" t="s">
        <v>146</v>
      </c>
      <c r="BO312" s="1" t="s">
        <v>145</v>
      </c>
      <c r="BP312" s="1" t="s">
        <v>145</v>
      </c>
      <c r="BQ312" s="1" t="s">
        <v>145</v>
      </c>
      <c r="BR312" s="1" t="s">
        <v>145</v>
      </c>
      <c r="BS312" s="1">
        <v>27.12215243</v>
      </c>
      <c r="BT312" s="1">
        <v>21.35755472</v>
      </c>
      <c r="BU312" s="1">
        <v>19.17349561</v>
      </c>
      <c r="BV312" s="1">
        <v>8.532517583</v>
      </c>
      <c r="BW312" s="1">
        <v>4.998359641</v>
      </c>
      <c r="BX312" s="1">
        <v>0.689938379</v>
      </c>
      <c r="BY312" s="1">
        <v>0.378878846</v>
      </c>
      <c r="BZ312" s="1" t="str">
        <f t="shared" si="1"/>
        <v>proinflamatoria</v>
      </c>
      <c r="CA312" s="1">
        <v>40.01416765</v>
      </c>
      <c r="CB312" s="1" t="s">
        <v>148</v>
      </c>
      <c r="CC312" s="1">
        <v>0.2080209</v>
      </c>
      <c r="CD312" s="1">
        <v>0.064805076</v>
      </c>
      <c r="CE312" s="1">
        <v>0.13341024</v>
      </c>
      <c r="CF312" s="1">
        <v>0.084416245</v>
      </c>
      <c r="CG312" s="1">
        <v>0.052115496</v>
      </c>
      <c r="CH312" s="1">
        <v>1078.856</v>
      </c>
      <c r="CI312" s="2" t="str">
        <f t="shared" si="2"/>
        <v>High</v>
      </c>
      <c r="CJ312" s="1">
        <v>887.745</v>
      </c>
      <c r="CK312" s="1">
        <v>617.654</v>
      </c>
      <c r="CL312" s="1">
        <v>270.091</v>
      </c>
      <c r="CM312" s="1">
        <v>50.345</v>
      </c>
      <c r="CN312" s="1">
        <v>808.364</v>
      </c>
      <c r="CO312" s="1">
        <v>6.658</v>
      </c>
      <c r="CP312" s="1">
        <v>0.0</v>
      </c>
      <c r="CQ312" s="1">
        <v>6.658</v>
      </c>
      <c r="CR312" s="1">
        <v>0.0</v>
      </c>
      <c r="CS312" s="1">
        <v>22.377</v>
      </c>
      <c r="CT312" s="1">
        <v>22.377</v>
      </c>
      <c r="CU312" s="1">
        <v>0.0</v>
      </c>
      <c r="CV312" s="1">
        <v>1.078</v>
      </c>
      <c r="CW312" s="1">
        <v>0.0</v>
      </c>
      <c r="CX312" s="1">
        <v>0.0</v>
      </c>
      <c r="CY312" s="1">
        <v>45.535</v>
      </c>
      <c r="CZ312" s="1">
        <v>0.022</v>
      </c>
      <c r="DA312" s="1">
        <v>0.0</v>
      </c>
      <c r="DB312" s="1">
        <v>0.022</v>
      </c>
      <c r="DC312" s="1">
        <v>4.348</v>
      </c>
      <c r="DD312" s="1">
        <v>0.026</v>
      </c>
      <c r="DE312" s="1">
        <v>4.374</v>
      </c>
      <c r="DF312" s="1">
        <v>0.063</v>
      </c>
      <c r="DG312" s="1">
        <v>0.3</v>
      </c>
      <c r="DH312" s="1">
        <v>0.363</v>
      </c>
      <c r="DI312" s="1">
        <v>0.128</v>
      </c>
      <c r="DJ312" s="1">
        <v>0.669</v>
      </c>
      <c r="DK312" s="1">
        <v>0.797</v>
      </c>
      <c r="DL312" s="1">
        <v>560.848</v>
      </c>
      <c r="DM312" s="1">
        <v>246.718</v>
      </c>
      <c r="DN312" s="1">
        <v>807.567</v>
      </c>
      <c r="DO312" s="1">
        <v>0.0</v>
      </c>
      <c r="DP312" s="1">
        <v>22.377</v>
      </c>
      <c r="DQ312" s="1">
        <v>22.377</v>
      </c>
      <c r="DR312" s="1" t="s">
        <v>157</v>
      </c>
      <c r="DS312" s="1" t="s">
        <v>149</v>
      </c>
      <c r="DT312" s="1" t="s">
        <v>158</v>
      </c>
      <c r="DU312" s="1" t="s">
        <v>149</v>
      </c>
      <c r="DV312" s="1">
        <v>592.368</v>
      </c>
      <c r="DW312" s="1" t="str">
        <f t="shared" si="3"/>
        <v>high</v>
      </c>
      <c r="DX312" s="1">
        <v>487.434</v>
      </c>
      <c r="DY312" s="1">
        <v>27.643</v>
      </c>
      <c r="DZ312" s="1">
        <v>443.849</v>
      </c>
      <c r="EA312" s="1" t="s">
        <v>157</v>
      </c>
      <c r="EB312" s="1" t="s">
        <v>149</v>
      </c>
      <c r="EC312" s="1" t="s">
        <v>158</v>
      </c>
      <c r="ED312" s="1" t="s">
        <v>149</v>
      </c>
      <c r="EE312" s="1" t="s">
        <v>783</v>
      </c>
      <c r="EF312" s="1" t="s">
        <v>151</v>
      </c>
      <c r="EG312" s="1" t="s">
        <v>151</v>
      </c>
    </row>
    <row r="313" ht="14.25" customHeight="1">
      <c r="A313" s="1" t="s">
        <v>784</v>
      </c>
      <c r="B313" s="1" t="s">
        <v>153</v>
      </c>
      <c r="C313" s="1">
        <v>35.0</v>
      </c>
      <c r="D313" s="1" t="s">
        <v>137</v>
      </c>
      <c r="E313" s="1">
        <v>59.8</v>
      </c>
      <c r="F313" s="1">
        <v>15.0</v>
      </c>
      <c r="G313" s="1" t="s">
        <v>154</v>
      </c>
      <c r="H313" s="1">
        <v>49.0</v>
      </c>
      <c r="I313" s="1">
        <v>89.0</v>
      </c>
      <c r="J313" s="1">
        <v>142.0</v>
      </c>
      <c r="K313" s="1">
        <v>9.466666667</v>
      </c>
      <c r="L313" s="1">
        <v>209.3</v>
      </c>
      <c r="M313" s="1">
        <v>0.5</v>
      </c>
      <c r="N313" s="1">
        <v>76.0</v>
      </c>
      <c r="O313" s="1">
        <v>5.6</v>
      </c>
      <c r="P313" s="1">
        <v>3.98</v>
      </c>
      <c r="Q313" s="1">
        <v>7.72</v>
      </c>
      <c r="R313" s="1">
        <v>0.515544041</v>
      </c>
      <c r="S313" s="1">
        <v>77.0</v>
      </c>
      <c r="T313" s="1">
        <v>6.96</v>
      </c>
      <c r="U313" s="1">
        <v>4.218</v>
      </c>
      <c r="V313" s="1">
        <v>125.1</v>
      </c>
      <c r="W313" s="1">
        <v>193.8718663</v>
      </c>
      <c r="X313" s="1">
        <v>115.7</v>
      </c>
      <c r="Y313" s="1">
        <v>76.64197773</v>
      </c>
      <c r="Z313" s="1">
        <v>1.304768</v>
      </c>
      <c r="AA313" s="1">
        <v>0.366655858</v>
      </c>
      <c r="AB313" s="1">
        <v>48.0</v>
      </c>
      <c r="AC313" s="1">
        <v>20.94061764</v>
      </c>
      <c r="AD313" s="1" t="s">
        <v>154</v>
      </c>
      <c r="AE313" s="1">
        <v>32.71108924</v>
      </c>
      <c r="AF313" s="1">
        <v>73.6</v>
      </c>
      <c r="AG313" s="1" t="s">
        <v>154</v>
      </c>
      <c r="AH313" s="1" t="s">
        <v>154</v>
      </c>
      <c r="AI313" s="1" t="s">
        <v>142</v>
      </c>
      <c r="AJ313" s="1" t="s">
        <v>142</v>
      </c>
      <c r="AK313" s="1" t="s">
        <v>143</v>
      </c>
      <c r="AL313" s="1">
        <v>96.0</v>
      </c>
      <c r="AM313" s="1">
        <v>54.0</v>
      </c>
      <c r="AN313" s="1">
        <v>2048.77</v>
      </c>
      <c r="AO313" s="1">
        <v>28.4713</v>
      </c>
      <c r="AP313" s="1">
        <v>475.031</v>
      </c>
      <c r="AQ313" s="1">
        <v>889.377</v>
      </c>
      <c r="AR313" s="1">
        <v>13.2905</v>
      </c>
      <c r="AS313" s="1">
        <v>698.794</v>
      </c>
      <c r="AT313" s="1">
        <v>3142.13</v>
      </c>
      <c r="AU313" s="1">
        <v>283.837</v>
      </c>
      <c r="AV313" s="1">
        <v>9.68764</v>
      </c>
      <c r="AW313" s="1">
        <v>1.9784</v>
      </c>
      <c r="AX313" s="1">
        <v>3.86221</v>
      </c>
      <c r="AY313" s="1">
        <v>684.491</v>
      </c>
      <c r="AZ313" s="1">
        <v>1.21055</v>
      </c>
      <c r="BA313" s="1">
        <v>1.36397</v>
      </c>
      <c r="BB313" s="1">
        <v>12.6707</v>
      </c>
      <c r="BC313" s="1">
        <v>4.34696</v>
      </c>
      <c r="BD313" s="1">
        <v>1.2125</v>
      </c>
      <c r="BE313" s="1">
        <v>480.885</v>
      </c>
      <c r="BF313" s="1">
        <v>5.90849</v>
      </c>
      <c r="BG313" s="1">
        <v>154.1</v>
      </c>
      <c r="BH313" s="1">
        <v>0.928458245</v>
      </c>
      <c r="BI313" s="1">
        <v>0.158997052</v>
      </c>
      <c r="BJ313" s="1">
        <v>0.09766037</v>
      </c>
      <c r="BK313" s="1">
        <v>0.0</v>
      </c>
      <c r="BL313" s="1" t="s">
        <v>156</v>
      </c>
      <c r="BM313" s="1" t="s">
        <v>146</v>
      </c>
      <c r="BN313" s="1" t="s">
        <v>146</v>
      </c>
      <c r="BO313" s="1" t="s">
        <v>145</v>
      </c>
      <c r="BP313" s="1" t="s">
        <v>146</v>
      </c>
      <c r="BQ313" s="1" t="s">
        <v>146</v>
      </c>
      <c r="BR313" s="1" t="s">
        <v>146</v>
      </c>
      <c r="BS313" s="1">
        <v>21.69389131</v>
      </c>
      <c r="BT313" s="1">
        <v>23.33932391</v>
      </c>
      <c r="BU313" s="1">
        <v>10.78698114</v>
      </c>
      <c r="BV313" s="1">
        <v>5.10894711</v>
      </c>
      <c r="BW313" s="1">
        <v>6.590004914</v>
      </c>
      <c r="BX313" s="1">
        <v>-0.747026201</v>
      </c>
      <c r="BY313" s="1">
        <v>-0.364580869</v>
      </c>
      <c r="BZ313" s="1" t="str">
        <f t="shared" si="1"/>
        <v>antiinflamatoria</v>
      </c>
      <c r="CA313" s="1">
        <v>34.85869565</v>
      </c>
      <c r="CB313" s="1" t="s">
        <v>148</v>
      </c>
      <c r="CC313" s="1">
        <v>0.002746296</v>
      </c>
      <c r="CD313" s="1">
        <v>0.098209105</v>
      </c>
      <c r="CE313" s="1">
        <v>0.059876997</v>
      </c>
      <c r="CF313" s="1">
        <v>0.414187909</v>
      </c>
      <c r="CG313" s="1">
        <v>0.198506943</v>
      </c>
      <c r="CH313" s="1">
        <v>1567.63</v>
      </c>
      <c r="CI313" s="2" t="str">
        <f t="shared" si="2"/>
        <v>High</v>
      </c>
      <c r="CJ313" s="1">
        <v>577.223</v>
      </c>
      <c r="CK313" s="1">
        <v>453.552</v>
      </c>
      <c r="CL313" s="1">
        <v>123.671</v>
      </c>
      <c r="CM313" s="1">
        <v>374.771</v>
      </c>
      <c r="CN313" s="1">
        <v>163.572</v>
      </c>
      <c r="CO313" s="1">
        <v>21.212</v>
      </c>
      <c r="CP313" s="1">
        <v>0.0</v>
      </c>
      <c r="CQ313" s="1">
        <v>21.212</v>
      </c>
      <c r="CR313" s="1">
        <v>0.009</v>
      </c>
      <c r="CS313" s="1">
        <v>17.394</v>
      </c>
      <c r="CT313" s="1">
        <v>17.403</v>
      </c>
      <c r="CU313" s="1">
        <v>0.266</v>
      </c>
      <c r="CV313" s="1">
        <v>21.12</v>
      </c>
      <c r="CW313" s="1">
        <v>202.232</v>
      </c>
      <c r="CX313" s="1">
        <v>0.0</v>
      </c>
      <c r="CY313" s="1">
        <v>139.053</v>
      </c>
      <c r="CZ313" s="1">
        <v>0.046</v>
      </c>
      <c r="DA313" s="1">
        <v>0.33</v>
      </c>
      <c r="DB313" s="1">
        <v>0.377</v>
      </c>
      <c r="DC313" s="1">
        <v>8.124</v>
      </c>
      <c r="DD313" s="1">
        <v>0.032</v>
      </c>
      <c r="DE313" s="1">
        <v>8.156</v>
      </c>
      <c r="DF313" s="1">
        <v>14.38</v>
      </c>
      <c r="DG313" s="1">
        <v>10.542</v>
      </c>
      <c r="DH313" s="1">
        <v>24.922</v>
      </c>
      <c r="DI313" s="1">
        <v>47.584</v>
      </c>
      <c r="DJ313" s="1">
        <v>69.726</v>
      </c>
      <c r="DK313" s="1">
        <v>117.31</v>
      </c>
      <c r="DL313" s="1">
        <v>20.617</v>
      </c>
      <c r="DM313" s="1">
        <v>25.615</v>
      </c>
      <c r="DN313" s="1">
        <v>46.232</v>
      </c>
      <c r="DO313" s="1">
        <v>0.009</v>
      </c>
      <c r="DP313" s="1">
        <v>17.394</v>
      </c>
      <c r="DQ313" s="1">
        <v>17.403</v>
      </c>
      <c r="DR313" s="1" t="s">
        <v>149</v>
      </c>
      <c r="DS313" s="1" t="s">
        <v>157</v>
      </c>
      <c r="DT313" s="1" t="s">
        <v>149</v>
      </c>
      <c r="DU313" s="1" t="s">
        <v>157</v>
      </c>
      <c r="DV313" s="1">
        <v>765.157</v>
      </c>
      <c r="DW313" s="1" t="str">
        <f t="shared" si="3"/>
        <v>high</v>
      </c>
      <c r="DX313" s="1">
        <v>281.741</v>
      </c>
      <c r="DY313" s="1">
        <v>182.925</v>
      </c>
      <c r="DZ313" s="1">
        <v>79.839</v>
      </c>
      <c r="EA313" s="1" t="s">
        <v>149</v>
      </c>
      <c r="EB313" s="1" t="s">
        <v>157</v>
      </c>
      <c r="EC313" s="1" t="s">
        <v>149</v>
      </c>
      <c r="ED313" s="1" t="s">
        <v>157</v>
      </c>
      <c r="EE313" s="1" t="s">
        <v>785</v>
      </c>
      <c r="EF313" s="1" t="s">
        <v>151</v>
      </c>
      <c r="EG313" s="1" t="s">
        <v>151</v>
      </c>
    </row>
    <row r="314" ht="14.25" customHeight="1">
      <c r="A314" s="1" t="s">
        <v>786</v>
      </c>
      <c r="B314" s="1" t="s">
        <v>136</v>
      </c>
      <c r="C314" s="1">
        <v>29.0</v>
      </c>
      <c r="D314" s="1" t="s">
        <v>137</v>
      </c>
      <c r="E314" s="1">
        <v>51.3</v>
      </c>
      <c r="F314" s="1">
        <v>34.0</v>
      </c>
      <c r="G314" s="1" t="s">
        <v>138</v>
      </c>
      <c r="H314" s="1">
        <v>23.0</v>
      </c>
      <c r="I314" s="1">
        <v>65.0</v>
      </c>
      <c r="J314" s="1">
        <v>115.0</v>
      </c>
      <c r="K314" s="1">
        <v>3.382352941</v>
      </c>
      <c r="L314" s="1">
        <v>271.4</v>
      </c>
      <c r="M314" s="1">
        <v>2.9</v>
      </c>
      <c r="N314" s="1">
        <v>84.0</v>
      </c>
      <c r="O314" s="1">
        <v>5.9</v>
      </c>
      <c r="P314" s="1">
        <v>2.49</v>
      </c>
      <c r="Q314" s="1">
        <v>3.97</v>
      </c>
      <c r="R314" s="1">
        <v>0.62720403</v>
      </c>
      <c r="S314" s="1">
        <v>115.0</v>
      </c>
      <c r="T314" s="1">
        <v>11.53</v>
      </c>
      <c r="U314" s="1">
        <v>4.662</v>
      </c>
      <c r="V314" s="1">
        <v>143.6</v>
      </c>
      <c r="W314" s="1">
        <v>198.4509466</v>
      </c>
      <c r="X314" s="1">
        <v>68.5</v>
      </c>
      <c r="Y314" s="1">
        <v>41.85823787</v>
      </c>
      <c r="Z314" s="1">
        <v>2.389016</v>
      </c>
      <c r="AA314" s="1">
        <v>0.334443811</v>
      </c>
      <c r="AB314" s="1">
        <v>74.8</v>
      </c>
      <c r="AC314" s="1">
        <v>24.79145185</v>
      </c>
      <c r="AD314" s="1" t="s">
        <v>154</v>
      </c>
      <c r="AE314" s="1">
        <v>35.72440624</v>
      </c>
      <c r="AF314" s="1">
        <v>92.2</v>
      </c>
      <c r="AG314" s="1" t="s">
        <v>140</v>
      </c>
      <c r="AH314" s="1" t="s">
        <v>141</v>
      </c>
      <c r="AI314" s="1" t="s">
        <v>142</v>
      </c>
      <c r="AJ314" s="1" t="s">
        <v>167</v>
      </c>
      <c r="AK314" s="1" t="s">
        <v>143</v>
      </c>
      <c r="AL314" s="1">
        <v>121.0</v>
      </c>
      <c r="AM314" s="1">
        <v>78.0</v>
      </c>
      <c r="AN314" s="1">
        <v>1806.44</v>
      </c>
      <c r="AO314" s="1">
        <v>14.9787</v>
      </c>
      <c r="AP314" s="1">
        <v>484.108</v>
      </c>
      <c r="AQ314" s="1">
        <v>845.372</v>
      </c>
      <c r="AR314" s="1">
        <v>12.1673</v>
      </c>
      <c r="AS314" s="1">
        <v>753.547</v>
      </c>
      <c r="AT314" s="1">
        <v>1829.58</v>
      </c>
      <c r="AU314" s="1">
        <v>185.307</v>
      </c>
      <c r="AV314" s="1">
        <v>9.54768</v>
      </c>
      <c r="AW314" s="1">
        <v>1.0866</v>
      </c>
      <c r="AX314" s="1">
        <v>3.46661</v>
      </c>
      <c r="AY314" s="1">
        <v>775.633</v>
      </c>
      <c r="AZ314" s="1">
        <v>0.79303</v>
      </c>
      <c r="BA314" s="1">
        <v>1.34864</v>
      </c>
      <c r="BB314" s="1">
        <v>9.52135</v>
      </c>
      <c r="BC314" s="1">
        <v>4.66604</v>
      </c>
      <c r="BD314" s="1">
        <v>0.864905</v>
      </c>
      <c r="BE314" s="1">
        <v>385.248</v>
      </c>
      <c r="BF314" s="1">
        <v>6.82183</v>
      </c>
      <c r="BG314" s="1">
        <v>144.839</v>
      </c>
      <c r="BH314" s="1">
        <v>3.399351251</v>
      </c>
      <c r="BI314" s="1">
        <v>2.9536357</v>
      </c>
      <c r="BJ314" s="1">
        <v>1.135508584</v>
      </c>
      <c r="BK314" s="1">
        <v>0.0</v>
      </c>
      <c r="BL314" s="1" t="s">
        <v>156</v>
      </c>
      <c r="BM314" s="1" t="s">
        <v>146</v>
      </c>
      <c r="BN314" s="1" t="s">
        <v>146</v>
      </c>
      <c r="BO314" s="1" t="s">
        <v>145</v>
      </c>
      <c r="BP314" s="1" t="s">
        <v>146</v>
      </c>
      <c r="BQ314" s="1" t="s">
        <v>146</v>
      </c>
      <c r="BR314" s="1" t="s">
        <v>146</v>
      </c>
      <c r="BS314" s="1">
        <v>25.08473043</v>
      </c>
      <c r="BT314" s="1">
        <v>13.32176108</v>
      </c>
      <c r="BU314" s="1">
        <v>10.72315702</v>
      </c>
      <c r="BV314" s="1">
        <v>4.453383458</v>
      </c>
      <c r="BW314" s="1">
        <v>5.775874539</v>
      </c>
      <c r="BX314" s="1">
        <v>0.663373878</v>
      </c>
      <c r="BY314" s="1">
        <v>0.367316655</v>
      </c>
      <c r="BZ314" s="1" t="str">
        <f t="shared" si="1"/>
        <v>proinflamatoria</v>
      </c>
      <c r="CA314" s="1">
        <v>26.32104121</v>
      </c>
      <c r="CB314" s="1" t="s">
        <v>148</v>
      </c>
      <c r="CC314" s="1">
        <v>0.277623027</v>
      </c>
      <c r="CD314" s="1">
        <v>0.11354291</v>
      </c>
      <c r="CE314" s="1">
        <v>0.02957952</v>
      </c>
      <c r="CF314" s="1">
        <v>0.006731662</v>
      </c>
      <c r="CG314" s="1">
        <v>0.075872132</v>
      </c>
      <c r="CH314" s="1">
        <v>393.057</v>
      </c>
      <c r="CI314" s="2" t="str">
        <f t="shared" si="2"/>
        <v>low</v>
      </c>
      <c r="CJ314" s="1">
        <v>377.514</v>
      </c>
      <c r="CK314" s="1">
        <v>356.656</v>
      </c>
      <c r="CL314" s="1">
        <v>20.858</v>
      </c>
      <c r="CM314" s="1">
        <v>361.265</v>
      </c>
      <c r="CN314" s="1">
        <v>14.819</v>
      </c>
      <c r="CO314" s="1">
        <v>1.384</v>
      </c>
      <c r="CP314" s="1">
        <v>0.0</v>
      </c>
      <c r="CQ314" s="1">
        <v>1.384</v>
      </c>
      <c r="CR314" s="1">
        <v>0.0</v>
      </c>
      <c r="CS314" s="1">
        <v>0.046</v>
      </c>
      <c r="CT314" s="1">
        <v>0.046</v>
      </c>
      <c r="CU314" s="1">
        <v>0.0</v>
      </c>
      <c r="CV314" s="1">
        <v>0.0</v>
      </c>
      <c r="CW314" s="1">
        <v>0.0</v>
      </c>
      <c r="CX314" s="1">
        <v>0.0</v>
      </c>
      <c r="CY314" s="1">
        <v>27.408</v>
      </c>
      <c r="CZ314" s="1">
        <v>23.624</v>
      </c>
      <c r="DA314" s="1">
        <v>6.105</v>
      </c>
      <c r="DB314" s="1">
        <v>29.73</v>
      </c>
      <c r="DC314" s="1">
        <v>3.55</v>
      </c>
      <c r="DD314" s="1">
        <v>0.0</v>
      </c>
      <c r="DE314" s="1">
        <v>3.55</v>
      </c>
      <c r="DF314" s="1">
        <v>299.949</v>
      </c>
      <c r="DG314" s="1">
        <v>0.579</v>
      </c>
      <c r="DH314" s="1">
        <v>300.527</v>
      </c>
      <c r="DI314" s="1">
        <v>0.241</v>
      </c>
      <c r="DJ314" s="1">
        <v>0.448</v>
      </c>
      <c r="DK314" s="1">
        <v>0.689</v>
      </c>
      <c r="DL314" s="1">
        <v>0.45</v>
      </c>
      <c r="DM314" s="1">
        <v>13.68</v>
      </c>
      <c r="DN314" s="1">
        <v>14.13</v>
      </c>
      <c r="DO314" s="1">
        <v>0.0</v>
      </c>
      <c r="DP314" s="1">
        <v>0.046</v>
      </c>
      <c r="DQ314" s="1">
        <v>0.046</v>
      </c>
      <c r="DR314" s="1" t="s">
        <v>158</v>
      </c>
      <c r="DS314" s="1" t="s">
        <v>157</v>
      </c>
      <c r="DT314" s="1" t="s">
        <v>149</v>
      </c>
      <c r="DU314" s="1" t="s">
        <v>158</v>
      </c>
      <c r="DV314" s="1">
        <v>217.587</v>
      </c>
      <c r="DW314" s="1" t="str">
        <f t="shared" si="3"/>
        <v>low</v>
      </c>
      <c r="DX314" s="1">
        <v>208.982</v>
      </c>
      <c r="DY314" s="1">
        <v>199.987</v>
      </c>
      <c r="DZ314" s="1">
        <v>8.203</v>
      </c>
      <c r="EA314" s="1" t="s">
        <v>158</v>
      </c>
      <c r="EB314" s="1" t="s">
        <v>157</v>
      </c>
      <c r="EC314" s="1" t="s">
        <v>149</v>
      </c>
      <c r="ED314" s="1" t="s">
        <v>158</v>
      </c>
      <c r="EE314" s="1" t="s">
        <v>787</v>
      </c>
      <c r="EF314" s="1" t="s">
        <v>151</v>
      </c>
      <c r="EG314" s="1" t="s">
        <v>151</v>
      </c>
    </row>
    <row r="315" ht="14.25" customHeight="1">
      <c r="A315" s="1" t="s">
        <v>788</v>
      </c>
      <c r="B315" s="1" t="s">
        <v>153</v>
      </c>
      <c r="C315" s="1">
        <v>30.0</v>
      </c>
      <c r="D315" s="1" t="s">
        <v>137</v>
      </c>
      <c r="E315" s="1">
        <v>95.9</v>
      </c>
      <c r="F315" s="1">
        <v>108.0</v>
      </c>
      <c r="G315" s="1" t="s">
        <v>154</v>
      </c>
      <c r="H315" s="1">
        <v>10.0</v>
      </c>
      <c r="I315" s="1">
        <v>134.0</v>
      </c>
      <c r="J315" s="1">
        <v>234.0</v>
      </c>
      <c r="K315" s="1">
        <v>2.166666667</v>
      </c>
      <c r="L315" s="1">
        <v>271.4</v>
      </c>
      <c r="M315" s="1">
        <v>6.4</v>
      </c>
      <c r="N315" s="1">
        <v>79.0</v>
      </c>
      <c r="O315" s="1">
        <v>5.6</v>
      </c>
      <c r="P315" s="1">
        <v>13.42</v>
      </c>
      <c r="Q315" s="1">
        <v>10.6</v>
      </c>
      <c r="R315" s="1">
        <v>1.266037736</v>
      </c>
      <c r="S315" s="1">
        <v>52.0</v>
      </c>
      <c r="T315" s="1">
        <v>9.65</v>
      </c>
      <c r="U315" s="1">
        <v>4.3845</v>
      </c>
      <c r="V315" s="1">
        <v>144.0</v>
      </c>
      <c r="W315" s="1">
        <v>218.2023742</v>
      </c>
      <c r="X315" s="1">
        <v>83.0</v>
      </c>
      <c r="Y315" s="1">
        <v>53.17838335</v>
      </c>
      <c r="Z315" s="1">
        <v>1.880463333</v>
      </c>
      <c r="AA315" s="1">
        <v>0.346490178</v>
      </c>
      <c r="AB315" s="1">
        <v>68.2</v>
      </c>
      <c r="AC315" s="1">
        <v>29.05807525</v>
      </c>
      <c r="AD315" s="1" t="s">
        <v>139</v>
      </c>
      <c r="AE315" s="1">
        <v>34.55272204</v>
      </c>
      <c r="AF315" s="1">
        <v>80.5</v>
      </c>
      <c r="AG315" s="1" t="s">
        <v>140</v>
      </c>
      <c r="AH315" s="1" t="s">
        <v>154</v>
      </c>
      <c r="AI315" s="1" t="s">
        <v>167</v>
      </c>
      <c r="AJ315" s="1" t="s">
        <v>167</v>
      </c>
      <c r="AK315" s="1" t="s">
        <v>173</v>
      </c>
      <c r="AL315" s="1">
        <v>112.0</v>
      </c>
      <c r="AM315" s="1">
        <v>80.0</v>
      </c>
      <c r="AN315" s="1">
        <v>1753.81</v>
      </c>
      <c r="AO315" s="1">
        <v>11.3302</v>
      </c>
      <c r="AP315" s="1">
        <v>855.683</v>
      </c>
      <c r="AQ315" s="1">
        <v>1089.68</v>
      </c>
      <c r="AR315" s="1">
        <v>14.1982</v>
      </c>
      <c r="AS315" s="1">
        <v>1397.94</v>
      </c>
      <c r="AT315" s="1">
        <v>3670.51</v>
      </c>
      <c r="AU315" s="1">
        <v>233.744</v>
      </c>
      <c r="AV315" s="1">
        <v>10.6462</v>
      </c>
      <c r="AW315" s="1">
        <v>1.36872</v>
      </c>
      <c r="AX315" s="1">
        <v>3.2463</v>
      </c>
      <c r="AY315" s="1">
        <v>945.641</v>
      </c>
      <c r="AZ315" s="1">
        <v>1.43951</v>
      </c>
      <c r="BA315" s="1">
        <v>2.01016</v>
      </c>
      <c r="BB315" s="1">
        <v>17.5185</v>
      </c>
      <c r="BC315" s="1">
        <v>4.00073</v>
      </c>
      <c r="BD315" s="1">
        <v>2.56454</v>
      </c>
      <c r="BE315" s="1">
        <v>330.206</v>
      </c>
      <c r="BF315" s="1">
        <v>7.29962</v>
      </c>
      <c r="BG315" s="1">
        <v>169.55</v>
      </c>
      <c r="BH315" s="1">
        <v>0.0</v>
      </c>
      <c r="BI315" s="1">
        <v>0.0</v>
      </c>
      <c r="BJ315" s="1">
        <v>0.126134175</v>
      </c>
      <c r="BK315" s="1">
        <v>0.0</v>
      </c>
      <c r="BL315" s="1" t="s">
        <v>156</v>
      </c>
      <c r="BM315" s="1" t="s">
        <v>146</v>
      </c>
      <c r="BN315" s="1" t="s">
        <v>146</v>
      </c>
      <c r="BO315" s="1" t="s">
        <v>146</v>
      </c>
      <c r="BP315" s="1" t="s">
        <v>146</v>
      </c>
      <c r="BQ315" s="1" t="s">
        <v>145</v>
      </c>
      <c r="BR315" s="1" t="s">
        <v>146</v>
      </c>
      <c r="BS315" s="1">
        <v>25.98975744</v>
      </c>
      <c r="BT315" s="1">
        <v>0.0</v>
      </c>
      <c r="BU315" s="1">
        <v>8.746799734</v>
      </c>
      <c r="BV315" s="1">
        <v>3.852503662</v>
      </c>
      <c r="BW315" s="1">
        <v>2.967415413</v>
      </c>
      <c r="BX315" s="1">
        <v>-0.502692354</v>
      </c>
      <c r="BY315" s="1">
        <v>-0.286597693</v>
      </c>
      <c r="BZ315" s="1" t="str">
        <f t="shared" si="1"/>
        <v>antiinflamatoria</v>
      </c>
      <c r="CA315" s="1">
        <v>37.9378882</v>
      </c>
      <c r="CB315" s="1" t="s">
        <v>148</v>
      </c>
      <c r="CC315" s="1">
        <v>0.041630843</v>
      </c>
      <c r="CD315" s="1">
        <v>0.208063713</v>
      </c>
      <c r="CE315" s="1">
        <v>0.046653695</v>
      </c>
      <c r="CF315" s="1">
        <v>0.19901353</v>
      </c>
      <c r="CG315" s="1">
        <v>0.111407756</v>
      </c>
      <c r="CH315" s="1">
        <v>1979.518</v>
      </c>
      <c r="CI315" s="2" t="str">
        <f t="shared" si="2"/>
        <v>High</v>
      </c>
      <c r="CJ315" s="1">
        <v>2018.638</v>
      </c>
      <c r="CK315" s="1">
        <v>1361.171</v>
      </c>
      <c r="CL315" s="1">
        <v>657.467</v>
      </c>
      <c r="CM315" s="1">
        <v>103.613</v>
      </c>
      <c r="CN315" s="1">
        <v>1835.503</v>
      </c>
      <c r="CO315" s="1">
        <v>19.141</v>
      </c>
      <c r="CP315" s="1">
        <v>0.0</v>
      </c>
      <c r="CQ315" s="1">
        <v>19.141</v>
      </c>
      <c r="CR315" s="1">
        <v>0.0</v>
      </c>
      <c r="CS315" s="1">
        <v>60.381</v>
      </c>
      <c r="CT315" s="1">
        <v>60.381</v>
      </c>
      <c r="CU315" s="1">
        <v>0.0</v>
      </c>
      <c r="CV315" s="1">
        <v>5.714</v>
      </c>
      <c r="CW315" s="1">
        <v>0.0</v>
      </c>
      <c r="CX315" s="1">
        <v>0.0</v>
      </c>
      <c r="CY315" s="1">
        <v>77.441</v>
      </c>
      <c r="CZ315" s="1">
        <v>0.0</v>
      </c>
      <c r="DA315" s="1">
        <v>0.0</v>
      </c>
      <c r="DB315" s="1">
        <v>0.0</v>
      </c>
      <c r="DC315" s="1">
        <v>7.438</v>
      </c>
      <c r="DD315" s="1">
        <v>0.064</v>
      </c>
      <c r="DE315" s="1">
        <v>7.502</v>
      </c>
      <c r="DF315" s="1">
        <v>13.802</v>
      </c>
      <c r="DG315" s="1">
        <v>4.869</v>
      </c>
      <c r="DH315" s="1">
        <v>18.67</v>
      </c>
      <c r="DI315" s="1">
        <v>0.072</v>
      </c>
      <c r="DJ315" s="1">
        <v>2.445</v>
      </c>
      <c r="DK315" s="1">
        <v>2.517</v>
      </c>
      <c r="DL315" s="1">
        <v>1243.278</v>
      </c>
      <c r="DM315" s="1">
        <v>589.708</v>
      </c>
      <c r="DN315" s="1">
        <v>1832.986</v>
      </c>
      <c r="DO315" s="1">
        <v>0.0</v>
      </c>
      <c r="DP315" s="1">
        <v>60.381</v>
      </c>
      <c r="DQ315" s="1">
        <v>60.381</v>
      </c>
      <c r="DR315" s="1" t="s">
        <v>149</v>
      </c>
      <c r="DS315" s="1" t="s">
        <v>149</v>
      </c>
      <c r="DT315" s="1" t="s">
        <v>157</v>
      </c>
      <c r="DU315" s="1" t="s">
        <v>149</v>
      </c>
      <c r="DV315" s="1">
        <v>1128.696</v>
      </c>
      <c r="DW315" s="1" t="str">
        <f t="shared" si="3"/>
        <v>high</v>
      </c>
      <c r="DX315" s="1">
        <v>1151.002</v>
      </c>
      <c r="DY315" s="1">
        <v>59.079</v>
      </c>
      <c r="DZ315" s="1">
        <v>1046.58</v>
      </c>
      <c r="EA315" s="1" t="s">
        <v>149</v>
      </c>
      <c r="EB315" s="1" t="s">
        <v>149</v>
      </c>
      <c r="EC315" s="1" t="s">
        <v>157</v>
      </c>
      <c r="ED315" s="1" t="s">
        <v>149</v>
      </c>
      <c r="EE315" s="1" t="s">
        <v>789</v>
      </c>
      <c r="EF315" s="1" t="s">
        <v>151</v>
      </c>
      <c r="EG315" s="1" t="s">
        <v>151</v>
      </c>
    </row>
    <row r="316" ht="14.25" customHeight="1">
      <c r="A316" s="1" t="s">
        <v>790</v>
      </c>
      <c r="B316" s="1" t="s">
        <v>153</v>
      </c>
      <c r="C316" s="1">
        <v>44.0</v>
      </c>
      <c r="D316" s="1" t="s">
        <v>161</v>
      </c>
      <c r="E316" s="1">
        <v>167.0</v>
      </c>
      <c r="F316" s="1">
        <v>27.0</v>
      </c>
      <c r="G316" s="1" t="s">
        <v>154</v>
      </c>
      <c r="H316" s="1">
        <v>218.0</v>
      </c>
      <c r="I316" s="1">
        <v>98.0</v>
      </c>
      <c r="J316" s="1">
        <v>291.0</v>
      </c>
      <c r="K316" s="1">
        <v>10.77777778</v>
      </c>
      <c r="L316" s="1">
        <v>41.1</v>
      </c>
      <c r="M316" s="1">
        <v>0.4</v>
      </c>
      <c r="N316" s="1">
        <v>290.0</v>
      </c>
      <c r="O316" s="1">
        <v>9.4</v>
      </c>
      <c r="P316" s="1">
        <v>2.96</v>
      </c>
      <c r="Q316" s="1">
        <v>7.44</v>
      </c>
      <c r="R316" s="1">
        <v>0.397849462</v>
      </c>
      <c r="S316" s="1">
        <v>1090.0</v>
      </c>
      <c r="T316" s="1">
        <v>13.12</v>
      </c>
      <c r="U316" s="1">
        <v>16.095</v>
      </c>
      <c r="V316" s="1">
        <v>16.7</v>
      </c>
      <c r="W316" s="1">
        <v>20.83366415</v>
      </c>
      <c r="X316" s="1">
        <v>38.7</v>
      </c>
      <c r="Y316" s="1">
        <v>10.65510422</v>
      </c>
      <c r="Z316" s="1">
        <v>9.385173333</v>
      </c>
      <c r="AA316" s="1">
        <v>0.278997452</v>
      </c>
      <c r="AB316" s="1">
        <v>57.2</v>
      </c>
      <c r="AC316" s="1">
        <v>23.29474903</v>
      </c>
      <c r="AD316" s="1" t="s">
        <v>154</v>
      </c>
      <c r="AE316" s="1">
        <v>39.53331969</v>
      </c>
      <c r="AF316" s="1">
        <v>86.9</v>
      </c>
      <c r="AG316" s="1" t="s">
        <v>140</v>
      </c>
      <c r="AH316" s="1" t="s">
        <v>141</v>
      </c>
      <c r="AI316" s="1" t="s">
        <v>142</v>
      </c>
      <c r="AJ316" s="1" t="s">
        <v>167</v>
      </c>
      <c r="AK316" s="1" t="s">
        <v>173</v>
      </c>
      <c r="AL316" s="1">
        <v>115.0</v>
      </c>
      <c r="AM316" s="1">
        <v>81.0</v>
      </c>
      <c r="AN316" s="1">
        <v>1725.42</v>
      </c>
      <c r="AO316" s="1">
        <v>21.7058</v>
      </c>
      <c r="AP316" s="1">
        <v>505.268</v>
      </c>
      <c r="AQ316" s="1">
        <v>1037.56</v>
      </c>
      <c r="AR316" s="1">
        <v>14.192</v>
      </c>
      <c r="AS316" s="1">
        <v>863.742</v>
      </c>
      <c r="AT316" s="1">
        <v>2333.53</v>
      </c>
      <c r="AU316" s="1">
        <v>217.798</v>
      </c>
      <c r="AV316" s="1">
        <v>9.98332</v>
      </c>
      <c r="AW316" s="1">
        <v>1.44619</v>
      </c>
      <c r="AX316" s="1">
        <v>3.51261</v>
      </c>
      <c r="AY316" s="1">
        <v>843.005</v>
      </c>
      <c r="AZ316" s="1">
        <v>1.18166</v>
      </c>
      <c r="BA316" s="1">
        <v>1.4994</v>
      </c>
      <c r="BB316" s="1">
        <v>14.0127</v>
      </c>
      <c r="BC316" s="1">
        <v>4.7308</v>
      </c>
      <c r="BD316" s="1">
        <v>1.04689</v>
      </c>
      <c r="BE316" s="1">
        <v>436.747</v>
      </c>
      <c r="BF316" s="1">
        <v>6.87959</v>
      </c>
      <c r="BG316" s="1">
        <v>117.78</v>
      </c>
      <c r="BH316" s="1">
        <v>0.0</v>
      </c>
      <c r="BI316" s="1">
        <v>0.0</v>
      </c>
      <c r="BJ316" s="1">
        <v>0.0</v>
      </c>
      <c r="BK316" s="1">
        <v>0.0</v>
      </c>
      <c r="BL316" s="1" t="s">
        <v>144</v>
      </c>
      <c r="BM316" s="1" t="s">
        <v>146</v>
      </c>
      <c r="BN316" s="1" t="s">
        <v>145</v>
      </c>
      <c r="BO316" s="1" t="s">
        <v>145</v>
      </c>
      <c r="BP316" s="1" t="s">
        <v>145</v>
      </c>
      <c r="BQ316" s="1" t="s">
        <v>146</v>
      </c>
      <c r="BR316" s="1" t="s">
        <v>145</v>
      </c>
      <c r="BS316" s="1">
        <v>34.45720002</v>
      </c>
      <c r="BT316" s="1">
        <v>19.25750522</v>
      </c>
      <c r="BU316" s="1">
        <v>11.08346747</v>
      </c>
      <c r="BV316" s="1">
        <v>4.094893602</v>
      </c>
      <c r="BW316" s="1">
        <v>10.05155573</v>
      </c>
      <c r="BX316" s="1">
        <v>-0.370349345</v>
      </c>
      <c r="BY316" s="1">
        <v>-0.214695272</v>
      </c>
      <c r="BZ316" s="1" t="str">
        <f t="shared" si="1"/>
        <v>antiinflamatoria</v>
      </c>
      <c r="CA316" s="1">
        <v>39.93555811</v>
      </c>
      <c r="CB316" s="1" t="s">
        <v>148</v>
      </c>
      <c r="CC316" s="1">
        <v>0.048226486</v>
      </c>
      <c r="CD316" s="1">
        <v>0.048916994</v>
      </c>
      <c r="CE316" s="1">
        <v>0.010393953</v>
      </c>
      <c r="CF316" s="1">
        <v>0.243785434</v>
      </c>
      <c r="CG316" s="1">
        <v>0.167139119</v>
      </c>
      <c r="CH316" s="1">
        <v>1543.07</v>
      </c>
      <c r="CI316" s="2" t="str">
        <f t="shared" si="2"/>
        <v>High</v>
      </c>
      <c r="CJ316" s="1">
        <v>519.843</v>
      </c>
      <c r="CK316" s="1">
        <v>425.061</v>
      </c>
      <c r="CL316" s="1">
        <v>94.782</v>
      </c>
      <c r="CM316" s="1">
        <v>243.921</v>
      </c>
      <c r="CN316" s="1">
        <v>267.247</v>
      </c>
      <c r="CO316" s="1">
        <v>5.192</v>
      </c>
      <c r="CP316" s="1">
        <v>0.0</v>
      </c>
      <c r="CQ316" s="1">
        <v>5.192</v>
      </c>
      <c r="CR316" s="1">
        <v>0.048</v>
      </c>
      <c r="CS316" s="1">
        <v>3.404</v>
      </c>
      <c r="CT316" s="1">
        <v>3.452</v>
      </c>
      <c r="CU316" s="1">
        <v>0.031</v>
      </c>
      <c r="CV316" s="1">
        <v>2.792</v>
      </c>
      <c r="CW316" s="1">
        <v>0.0</v>
      </c>
      <c r="CX316" s="1">
        <v>0.0</v>
      </c>
      <c r="CY316" s="1">
        <v>21.781</v>
      </c>
      <c r="CZ316" s="1">
        <v>0.041</v>
      </c>
      <c r="DA316" s="1">
        <v>0.295</v>
      </c>
      <c r="DB316" s="1">
        <v>0.336</v>
      </c>
      <c r="DC316" s="1">
        <v>0.327</v>
      </c>
      <c r="DD316" s="1">
        <v>0.093</v>
      </c>
      <c r="DE316" s="1">
        <v>0.42</v>
      </c>
      <c r="DF316" s="1">
        <v>219.776</v>
      </c>
      <c r="DG316" s="1">
        <v>1.608</v>
      </c>
      <c r="DH316" s="1">
        <v>221.384</v>
      </c>
      <c r="DI316" s="1">
        <v>0.286</v>
      </c>
      <c r="DJ316" s="1">
        <v>1.753</v>
      </c>
      <c r="DK316" s="1">
        <v>2.039</v>
      </c>
      <c r="DL316" s="1">
        <v>177.578</v>
      </c>
      <c r="DM316" s="1">
        <v>87.629</v>
      </c>
      <c r="DN316" s="1">
        <v>265.207</v>
      </c>
      <c r="DO316" s="1">
        <v>0.048</v>
      </c>
      <c r="DP316" s="1">
        <v>3.404</v>
      </c>
      <c r="DQ316" s="1">
        <v>3.452</v>
      </c>
      <c r="DR316" s="1" t="s">
        <v>149</v>
      </c>
      <c r="DS316" s="1" t="s">
        <v>157</v>
      </c>
      <c r="DT316" s="1" t="s">
        <v>157</v>
      </c>
      <c r="DU316" s="1" t="s">
        <v>157</v>
      </c>
      <c r="DV316" s="1">
        <v>894.316</v>
      </c>
      <c r="DW316" s="1" t="str">
        <f t="shared" si="3"/>
        <v>high</v>
      </c>
      <c r="DX316" s="1">
        <v>301.285</v>
      </c>
      <c r="DY316" s="1">
        <v>141.369</v>
      </c>
      <c r="DZ316" s="1">
        <v>154.888</v>
      </c>
      <c r="EA316" s="1" t="s">
        <v>149</v>
      </c>
      <c r="EB316" s="1" t="s">
        <v>157</v>
      </c>
      <c r="EC316" s="1" t="s">
        <v>149</v>
      </c>
      <c r="ED316" s="1" t="s">
        <v>157</v>
      </c>
      <c r="EE316" s="1" t="s">
        <v>791</v>
      </c>
      <c r="EF316" s="1" t="s">
        <v>151</v>
      </c>
      <c r="EG316" s="1" t="s">
        <v>151</v>
      </c>
    </row>
    <row r="317" ht="14.25" customHeight="1">
      <c r="A317" s="1" t="s">
        <v>792</v>
      </c>
      <c r="B317" s="1" t="s">
        <v>153</v>
      </c>
      <c r="C317" s="1">
        <v>34.0</v>
      </c>
      <c r="D317" s="1" t="s">
        <v>137</v>
      </c>
      <c r="E317" s="1">
        <v>107.0</v>
      </c>
      <c r="F317" s="1">
        <v>26.0</v>
      </c>
      <c r="G317" s="1" t="s">
        <v>154</v>
      </c>
      <c r="H317" s="1">
        <v>37.0</v>
      </c>
      <c r="I317" s="1">
        <v>137.0</v>
      </c>
      <c r="J317" s="1">
        <v>188.0</v>
      </c>
      <c r="K317" s="1">
        <v>7.230769231</v>
      </c>
      <c r="L317" s="1">
        <v>148.6</v>
      </c>
      <c r="M317" s="1">
        <v>1.4</v>
      </c>
      <c r="N317" s="1">
        <v>80.0</v>
      </c>
      <c r="O317" s="1">
        <v>5.5</v>
      </c>
      <c r="P317" s="1">
        <v>10.66</v>
      </c>
      <c r="Q317" s="1">
        <v>4.81</v>
      </c>
      <c r="R317" s="1">
        <v>2.216216216</v>
      </c>
      <c r="S317" s="1">
        <v>187.0</v>
      </c>
      <c r="T317" s="1">
        <v>11.71</v>
      </c>
      <c r="U317" s="1">
        <v>4.44</v>
      </c>
      <c r="V317" s="1">
        <v>159.9</v>
      </c>
      <c r="W317" s="1">
        <v>249.1489362</v>
      </c>
      <c r="X317" s="1">
        <v>68.4</v>
      </c>
      <c r="Y317" s="1">
        <v>43.27555566</v>
      </c>
      <c r="Z317" s="1">
        <v>2.310773333</v>
      </c>
      <c r="AA317" s="1">
        <v>0.336069253</v>
      </c>
      <c r="AB317" s="1">
        <v>71.0</v>
      </c>
      <c r="AC317" s="1">
        <v>29.89875272</v>
      </c>
      <c r="AD317" s="1" t="s">
        <v>139</v>
      </c>
      <c r="AE317" s="1">
        <v>40.43725043</v>
      </c>
      <c r="AF317" s="1">
        <v>94.4</v>
      </c>
      <c r="AG317" s="1" t="s">
        <v>140</v>
      </c>
      <c r="AH317" s="1" t="s">
        <v>141</v>
      </c>
      <c r="AI317" s="1" t="s">
        <v>142</v>
      </c>
      <c r="AJ317" s="1" t="s">
        <v>167</v>
      </c>
      <c r="AK317" s="1" t="s">
        <v>143</v>
      </c>
      <c r="AL317" s="1">
        <v>102.0</v>
      </c>
      <c r="AM317" s="1">
        <v>67.0</v>
      </c>
      <c r="AN317" s="1">
        <v>2547.51</v>
      </c>
      <c r="AO317" s="1">
        <v>16.4005</v>
      </c>
      <c r="AP317" s="1">
        <v>807.292</v>
      </c>
      <c r="AQ317" s="1">
        <v>1040.65</v>
      </c>
      <c r="AR317" s="1">
        <v>15.5831</v>
      </c>
      <c r="AS317" s="1">
        <v>1751.12</v>
      </c>
      <c r="AT317" s="1">
        <v>3368.59</v>
      </c>
      <c r="AU317" s="1">
        <v>212.943</v>
      </c>
      <c r="AV317" s="1">
        <v>10.4799</v>
      </c>
      <c r="AW317" s="1">
        <v>1.9278</v>
      </c>
      <c r="AX317" s="1">
        <v>2.86333</v>
      </c>
      <c r="AY317" s="1">
        <v>591.447</v>
      </c>
      <c r="AZ317" s="1">
        <v>0.851178</v>
      </c>
      <c r="BA317" s="1">
        <v>1.63268</v>
      </c>
      <c r="BB317" s="1">
        <v>15.276</v>
      </c>
      <c r="BC317" s="1">
        <v>4.73878</v>
      </c>
      <c r="BD317" s="1">
        <v>0.859332</v>
      </c>
      <c r="BE317" s="1">
        <v>278.052</v>
      </c>
      <c r="BF317" s="1">
        <v>8.01013</v>
      </c>
      <c r="BG317" s="1">
        <v>158.557</v>
      </c>
      <c r="BH317" s="1">
        <v>7.814942228</v>
      </c>
      <c r="BI317" s="1">
        <v>2.054021669</v>
      </c>
      <c r="BJ317" s="1">
        <v>0.428390585</v>
      </c>
      <c r="BK317" s="1">
        <v>0.0</v>
      </c>
      <c r="BL317" s="1" t="s">
        <v>144</v>
      </c>
      <c r="BM317" s="1" t="s">
        <v>146</v>
      </c>
      <c r="BN317" s="1" t="s">
        <v>145</v>
      </c>
      <c r="BO317" s="1" t="s">
        <v>145</v>
      </c>
      <c r="BP317" s="1" t="s">
        <v>146</v>
      </c>
      <c r="BQ317" s="1" t="s">
        <v>146</v>
      </c>
      <c r="BR317" s="1" t="s">
        <v>146</v>
      </c>
      <c r="BS317" s="1">
        <v>30.09183028</v>
      </c>
      <c r="BT317" s="1">
        <v>15.61476206</v>
      </c>
      <c r="BU317" s="1">
        <v>11.73082279</v>
      </c>
      <c r="BV317" s="1">
        <v>3.437371491</v>
      </c>
      <c r="BW317" s="1">
        <v>4.847819707</v>
      </c>
      <c r="BX317" s="1">
        <v>1.509294321</v>
      </c>
      <c r="BY317" s="1">
        <v>0.59234471</v>
      </c>
      <c r="BZ317" s="1" t="str">
        <f t="shared" si="1"/>
        <v>proinflamatoria</v>
      </c>
      <c r="CA317" s="1">
        <v>43.35169492</v>
      </c>
      <c r="CB317" s="1" t="s">
        <v>148</v>
      </c>
      <c r="CC317" s="1">
        <v>0.094343877</v>
      </c>
      <c r="CD317" s="1">
        <v>0.535353328</v>
      </c>
      <c r="CE317" s="1">
        <v>0.025010763</v>
      </c>
      <c r="CF317" s="1">
        <v>0.182681072</v>
      </c>
      <c r="CG317" s="1">
        <v>0.077984379</v>
      </c>
      <c r="CH317" s="1">
        <v>291.685</v>
      </c>
      <c r="CI317" s="2" t="str">
        <f t="shared" si="2"/>
        <v>low</v>
      </c>
      <c r="CJ317" s="1">
        <v>6.508</v>
      </c>
      <c r="CK317" s="1">
        <v>0.912</v>
      </c>
      <c r="CL317" s="1">
        <v>5.596</v>
      </c>
      <c r="CM317" s="1">
        <v>2.799</v>
      </c>
      <c r="CN317" s="1">
        <v>3.697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0.012</v>
      </c>
      <c r="CT317" s="1">
        <v>0.012</v>
      </c>
      <c r="CU317" s="1">
        <v>0.0</v>
      </c>
      <c r="CV317" s="1">
        <v>0.0</v>
      </c>
      <c r="CW317" s="1">
        <v>0.0</v>
      </c>
      <c r="CX317" s="1">
        <v>0.0</v>
      </c>
      <c r="CY317" s="1">
        <v>0.0</v>
      </c>
      <c r="CZ317" s="1">
        <v>0.0</v>
      </c>
      <c r="DA317" s="1">
        <v>0.0</v>
      </c>
      <c r="DB317" s="1">
        <v>0.0</v>
      </c>
      <c r="DC317" s="1">
        <v>0.0</v>
      </c>
      <c r="DD317" s="1">
        <v>0.0</v>
      </c>
      <c r="DE317" s="1">
        <v>0.0</v>
      </c>
      <c r="DF317" s="1">
        <v>0.0</v>
      </c>
      <c r="DG317" s="1">
        <v>0.0</v>
      </c>
      <c r="DH317" s="1">
        <v>0.0</v>
      </c>
      <c r="DI317" s="1">
        <v>0.164</v>
      </c>
      <c r="DJ317" s="1">
        <v>0.288</v>
      </c>
      <c r="DK317" s="1">
        <v>0.452</v>
      </c>
      <c r="DL317" s="1">
        <v>0.077</v>
      </c>
      <c r="DM317" s="1">
        <v>3.168</v>
      </c>
      <c r="DN317" s="1">
        <v>3.245</v>
      </c>
      <c r="DO317" s="1">
        <v>0.0</v>
      </c>
      <c r="DP317" s="1">
        <v>0.012</v>
      </c>
      <c r="DQ317" s="1">
        <v>0.012</v>
      </c>
      <c r="DR317" s="1" t="s">
        <v>158</v>
      </c>
      <c r="DS317" s="1" t="s">
        <v>158</v>
      </c>
      <c r="DT317" s="1" t="s">
        <v>158</v>
      </c>
      <c r="DU317" s="1" t="s">
        <v>158</v>
      </c>
      <c r="DV317" s="1">
        <v>114.498</v>
      </c>
      <c r="DW317" s="1" t="str">
        <f t="shared" si="3"/>
        <v>low</v>
      </c>
      <c r="DX317" s="1">
        <v>2.555</v>
      </c>
      <c r="DY317" s="1">
        <v>1.099</v>
      </c>
      <c r="DZ317" s="1">
        <v>1.451</v>
      </c>
      <c r="EA317" s="1" t="s">
        <v>158</v>
      </c>
      <c r="EB317" s="1" t="s">
        <v>158</v>
      </c>
      <c r="EC317" s="1" t="s">
        <v>158</v>
      </c>
      <c r="ED317" s="1" t="s">
        <v>158</v>
      </c>
      <c r="EE317" s="1" t="s">
        <v>793</v>
      </c>
      <c r="EF317" s="1" t="s">
        <v>175</v>
      </c>
      <c r="EG317" s="1" t="s">
        <v>175</v>
      </c>
    </row>
    <row r="318" ht="14.25" customHeight="1">
      <c r="A318" s="1" t="s">
        <v>794</v>
      </c>
      <c r="B318" s="1" t="s">
        <v>136</v>
      </c>
      <c r="C318" s="1">
        <v>37.0</v>
      </c>
      <c r="D318" s="1" t="s">
        <v>137</v>
      </c>
      <c r="E318" s="1">
        <v>102.0</v>
      </c>
      <c r="F318" s="1">
        <v>20.0</v>
      </c>
      <c r="G318" s="1" t="s">
        <v>138</v>
      </c>
      <c r="H318" s="1">
        <v>75.0</v>
      </c>
      <c r="I318" s="1">
        <v>101.0</v>
      </c>
      <c r="J318" s="1">
        <v>167.0</v>
      </c>
      <c r="K318" s="1">
        <v>8.35</v>
      </c>
      <c r="L318" s="1">
        <v>136.9</v>
      </c>
      <c r="M318" s="1">
        <v>5.6</v>
      </c>
      <c r="N318" s="1">
        <v>95.0</v>
      </c>
      <c r="O318" s="1">
        <v>6.3</v>
      </c>
      <c r="P318" s="1">
        <v>3.13</v>
      </c>
      <c r="Q318" s="1">
        <v>3.5</v>
      </c>
      <c r="R318" s="1">
        <v>0.894285714</v>
      </c>
      <c r="S318" s="1">
        <v>374.0</v>
      </c>
      <c r="T318" s="1">
        <v>41.67</v>
      </c>
      <c r="U318" s="1">
        <v>5.2725</v>
      </c>
      <c r="V318" s="1">
        <v>271.9</v>
      </c>
      <c r="W318" s="1">
        <v>470.1833568</v>
      </c>
      <c r="X318" s="1">
        <v>19.4</v>
      </c>
      <c r="Y318" s="1">
        <v>10.24100149</v>
      </c>
      <c r="Z318" s="1">
        <v>9.76467</v>
      </c>
      <c r="AA318" s="1">
        <v>0.277663828</v>
      </c>
      <c r="AB318" s="1">
        <v>85.9</v>
      </c>
      <c r="AC318" s="1">
        <v>34.19279722</v>
      </c>
      <c r="AD318" s="1" t="s">
        <v>155</v>
      </c>
      <c r="AE318" s="1">
        <v>37.26065978</v>
      </c>
      <c r="AF318" s="1">
        <v>106.0</v>
      </c>
      <c r="AG318" s="1" t="s">
        <v>140</v>
      </c>
      <c r="AH318" s="1" t="s">
        <v>141</v>
      </c>
      <c r="AI318" s="1" t="s">
        <v>142</v>
      </c>
      <c r="AJ318" s="1" t="s">
        <v>167</v>
      </c>
      <c r="AK318" s="1" t="s">
        <v>170</v>
      </c>
      <c r="AL318" s="1">
        <v>125.0</v>
      </c>
      <c r="AM318" s="1">
        <v>86.0</v>
      </c>
      <c r="AN318" s="1">
        <v>2390.56</v>
      </c>
      <c r="AO318" s="1">
        <v>29.027</v>
      </c>
      <c r="AP318" s="1">
        <v>731.914</v>
      </c>
      <c r="AQ318" s="1">
        <v>1477.85</v>
      </c>
      <c r="AR318" s="1">
        <v>17.0914</v>
      </c>
      <c r="AS318" s="1">
        <v>1269.13</v>
      </c>
      <c r="AT318" s="1">
        <v>3999.4</v>
      </c>
      <c r="AU318" s="1">
        <v>338.133</v>
      </c>
      <c r="AV318" s="1">
        <v>11.5248</v>
      </c>
      <c r="AW318" s="1">
        <v>3.15461</v>
      </c>
      <c r="AX318" s="1">
        <v>3.62552</v>
      </c>
      <c r="AY318" s="1">
        <v>708.351</v>
      </c>
      <c r="AZ318" s="1">
        <v>1.34948</v>
      </c>
      <c r="BA318" s="1">
        <v>1.91786</v>
      </c>
      <c r="BB318" s="1">
        <v>20.9687</v>
      </c>
      <c r="BC318" s="1">
        <v>6.13794</v>
      </c>
      <c r="BD318" s="1">
        <v>0.828137</v>
      </c>
      <c r="BE318" s="1">
        <v>495.793</v>
      </c>
      <c r="BF318" s="1">
        <v>7.41826</v>
      </c>
      <c r="BG318" s="1">
        <v>103.234</v>
      </c>
      <c r="BH318" s="1">
        <v>1.817699274</v>
      </c>
      <c r="BI318" s="1">
        <v>0.389542555</v>
      </c>
      <c r="BJ318" s="1">
        <v>0.287056983</v>
      </c>
      <c r="BK318" s="1">
        <v>0.023166279</v>
      </c>
      <c r="BL318" s="1" t="s">
        <v>144</v>
      </c>
      <c r="BM318" s="1" t="s">
        <v>145</v>
      </c>
      <c r="BN318" s="1" t="s">
        <v>145</v>
      </c>
      <c r="BO318" s="1" t="s">
        <v>145</v>
      </c>
      <c r="BP318" s="1" t="s">
        <v>146</v>
      </c>
      <c r="BQ318" s="1" t="s">
        <v>145</v>
      </c>
      <c r="BR318" s="1" t="s">
        <v>145</v>
      </c>
      <c r="BS318" s="1">
        <v>16.14456431</v>
      </c>
      <c r="BT318" s="1">
        <v>15.09344116</v>
      </c>
      <c r="BU318" s="1">
        <v>6.601579184</v>
      </c>
      <c r="BV318" s="1">
        <v>0.546226541</v>
      </c>
      <c r="BW318" s="1">
        <v>4.630990142</v>
      </c>
      <c r="BX318" s="1">
        <v>-0.064787892</v>
      </c>
      <c r="BY318" s="1">
        <v>-0.027096567</v>
      </c>
      <c r="BZ318" s="1" t="str">
        <f t="shared" si="1"/>
        <v>antiinflamatoria</v>
      </c>
      <c r="CA318" s="1">
        <v>34.09433962</v>
      </c>
      <c r="CB318" s="1" t="s">
        <v>148</v>
      </c>
      <c r="CC318" s="1">
        <v>0.042905143</v>
      </c>
      <c r="CD318" s="1">
        <v>0.536443525</v>
      </c>
      <c r="CE318" s="1">
        <v>0.015680193</v>
      </c>
      <c r="CF318" s="1">
        <v>0.106745929</v>
      </c>
      <c r="CG318" s="1">
        <v>0.208753339</v>
      </c>
      <c r="CH318" s="1">
        <v>3066.201</v>
      </c>
      <c r="CI318" s="2" t="str">
        <f t="shared" si="2"/>
        <v>High</v>
      </c>
      <c r="CJ318" s="1">
        <v>684.064</v>
      </c>
      <c r="CK318" s="1">
        <v>607.826</v>
      </c>
      <c r="CL318" s="1">
        <v>76.238</v>
      </c>
      <c r="CM318" s="1">
        <v>531.099</v>
      </c>
      <c r="CN318" s="1">
        <v>138.489</v>
      </c>
      <c r="CO318" s="1">
        <v>1.958</v>
      </c>
      <c r="CP318" s="1">
        <v>0.0</v>
      </c>
      <c r="CQ318" s="1">
        <v>1.958</v>
      </c>
      <c r="CR318" s="1">
        <v>0.0</v>
      </c>
      <c r="CS318" s="1">
        <v>12.472</v>
      </c>
      <c r="CT318" s="1">
        <v>12.472</v>
      </c>
      <c r="CU318" s="1">
        <v>0.046</v>
      </c>
      <c r="CV318" s="1">
        <v>0.018</v>
      </c>
      <c r="CW318" s="1">
        <v>63.804</v>
      </c>
      <c r="CX318" s="1">
        <v>0.0</v>
      </c>
      <c r="CY318" s="1">
        <v>454.642</v>
      </c>
      <c r="CZ318" s="1">
        <v>0.456</v>
      </c>
      <c r="DA318" s="1">
        <v>0.0</v>
      </c>
      <c r="DB318" s="1">
        <v>0.456</v>
      </c>
      <c r="DC318" s="1">
        <v>0.5</v>
      </c>
      <c r="DD318" s="1">
        <v>0.099</v>
      </c>
      <c r="DE318" s="1">
        <v>0.599</v>
      </c>
      <c r="DF318" s="1">
        <v>7.969</v>
      </c>
      <c r="DG318" s="1">
        <v>3.621</v>
      </c>
      <c r="DH318" s="1">
        <v>11.59</v>
      </c>
      <c r="DI318" s="1">
        <v>24.44</v>
      </c>
      <c r="DJ318" s="1">
        <v>24.517</v>
      </c>
      <c r="DK318" s="1">
        <v>48.956</v>
      </c>
      <c r="DL318" s="1">
        <v>53.764</v>
      </c>
      <c r="DM318" s="1">
        <v>35.34</v>
      </c>
      <c r="DN318" s="1">
        <v>89.104</v>
      </c>
      <c r="DO318" s="1">
        <v>0.0</v>
      </c>
      <c r="DP318" s="1">
        <v>12.472</v>
      </c>
      <c r="DQ318" s="1">
        <v>12.472</v>
      </c>
      <c r="DR318" s="1" t="s">
        <v>149</v>
      </c>
      <c r="DS318" s="1" t="s">
        <v>157</v>
      </c>
      <c r="DT318" s="1" t="s">
        <v>149</v>
      </c>
      <c r="DU318" s="1" t="s">
        <v>157</v>
      </c>
      <c r="DV318" s="1">
        <v>1282.629</v>
      </c>
      <c r="DW318" s="1" t="str">
        <f t="shared" si="3"/>
        <v>high</v>
      </c>
      <c r="DX318" s="1">
        <v>286.152</v>
      </c>
      <c r="DY318" s="1">
        <v>222.165</v>
      </c>
      <c r="DZ318" s="1">
        <v>57.932</v>
      </c>
      <c r="EA318" s="1" t="s">
        <v>149</v>
      </c>
      <c r="EB318" s="1" t="s">
        <v>157</v>
      </c>
      <c r="EC318" s="1" t="s">
        <v>149</v>
      </c>
      <c r="ED318" s="1" t="s">
        <v>157</v>
      </c>
      <c r="EE318" s="1" t="s">
        <v>795</v>
      </c>
      <c r="EF318" s="1" t="s">
        <v>175</v>
      </c>
      <c r="EG318" s="1" t="s">
        <v>151</v>
      </c>
    </row>
    <row r="319" ht="14.25" customHeight="1">
      <c r="A319" s="1" t="s">
        <v>796</v>
      </c>
      <c r="B319" s="1" t="s">
        <v>153</v>
      </c>
      <c r="C319" s="1">
        <v>24.0</v>
      </c>
      <c r="D319" s="1" t="s">
        <v>137</v>
      </c>
      <c r="E319" s="1">
        <v>72.8</v>
      </c>
      <c r="F319" s="1">
        <v>65.0</v>
      </c>
      <c r="G319" s="1" t="s">
        <v>154</v>
      </c>
      <c r="H319" s="1">
        <v>23.0</v>
      </c>
      <c r="I319" s="1">
        <v>86.0</v>
      </c>
      <c r="J319" s="1">
        <v>164.0</v>
      </c>
      <c r="K319" s="1">
        <v>2.523076923</v>
      </c>
      <c r="L319" s="1">
        <v>187.5</v>
      </c>
      <c r="M319" s="1">
        <v>6.5</v>
      </c>
      <c r="N319" s="1">
        <v>76.0</v>
      </c>
      <c r="O319" s="1">
        <v>5.6</v>
      </c>
      <c r="P319" s="1">
        <v>8.09</v>
      </c>
      <c r="Q319" s="1">
        <v>4.31</v>
      </c>
      <c r="R319" s="1">
        <v>1.877030162</v>
      </c>
      <c r="S319" s="1">
        <v>115.0</v>
      </c>
      <c r="T319" s="1">
        <v>9.11</v>
      </c>
      <c r="U319" s="1">
        <v>4.218</v>
      </c>
      <c r="V319" s="1">
        <v>149.7</v>
      </c>
      <c r="W319" s="1">
        <v>253.7604457</v>
      </c>
      <c r="X319" s="1">
        <v>88.8</v>
      </c>
      <c r="Y319" s="1">
        <v>58.55413448</v>
      </c>
      <c r="Z319" s="1">
        <v>1.707821333</v>
      </c>
      <c r="AA319" s="1">
        <v>0.351585018</v>
      </c>
      <c r="AB319" s="1">
        <v>64.0</v>
      </c>
      <c r="AC319" s="1">
        <v>25.25188758</v>
      </c>
      <c r="AD319" s="1" t="s">
        <v>139</v>
      </c>
      <c r="AE319" s="1">
        <v>36.96507624</v>
      </c>
      <c r="AF319" s="1">
        <v>77.5</v>
      </c>
      <c r="AG319" s="1" t="s">
        <v>154</v>
      </c>
      <c r="AH319" s="1" t="s">
        <v>154</v>
      </c>
      <c r="AI319" s="1" t="s">
        <v>142</v>
      </c>
      <c r="AJ319" s="1" t="s">
        <v>167</v>
      </c>
      <c r="AK319" s="1" t="s">
        <v>143</v>
      </c>
      <c r="AL319" s="1">
        <v>115.0</v>
      </c>
      <c r="AM319" s="1">
        <v>77.0</v>
      </c>
      <c r="AN319" s="1">
        <v>1762.65</v>
      </c>
      <c r="AO319" s="1">
        <v>26.7523</v>
      </c>
      <c r="AP319" s="1">
        <v>761.79</v>
      </c>
      <c r="AQ319" s="1">
        <v>1103.13</v>
      </c>
      <c r="AR319" s="1">
        <v>13.9754</v>
      </c>
      <c r="AS319" s="1">
        <v>1206.86</v>
      </c>
      <c r="AT319" s="1">
        <v>3849.81</v>
      </c>
      <c r="AU319" s="1">
        <v>297.488</v>
      </c>
      <c r="AV319" s="1">
        <v>10.0321</v>
      </c>
      <c r="AW319" s="1">
        <v>1.56908</v>
      </c>
      <c r="AX319" s="1">
        <v>3.11779</v>
      </c>
      <c r="AY319" s="1">
        <v>619.985</v>
      </c>
      <c r="AZ319" s="1">
        <v>1.35966</v>
      </c>
      <c r="BA319" s="1">
        <v>1.64852</v>
      </c>
      <c r="BB319" s="1">
        <v>14.2039</v>
      </c>
      <c r="BC319" s="1">
        <v>5.05001</v>
      </c>
      <c r="BD319" s="1">
        <v>0.853384</v>
      </c>
      <c r="BE319" s="1">
        <v>412.004</v>
      </c>
      <c r="BF319" s="1">
        <v>6.961</v>
      </c>
      <c r="BG319" s="1">
        <v>116.695</v>
      </c>
      <c r="BH319" s="1">
        <v>2.491927347</v>
      </c>
      <c r="BI319" s="1">
        <v>0.570937229</v>
      </c>
      <c r="BJ319" s="1">
        <v>0.457200856</v>
      </c>
      <c r="BK319" s="1">
        <v>0.029215517</v>
      </c>
      <c r="BL319" s="1" t="s">
        <v>156</v>
      </c>
      <c r="BM319" s="1" t="s">
        <v>146</v>
      </c>
      <c r="BN319" s="1" t="s">
        <v>146</v>
      </c>
      <c r="BO319" s="1" t="s">
        <v>146</v>
      </c>
      <c r="BP319" s="1" t="s">
        <v>146</v>
      </c>
      <c r="BQ319" s="1" t="s">
        <v>145</v>
      </c>
      <c r="BR319" s="1" t="s">
        <v>146</v>
      </c>
      <c r="BS319" s="1">
        <v>119.859105</v>
      </c>
      <c r="BT319" s="1">
        <v>46.0563518</v>
      </c>
      <c r="BU319" s="1">
        <v>12.36474101</v>
      </c>
      <c r="BV319" s="1">
        <v>15.69057181</v>
      </c>
      <c r="BW319" s="1">
        <v>0.0</v>
      </c>
      <c r="BX319" s="1">
        <v>0.031843429</v>
      </c>
      <c r="BY319" s="1">
        <v>0.01806207</v>
      </c>
      <c r="BZ319" s="1" t="str">
        <f t="shared" si="1"/>
        <v>antiinflamatoria</v>
      </c>
      <c r="CA319" s="1">
        <v>34.91612903</v>
      </c>
      <c r="CB319" s="1" t="s">
        <v>148</v>
      </c>
      <c r="CC319" s="1">
        <v>0.130310126</v>
      </c>
      <c r="CD319" s="1">
        <v>0.363453911</v>
      </c>
      <c r="CE319" s="1">
        <v>0.012758637</v>
      </c>
      <c r="CF319" s="1">
        <v>0.071677737</v>
      </c>
      <c r="CG319" s="1">
        <v>0.202226788</v>
      </c>
      <c r="CH319" s="1">
        <v>1230.015</v>
      </c>
      <c r="CI319" s="2" t="str">
        <f t="shared" si="2"/>
        <v>High</v>
      </c>
      <c r="CJ319" s="1">
        <v>1019.361</v>
      </c>
      <c r="CK319" s="1">
        <v>704.409</v>
      </c>
      <c r="CL319" s="1">
        <v>314.952</v>
      </c>
      <c r="CM319" s="1">
        <v>22.039</v>
      </c>
      <c r="CN319" s="1">
        <v>983.249</v>
      </c>
      <c r="CO319" s="1">
        <v>8.745</v>
      </c>
      <c r="CP319" s="1">
        <v>0.0</v>
      </c>
      <c r="CQ319" s="1">
        <v>8.745</v>
      </c>
      <c r="CR319" s="1">
        <v>0.0</v>
      </c>
      <c r="CS319" s="1">
        <v>5.327</v>
      </c>
      <c r="CT319" s="1">
        <v>5.327</v>
      </c>
      <c r="CU319" s="1">
        <v>0.0</v>
      </c>
      <c r="CV319" s="1">
        <v>1.891</v>
      </c>
      <c r="CW319" s="1">
        <v>0.0</v>
      </c>
      <c r="CX319" s="1">
        <v>0.0</v>
      </c>
      <c r="CY319" s="1">
        <v>0.019</v>
      </c>
      <c r="CZ319" s="1">
        <v>0.249</v>
      </c>
      <c r="DA319" s="1">
        <v>0.0</v>
      </c>
      <c r="DB319" s="1">
        <v>0.249</v>
      </c>
      <c r="DC319" s="1">
        <v>10.941</v>
      </c>
      <c r="DD319" s="1">
        <v>0.187</v>
      </c>
      <c r="DE319" s="1">
        <v>11.128</v>
      </c>
      <c r="DF319" s="1">
        <v>9.448</v>
      </c>
      <c r="DG319" s="1">
        <v>1.122</v>
      </c>
      <c r="DH319" s="1">
        <v>10.57</v>
      </c>
      <c r="DI319" s="1">
        <v>0.227</v>
      </c>
      <c r="DJ319" s="1">
        <v>0.925</v>
      </c>
      <c r="DK319" s="1">
        <v>1.152</v>
      </c>
      <c r="DL319" s="1">
        <v>674.707</v>
      </c>
      <c r="DM319" s="1">
        <v>307.39</v>
      </c>
      <c r="DN319" s="1">
        <v>982.097</v>
      </c>
      <c r="DO319" s="1">
        <v>0.0</v>
      </c>
      <c r="DP319" s="1">
        <v>5.327</v>
      </c>
      <c r="DQ319" s="1">
        <v>5.327</v>
      </c>
      <c r="DR319" s="1" t="s">
        <v>157</v>
      </c>
      <c r="DS319" s="1" t="s">
        <v>149</v>
      </c>
      <c r="DT319" s="1" t="s">
        <v>158</v>
      </c>
      <c r="DU319" s="1" t="s">
        <v>149</v>
      </c>
      <c r="DV319" s="1">
        <v>697.821</v>
      </c>
      <c r="DW319" s="1" t="str">
        <f t="shared" si="3"/>
        <v>high</v>
      </c>
      <c r="DX319" s="1">
        <v>578.312</v>
      </c>
      <c r="DY319" s="1">
        <v>12.503</v>
      </c>
      <c r="DZ319" s="1">
        <v>557.824</v>
      </c>
      <c r="EA319" s="1" t="s">
        <v>149</v>
      </c>
      <c r="EB319" s="1" t="s">
        <v>149</v>
      </c>
      <c r="EC319" s="1" t="s">
        <v>158</v>
      </c>
      <c r="ED319" s="1" t="s">
        <v>149</v>
      </c>
      <c r="EE319" s="1" t="s">
        <v>797</v>
      </c>
      <c r="EF319" s="1" t="s">
        <v>151</v>
      </c>
      <c r="EG319" s="1" t="s">
        <v>151</v>
      </c>
    </row>
    <row r="320" ht="14.25" customHeight="1">
      <c r="A320" s="1" t="s">
        <v>798</v>
      </c>
      <c r="B320" s="1" t="s">
        <v>153</v>
      </c>
      <c r="C320" s="1">
        <v>23.0</v>
      </c>
      <c r="D320" s="1" t="s">
        <v>137</v>
      </c>
      <c r="E320" s="1">
        <v>38.5</v>
      </c>
      <c r="F320" s="1">
        <v>52.0</v>
      </c>
      <c r="G320" s="1" t="s">
        <v>154</v>
      </c>
      <c r="H320" s="1">
        <v>8.0</v>
      </c>
      <c r="I320" s="1">
        <v>59.0</v>
      </c>
      <c r="J320" s="1">
        <v>115.0</v>
      </c>
      <c r="K320" s="1">
        <v>2.211538462</v>
      </c>
      <c r="L320" s="1">
        <v>174.8</v>
      </c>
      <c r="M320" s="1">
        <v>1.7</v>
      </c>
      <c r="N320" s="1">
        <v>84.0</v>
      </c>
      <c r="O320" s="1">
        <v>5.9</v>
      </c>
      <c r="P320" s="1">
        <v>6.37</v>
      </c>
      <c r="Q320" s="1">
        <v>5.02</v>
      </c>
      <c r="R320" s="1">
        <v>1.268924303</v>
      </c>
      <c r="S320" s="1">
        <v>39.0</v>
      </c>
      <c r="T320" s="1">
        <v>11.18</v>
      </c>
      <c r="U320" s="1">
        <v>4.662</v>
      </c>
      <c r="V320" s="1">
        <v>140.7</v>
      </c>
      <c r="W320" s="1">
        <v>192.4268503</v>
      </c>
      <c r="X320" s="1">
        <v>70.6</v>
      </c>
      <c r="Y320" s="1">
        <v>43.16864782</v>
      </c>
      <c r="Z320" s="1">
        <v>2.316496</v>
      </c>
      <c r="AA320" s="1">
        <v>0.335947973</v>
      </c>
      <c r="AB320" s="1">
        <v>64.6</v>
      </c>
      <c r="AC320" s="1">
        <v>24.10655545</v>
      </c>
      <c r="AD320" s="1" t="s">
        <v>154</v>
      </c>
      <c r="AE320" s="1">
        <v>34.55272204</v>
      </c>
      <c r="AF320" s="1">
        <v>81.2</v>
      </c>
      <c r="AG320" s="1" t="s">
        <v>140</v>
      </c>
      <c r="AH320" s="1" t="s">
        <v>154</v>
      </c>
      <c r="AI320" s="1" t="s">
        <v>142</v>
      </c>
      <c r="AJ320" s="1" t="s">
        <v>167</v>
      </c>
      <c r="AK320" s="1" t="s">
        <v>143</v>
      </c>
      <c r="AL320" s="1">
        <v>106.0</v>
      </c>
      <c r="AM320" s="1">
        <v>70.0</v>
      </c>
      <c r="AN320" s="1">
        <v>2345.78</v>
      </c>
      <c r="AO320" s="1">
        <v>22.0871</v>
      </c>
      <c r="AP320" s="1">
        <v>837.134</v>
      </c>
      <c r="AQ320" s="1">
        <v>1126.17</v>
      </c>
      <c r="AR320" s="1">
        <v>14.6094</v>
      </c>
      <c r="AS320" s="1">
        <v>1926.09</v>
      </c>
      <c r="AT320" s="1">
        <v>4422.6</v>
      </c>
      <c r="AU320" s="1">
        <v>219.864</v>
      </c>
      <c r="AV320" s="1">
        <v>10.6762</v>
      </c>
      <c r="AW320" s="1">
        <v>1.42345</v>
      </c>
      <c r="AX320" s="1">
        <v>2.95798</v>
      </c>
      <c r="AY320" s="1">
        <v>741.698</v>
      </c>
      <c r="AZ320" s="1">
        <v>1.48956</v>
      </c>
      <c r="BA320" s="1">
        <v>1.76795</v>
      </c>
      <c r="BB320" s="1">
        <v>17.1977</v>
      </c>
      <c r="BC320" s="1">
        <v>4.6326</v>
      </c>
      <c r="BD320" s="1">
        <v>1.21746</v>
      </c>
      <c r="BE320" s="1">
        <v>418.703</v>
      </c>
      <c r="BF320" s="1">
        <v>7.31371</v>
      </c>
      <c r="BG320" s="1">
        <v>332.587</v>
      </c>
      <c r="BH320" s="1">
        <v>5.363304637</v>
      </c>
      <c r="BI320" s="1">
        <v>1.909665055</v>
      </c>
      <c r="BJ320" s="1">
        <v>0.782729665</v>
      </c>
      <c r="BK320" s="1">
        <v>0.06758501</v>
      </c>
      <c r="BL320" s="1" t="s">
        <v>156</v>
      </c>
      <c r="BM320" s="1" t="s">
        <v>146</v>
      </c>
      <c r="BN320" s="1" t="s">
        <v>146</v>
      </c>
      <c r="BO320" s="1" t="s">
        <v>146</v>
      </c>
      <c r="BP320" s="1" t="s">
        <v>146</v>
      </c>
      <c r="BQ320" s="1" t="s">
        <v>146</v>
      </c>
      <c r="BR320" s="1" t="s">
        <v>146</v>
      </c>
      <c r="BS320" s="1" t="s">
        <v>147</v>
      </c>
      <c r="BT320" s="1" t="s">
        <v>147</v>
      </c>
      <c r="BU320" s="1" t="s">
        <v>147</v>
      </c>
      <c r="BV320" s="1" t="s">
        <v>147</v>
      </c>
      <c r="BW320" s="1" t="s">
        <v>147</v>
      </c>
      <c r="BX320" s="1">
        <v>-0.428401747</v>
      </c>
      <c r="BY320" s="1">
        <v>-0.18260944</v>
      </c>
      <c r="BZ320" s="1" t="str">
        <f t="shared" si="1"/>
        <v>antiinflamatoria</v>
      </c>
      <c r="CA320" s="1">
        <v>35.67980296</v>
      </c>
      <c r="CB320" s="1" t="s">
        <v>148</v>
      </c>
      <c r="CC320" s="1">
        <v>0.106190128</v>
      </c>
      <c r="CD320" s="1">
        <v>0.130804588</v>
      </c>
      <c r="CE320" s="1">
        <v>0.372223893</v>
      </c>
      <c r="CF320" s="1">
        <v>0.091842433</v>
      </c>
      <c r="CG320" s="1">
        <v>0.118003351</v>
      </c>
      <c r="CH320" s="1">
        <v>729.881</v>
      </c>
      <c r="CI320" s="2" t="str">
        <f t="shared" si="2"/>
        <v>low</v>
      </c>
      <c r="CJ320" s="1">
        <v>133.672</v>
      </c>
      <c r="CK320" s="1">
        <v>88.19</v>
      </c>
      <c r="CL320" s="1">
        <v>45.482</v>
      </c>
      <c r="CM320" s="1">
        <v>16.937</v>
      </c>
      <c r="CN320" s="1">
        <v>102.335</v>
      </c>
      <c r="CO320" s="1">
        <v>10.18</v>
      </c>
      <c r="CP320" s="1">
        <v>0.0</v>
      </c>
      <c r="CQ320" s="1">
        <v>10.18</v>
      </c>
      <c r="CR320" s="1">
        <v>0.0</v>
      </c>
      <c r="CS320" s="1">
        <v>4.22</v>
      </c>
      <c r="CT320" s="1">
        <v>4.22</v>
      </c>
      <c r="CU320" s="1">
        <v>0.0</v>
      </c>
      <c r="CV320" s="1">
        <v>9.599</v>
      </c>
      <c r="CW320" s="1">
        <v>0.049</v>
      </c>
      <c r="CX320" s="1">
        <v>0.0</v>
      </c>
      <c r="CY320" s="1">
        <v>0.036</v>
      </c>
      <c r="CZ320" s="1">
        <v>0.159</v>
      </c>
      <c r="DA320" s="1">
        <v>1.136</v>
      </c>
      <c r="DB320" s="1">
        <v>1.295</v>
      </c>
      <c r="DC320" s="1">
        <v>13.823</v>
      </c>
      <c r="DD320" s="1">
        <v>0.109</v>
      </c>
      <c r="DE320" s="1">
        <v>13.931</v>
      </c>
      <c r="DF320" s="1">
        <v>0.18</v>
      </c>
      <c r="DG320" s="1">
        <v>1.445</v>
      </c>
      <c r="DH320" s="1">
        <v>1.625</v>
      </c>
      <c r="DI320" s="1">
        <v>0.075</v>
      </c>
      <c r="DJ320" s="1">
        <v>1.626</v>
      </c>
      <c r="DK320" s="1">
        <v>1.7</v>
      </c>
      <c r="DL320" s="1">
        <v>63.686</v>
      </c>
      <c r="DM320" s="1">
        <v>36.944</v>
      </c>
      <c r="DN320" s="1">
        <v>100.63</v>
      </c>
      <c r="DO320" s="1">
        <v>0.0</v>
      </c>
      <c r="DP320" s="1">
        <v>4.22</v>
      </c>
      <c r="DQ320" s="1">
        <v>4.22</v>
      </c>
      <c r="DR320" s="1" t="s">
        <v>157</v>
      </c>
      <c r="DS320" s="1" t="s">
        <v>158</v>
      </c>
      <c r="DT320" s="1" t="s">
        <v>158</v>
      </c>
      <c r="DU320" s="1" t="s">
        <v>158</v>
      </c>
      <c r="DV320" s="1">
        <v>311.146</v>
      </c>
      <c r="DW320" s="1" t="str">
        <f t="shared" si="3"/>
        <v>low</v>
      </c>
      <c r="DX320" s="1">
        <v>56.984</v>
      </c>
      <c r="DY320" s="1">
        <v>7.22</v>
      </c>
      <c r="DZ320" s="1">
        <v>43.625</v>
      </c>
      <c r="EA320" s="1" t="s">
        <v>158</v>
      </c>
      <c r="EB320" s="1" t="s">
        <v>158</v>
      </c>
      <c r="EC320" s="1" t="s">
        <v>158</v>
      </c>
      <c r="ED320" s="1" t="s">
        <v>158</v>
      </c>
      <c r="EE320" s="1" t="s">
        <v>799</v>
      </c>
      <c r="EF320" s="1" t="s">
        <v>151</v>
      </c>
      <c r="EG320" s="1" t="s">
        <v>151</v>
      </c>
    </row>
    <row r="321" ht="14.25" customHeight="1">
      <c r="A321" s="1" t="s">
        <v>800</v>
      </c>
      <c r="B321" s="1" t="s">
        <v>153</v>
      </c>
      <c r="C321" s="1">
        <v>54.0</v>
      </c>
      <c r="D321" s="1" t="s">
        <v>161</v>
      </c>
      <c r="E321" s="1">
        <v>68.1</v>
      </c>
      <c r="F321" s="1">
        <v>67.0</v>
      </c>
      <c r="G321" s="1" t="s">
        <v>154</v>
      </c>
      <c r="H321" s="1">
        <v>15.0</v>
      </c>
      <c r="I321" s="1">
        <v>98.0</v>
      </c>
      <c r="J321" s="1">
        <v>178.0</v>
      </c>
      <c r="K321" s="1">
        <v>2.656716418</v>
      </c>
      <c r="L321" s="1">
        <v>48.4</v>
      </c>
      <c r="M321" s="1">
        <v>2.4</v>
      </c>
      <c r="N321" s="1">
        <v>85.0</v>
      </c>
      <c r="O321" s="1">
        <v>5.9</v>
      </c>
      <c r="P321" s="1">
        <v>6.65</v>
      </c>
      <c r="Q321" s="1">
        <v>11.35</v>
      </c>
      <c r="R321" s="1">
        <v>0.585903084</v>
      </c>
      <c r="S321" s="1">
        <v>74.0</v>
      </c>
      <c r="T321" s="1">
        <v>13.13</v>
      </c>
      <c r="U321" s="1">
        <v>4.7175</v>
      </c>
      <c r="V321" s="1">
        <v>153.2</v>
      </c>
      <c r="W321" s="1">
        <v>215.687885</v>
      </c>
      <c r="X321" s="1">
        <v>60.1</v>
      </c>
      <c r="Y321" s="1">
        <v>36.32502177</v>
      </c>
      <c r="Z321" s="1">
        <v>2.752923333</v>
      </c>
      <c r="AA321" s="1">
        <v>0.327695448</v>
      </c>
      <c r="AB321" s="1">
        <v>63.2</v>
      </c>
      <c r="AC321" s="1">
        <v>25.09361467</v>
      </c>
      <c r="AD321" s="1" t="s">
        <v>139</v>
      </c>
      <c r="AE321" s="1">
        <v>41.73817605</v>
      </c>
      <c r="AF321" s="1">
        <v>81.5</v>
      </c>
      <c r="AG321" s="1" t="s">
        <v>140</v>
      </c>
      <c r="AH321" s="1" t="s">
        <v>154</v>
      </c>
      <c r="AI321" s="1" t="s">
        <v>142</v>
      </c>
      <c r="AJ321" s="1" t="s">
        <v>167</v>
      </c>
      <c r="AK321" s="1" t="s">
        <v>170</v>
      </c>
      <c r="AL321" s="1">
        <v>127.0</v>
      </c>
      <c r="AM321" s="1">
        <v>80.0</v>
      </c>
      <c r="AN321" s="1">
        <v>1534.35</v>
      </c>
      <c r="AO321" s="1">
        <v>12.188</v>
      </c>
      <c r="AP321" s="1">
        <v>648.187</v>
      </c>
      <c r="AQ321" s="1">
        <v>963.657</v>
      </c>
      <c r="AR321" s="1">
        <v>11.8698</v>
      </c>
      <c r="AS321" s="1">
        <v>936.105</v>
      </c>
      <c r="AT321" s="1">
        <v>2728.08</v>
      </c>
      <c r="AU321" s="1">
        <v>184.337</v>
      </c>
      <c r="AV321" s="1">
        <v>10.2069</v>
      </c>
      <c r="AW321" s="1">
        <v>1.06844</v>
      </c>
      <c r="AX321" s="1">
        <v>2.28481</v>
      </c>
      <c r="AY321" s="1">
        <v>815.637</v>
      </c>
      <c r="AZ321" s="1">
        <v>0.79303</v>
      </c>
      <c r="BA321" s="1">
        <v>1.91786</v>
      </c>
      <c r="BB321" s="1">
        <v>10.6531</v>
      </c>
      <c r="BC321" s="1">
        <v>4.97892</v>
      </c>
      <c r="BD321" s="1">
        <v>0.828137</v>
      </c>
      <c r="BE321" s="1">
        <v>327.54</v>
      </c>
      <c r="BF321" s="1">
        <v>7.32542</v>
      </c>
      <c r="BG321" s="1">
        <v>129.12</v>
      </c>
      <c r="BH321" s="1">
        <v>1.763182472</v>
      </c>
      <c r="BI321" s="1">
        <v>0.507972435</v>
      </c>
      <c r="BJ321" s="1">
        <v>0.261483056</v>
      </c>
      <c r="BK321" s="1">
        <v>0.041928843</v>
      </c>
      <c r="BL321" s="1" t="s">
        <v>156</v>
      </c>
      <c r="BM321" s="1" t="s">
        <v>146</v>
      </c>
      <c r="BN321" s="1" t="s">
        <v>146</v>
      </c>
      <c r="BO321" s="1" t="s">
        <v>146</v>
      </c>
      <c r="BP321" s="1" t="s">
        <v>146</v>
      </c>
      <c r="BQ321" s="1" t="s">
        <v>146</v>
      </c>
      <c r="BR321" s="1" t="s">
        <v>146</v>
      </c>
      <c r="BS321" s="1">
        <v>65.19761414</v>
      </c>
      <c r="BT321" s="1">
        <v>32.10851035</v>
      </c>
      <c r="BU321" s="1">
        <v>10.91692207</v>
      </c>
      <c r="BV321" s="1">
        <v>8.951316506</v>
      </c>
      <c r="BW321" s="1">
        <v>0.492314824</v>
      </c>
      <c r="BX321" s="1">
        <v>1.394472735</v>
      </c>
      <c r="BY321" s="1">
        <v>0.909043504</v>
      </c>
      <c r="BZ321" s="1" t="str">
        <f t="shared" si="1"/>
        <v>proinflamatoria</v>
      </c>
      <c r="CA321" s="1">
        <v>37.05521472</v>
      </c>
      <c r="CB321" s="1" t="s">
        <v>148</v>
      </c>
      <c r="CC321" s="1">
        <v>0.014728978</v>
      </c>
      <c r="CD321" s="1">
        <v>0.196145847</v>
      </c>
      <c r="CE321" s="1">
        <v>0.158283459</v>
      </c>
      <c r="CF321" s="1">
        <v>0.402945796</v>
      </c>
      <c r="CG321" s="1">
        <v>0.025001061</v>
      </c>
      <c r="CH321" s="1">
        <v>899.574</v>
      </c>
      <c r="CI321" s="2" t="str">
        <f t="shared" si="2"/>
        <v>low</v>
      </c>
      <c r="CJ321" s="1">
        <v>1091.509</v>
      </c>
      <c r="CK321" s="1">
        <v>806.049</v>
      </c>
      <c r="CL321" s="1">
        <v>285.46</v>
      </c>
      <c r="CM321" s="1">
        <v>118.065</v>
      </c>
      <c r="CN321" s="1">
        <v>964.981</v>
      </c>
      <c r="CO321" s="1">
        <v>7.618</v>
      </c>
      <c r="CP321" s="1">
        <v>0.0</v>
      </c>
      <c r="CQ321" s="1">
        <v>7.618</v>
      </c>
      <c r="CR321" s="1">
        <v>0.0</v>
      </c>
      <c r="CS321" s="1">
        <v>0.845</v>
      </c>
      <c r="CT321" s="1">
        <v>0.845</v>
      </c>
      <c r="CU321" s="1">
        <v>0.0</v>
      </c>
      <c r="CV321" s="1">
        <v>1.143</v>
      </c>
      <c r="CW321" s="1">
        <v>92.5</v>
      </c>
      <c r="CX321" s="1">
        <v>0.0</v>
      </c>
      <c r="CY321" s="1">
        <v>4.073</v>
      </c>
      <c r="CZ321" s="1">
        <v>0.03</v>
      </c>
      <c r="DA321" s="1">
        <v>0.212</v>
      </c>
      <c r="DB321" s="1">
        <v>0.242</v>
      </c>
      <c r="DC321" s="1">
        <v>3.991</v>
      </c>
      <c r="DD321" s="1">
        <v>0.02</v>
      </c>
      <c r="DE321" s="1">
        <v>4.011</v>
      </c>
      <c r="DF321" s="1">
        <v>16.97</v>
      </c>
      <c r="DG321" s="1">
        <v>0.269</v>
      </c>
      <c r="DH321" s="1">
        <v>17.24</v>
      </c>
      <c r="DI321" s="1">
        <v>0.403</v>
      </c>
      <c r="DJ321" s="1">
        <v>0.471</v>
      </c>
      <c r="DK321" s="1">
        <v>0.875</v>
      </c>
      <c r="DL321" s="1">
        <v>680.464</v>
      </c>
      <c r="DM321" s="1">
        <v>283.643</v>
      </c>
      <c r="DN321" s="1">
        <v>964.106</v>
      </c>
      <c r="DO321" s="1">
        <v>0.0</v>
      </c>
      <c r="DP321" s="1">
        <v>0.845</v>
      </c>
      <c r="DQ321" s="1">
        <v>0.845</v>
      </c>
      <c r="DR321" s="1" t="s">
        <v>157</v>
      </c>
      <c r="DS321" s="1" t="s">
        <v>149</v>
      </c>
      <c r="DT321" s="1" t="s">
        <v>157</v>
      </c>
      <c r="DU321" s="1" t="s">
        <v>149</v>
      </c>
      <c r="DV321" s="1">
        <v>586.29</v>
      </c>
      <c r="DW321" s="1" t="str">
        <f t="shared" si="3"/>
        <v>high</v>
      </c>
      <c r="DX321" s="1">
        <v>711.382</v>
      </c>
      <c r="DY321" s="1">
        <v>76.948</v>
      </c>
      <c r="DZ321" s="1">
        <v>628.918</v>
      </c>
      <c r="EA321" s="1" t="s">
        <v>157</v>
      </c>
      <c r="EB321" s="1" t="s">
        <v>149</v>
      </c>
      <c r="EC321" s="1" t="s">
        <v>157</v>
      </c>
      <c r="ED321" s="1" t="s">
        <v>149</v>
      </c>
      <c r="EE321" s="1" t="s">
        <v>801</v>
      </c>
      <c r="EF321" s="1" t="s">
        <v>165</v>
      </c>
      <c r="EG321" s="1" t="s">
        <v>165</v>
      </c>
    </row>
    <row r="322" ht="14.25" customHeight="1">
      <c r="A322" s="1" t="s">
        <v>802</v>
      </c>
      <c r="B322" s="1" t="s">
        <v>136</v>
      </c>
      <c r="C322" s="1">
        <v>46.0</v>
      </c>
      <c r="D322" s="1" t="s">
        <v>161</v>
      </c>
      <c r="E322" s="1">
        <v>56.9</v>
      </c>
      <c r="F322" s="1">
        <v>42.0</v>
      </c>
      <c r="G322" s="1" t="s">
        <v>154</v>
      </c>
      <c r="H322" s="1">
        <v>30.0</v>
      </c>
      <c r="I322" s="1">
        <v>125.0</v>
      </c>
      <c r="J322" s="1">
        <v>184.0</v>
      </c>
      <c r="K322" s="1">
        <v>4.380952381</v>
      </c>
      <c r="L322" s="1">
        <v>95.2</v>
      </c>
      <c r="M322" s="1">
        <v>4.6</v>
      </c>
      <c r="N322" s="1">
        <v>73.0</v>
      </c>
      <c r="O322" s="1">
        <v>6.0</v>
      </c>
      <c r="P322" s="1">
        <v>3.33</v>
      </c>
      <c r="Q322" s="1">
        <v>3.97</v>
      </c>
      <c r="R322" s="1">
        <v>0.838790932</v>
      </c>
      <c r="S322" s="1">
        <v>152.0</v>
      </c>
      <c r="T322" s="1">
        <v>4.6</v>
      </c>
      <c r="U322" s="1">
        <v>4.0515</v>
      </c>
      <c r="V322" s="1">
        <v>103.0</v>
      </c>
      <c r="W322" s="1">
        <v>166.8177697</v>
      </c>
      <c r="X322" s="1">
        <v>176.4</v>
      </c>
      <c r="Y322" s="1">
        <v>120.7282327</v>
      </c>
      <c r="Z322" s="1">
        <v>0.828306667</v>
      </c>
      <c r="AA322" s="1">
        <v>0.395255201</v>
      </c>
      <c r="AB322" s="1">
        <v>83.4</v>
      </c>
      <c r="AC322" s="1">
        <v>27.83376235</v>
      </c>
      <c r="AD322" s="1" t="s">
        <v>139</v>
      </c>
      <c r="AE322" s="1">
        <v>37.72860312</v>
      </c>
      <c r="AF322" s="1">
        <v>95.3</v>
      </c>
      <c r="AG322" s="1" t="s">
        <v>140</v>
      </c>
      <c r="AH322" s="1" t="s">
        <v>141</v>
      </c>
      <c r="AI322" s="1" t="s">
        <v>142</v>
      </c>
      <c r="AJ322" s="1" t="s">
        <v>142</v>
      </c>
      <c r="AK322" s="1" t="s">
        <v>170</v>
      </c>
      <c r="AL322" s="1">
        <v>128.0</v>
      </c>
      <c r="AM322" s="1">
        <v>78.0</v>
      </c>
      <c r="AN322" s="1">
        <v>1812.02</v>
      </c>
      <c r="AO322" s="1">
        <v>20.067</v>
      </c>
      <c r="AP322" s="1">
        <v>351.369</v>
      </c>
      <c r="AQ322" s="1">
        <v>901.426</v>
      </c>
      <c r="AR322" s="1">
        <v>13.7777</v>
      </c>
      <c r="AS322" s="1">
        <v>952.215</v>
      </c>
      <c r="AT322" s="1">
        <v>3154.88</v>
      </c>
      <c r="AU322" s="1">
        <v>252.621</v>
      </c>
      <c r="AV322" s="1">
        <v>10.9319</v>
      </c>
      <c r="AW322" s="1">
        <v>1.65261</v>
      </c>
      <c r="AX322" s="1">
        <v>3.25971</v>
      </c>
      <c r="AY322" s="1">
        <v>641.155</v>
      </c>
      <c r="AZ322" s="1">
        <v>1.06634</v>
      </c>
      <c r="BA322" s="1">
        <v>1.51079</v>
      </c>
      <c r="BB322" s="1">
        <v>15.7327</v>
      </c>
      <c r="BC322" s="1">
        <v>4.44315</v>
      </c>
      <c r="BD322" s="1">
        <v>1.74451</v>
      </c>
      <c r="BE322" s="1">
        <v>384.842</v>
      </c>
      <c r="BF322" s="1">
        <v>7.30289</v>
      </c>
      <c r="BG322" s="1">
        <v>169.106</v>
      </c>
      <c r="BH322" s="1">
        <v>1.855268548</v>
      </c>
      <c r="BI322" s="1">
        <v>0.212472895</v>
      </c>
      <c r="BJ322" s="1">
        <v>0.163099339</v>
      </c>
      <c r="BK322" s="1">
        <v>0.015575684</v>
      </c>
      <c r="BL322" s="1" t="s">
        <v>144</v>
      </c>
      <c r="BM322" s="1" t="s">
        <v>146</v>
      </c>
      <c r="BN322" s="1" t="s">
        <v>145</v>
      </c>
      <c r="BO322" s="1" t="s">
        <v>146</v>
      </c>
      <c r="BP322" s="1" t="s">
        <v>146</v>
      </c>
      <c r="BQ322" s="1" t="s">
        <v>145</v>
      </c>
      <c r="BR322" s="1" t="s">
        <v>146</v>
      </c>
      <c r="BS322" s="1">
        <v>63.9585412</v>
      </c>
      <c r="BT322" s="1">
        <v>27.87369065</v>
      </c>
      <c r="BU322" s="1">
        <v>9.147762192</v>
      </c>
      <c r="BV322" s="1">
        <v>9.778033051</v>
      </c>
      <c r="BW322" s="1">
        <v>0.366183197</v>
      </c>
      <c r="BX322" s="1">
        <v>-0.4210131</v>
      </c>
      <c r="BY322" s="1">
        <v>-0.232347186</v>
      </c>
      <c r="BZ322" s="1" t="str">
        <f t="shared" si="1"/>
        <v>antiinflamatoria</v>
      </c>
      <c r="CA322" s="1">
        <v>27.6726128</v>
      </c>
      <c r="CB322" s="1" t="s">
        <v>148</v>
      </c>
      <c r="CC322" s="1">
        <v>0.053282588</v>
      </c>
      <c r="CD322" s="1">
        <v>0.090945132</v>
      </c>
      <c r="CE322" s="1">
        <v>0.022478592</v>
      </c>
      <c r="CF322" s="1">
        <v>0.475697748</v>
      </c>
      <c r="CG322" s="1">
        <v>0.146328893</v>
      </c>
      <c r="CH322" s="1">
        <v>1591.014</v>
      </c>
      <c r="CI322" s="2" t="str">
        <f t="shared" si="2"/>
        <v>High</v>
      </c>
      <c r="CJ322" s="1">
        <v>874.961</v>
      </c>
      <c r="CK322" s="1">
        <v>672.826</v>
      </c>
      <c r="CL322" s="1">
        <v>202.135</v>
      </c>
      <c r="CM322" s="1">
        <v>203.821</v>
      </c>
      <c r="CN322" s="1">
        <v>655.566</v>
      </c>
      <c r="CO322" s="1">
        <v>12.577</v>
      </c>
      <c r="CP322" s="1">
        <v>0.0</v>
      </c>
      <c r="CQ322" s="1">
        <v>12.577</v>
      </c>
      <c r="CR322" s="1">
        <v>0.0</v>
      </c>
      <c r="CS322" s="1">
        <v>2.997</v>
      </c>
      <c r="CT322" s="1">
        <v>2.997</v>
      </c>
      <c r="CU322" s="1">
        <v>0.0</v>
      </c>
      <c r="CV322" s="1">
        <v>7.473</v>
      </c>
      <c r="CW322" s="1">
        <v>79.756</v>
      </c>
      <c r="CX322" s="1">
        <v>0.0</v>
      </c>
      <c r="CY322" s="1">
        <v>71.786</v>
      </c>
      <c r="CZ322" s="1">
        <v>24.194</v>
      </c>
      <c r="DA322" s="1">
        <v>6.105</v>
      </c>
      <c r="DB322" s="1">
        <v>30.299</v>
      </c>
      <c r="DC322" s="1">
        <v>3.55</v>
      </c>
      <c r="DD322" s="1">
        <v>0.002</v>
      </c>
      <c r="DE322" s="1">
        <v>3.552</v>
      </c>
      <c r="DF322" s="1">
        <v>14.9</v>
      </c>
      <c r="DG322" s="1">
        <v>3.511</v>
      </c>
      <c r="DH322" s="1">
        <v>18.411</v>
      </c>
      <c r="DI322" s="1">
        <v>24.77</v>
      </c>
      <c r="DJ322" s="1">
        <v>17.457</v>
      </c>
      <c r="DK322" s="1">
        <v>42.226</v>
      </c>
      <c r="DL322" s="1">
        <v>441.276</v>
      </c>
      <c r="DM322" s="1">
        <v>172.063</v>
      </c>
      <c r="DN322" s="1">
        <v>613.339</v>
      </c>
      <c r="DO322" s="1">
        <v>0.0</v>
      </c>
      <c r="DP322" s="1">
        <v>2.997</v>
      </c>
      <c r="DQ322" s="1">
        <v>2.997</v>
      </c>
      <c r="DR322" s="1" t="s">
        <v>149</v>
      </c>
      <c r="DS322" s="1" t="s">
        <v>149</v>
      </c>
      <c r="DT322" s="1" t="s">
        <v>157</v>
      </c>
      <c r="DU322" s="1" t="s">
        <v>149</v>
      </c>
      <c r="DV322" s="1">
        <v>878.033</v>
      </c>
      <c r="DW322" s="1" t="str">
        <f t="shared" si="3"/>
        <v>high</v>
      </c>
      <c r="DX322" s="1">
        <v>482.865</v>
      </c>
      <c r="DY322" s="1">
        <v>112.483</v>
      </c>
      <c r="DZ322" s="1">
        <v>361.787</v>
      </c>
      <c r="EA322" s="1" t="s">
        <v>149</v>
      </c>
      <c r="EB322" s="1" t="s">
        <v>149</v>
      </c>
      <c r="EC322" s="1" t="s">
        <v>157</v>
      </c>
      <c r="ED322" s="1" t="s">
        <v>149</v>
      </c>
      <c r="EE322" s="1" t="s">
        <v>803</v>
      </c>
      <c r="EF322" s="1" t="s">
        <v>151</v>
      </c>
      <c r="EG322" s="1" t="s">
        <v>151</v>
      </c>
    </row>
    <row r="323" ht="14.25" customHeight="1">
      <c r="A323" s="1" t="s">
        <v>804</v>
      </c>
      <c r="B323" s="1" t="s">
        <v>153</v>
      </c>
      <c r="C323" s="1">
        <v>51.0</v>
      </c>
      <c r="D323" s="1" t="s">
        <v>161</v>
      </c>
      <c r="E323" s="1">
        <v>112.0</v>
      </c>
      <c r="F323" s="1">
        <v>39.0</v>
      </c>
      <c r="G323" s="1" t="s">
        <v>154</v>
      </c>
      <c r="H323" s="1">
        <v>40.0</v>
      </c>
      <c r="I323" s="1">
        <v>131.0</v>
      </c>
      <c r="J323" s="1">
        <v>195.0</v>
      </c>
      <c r="K323" s="1">
        <v>5.0</v>
      </c>
      <c r="L323" s="1">
        <v>170.5</v>
      </c>
      <c r="M323" s="1">
        <v>4.5</v>
      </c>
      <c r="N323" s="1">
        <v>86.0</v>
      </c>
      <c r="O323" s="1">
        <v>5.8</v>
      </c>
      <c r="P323" s="1">
        <v>4.66</v>
      </c>
      <c r="Q323" s="1">
        <v>5.64</v>
      </c>
      <c r="R323" s="1">
        <v>0.826241135</v>
      </c>
      <c r="S323" s="1">
        <v>198.0</v>
      </c>
      <c r="T323" s="1">
        <v>20.95</v>
      </c>
      <c r="U323" s="1">
        <v>4.773</v>
      </c>
      <c r="V323" s="1">
        <v>205.4</v>
      </c>
      <c r="W323" s="1">
        <v>329.1437549</v>
      </c>
      <c r="X323" s="1">
        <v>38.1</v>
      </c>
      <c r="Y323" s="1">
        <v>22.50127132</v>
      </c>
      <c r="Z323" s="1">
        <v>4.444193333</v>
      </c>
      <c r="AA323" s="1">
        <v>0.306784907</v>
      </c>
      <c r="AB323" s="1">
        <v>63.8</v>
      </c>
      <c r="AC323" s="1">
        <v>27.14790802</v>
      </c>
      <c r="AD323" s="1" t="s">
        <v>139</v>
      </c>
      <c r="AE323" s="1">
        <v>44.75162879</v>
      </c>
      <c r="AF323" s="1">
        <v>94.4</v>
      </c>
      <c r="AG323" s="1" t="s">
        <v>140</v>
      </c>
      <c r="AH323" s="1" t="s">
        <v>141</v>
      </c>
      <c r="AI323" s="1" t="s">
        <v>142</v>
      </c>
      <c r="AJ323" s="1" t="s">
        <v>142</v>
      </c>
      <c r="AK323" s="1" t="s">
        <v>143</v>
      </c>
      <c r="AL323" s="1">
        <v>146.0</v>
      </c>
      <c r="AM323" s="1">
        <v>88.0</v>
      </c>
      <c r="AN323" s="1">
        <v>1167.33</v>
      </c>
      <c r="AO323" s="1">
        <v>15.8473</v>
      </c>
      <c r="AP323" s="1">
        <v>642.276</v>
      </c>
      <c r="AQ323" s="1">
        <v>820.06</v>
      </c>
      <c r="AR323" s="1">
        <v>12.1303</v>
      </c>
      <c r="AS323" s="1">
        <v>776.618</v>
      </c>
      <c r="AT323" s="1">
        <v>2698.8</v>
      </c>
      <c r="AU323" s="1">
        <v>185.129</v>
      </c>
      <c r="AV323" s="1">
        <v>8.99695</v>
      </c>
      <c r="AW323" s="1">
        <v>0.886323</v>
      </c>
      <c r="AX323" s="1">
        <v>2.98775</v>
      </c>
      <c r="AY323" s="1">
        <v>932.247</v>
      </c>
      <c r="AZ323" s="1">
        <v>0.937094</v>
      </c>
      <c r="BA323" s="1">
        <v>1.5911</v>
      </c>
      <c r="BB323" s="1">
        <v>11.1285</v>
      </c>
      <c r="BC323" s="1">
        <v>3.71919</v>
      </c>
      <c r="BD323" s="1">
        <v>0.535518</v>
      </c>
      <c r="BE323" s="1">
        <v>312.949</v>
      </c>
      <c r="BF323" s="1">
        <v>7.16349</v>
      </c>
      <c r="BG323" s="1">
        <v>194.133</v>
      </c>
      <c r="BH323" s="1">
        <v>0.0</v>
      </c>
      <c r="BI323" s="1">
        <v>0.0</v>
      </c>
      <c r="BJ323" s="1">
        <v>0.098554028</v>
      </c>
      <c r="BK323" s="1">
        <v>0.0</v>
      </c>
      <c r="BL323" s="1" t="s">
        <v>144</v>
      </c>
      <c r="BM323" s="1" t="s">
        <v>145</v>
      </c>
      <c r="BN323" s="1" t="s">
        <v>145</v>
      </c>
      <c r="BO323" s="1" t="s">
        <v>145</v>
      </c>
      <c r="BP323" s="1" t="s">
        <v>146</v>
      </c>
      <c r="BQ323" s="1" t="s">
        <v>145</v>
      </c>
      <c r="BR323" s="1" t="s">
        <v>145</v>
      </c>
      <c r="BS323" s="1">
        <v>36.67969746</v>
      </c>
      <c r="BT323" s="1">
        <v>17.6736392</v>
      </c>
      <c r="BU323" s="1">
        <v>6.944106008</v>
      </c>
      <c r="BV323" s="1">
        <v>4.632459879</v>
      </c>
      <c r="BW323" s="1">
        <v>0.322471558</v>
      </c>
      <c r="BX323" s="1">
        <v>0.160746725</v>
      </c>
      <c r="BY323" s="1">
        <v>0.137743552</v>
      </c>
      <c r="BZ323" s="1" t="str">
        <f t="shared" si="1"/>
        <v>proinflamatoria</v>
      </c>
      <c r="CA323" s="1">
        <v>43.52118644</v>
      </c>
      <c r="CB323" s="1" t="s">
        <v>148</v>
      </c>
      <c r="CC323" s="1">
        <v>0.627435222</v>
      </c>
      <c r="CD323" s="1">
        <v>0.183630168</v>
      </c>
      <c r="CE323" s="1">
        <v>0.047707838</v>
      </c>
      <c r="CF323" s="1">
        <v>0.043432135</v>
      </c>
      <c r="CG323" s="1">
        <v>0.023468141</v>
      </c>
      <c r="CH323" s="1">
        <v>987.97</v>
      </c>
      <c r="CI323" s="2" t="str">
        <f t="shared" si="2"/>
        <v>low</v>
      </c>
      <c r="CJ323" s="1">
        <v>265.654</v>
      </c>
      <c r="CK323" s="1">
        <v>170.996</v>
      </c>
      <c r="CL323" s="1">
        <v>94.658</v>
      </c>
      <c r="CM323" s="1">
        <v>131.273</v>
      </c>
      <c r="CN323" s="1">
        <v>91.301</v>
      </c>
      <c r="CO323" s="1">
        <v>1.123</v>
      </c>
      <c r="CP323" s="1">
        <v>0.0</v>
      </c>
      <c r="CQ323" s="1">
        <v>1.123</v>
      </c>
      <c r="CR323" s="1">
        <v>0.0</v>
      </c>
      <c r="CS323" s="1">
        <v>41.957</v>
      </c>
      <c r="CT323" s="1">
        <v>41.957</v>
      </c>
      <c r="CU323" s="1">
        <v>0.0</v>
      </c>
      <c r="CV323" s="1">
        <v>1.112</v>
      </c>
      <c r="CW323" s="1">
        <v>95.707</v>
      </c>
      <c r="CX323" s="1">
        <v>0.0</v>
      </c>
      <c r="CY323" s="1">
        <v>17.635</v>
      </c>
      <c r="CZ323" s="1">
        <v>0.0</v>
      </c>
      <c r="DA323" s="1">
        <v>0.0</v>
      </c>
      <c r="DB323" s="1">
        <v>0.0</v>
      </c>
      <c r="DC323" s="1">
        <v>0.099</v>
      </c>
      <c r="DD323" s="1">
        <v>1.573</v>
      </c>
      <c r="DE323" s="1">
        <v>1.672</v>
      </c>
      <c r="DF323" s="1">
        <v>10.163</v>
      </c>
      <c r="DG323" s="1">
        <v>6.097</v>
      </c>
      <c r="DH323" s="1">
        <v>16.259</v>
      </c>
      <c r="DI323" s="1">
        <v>27.908</v>
      </c>
      <c r="DJ323" s="1">
        <v>26.836</v>
      </c>
      <c r="DK323" s="1">
        <v>54.744</v>
      </c>
      <c r="DL323" s="1">
        <v>18.362</v>
      </c>
      <c r="DM323" s="1">
        <v>18.196</v>
      </c>
      <c r="DN323" s="1">
        <v>36.557</v>
      </c>
      <c r="DO323" s="1">
        <v>0.0</v>
      </c>
      <c r="DP323" s="1">
        <v>41.957</v>
      </c>
      <c r="DQ323" s="1">
        <v>41.957</v>
      </c>
      <c r="DR323" s="1" t="s">
        <v>157</v>
      </c>
      <c r="DS323" s="1" t="s">
        <v>158</v>
      </c>
      <c r="DT323" s="1" t="s">
        <v>157</v>
      </c>
      <c r="DU323" s="1" t="s">
        <v>158</v>
      </c>
      <c r="DV323" s="1">
        <v>846.35</v>
      </c>
      <c r="DW323" s="1" t="str">
        <f t="shared" si="3"/>
        <v>high</v>
      </c>
      <c r="DX323" s="1">
        <v>227.574</v>
      </c>
      <c r="DY323" s="1">
        <v>112.455</v>
      </c>
      <c r="DZ323" s="1">
        <v>78.214</v>
      </c>
      <c r="EA323" s="1" t="s">
        <v>149</v>
      </c>
      <c r="EB323" s="1" t="s">
        <v>157</v>
      </c>
      <c r="EC323" s="1" t="s">
        <v>157</v>
      </c>
      <c r="ED323" s="1" t="s">
        <v>157</v>
      </c>
      <c r="EE323" s="1" t="s">
        <v>805</v>
      </c>
      <c r="EF323" s="1" t="s">
        <v>165</v>
      </c>
      <c r="EG323" s="1" t="s">
        <v>165</v>
      </c>
    </row>
    <row r="324" ht="14.25" customHeight="1">
      <c r="A324" s="1" t="s">
        <v>806</v>
      </c>
      <c r="B324" s="1" t="s">
        <v>153</v>
      </c>
      <c r="C324" s="1">
        <v>48.0</v>
      </c>
      <c r="D324" s="1" t="s">
        <v>161</v>
      </c>
      <c r="E324" s="1">
        <v>114.0</v>
      </c>
      <c r="F324" s="1">
        <v>50.0</v>
      </c>
      <c r="G324" s="1" t="s">
        <v>154</v>
      </c>
      <c r="H324" s="1">
        <v>18.0</v>
      </c>
      <c r="I324" s="1">
        <v>156.0</v>
      </c>
      <c r="J324" s="1">
        <v>217.0</v>
      </c>
      <c r="K324" s="1">
        <v>4.34</v>
      </c>
      <c r="L324" s="1">
        <v>48.7</v>
      </c>
      <c r="M324" s="1">
        <v>1.0</v>
      </c>
      <c r="N324" s="1">
        <v>86.0</v>
      </c>
      <c r="O324" s="1">
        <v>5.7</v>
      </c>
      <c r="P324" s="1">
        <v>7.64</v>
      </c>
      <c r="Q324" s="1">
        <v>4.68</v>
      </c>
      <c r="R324" s="1">
        <v>1.632478632</v>
      </c>
      <c r="S324" s="1">
        <v>89.0</v>
      </c>
      <c r="T324" s="1">
        <v>11.04</v>
      </c>
      <c r="U324" s="1">
        <v>4.773</v>
      </c>
      <c r="V324" s="1">
        <v>133.1</v>
      </c>
      <c r="W324" s="1">
        <v>173.4485467</v>
      </c>
      <c r="X324" s="1">
        <v>71.0</v>
      </c>
      <c r="Y324" s="1">
        <v>42.69942339</v>
      </c>
      <c r="Z324" s="1">
        <v>2.341952</v>
      </c>
      <c r="AA324" s="1">
        <v>0.335413139</v>
      </c>
      <c r="AB324" s="1">
        <v>60.8</v>
      </c>
      <c r="AC324" s="1">
        <v>26.07507133</v>
      </c>
      <c r="AD324" s="1" t="s">
        <v>139</v>
      </c>
      <c r="AE324" s="1">
        <v>35.98676758</v>
      </c>
      <c r="AF324" s="1">
        <v>82.1</v>
      </c>
      <c r="AG324" s="1" t="s">
        <v>140</v>
      </c>
      <c r="AH324" s="1" t="s">
        <v>154</v>
      </c>
      <c r="AI324" s="1" t="s">
        <v>142</v>
      </c>
      <c r="AJ324" s="1" t="s">
        <v>142</v>
      </c>
      <c r="AK324" s="1" t="s">
        <v>173</v>
      </c>
      <c r="AL324" s="1">
        <v>142.0</v>
      </c>
      <c r="AM324" s="1">
        <v>101.0</v>
      </c>
      <c r="AN324" s="1">
        <v>1649.53</v>
      </c>
      <c r="AO324" s="1">
        <v>13.6411</v>
      </c>
      <c r="AP324" s="1">
        <v>624.436</v>
      </c>
      <c r="AQ324" s="1">
        <v>961.871</v>
      </c>
      <c r="AR324" s="1">
        <v>12.3006</v>
      </c>
      <c r="AS324" s="1">
        <v>1145.99</v>
      </c>
      <c r="AT324" s="1">
        <v>2590.0</v>
      </c>
      <c r="AU324" s="1">
        <v>191.063</v>
      </c>
      <c r="AV324" s="1">
        <v>9.87258</v>
      </c>
      <c r="AW324" s="1">
        <v>1.15123</v>
      </c>
      <c r="AX324" s="1">
        <v>2.52012</v>
      </c>
      <c r="AY324" s="1">
        <v>903.438</v>
      </c>
      <c r="AZ324" s="1">
        <v>1.04764</v>
      </c>
      <c r="BA324" s="1">
        <v>1.93603</v>
      </c>
      <c r="BB324" s="1">
        <v>13.3717</v>
      </c>
      <c r="BC324" s="1">
        <v>5.52391</v>
      </c>
      <c r="BD324" s="1">
        <v>1.83824</v>
      </c>
      <c r="BE324" s="1">
        <v>362.09</v>
      </c>
      <c r="BF324" s="1">
        <v>7.48443</v>
      </c>
      <c r="BG324" s="1">
        <v>157.295</v>
      </c>
      <c r="BH324" s="1">
        <v>0.513665781</v>
      </c>
      <c r="BI324" s="1">
        <v>0.119108059</v>
      </c>
      <c r="BJ324" s="1">
        <v>0.095693727</v>
      </c>
      <c r="BK324" s="1">
        <v>0.015480861</v>
      </c>
      <c r="BL324" s="1" t="s">
        <v>156</v>
      </c>
      <c r="BM324" s="1" t="s">
        <v>145</v>
      </c>
      <c r="BN324" s="1" t="s">
        <v>146</v>
      </c>
      <c r="BO324" s="1" t="s">
        <v>146</v>
      </c>
      <c r="BP324" s="1" t="s">
        <v>146</v>
      </c>
      <c r="BQ324" s="1" t="s">
        <v>146</v>
      </c>
      <c r="BR324" s="1" t="s">
        <v>146</v>
      </c>
      <c r="BS324" s="1">
        <v>45.79192724</v>
      </c>
      <c r="BT324" s="1">
        <v>19.56423354</v>
      </c>
      <c r="BU324" s="1">
        <v>7.778367258</v>
      </c>
      <c r="BV324" s="1">
        <v>5.345542444</v>
      </c>
      <c r="BW324" s="1">
        <v>0.159086442</v>
      </c>
      <c r="BX324" s="1">
        <v>-0.344807281</v>
      </c>
      <c r="BY324" s="1">
        <v>-0.20897411</v>
      </c>
      <c r="BZ324" s="1" t="str">
        <f t="shared" si="1"/>
        <v>antiinflamatoria</v>
      </c>
      <c r="CA324" s="1">
        <v>38.80146163</v>
      </c>
      <c r="CB324" s="1" t="s">
        <v>148</v>
      </c>
      <c r="CC324" s="1">
        <v>0.083558373</v>
      </c>
      <c r="CD324" s="1">
        <v>0.12050409</v>
      </c>
      <c r="CE324" s="1">
        <v>0.236859614</v>
      </c>
      <c r="CF324" s="1">
        <v>0.047004031</v>
      </c>
      <c r="CG324" s="1">
        <v>0.250792533</v>
      </c>
      <c r="CH324" s="1">
        <v>381.46</v>
      </c>
      <c r="CI324" s="2" t="str">
        <f t="shared" si="2"/>
        <v>low</v>
      </c>
      <c r="CJ324" s="1">
        <v>738.213</v>
      </c>
      <c r="CK324" s="1">
        <v>657.381</v>
      </c>
      <c r="CL324" s="1">
        <v>80.832</v>
      </c>
      <c r="CM324" s="1">
        <v>302.372</v>
      </c>
      <c r="CN324" s="1">
        <v>430.442</v>
      </c>
      <c r="CO324" s="1">
        <v>2.313</v>
      </c>
      <c r="CP324" s="1">
        <v>0.0</v>
      </c>
      <c r="CQ324" s="1">
        <v>2.313</v>
      </c>
      <c r="CR324" s="1">
        <v>0.013</v>
      </c>
      <c r="CS324" s="1">
        <v>3.072</v>
      </c>
      <c r="CT324" s="1">
        <v>3.085</v>
      </c>
      <c r="CU324" s="1">
        <v>0.0</v>
      </c>
      <c r="CV324" s="1">
        <v>0.857</v>
      </c>
      <c r="CW324" s="1">
        <v>231.249</v>
      </c>
      <c r="CX324" s="1">
        <v>0.0</v>
      </c>
      <c r="CY324" s="1">
        <v>3.135</v>
      </c>
      <c r="CZ324" s="1">
        <v>0.0</v>
      </c>
      <c r="DA324" s="1">
        <v>17.096</v>
      </c>
      <c r="DB324" s="1">
        <v>17.096</v>
      </c>
      <c r="DC324" s="1">
        <v>6.89</v>
      </c>
      <c r="DD324" s="1">
        <v>0.618</v>
      </c>
      <c r="DE324" s="1">
        <v>7.508</v>
      </c>
      <c r="DF324" s="1">
        <v>42.991</v>
      </c>
      <c r="DG324" s="1">
        <v>0.393</v>
      </c>
      <c r="DH324" s="1">
        <v>43.384</v>
      </c>
      <c r="DI324" s="1">
        <v>1.004</v>
      </c>
      <c r="DJ324" s="1">
        <v>0.324</v>
      </c>
      <c r="DK324" s="1">
        <v>1.328</v>
      </c>
      <c r="DL324" s="1">
        <v>369.787</v>
      </c>
      <c r="DM324" s="1">
        <v>59.328</v>
      </c>
      <c r="DN324" s="1">
        <v>429.115</v>
      </c>
      <c r="DO324" s="1">
        <v>0.013</v>
      </c>
      <c r="DP324" s="1">
        <v>3.072</v>
      </c>
      <c r="DQ324" s="1">
        <v>3.085</v>
      </c>
      <c r="DR324" s="1" t="s">
        <v>158</v>
      </c>
      <c r="DS324" s="1" t="s">
        <v>157</v>
      </c>
      <c r="DT324" s="1" t="s">
        <v>149</v>
      </c>
      <c r="DU324" s="1" t="s">
        <v>157</v>
      </c>
      <c r="DV324" s="1">
        <v>231.254</v>
      </c>
      <c r="DW324" s="1" t="str">
        <f t="shared" si="3"/>
        <v>low</v>
      </c>
      <c r="DX324" s="1">
        <v>447.529</v>
      </c>
      <c r="DY324" s="1">
        <v>183.308</v>
      </c>
      <c r="DZ324" s="1">
        <v>260.949</v>
      </c>
      <c r="EA324" s="1" t="s">
        <v>158</v>
      </c>
      <c r="EB324" s="1" t="s">
        <v>149</v>
      </c>
      <c r="EC324" s="1" t="s">
        <v>149</v>
      </c>
      <c r="ED324" s="1" t="s">
        <v>149</v>
      </c>
      <c r="EE324" s="1" t="s">
        <v>807</v>
      </c>
      <c r="EF324" s="1" t="s">
        <v>151</v>
      </c>
      <c r="EG324" s="1" t="s">
        <v>151</v>
      </c>
    </row>
    <row r="325" ht="14.25" customHeight="1">
      <c r="A325" s="1" t="s">
        <v>808</v>
      </c>
      <c r="B325" s="1" t="s">
        <v>153</v>
      </c>
      <c r="C325" s="1">
        <v>28.0</v>
      </c>
      <c r="D325" s="1" t="s">
        <v>137</v>
      </c>
      <c r="E325" s="1">
        <v>63.0</v>
      </c>
      <c r="F325" s="1">
        <v>44.0</v>
      </c>
      <c r="G325" s="1" t="s">
        <v>154</v>
      </c>
      <c r="H325" s="1">
        <v>32.0</v>
      </c>
      <c r="I325" s="1">
        <v>130.0</v>
      </c>
      <c r="J325" s="1">
        <v>194.0</v>
      </c>
      <c r="K325" s="1">
        <v>4.409090909</v>
      </c>
      <c r="L325" s="1">
        <v>136.3</v>
      </c>
      <c r="M325" s="1">
        <v>2.2</v>
      </c>
      <c r="N325" s="1">
        <v>84.0</v>
      </c>
      <c r="O325" s="1">
        <v>6.0</v>
      </c>
      <c r="P325" s="1">
        <v>9.81</v>
      </c>
      <c r="Q325" s="1">
        <v>3.35</v>
      </c>
      <c r="R325" s="1">
        <v>2.928358209</v>
      </c>
      <c r="S325" s="1">
        <v>161.0</v>
      </c>
      <c r="T325" s="1">
        <v>21.78</v>
      </c>
      <c r="U325" s="1">
        <v>4.662</v>
      </c>
      <c r="V325" s="1">
        <v>220.7</v>
      </c>
      <c r="W325" s="1">
        <v>374.8709122</v>
      </c>
      <c r="X325" s="1">
        <v>37.0</v>
      </c>
      <c r="Y325" s="1">
        <v>22.15911307</v>
      </c>
      <c r="Z325" s="1">
        <v>4.512816</v>
      </c>
      <c r="AA325" s="1">
        <v>0.306159864</v>
      </c>
      <c r="AB325" s="1">
        <v>71.1</v>
      </c>
      <c r="AC325" s="1">
        <v>29.90204242</v>
      </c>
      <c r="AD325" s="1" t="s">
        <v>139</v>
      </c>
      <c r="AE325" s="1">
        <v>38.2540284</v>
      </c>
      <c r="AF325" s="1">
        <v>95.9</v>
      </c>
      <c r="AG325" s="1" t="s">
        <v>140</v>
      </c>
      <c r="AH325" s="1" t="s">
        <v>141</v>
      </c>
      <c r="AI325" s="1" t="s">
        <v>167</v>
      </c>
      <c r="AJ325" s="1" t="s">
        <v>142</v>
      </c>
      <c r="AK325" s="1" t="s">
        <v>143</v>
      </c>
      <c r="AL325" s="1">
        <v>111.0</v>
      </c>
      <c r="AM325" s="1">
        <v>72.0</v>
      </c>
      <c r="AN325" s="1">
        <v>1785.83</v>
      </c>
      <c r="AO325" s="1">
        <v>18.6419</v>
      </c>
      <c r="AP325" s="1">
        <v>673.99</v>
      </c>
      <c r="AQ325" s="1">
        <v>1039.74</v>
      </c>
      <c r="AR325" s="1">
        <v>12.8398</v>
      </c>
      <c r="AS325" s="1">
        <v>1108.42</v>
      </c>
      <c r="AT325" s="1">
        <v>4380.19</v>
      </c>
      <c r="AU325" s="1">
        <v>237.466</v>
      </c>
      <c r="AV325" s="1">
        <v>9.66156</v>
      </c>
      <c r="AW325" s="1">
        <v>1.33712</v>
      </c>
      <c r="AX325" s="1">
        <v>2.79842</v>
      </c>
      <c r="AY325" s="1">
        <v>843.295</v>
      </c>
      <c r="AZ325" s="1">
        <v>1.26142</v>
      </c>
      <c r="BA325" s="1">
        <v>1.96543</v>
      </c>
      <c r="BB325" s="1">
        <v>14.8895</v>
      </c>
      <c r="BC325" s="1">
        <v>5.07358</v>
      </c>
      <c r="BD325" s="1">
        <v>0.841176</v>
      </c>
      <c r="BE325" s="1">
        <v>364.185</v>
      </c>
      <c r="BF325" s="1">
        <v>7.73584</v>
      </c>
      <c r="BG325" s="1">
        <v>239.541</v>
      </c>
      <c r="BH325" s="1">
        <v>3.477255737</v>
      </c>
      <c r="BI325" s="1">
        <v>7.336271421</v>
      </c>
      <c r="BJ325" s="1">
        <v>0.432599584</v>
      </c>
      <c r="BK325" s="1">
        <v>0.0</v>
      </c>
      <c r="BL325" s="1" t="s">
        <v>144</v>
      </c>
      <c r="BM325" s="1" t="s">
        <v>146</v>
      </c>
      <c r="BN325" s="1" t="s">
        <v>145</v>
      </c>
      <c r="BO325" s="1" t="s">
        <v>145</v>
      </c>
      <c r="BP325" s="1" t="s">
        <v>146</v>
      </c>
      <c r="BQ325" s="1" t="s">
        <v>146</v>
      </c>
      <c r="BR325" s="1" t="s">
        <v>145</v>
      </c>
      <c r="BS325" s="1">
        <v>76.98703725</v>
      </c>
      <c r="BT325" s="1">
        <v>20.38434725</v>
      </c>
      <c r="BU325" s="1">
        <v>9.250045011</v>
      </c>
      <c r="BV325" s="1">
        <v>12.5950536</v>
      </c>
      <c r="BW325" s="1">
        <v>0.0</v>
      </c>
      <c r="BX325" s="1">
        <v>-0.124248908</v>
      </c>
      <c r="BY325" s="1">
        <v>-0.069568258</v>
      </c>
      <c r="BZ325" s="1" t="str">
        <f t="shared" si="1"/>
        <v>antiinflamatoria</v>
      </c>
      <c r="CA325" s="1">
        <v>43.84150156</v>
      </c>
      <c r="CB325" s="1" t="s">
        <v>148</v>
      </c>
      <c r="CC325" s="1">
        <v>0.586006225</v>
      </c>
      <c r="CD325" s="1">
        <v>0.085532548</v>
      </c>
      <c r="CE325" s="1">
        <v>0.039653539</v>
      </c>
      <c r="CF325" s="1">
        <v>0.005954798</v>
      </c>
      <c r="CG325" s="1">
        <v>0.03667614</v>
      </c>
      <c r="CH325" s="1">
        <v>1220.31</v>
      </c>
      <c r="CI325" s="2" t="str">
        <f t="shared" si="2"/>
        <v>High</v>
      </c>
      <c r="CJ325" s="1">
        <v>386.054</v>
      </c>
      <c r="CK325" s="1">
        <v>258.225</v>
      </c>
      <c r="CL325" s="1">
        <v>127.829</v>
      </c>
      <c r="CM325" s="1">
        <v>9.588</v>
      </c>
      <c r="CN325" s="1">
        <v>359.734</v>
      </c>
      <c r="CO325" s="1">
        <v>3.221</v>
      </c>
      <c r="CP325" s="1">
        <v>0.0</v>
      </c>
      <c r="CQ325" s="1">
        <v>3.221</v>
      </c>
      <c r="CR325" s="1">
        <v>0.0</v>
      </c>
      <c r="CS325" s="1">
        <v>13.511</v>
      </c>
      <c r="CT325" s="1">
        <v>13.511</v>
      </c>
      <c r="CU325" s="1">
        <v>0.0</v>
      </c>
      <c r="CV325" s="1">
        <v>0.896</v>
      </c>
      <c r="CW325" s="1">
        <v>0.0</v>
      </c>
      <c r="CX325" s="1">
        <v>0.0</v>
      </c>
      <c r="CY325" s="1">
        <v>0.633</v>
      </c>
      <c r="CZ325" s="1">
        <v>0.0</v>
      </c>
      <c r="DA325" s="1">
        <v>0.0</v>
      </c>
      <c r="DB325" s="1">
        <v>0.0</v>
      </c>
      <c r="DC325" s="1">
        <v>6.161</v>
      </c>
      <c r="DD325" s="1">
        <v>0.13</v>
      </c>
      <c r="DE325" s="1">
        <v>6.291</v>
      </c>
      <c r="DF325" s="1">
        <v>1.455</v>
      </c>
      <c r="DG325" s="1">
        <v>1.21</v>
      </c>
      <c r="DH325" s="1">
        <v>2.665</v>
      </c>
      <c r="DI325" s="1">
        <v>0.054</v>
      </c>
      <c r="DJ325" s="1">
        <v>3.402</v>
      </c>
      <c r="DK325" s="1">
        <v>3.456</v>
      </c>
      <c r="DL325" s="1">
        <v>246.702</v>
      </c>
      <c r="DM325" s="1">
        <v>109.575</v>
      </c>
      <c r="DN325" s="1">
        <v>356.277</v>
      </c>
      <c r="DO325" s="1">
        <v>0.0</v>
      </c>
      <c r="DP325" s="1">
        <v>13.511</v>
      </c>
      <c r="DQ325" s="1">
        <v>13.511</v>
      </c>
      <c r="DR325" s="1" t="s">
        <v>157</v>
      </c>
      <c r="DS325" s="1" t="s">
        <v>157</v>
      </c>
      <c r="DT325" s="1" t="s">
        <v>158</v>
      </c>
      <c r="DU325" s="1" t="s">
        <v>157</v>
      </c>
      <c r="DV325" s="1">
        <v>683.33</v>
      </c>
      <c r="DW325" s="1" t="str">
        <f t="shared" si="3"/>
        <v>high</v>
      </c>
      <c r="DX325" s="1">
        <v>216.176</v>
      </c>
      <c r="DY325" s="1">
        <v>5.369</v>
      </c>
      <c r="DZ325" s="1">
        <v>201.438</v>
      </c>
      <c r="EA325" s="1" t="s">
        <v>149</v>
      </c>
      <c r="EB325" s="1" t="s">
        <v>157</v>
      </c>
      <c r="EC325" s="1" t="s">
        <v>158</v>
      </c>
      <c r="ED325" s="1" t="s">
        <v>157</v>
      </c>
      <c r="EE325" s="1" t="s">
        <v>809</v>
      </c>
      <c r="EF325" s="1" t="s">
        <v>151</v>
      </c>
      <c r="EG325" s="1" t="s">
        <v>151</v>
      </c>
    </row>
    <row r="326" ht="14.25" customHeight="1">
      <c r="A326" s="1" t="s">
        <v>810</v>
      </c>
      <c r="B326" s="1" t="s">
        <v>136</v>
      </c>
      <c r="C326" s="1">
        <v>29.0</v>
      </c>
      <c r="D326" s="1" t="s">
        <v>137</v>
      </c>
      <c r="E326" s="1">
        <v>65.0</v>
      </c>
      <c r="F326" s="1">
        <v>37.0</v>
      </c>
      <c r="G326" s="1" t="s">
        <v>138</v>
      </c>
      <c r="H326" s="1">
        <v>16.0</v>
      </c>
      <c r="I326" s="1">
        <v>89.0</v>
      </c>
      <c r="J326" s="1">
        <v>141.0</v>
      </c>
      <c r="K326" s="1">
        <v>3.810810811</v>
      </c>
      <c r="L326" s="1">
        <v>273.3</v>
      </c>
      <c r="M326" s="1">
        <v>1.2</v>
      </c>
      <c r="N326" s="1">
        <v>80.0</v>
      </c>
      <c r="O326" s="1">
        <v>5.6</v>
      </c>
      <c r="P326" s="1">
        <v>1.05</v>
      </c>
      <c r="Q326" s="1">
        <v>3.91</v>
      </c>
      <c r="R326" s="1">
        <v>0.268542199</v>
      </c>
      <c r="S326" s="1">
        <v>80.0</v>
      </c>
      <c r="T326" s="1">
        <v>11.0</v>
      </c>
      <c r="U326" s="1">
        <v>4.44</v>
      </c>
      <c r="V326" s="1">
        <v>153.3</v>
      </c>
      <c r="W326" s="1">
        <v>234.0425532</v>
      </c>
      <c r="X326" s="1">
        <v>72.7</v>
      </c>
      <c r="Y326" s="1">
        <v>46.06879606</v>
      </c>
      <c r="Z326" s="1">
        <v>2.170666667</v>
      </c>
      <c r="AA326" s="1">
        <v>0.339165514</v>
      </c>
      <c r="AB326" s="1">
        <v>75.9</v>
      </c>
      <c r="AC326" s="1">
        <v>26.98830756</v>
      </c>
      <c r="AD326" s="1" t="s">
        <v>139</v>
      </c>
      <c r="AE326" s="1">
        <v>36.35687771</v>
      </c>
      <c r="AF326" s="1">
        <v>90.9</v>
      </c>
      <c r="AG326" s="1" t="s">
        <v>140</v>
      </c>
      <c r="AH326" s="1" t="s">
        <v>141</v>
      </c>
      <c r="AI326" s="1" t="s">
        <v>142</v>
      </c>
      <c r="AJ326" s="1" t="s">
        <v>167</v>
      </c>
      <c r="AK326" s="1" t="s">
        <v>143</v>
      </c>
      <c r="AL326" s="1">
        <v>137.0</v>
      </c>
      <c r="AM326" s="1">
        <v>98.0</v>
      </c>
      <c r="AN326" s="1">
        <v>2622.03</v>
      </c>
      <c r="AO326" s="1">
        <v>26.8223</v>
      </c>
      <c r="AP326" s="1">
        <v>752.604</v>
      </c>
      <c r="AQ326" s="1">
        <v>1540.49</v>
      </c>
      <c r="AR326" s="1">
        <v>17.594</v>
      </c>
      <c r="AS326" s="1">
        <v>1515.23</v>
      </c>
      <c r="AT326" s="1">
        <v>3833.84</v>
      </c>
      <c r="AU326" s="1">
        <v>351.967</v>
      </c>
      <c r="AV326" s="1">
        <v>11.9803</v>
      </c>
      <c r="AW326" s="1">
        <v>4.82243</v>
      </c>
      <c r="AX326" s="1">
        <v>3.72841</v>
      </c>
      <c r="AY326" s="1">
        <v>1063.9</v>
      </c>
      <c r="AZ326" s="1">
        <v>1.66945</v>
      </c>
      <c r="BA326" s="1">
        <v>2.53918</v>
      </c>
      <c r="BB326" s="1">
        <v>22.8247</v>
      </c>
      <c r="BC326" s="1">
        <v>8.53528</v>
      </c>
      <c r="BD326" s="1">
        <v>1.31456</v>
      </c>
      <c r="BE326" s="1">
        <v>487.866</v>
      </c>
      <c r="BF326" s="1">
        <v>7.74124</v>
      </c>
      <c r="BG326" s="1">
        <v>240.979</v>
      </c>
      <c r="BH326" s="1">
        <v>0.0</v>
      </c>
      <c r="BI326" s="1">
        <v>0.0</v>
      </c>
      <c r="BJ326" s="1">
        <v>0.0</v>
      </c>
      <c r="BK326" s="1">
        <v>0.0</v>
      </c>
      <c r="BL326" s="1" t="s">
        <v>144</v>
      </c>
      <c r="BM326" s="1" t="s">
        <v>145</v>
      </c>
      <c r="BN326" s="1" t="s">
        <v>146</v>
      </c>
      <c r="BO326" s="1" t="s">
        <v>145</v>
      </c>
      <c r="BP326" s="1" t="s">
        <v>146</v>
      </c>
      <c r="BQ326" s="1" t="s">
        <v>146</v>
      </c>
      <c r="BR326" s="1" t="s">
        <v>146</v>
      </c>
      <c r="BS326" s="1">
        <v>81.04163944</v>
      </c>
      <c r="BT326" s="1">
        <v>25.38003291</v>
      </c>
      <c r="BU326" s="1">
        <v>12.28458297</v>
      </c>
      <c r="BV326" s="1">
        <v>9.15842936</v>
      </c>
      <c r="BW326" s="1">
        <v>0.675343058</v>
      </c>
      <c r="BX326" s="1">
        <v>-1.239874519</v>
      </c>
      <c r="BY326" s="1">
        <v>-0.472873577</v>
      </c>
      <c r="BZ326" s="1" t="str">
        <f t="shared" si="1"/>
        <v>antiinflamatoria</v>
      </c>
      <c r="CA326" s="1">
        <v>27.10231023</v>
      </c>
      <c r="CB326" s="1" t="s">
        <v>148</v>
      </c>
      <c r="CC326" s="1">
        <v>0.151921106</v>
      </c>
      <c r="CD326" s="1">
        <v>0.133964865</v>
      </c>
      <c r="CE326" s="1">
        <v>0.025697218</v>
      </c>
      <c r="CF326" s="1">
        <v>0.194549503</v>
      </c>
      <c r="CG326" s="1">
        <v>0.277791524</v>
      </c>
      <c r="CH326" s="1">
        <v>765.58</v>
      </c>
      <c r="CI326" s="2" t="str">
        <f t="shared" si="2"/>
        <v>low</v>
      </c>
      <c r="CJ326" s="1">
        <v>690.246</v>
      </c>
      <c r="CK326" s="1">
        <v>629.033</v>
      </c>
      <c r="CL326" s="1">
        <v>61.213</v>
      </c>
      <c r="CM326" s="1">
        <v>60.754</v>
      </c>
      <c r="CN326" s="1">
        <v>611.188</v>
      </c>
      <c r="CO326" s="1">
        <v>0.0</v>
      </c>
      <c r="CP326" s="1">
        <v>0.0</v>
      </c>
      <c r="CQ326" s="1">
        <v>0.0</v>
      </c>
      <c r="CR326" s="1">
        <v>0.0</v>
      </c>
      <c r="CS326" s="1">
        <v>18.304</v>
      </c>
      <c r="CT326" s="1">
        <v>18.304</v>
      </c>
      <c r="CU326" s="1">
        <v>0.0</v>
      </c>
      <c r="CV326" s="1">
        <v>0.0</v>
      </c>
      <c r="CW326" s="1">
        <v>0.0</v>
      </c>
      <c r="CX326" s="1">
        <v>0.0</v>
      </c>
      <c r="CY326" s="1">
        <v>0.0</v>
      </c>
      <c r="CZ326" s="1">
        <v>0.128</v>
      </c>
      <c r="DA326" s="1">
        <v>30.112</v>
      </c>
      <c r="DB326" s="1">
        <v>30.241</v>
      </c>
      <c r="DC326" s="1">
        <v>0.0</v>
      </c>
      <c r="DD326" s="1">
        <v>1.141</v>
      </c>
      <c r="DE326" s="1">
        <v>1.141</v>
      </c>
      <c r="DF326" s="1">
        <v>22.459</v>
      </c>
      <c r="DG326" s="1">
        <v>6.914</v>
      </c>
      <c r="DH326" s="1">
        <v>29.373</v>
      </c>
      <c r="DI326" s="1">
        <v>0.415</v>
      </c>
      <c r="DJ326" s="1">
        <v>0.191</v>
      </c>
      <c r="DK326" s="1">
        <v>0.606</v>
      </c>
      <c r="DL326" s="1">
        <v>606.031</v>
      </c>
      <c r="DM326" s="1">
        <v>4.551</v>
      </c>
      <c r="DN326" s="1">
        <v>610.583</v>
      </c>
      <c r="DO326" s="1">
        <v>0.0</v>
      </c>
      <c r="DP326" s="1">
        <v>18.304</v>
      </c>
      <c r="DQ326" s="1">
        <v>18.304</v>
      </c>
      <c r="DR326" s="1" t="s">
        <v>157</v>
      </c>
      <c r="DS326" s="1" t="s">
        <v>157</v>
      </c>
      <c r="DT326" s="1" t="s">
        <v>157</v>
      </c>
      <c r="DU326" s="1" t="s">
        <v>149</v>
      </c>
      <c r="DV326" s="1">
        <v>291.98</v>
      </c>
      <c r="DW326" s="1" t="str">
        <f t="shared" si="3"/>
        <v>low</v>
      </c>
      <c r="DX326" s="1">
        <v>263.249</v>
      </c>
      <c r="DY326" s="1">
        <v>23.171</v>
      </c>
      <c r="DZ326" s="1">
        <v>233.097</v>
      </c>
      <c r="EA326" s="1" t="s">
        <v>158</v>
      </c>
      <c r="EB326" s="1" t="s">
        <v>157</v>
      </c>
      <c r="EC326" s="1" t="s">
        <v>158</v>
      </c>
      <c r="ED326" s="1" t="s">
        <v>157</v>
      </c>
      <c r="EE326" s="1" t="s">
        <v>811</v>
      </c>
      <c r="EF326" s="1" t="s">
        <v>175</v>
      </c>
      <c r="EG326" s="1" t="s">
        <v>175</v>
      </c>
    </row>
    <row r="327" ht="14.25" customHeight="1">
      <c r="A327" s="1" t="s">
        <v>812</v>
      </c>
      <c r="B327" s="1" t="s">
        <v>136</v>
      </c>
      <c r="C327" s="1">
        <v>24.0</v>
      </c>
      <c r="D327" s="1" t="s">
        <v>137</v>
      </c>
      <c r="E327" s="1">
        <v>101.0</v>
      </c>
      <c r="F327" s="1">
        <v>52.0</v>
      </c>
      <c r="G327" s="1" t="s">
        <v>154</v>
      </c>
      <c r="H327" s="1">
        <v>14.0</v>
      </c>
      <c r="I327" s="1">
        <v>151.0</v>
      </c>
      <c r="J327" s="1">
        <v>215.0</v>
      </c>
      <c r="K327" s="1">
        <v>4.134615385</v>
      </c>
      <c r="L327" s="1">
        <v>276.0</v>
      </c>
      <c r="M327" s="1">
        <v>2.9</v>
      </c>
      <c r="N327" s="1">
        <v>70.0</v>
      </c>
      <c r="O327" s="1">
        <v>5.1</v>
      </c>
      <c r="P327" s="1">
        <v>4.2</v>
      </c>
      <c r="Q327" s="1">
        <v>4.4</v>
      </c>
      <c r="R327" s="1">
        <v>0.954545455</v>
      </c>
      <c r="S327" s="1">
        <v>68.0</v>
      </c>
      <c r="T327" s="1">
        <v>6.11</v>
      </c>
      <c r="U327" s="1">
        <v>3.885</v>
      </c>
      <c r="V327" s="1">
        <v>135.5</v>
      </c>
      <c r="W327" s="1">
        <v>317.4025974</v>
      </c>
      <c r="X327" s="1">
        <v>134.9</v>
      </c>
      <c r="Y327" s="1">
        <v>94.78732886</v>
      </c>
      <c r="Z327" s="1">
        <v>1.054993333</v>
      </c>
      <c r="AA327" s="1">
        <v>0.379496626</v>
      </c>
      <c r="AB327" s="1">
        <v>58.3</v>
      </c>
      <c r="AC327" s="1">
        <v>23.32409571</v>
      </c>
      <c r="AD327" s="1" t="s">
        <v>154</v>
      </c>
      <c r="AE327" s="1">
        <v>30.39740996</v>
      </c>
      <c r="AF327" s="1">
        <v>75.2</v>
      </c>
      <c r="AG327" s="1" t="s">
        <v>154</v>
      </c>
      <c r="AH327" s="1" t="s">
        <v>154</v>
      </c>
      <c r="AI327" s="1" t="s">
        <v>142</v>
      </c>
      <c r="AJ327" s="1" t="s">
        <v>142</v>
      </c>
      <c r="AK327" s="1" t="s">
        <v>143</v>
      </c>
      <c r="AL327" s="1">
        <v>127.0</v>
      </c>
      <c r="AM327" s="1">
        <v>72.0</v>
      </c>
      <c r="AN327" s="1">
        <v>2624.94</v>
      </c>
      <c r="AO327" s="1">
        <v>19.0293</v>
      </c>
      <c r="AP327" s="1">
        <v>563.79</v>
      </c>
      <c r="AQ327" s="1">
        <v>1023.63</v>
      </c>
      <c r="AR327" s="1">
        <v>16.7559</v>
      </c>
      <c r="AS327" s="1">
        <v>1519.25</v>
      </c>
      <c r="AT327" s="1">
        <v>2767.62</v>
      </c>
      <c r="AU327" s="1">
        <v>265.616</v>
      </c>
      <c r="AV327" s="1">
        <v>10.4681</v>
      </c>
      <c r="AW327" s="1">
        <v>1.88801</v>
      </c>
      <c r="AX327" s="1">
        <v>3.73651</v>
      </c>
      <c r="AY327" s="1">
        <v>771.543</v>
      </c>
      <c r="AZ327" s="1">
        <v>1.23784</v>
      </c>
      <c r="BA327" s="1">
        <v>1.45877</v>
      </c>
      <c r="BB327" s="1">
        <v>18.3326</v>
      </c>
      <c r="BC327" s="1">
        <v>4.98807</v>
      </c>
      <c r="BD327" s="1">
        <v>0.98789</v>
      </c>
      <c r="BE327" s="1">
        <v>422.349</v>
      </c>
      <c r="BF327" s="1">
        <v>7.70379</v>
      </c>
      <c r="BG327" s="1">
        <v>160.317</v>
      </c>
      <c r="BH327" s="1">
        <v>1.366695948</v>
      </c>
      <c r="BI327" s="1">
        <v>0.391872291</v>
      </c>
      <c r="BJ327" s="1">
        <v>0.469702912</v>
      </c>
      <c r="BK327" s="1">
        <v>0.022870123</v>
      </c>
      <c r="BL327" s="1" t="s">
        <v>156</v>
      </c>
      <c r="BM327" s="1" t="s">
        <v>146</v>
      </c>
      <c r="BN327" s="1" t="s">
        <v>146</v>
      </c>
      <c r="BO327" s="1" t="s">
        <v>146</v>
      </c>
      <c r="BP327" s="1" t="s">
        <v>146</v>
      </c>
      <c r="BQ327" s="1" t="s">
        <v>146</v>
      </c>
      <c r="BR327" s="1" t="s">
        <v>146</v>
      </c>
      <c r="BS327" s="1">
        <v>102.8005278</v>
      </c>
      <c r="BT327" s="1">
        <v>42.04145452</v>
      </c>
      <c r="BU327" s="1">
        <v>23.95491211</v>
      </c>
      <c r="BV327" s="1">
        <v>38.22500136</v>
      </c>
      <c r="BW327" s="1">
        <v>2.210152353</v>
      </c>
      <c r="BX327" s="1">
        <v>0.592999664</v>
      </c>
      <c r="BY327" s="1">
        <v>0.225904634</v>
      </c>
      <c r="BZ327" s="1" t="str">
        <f t="shared" si="1"/>
        <v>proinflamatoria</v>
      </c>
      <c r="CA327" s="1">
        <v>21.95212766</v>
      </c>
      <c r="CB327" s="1" t="s">
        <v>148</v>
      </c>
      <c r="CC327" s="1">
        <v>0.005418196</v>
      </c>
      <c r="CD327" s="1">
        <v>0.12581873</v>
      </c>
      <c r="CE327" s="1">
        <v>0.09190357</v>
      </c>
      <c r="CF327" s="1">
        <v>0.634786187</v>
      </c>
      <c r="CG327" s="1">
        <v>0.043174102</v>
      </c>
      <c r="CH327" s="1">
        <v>715.853</v>
      </c>
      <c r="CI327" s="2" t="str">
        <f t="shared" si="2"/>
        <v>low</v>
      </c>
      <c r="CJ327" s="1">
        <v>270.654</v>
      </c>
      <c r="CK327" s="1">
        <v>186.271</v>
      </c>
      <c r="CL327" s="1">
        <v>84.383</v>
      </c>
      <c r="CM327" s="1">
        <v>20.567</v>
      </c>
      <c r="CN327" s="1">
        <v>235.894</v>
      </c>
      <c r="CO327" s="1">
        <v>3.659</v>
      </c>
      <c r="CP327" s="1">
        <v>0.0</v>
      </c>
      <c r="CQ327" s="1">
        <v>3.659</v>
      </c>
      <c r="CR327" s="1">
        <v>0.0</v>
      </c>
      <c r="CS327" s="1">
        <v>10.528</v>
      </c>
      <c r="CT327" s="1">
        <v>10.528</v>
      </c>
      <c r="CU327" s="1">
        <v>0.006</v>
      </c>
      <c r="CV327" s="1">
        <v>2.206</v>
      </c>
      <c r="CW327" s="1">
        <v>0.0</v>
      </c>
      <c r="CX327" s="1">
        <v>0.0</v>
      </c>
      <c r="CY327" s="1">
        <v>9.18</v>
      </c>
      <c r="CZ327" s="1">
        <v>0.068</v>
      </c>
      <c r="DA327" s="1">
        <v>0.488</v>
      </c>
      <c r="DB327" s="1">
        <v>0.556</v>
      </c>
      <c r="DC327" s="1">
        <v>8.814</v>
      </c>
      <c r="DD327" s="1">
        <v>0.07</v>
      </c>
      <c r="DE327" s="1">
        <v>8.884</v>
      </c>
      <c r="DF327" s="1">
        <v>1.154</v>
      </c>
      <c r="DG327" s="1">
        <v>0.788</v>
      </c>
      <c r="DH327" s="1">
        <v>1.943</v>
      </c>
      <c r="DI327" s="1">
        <v>0.195</v>
      </c>
      <c r="DJ327" s="1">
        <v>1.047</v>
      </c>
      <c r="DK327" s="1">
        <v>1.242</v>
      </c>
      <c r="DL327" s="1">
        <v>163.191</v>
      </c>
      <c r="DM327" s="1">
        <v>71.461</v>
      </c>
      <c r="DN327" s="1">
        <v>234.652</v>
      </c>
      <c r="DO327" s="1">
        <v>0.0</v>
      </c>
      <c r="DP327" s="1">
        <v>10.528</v>
      </c>
      <c r="DQ327" s="1">
        <v>10.528</v>
      </c>
      <c r="DR327" s="1" t="s">
        <v>158</v>
      </c>
      <c r="DS327" s="1" t="s">
        <v>158</v>
      </c>
      <c r="DT327" s="1" t="s">
        <v>158</v>
      </c>
      <c r="DU327" s="1" t="s">
        <v>157</v>
      </c>
      <c r="DV327" s="1">
        <v>272.712</v>
      </c>
      <c r="DW327" s="1" t="str">
        <f t="shared" si="3"/>
        <v>low</v>
      </c>
      <c r="DX327" s="1">
        <v>103.109</v>
      </c>
      <c r="DY327" s="1">
        <v>7.835</v>
      </c>
      <c r="DZ327" s="1">
        <v>89.866</v>
      </c>
      <c r="EA327" s="1" t="s">
        <v>158</v>
      </c>
      <c r="EB327" s="1" t="s">
        <v>158</v>
      </c>
      <c r="EC327" s="1" t="s">
        <v>158</v>
      </c>
      <c r="ED327" s="1" t="s">
        <v>157</v>
      </c>
      <c r="EE327" s="1" t="s">
        <v>813</v>
      </c>
      <c r="EF327" s="1" t="s">
        <v>175</v>
      </c>
      <c r="EG327" s="1" t="s">
        <v>175</v>
      </c>
    </row>
    <row r="328" ht="14.25" customHeight="1">
      <c r="A328" s="1" t="s">
        <v>814</v>
      </c>
      <c r="B328" s="1" t="s">
        <v>153</v>
      </c>
      <c r="C328" s="1">
        <v>43.0</v>
      </c>
      <c r="D328" s="1" t="s">
        <v>161</v>
      </c>
      <c r="E328" s="1">
        <v>92.0</v>
      </c>
      <c r="F328" s="1">
        <v>45.0</v>
      </c>
      <c r="G328" s="1" t="s">
        <v>154</v>
      </c>
      <c r="H328" s="1">
        <v>30.0</v>
      </c>
      <c r="I328" s="1">
        <v>109.0</v>
      </c>
      <c r="J328" s="1">
        <v>173.0</v>
      </c>
      <c r="K328" s="1">
        <v>3.844444444</v>
      </c>
      <c r="L328" s="1">
        <v>90.9</v>
      </c>
      <c r="M328" s="1">
        <v>0.7</v>
      </c>
      <c r="N328" s="1">
        <v>77.0</v>
      </c>
      <c r="O328" s="1">
        <v>5.6</v>
      </c>
      <c r="P328" s="1">
        <v>8.72</v>
      </c>
      <c r="Q328" s="1">
        <v>6.36</v>
      </c>
      <c r="R328" s="1">
        <v>1.371069182</v>
      </c>
      <c r="S328" s="1">
        <v>149.0</v>
      </c>
      <c r="T328" s="1">
        <v>19.06</v>
      </c>
      <c r="U328" s="1">
        <v>4.2735</v>
      </c>
      <c r="V328" s="1">
        <v>239.1</v>
      </c>
      <c r="W328" s="1">
        <v>492.8248222</v>
      </c>
      <c r="X328" s="1">
        <v>43.1</v>
      </c>
      <c r="Y328" s="1">
        <v>27.62332248</v>
      </c>
      <c r="Z328" s="1">
        <v>3.620129333</v>
      </c>
      <c r="AA328" s="1">
        <v>0.315403296</v>
      </c>
      <c r="AB328" s="1">
        <v>57.2</v>
      </c>
      <c r="AC328" s="1">
        <v>22.76866125</v>
      </c>
      <c r="AD328" s="1" t="s">
        <v>154</v>
      </c>
      <c r="AE328" s="1">
        <v>36.64660302</v>
      </c>
      <c r="AF328" s="1">
        <v>79.8</v>
      </c>
      <c r="AG328" s="1" t="s">
        <v>154</v>
      </c>
      <c r="AH328" s="1" t="s">
        <v>154</v>
      </c>
      <c r="AI328" s="1" t="s">
        <v>167</v>
      </c>
      <c r="AJ328" s="1" t="s">
        <v>167</v>
      </c>
      <c r="AK328" s="1" t="s">
        <v>143</v>
      </c>
      <c r="AL328" s="1">
        <v>102.0</v>
      </c>
      <c r="AM328" s="1">
        <v>61.0</v>
      </c>
      <c r="AN328" s="1">
        <v>1746.3</v>
      </c>
      <c r="AO328" s="1">
        <v>13.5357</v>
      </c>
      <c r="AP328" s="1">
        <v>389.747</v>
      </c>
      <c r="AQ328" s="1">
        <v>704.809</v>
      </c>
      <c r="AR328" s="1">
        <v>12.374</v>
      </c>
      <c r="AS328" s="1">
        <v>808.265</v>
      </c>
      <c r="AT328" s="1">
        <v>2142.3</v>
      </c>
      <c r="AU328" s="1">
        <v>178.791</v>
      </c>
      <c r="AV328" s="1">
        <v>9.28703</v>
      </c>
      <c r="AW328" s="1">
        <v>1.1082</v>
      </c>
      <c r="AX328" s="1">
        <v>2.58769</v>
      </c>
      <c r="AY328" s="1">
        <v>795.927</v>
      </c>
      <c r="AZ328" s="1">
        <v>0.832011</v>
      </c>
      <c r="BA328" s="1">
        <v>1.24162</v>
      </c>
      <c r="BB328" s="1">
        <v>13.2321</v>
      </c>
      <c r="BC328" s="1">
        <v>3.97046</v>
      </c>
      <c r="BD328" s="1">
        <v>0.858366</v>
      </c>
      <c r="BE328" s="1">
        <v>369.19</v>
      </c>
      <c r="BF328" s="1">
        <v>7.17693</v>
      </c>
      <c r="BG328" s="1">
        <v>114.59</v>
      </c>
      <c r="BH328" s="1">
        <v>0.0</v>
      </c>
      <c r="BI328" s="1">
        <v>0.0</v>
      </c>
      <c r="BJ328" s="1">
        <v>0.0</v>
      </c>
      <c r="BK328" s="1">
        <v>0.0</v>
      </c>
      <c r="BL328" s="1" t="s">
        <v>144</v>
      </c>
      <c r="BM328" s="1" t="s">
        <v>146</v>
      </c>
      <c r="BN328" s="1" t="s">
        <v>146</v>
      </c>
      <c r="BO328" s="1" t="s">
        <v>145</v>
      </c>
      <c r="BP328" s="1" t="s">
        <v>146</v>
      </c>
      <c r="BQ328" s="1" t="s">
        <v>146</v>
      </c>
      <c r="BR328" s="1" t="s">
        <v>145</v>
      </c>
      <c r="BS328" s="1">
        <v>80.4845302</v>
      </c>
      <c r="BT328" s="1">
        <v>20.93251211</v>
      </c>
      <c r="BU328" s="1">
        <v>12.49160411</v>
      </c>
      <c r="BV328" s="1">
        <v>16.08550984</v>
      </c>
      <c r="BW328" s="1">
        <v>1.356982052</v>
      </c>
      <c r="BX328" s="1">
        <v>1.348538359</v>
      </c>
      <c r="BY328" s="1">
        <v>0.772358739</v>
      </c>
      <c r="BZ328" s="1" t="str">
        <f t="shared" si="1"/>
        <v>proinflamatoria</v>
      </c>
      <c r="CA328" s="1">
        <v>36.27568922</v>
      </c>
      <c r="CB328" s="1" t="s">
        <v>148</v>
      </c>
      <c r="CC328" s="1">
        <v>0.038378144</v>
      </c>
      <c r="CD328" s="1">
        <v>0.036457688</v>
      </c>
      <c r="CE328" s="1">
        <v>0.082889357</v>
      </c>
      <c r="CF328" s="1">
        <v>0.586947095</v>
      </c>
      <c r="CG328" s="1">
        <v>0.124086235</v>
      </c>
      <c r="CH328" s="1">
        <v>1997.569</v>
      </c>
      <c r="CI328" s="2" t="str">
        <f t="shared" si="2"/>
        <v>High</v>
      </c>
      <c r="CJ328" s="1">
        <v>1896.209</v>
      </c>
      <c r="CK328" s="1">
        <v>1272.43</v>
      </c>
      <c r="CL328" s="1">
        <v>623.779</v>
      </c>
      <c r="CM328" s="1">
        <v>138.783</v>
      </c>
      <c r="CN328" s="1">
        <v>1710.686</v>
      </c>
      <c r="CO328" s="1">
        <v>13.719</v>
      </c>
      <c r="CP328" s="1">
        <v>0.0</v>
      </c>
      <c r="CQ328" s="1">
        <v>13.719</v>
      </c>
      <c r="CR328" s="1">
        <v>0.0</v>
      </c>
      <c r="CS328" s="1">
        <v>33.021</v>
      </c>
      <c r="CT328" s="1">
        <v>33.021</v>
      </c>
      <c r="CU328" s="1">
        <v>0.0</v>
      </c>
      <c r="CV328" s="1">
        <v>2.036</v>
      </c>
      <c r="CW328" s="1">
        <v>81.981</v>
      </c>
      <c r="CX328" s="1">
        <v>0.0</v>
      </c>
      <c r="CY328" s="1">
        <v>14.718</v>
      </c>
      <c r="CZ328" s="1">
        <v>0.193</v>
      </c>
      <c r="DA328" s="1">
        <v>0.743</v>
      </c>
      <c r="DB328" s="1">
        <v>0.937</v>
      </c>
      <c r="DC328" s="1">
        <v>6.942</v>
      </c>
      <c r="DD328" s="1">
        <v>0.395</v>
      </c>
      <c r="DE328" s="1">
        <v>7.337</v>
      </c>
      <c r="DF328" s="1">
        <v>24.048</v>
      </c>
      <c r="DG328" s="1">
        <v>9.761</v>
      </c>
      <c r="DH328" s="1">
        <v>33.809</v>
      </c>
      <c r="DI328" s="1">
        <v>25.732</v>
      </c>
      <c r="DJ328" s="1">
        <v>46.205</v>
      </c>
      <c r="DK328" s="1">
        <v>71.936</v>
      </c>
      <c r="DL328" s="1">
        <v>1105.096</v>
      </c>
      <c r="DM328" s="1">
        <v>533.621</v>
      </c>
      <c r="DN328" s="1">
        <v>1638.718</v>
      </c>
      <c r="DO328" s="1">
        <v>0.0</v>
      </c>
      <c r="DP328" s="1">
        <v>33.021</v>
      </c>
      <c r="DQ328" s="1">
        <v>33.021</v>
      </c>
      <c r="DR328" s="1" t="s">
        <v>149</v>
      </c>
      <c r="DS328" s="1" t="s">
        <v>149</v>
      </c>
      <c r="DT328" s="1" t="s">
        <v>157</v>
      </c>
      <c r="DU328" s="1" t="s">
        <v>149</v>
      </c>
      <c r="DV328" s="1">
        <v>1143.886</v>
      </c>
      <c r="DW328" s="1" t="str">
        <f t="shared" si="3"/>
        <v>high</v>
      </c>
      <c r="DX328" s="1">
        <v>1085.844</v>
      </c>
      <c r="DY328" s="1">
        <v>79.472</v>
      </c>
      <c r="DZ328" s="1">
        <v>979.606</v>
      </c>
      <c r="EA328" s="1" t="s">
        <v>149</v>
      </c>
      <c r="EB328" s="1" t="s">
        <v>149</v>
      </c>
      <c r="EC328" s="1" t="s">
        <v>157</v>
      </c>
      <c r="ED328" s="1" t="s">
        <v>149</v>
      </c>
      <c r="EE328" s="1" t="s">
        <v>815</v>
      </c>
      <c r="EF328" s="1" t="s">
        <v>151</v>
      </c>
      <c r="EG328" s="1" t="s">
        <v>151</v>
      </c>
    </row>
    <row r="329" ht="14.25" customHeight="1">
      <c r="A329" s="1" t="s">
        <v>816</v>
      </c>
      <c r="B329" s="1" t="s">
        <v>153</v>
      </c>
      <c r="C329" s="1">
        <v>27.0</v>
      </c>
      <c r="D329" s="1" t="s">
        <v>137</v>
      </c>
      <c r="E329" s="1">
        <v>120.0</v>
      </c>
      <c r="F329" s="1">
        <v>37.0</v>
      </c>
      <c r="G329" s="1" t="s">
        <v>154</v>
      </c>
      <c r="H329" s="1">
        <v>14.0</v>
      </c>
      <c r="I329" s="1">
        <v>150.0</v>
      </c>
      <c r="J329" s="1">
        <v>194.0</v>
      </c>
      <c r="K329" s="1">
        <v>5.243243243</v>
      </c>
      <c r="L329" s="1">
        <v>133.5</v>
      </c>
      <c r="M329" s="1">
        <v>1.8</v>
      </c>
      <c r="N329" s="1">
        <v>64.0</v>
      </c>
      <c r="O329" s="1">
        <v>5.4</v>
      </c>
      <c r="P329" s="1">
        <v>7.22</v>
      </c>
      <c r="Q329" s="1">
        <v>4.87</v>
      </c>
      <c r="R329" s="1">
        <v>1.482546201</v>
      </c>
      <c r="S329" s="1">
        <v>72.0</v>
      </c>
      <c r="T329" s="1">
        <v>10.21</v>
      </c>
      <c r="U329" s="1">
        <v>3.552</v>
      </c>
      <c r="V329" s="1">
        <v>228.2</v>
      </c>
      <c r="W329" s="1">
        <v>3926.923077</v>
      </c>
      <c r="X329" s="1">
        <v>83.6</v>
      </c>
      <c r="Y329" s="1">
        <v>62.04171849</v>
      </c>
      <c r="Z329" s="1">
        <v>1.611818667</v>
      </c>
      <c r="AA329" s="1">
        <v>0.354718608</v>
      </c>
      <c r="AB329" s="1">
        <v>54.5</v>
      </c>
      <c r="AC329" s="1">
        <v>23.19061108</v>
      </c>
      <c r="AD329" s="1" t="s">
        <v>154</v>
      </c>
      <c r="AE329" s="1">
        <v>31.06338372</v>
      </c>
      <c r="AF329" s="1">
        <v>74.0</v>
      </c>
      <c r="AG329" s="1" t="s">
        <v>154</v>
      </c>
      <c r="AH329" s="1" t="s">
        <v>154</v>
      </c>
      <c r="AI329" s="1" t="s">
        <v>142</v>
      </c>
      <c r="AJ329" s="1" t="s">
        <v>167</v>
      </c>
      <c r="AK329" s="1" t="s">
        <v>170</v>
      </c>
      <c r="AL329" s="1">
        <v>118.0</v>
      </c>
      <c r="AM329" s="1">
        <v>76.0</v>
      </c>
      <c r="AN329" s="1">
        <v>1710.29</v>
      </c>
      <c r="AO329" s="1">
        <v>24.2552</v>
      </c>
      <c r="AP329" s="1">
        <v>393.137</v>
      </c>
      <c r="AQ329" s="1">
        <v>851.747</v>
      </c>
      <c r="AR329" s="1">
        <v>12.5746</v>
      </c>
      <c r="AS329" s="1">
        <v>593.916</v>
      </c>
      <c r="AT329" s="1">
        <v>2622.21</v>
      </c>
      <c r="AU329" s="1">
        <v>230.776</v>
      </c>
      <c r="AV329" s="1">
        <v>10.3704</v>
      </c>
      <c r="AW329" s="1">
        <v>1.42345</v>
      </c>
      <c r="AX329" s="1">
        <v>2.67147</v>
      </c>
      <c r="AY329" s="1">
        <v>567.211</v>
      </c>
      <c r="AZ329" s="1">
        <v>1.26142</v>
      </c>
      <c r="BA329" s="1">
        <v>1.25184</v>
      </c>
      <c r="BB329" s="1">
        <v>11.8794</v>
      </c>
      <c r="BC329" s="1">
        <v>3.93638</v>
      </c>
      <c r="BD329" s="1">
        <v>0.66748</v>
      </c>
      <c r="BE329" s="1">
        <v>442.418</v>
      </c>
      <c r="BF329" s="1">
        <v>6.89571</v>
      </c>
      <c r="BG329" s="1">
        <v>161.154</v>
      </c>
      <c r="BH329" s="1">
        <v>1.252786391</v>
      </c>
      <c r="BI329" s="1">
        <v>0.248716247</v>
      </c>
      <c r="BJ329" s="1">
        <v>0.149290434</v>
      </c>
      <c r="BK329" s="1">
        <v>0.0</v>
      </c>
      <c r="BL329" s="1" t="s">
        <v>156</v>
      </c>
      <c r="BM329" s="1" t="s">
        <v>146</v>
      </c>
      <c r="BN329" s="1" t="s">
        <v>146</v>
      </c>
      <c r="BO329" s="1" t="s">
        <v>145</v>
      </c>
      <c r="BP329" s="1" t="s">
        <v>146</v>
      </c>
      <c r="BQ329" s="1" t="s">
        <v>146</v>
      </c>
      <c r="BR329" s="1" t="s">
        <v>146</v>
      </c>
      <c r="BS329" s="1">
        <v>93.97368333</v>
      </c>
      <c r="BT329" s="1">
        <v>33.2662214</v>
      </c>
      <c r="BU329" s="1">
        <v>15.22895105</v>
      </c>
      <c r="BV329" s="1">
        <v>22.95804397</v>
      </c>
      <c r="BW329" s="1">
        <v>1.464682098</v>
      </c>
      <c r="BX329" s="1">
        <v>0.809411339</v>
      </c>
      <c r="BY329" s="1">
        <v>0.473339964</v>
      </c>
      <c r="BZ329" s="1" t="str">
        <f t="shared" si="1"/>
        <v>proinflamatoria</v>
      </c>
      <c r="CA329" s="1">
        <v>34.56756757</v>
      </c>
      <c r="CB329" s="1" t="s">
        <v>148</v>
      </c>
      <c r="CC329" s="1">
        <v>0.059035949</v>
      </c>
      <c r="CD329" s="1">
        <v>0.151018421</v>
      </c>
      <c r="CE329" s="1">
        <v>0.014322811</v>
      </c>
      <c r="CF329" s="1">
        <v>0.307352106</v>
      </c>
      <c r="CG329" s="1">
        <v>0.188915037</v>
      </c>
      <c r="CH329" s="1">
        <v>469.292</v>
      </c>
      <c r="CI329" s="2" t="str">
        <f t="shared" si="2"/>
        <v>low</v>
      </c>
      <c r="CJ329" s="1">
        <v>300.587</v>
      </c>
      <c r="CK329" s="1">
        <v>249.79</v>
      </c>
      <c r="CL329" s="1">
        <v>50.797</v>
      </c>
      <c r="CM329" s="1">
        <v>270.965</v>
      </c>
      <c r="CN329" s="1">
        <v>24.18</v>
      </c>
      <c r="CO329" s="1">
        <v>5.312</v>
      </c>
      <c r="CP329" s="1">
        <v>0.0</v>
      </c>
      <c r="CQ329" s="1">
        <v>5.312</v>
      </c>
      <c r="CR329" s="1">
        <v>0.0</v>
      </c>
      <c r="CS329" s="1">
        <v>0.129</v>
      </c>
      <c r="CT329" s="1">
        <v>0.129</v>
      </c>
      <c r="CU329" s="1">
        <v>0.0</v>
      </c>
      <c r="CV329" s="1">
        <v>0.765</v>
      </c>
      <c r="CW329" s="1">
        <v>0.0</v>
      </c>
      <c r="CX329" s="1">
        <v>0.0</v>
      </c>
      <c r="CY329" s="1">
        <v>128.259</v>
      </c>
      <c r="CZ329" s="1">
        <v>77.038</v>
      </c>
      <c r="DA329" s="1">
        <v>28.521</v>
      </c>
      <c r="DB329" s="1">
        <v>105.559</v>
      </c>
      <c r="DC329" s="1">
        <v>19.114</v>
      </c>
      <c r="DD329" s="1">
        <v>0.305</v>
      </c>
      <c r="DE329" s="1">
        <v>19.419</v>
      </c>
      <c r="DF329" s="1">
        <v>16.684</v>
      </c>
      <c r="DG329" s="1">
        <v>1.002</v>
      </c>
      <c r="DH329" s="1">
        <v>17.686</v>
      </c>
      <c r="DI329" s="1">
        <v>0.059</v>
      </c>
      <c r="DJ329" s="1">
        <v>0.329</v>
      </c>
      <c r="DK329" s="1">
        <v>0.388</v>
      </c>
      <c r="DL329" s="1">
        <v>3.281</v>
      </c>
      <c r="DM329" s="1">
        <v>20.511</v>
      </c>
      <c r="DN329" s="1">
        <v>23.793</v>
      </c>
      <c r="DO329" s="1">
        <v>0.0</v>
      </c>
      <c r="DP329" s="1">
        <v>0.129</v>
      </c>
      <c r="DQ329" s="1">
        <v>0.129</v>
      </c>
      <c r="DR329" s="1" t="s">
        <v>158</v>
      </c>
      <c r="DS329" s="1" t="s">
        <v>158</v>
      </c>
      <c r="DT329" s="1" t="s">
        <v>149</v>
      </c>
      <c r="DU329" s="1" t="s">
        <v>158</v>
      </c>
      <c r="DV329" s="1">
        <v>274.393</v>
      </c>
      <c r="DW329" s="1" t="str">
        <f t="shared" si="3"/>
        <v>low</v>
      </c>
      <c r="DX329" s="1">
        <v>175.752</v>
      </c>
      <c r="DY329" s="1">
        <v>158.432</v>
      </c>
      <c r="DZ329" s="1">
        <v>14.138</v>
      </c>
      <c r="EA329" s="1" t="s">
        <v>158</v>
      </c>
      <c r="EB329" s="1" t="s">
        <v>158</v>
      </c>
      <c r="EC329" s="1" t="s">
        <v>149</v>
      </c>
      <c r="ED329" s="1" t="s">
        <v>158</v>
      </c>
      <c r="EE329" s="1" t="s">
        <v>817</v>
      </c>
      <c r="EF329" s="1" t="s">
        <v>151</v>
      </c>
      <c r="EG329" s="1" t="s">
        <v>151</v>
      </c>
    </row>
    <row r="330" ht="14.25" customHeight="1">
      <c r="A330" s="1" t="s">
        <v>818</v>
      </c>
      <c r="B330" s="1" t="s">
        <v>153</v>
      </c>
      <c r="C330" s="1">
        <v>23.0</v>
      </c>
      <c r="D330" s="1" t="s">
        <v>137</v>
      </c>
      <c r="E330" s="1">
        <v>84.5</v>
      </c>
      <c r="F330" s="1">
        <v>46.0</v>
      </c>
      <c r="G330" s="1" t="s">
        <v>154</v>
      </c>
      <c r="H330" s="1">
        <v>10.0</v>
      </c>
      <c r="I330" s="1">
        <v>116.0</v>
      </c>
      <c r="J330" s="1">
        <v>167.0</v>
      </c>
      <c r="K330" s="1">
        <v>3.630434783</v>
      </c>
      <c r="L330" s="1">
        <v>93.7</v>
      </c>
      <c r="M330" s="1">
        <v>0.5</v>
      </c>
      <c r="N330" s="1">
        <v>75.0</v>
      </c>
      <c r="O330" s="1">
        <v>5.3</v>
      </c>
      <c r="P330" s="1">
        <v>0.57</v>
      </c>
      <c r="Q330" s="1">
        <v>5.24</v>
      </c>
      <c r="R330" s="1">
        <v>0.108778626</v>
      </c>
      <c r="S330" s="1">
        <v>52.0</v>
      </c>
      <c r="T330" s="1">
        <v>6.17</v>
      </c>
      <c r="U330" s="1">
        <v>4.1625</v>
      </c>
      <c r="V330" s="1">
        <v>118.6</v>
      </c>
      <c r="W330" s="1">
        <v>186.2641509</v>
      </c>
      <c r="X330" s="1">
        <v>130.8</v>
      </c>
      <c r="Y330" s="1">
        <v>87.60786719</v>
      </c>
      <c r="Z330" s="1">
        <v>1.14145</v>
      </c>
      <c r="AA330" s="1">
        <v>0.37463332</v>
      </c>
      <c r="AB330" s="1">
        <v>54.3</v>
      </c>
      <c r="AC330" s="1">
        <v>21.18444866</v>
      </c>
      <c r="AD330" s="1" t="s">
        <v>154</v>
      </c>
      <c r="AE330" s="1">
        <v>30.39740996</v>
      </c>
      <c r="AF330" s="1">
        <v>70.0</v>
      </c>
      <c r="AG330" s="1" t="s">
        <v>154</v>
      </c>
      <c r="AH330" s="1" t="s">
        <v>154</v>
      </c>
      <c r="AI330" s="1" t="s">
        <v>142</v>
      </c>
      <c r="AJ330" s="1" t="s">
        <v>167</v>
      </c>
      <c r="AK330" s="1" t="s">
        <v>170</v>
      </c>
      <c r="AL330" s="1">
        <v>110.0</v>
      </c>
      <c r="AM330" s="1">
        <v>70.0</v>
      </c>
      <c r="AN330" s="1">
        <v>1446.56</v>
      </c>
      <c r="AO330" s="1">
        <v>16.0786</v>
      </c>
      <c r="AP330" s="1">
        <v>604.975</v>
      </c>
      <c r="AQ330" s="1">
        <v>873.347</v>
      </c>
      <c r="AR330" s="1">
        <v>11.4997</v>
      </c>
      <c r="AS330" s="1">
        <v>1010.65</v>
      </c>
      <c r="AT330" s="1">
        <v>2289.64</v>
      </c>
      <c r="AU330" s="1">
        <v>194.049</v>
      </c>
      <c r="AV330" s="1">
        <v>9.97146</v>
      </c>
      <c r="AW330" s="1">
        <v>1.09573</v>
      </c>
      <c r="AX330" s="1">
        <v>2.86986</v>
      </c>
      <c r="AY330" s="1">
        <v>600.006</v>
      </c>
      <c r="AZ330" s="1">
        <v>0.920387</v>
      </c>
      <c r="BA330" s="1">
        <v>1.60493</v>
      </c>
      <c r="BB330" s="1">
        <v>13.5077</v>
      </c>
      <c r="BC330" s="1">
        <v>3.93113</v>
      </c>
      <c r="BD330" s="1">
        <v>0.739019</v>
      </c>
      <c r="BE330" s="1">
        <v>346.296</v>
      </c>
      <c r="BF330" s="1">
        <v>6.90095</v>
      </c>
      <c r="BG330" s="1">
        <v>127.512</v>
      </c>
      <c r="BH330" s="1">
        <v>0.982793001</v>
      </c>
      <c r="BI330" s="1">
        <v>0.0</v>
      </c>
      <c r="BJ330" s="1">
        <v>0.108388741</v>
      </c>
      <c r="BK330" s="1">
        <v>0.0</v>
      </c>
      <c r="BL330" s="1" t="s">
        <v>156</v>
      </c>
      <c r="BM330" s="1" t="s">
        <v>146</v>
      </c>
      <c r="BN330" s="1" t="s">
        <v>146</v>
      </c>
      <c r="BO330" s="1" t="s">
        <v>145</v>
      </c>
      <c r="BP330" s="1" t="s">
        <v>146</v>
      </c>
      <c r="BQ330" s="1" t="s">
        <v>146</v>
      </c>
      <c r="BR330" s="1" t="s">
        <v>146</v>
      </c>
      <c r="BS330" s="1">
        <v>79.54820525</v>
      </c>
      <c r="BT330" s="1">
        <v>28.05102362</v>
      </c>
      <c r="BU330" s="1">
        <v>14.80335276</v>
      </c>
      <c r="BV330" s="1">
        <v>19.42809393</v>
      </c>
      <c r="BW330" s="1">
        <v>1.193186331</v>
      </c>
      <c r="BX330" s="1">
        <v>0.430477177</v>
      </c>
      <c r="BY330" s="1">
        <v>0.297496321</v>
      </c>
      <c r="BZ330" s="1" t="str">
        <f t="shared" si="1"/>
        <v>proinflamatoria</v>
      </c>
      <c r="CA330" s="1">
        <v>30.25714286</v>
      </c>
      <c r="CB330" s="1" t="s">
        <v>148</v>
      </c>
      <c r="CC330" s="1">
        <v>0.014245739</v>
      </c>
      <c r="CD330" s="1">
        <v>0.10302722</v>
      </c>
      <c r="CE330" s="1">
        <v>0.094250827</v>
      </c>
      <c r="CF330" s="1">
        <v>0.343551259</v>
      </c>
      <c r="CG330" s="1">
        <v>0.214194861</v>
      </c>
      <c r="CH330" s="1">
        <v>563.266</v>
      </c>
      <c r="CI330" s="2" t="str">
        <f t="shared" si="2"/>
        <v>low</v>
      </c>
      <c r="CJ330" s="1">
        <v>386.926</v>
      </c>
      <c r="CK330" s="1">
        <v>363.936</v>
      </c>
      <c r="CL330" s="1">
        <v>22.99</v>
      </c>
      <c r="CM330" s="1">
        <v>320.252</v>
      </c>
      <c r="CN330" s="1">
        <v>50.648</v>
      </c>
      <c r="CO330" s="1">
        <v>12.544</v>
      </c>
      <c r="CP330" s="1">
        <v>0.0</v>
      </c>
      <c r="CQ330" s="1">
        <v>12.544</v>
      </c>
      <c r="CR330" s="1">
        <v>0.0</v>
      </c>
      <c r="CS330" s="1">
        <v>3.482</v>
      </c>
      <c r="CT330" s="1">
        <v>3.482</v>
      </c>
      <c r="CU330" s="1">
        <v>0.0</v>
      </c>
      <c r="CV330" s="1">
        <v>12.544</v>
      </c>
      <c r="CW330" s="1">
        <v>1.927</v>
      </c>
      <c r="CX330" s="1">
        <v>0.0</v>
      </c>
      <c r="CY330" s="1">
        <v>260.198</v>
      </c>
      <c r="CZ330" s="1">
        <v>0.548</v>
      </c>
      <c r="DA330" s="1">
        <v>2.465</v>
      </c>
      <c r="DB330" s="1">
        <v>3.013</v>
      </c>
      <c r="DC330" s="1">
        <v>1.969</v>
      </c>
      <c r="DD330" s="1">
        <v>0.506</v>
      </c>
      <c r="DE330" s="1">
        <v>2.474</v>
      </c>
      <c r="DF330" s="1">
        <v>31.751</v>
      </c>
      <c r="DG330" s="1">
        <v>9.723</v>
      </c>
      <c r="DH330" s="1">
        <v>41.474</v>
      </c>
      <c r="DI330" s="1">
        <v>2.713</v>
      </c>
      <c r="DJ330" s="1">
        <v>1.112</v>
      </c>
      <c r="DK330" s="1">
        <v>3.825</v>
      </c>
      <c r="DL330" s="1">
        <v>41.121</v>
      </c>
      <c r="DM330" s="1">
        <v>5.702</v>
      </c>
      <c r="DN330" s="1">
        <v>46.823</v>
      </c>
      <c r="DO330" s="1">
        <v>0.0</v>
      </c>
      <c r="DP330" s="1">
        <v>3.482</v>
      </c>
      <c r="DQ330" s="1">
        <v>3.482</v>
      </c>
      <c r="DR330" s="1" t="s">
        <v>158</v>
      </c>
      <c r="DS330" s="1" t="s">
        <v>157</v>
      </c>
      <c r="DT330" s="1" t="s">
        <v>149</v>
      </c>
      <c r="DU330" s="1" t="s">
        <v>158</v>
      </c>
      <c r="DV330" s="1">
        <v>389.383</v>
      </c>
      <c r="DW330" s="1" t="str">
        <f t="shared" si="3"/>
        <v>low</v>
      </c>
      <c r="DX330" s="1">
        <v>267.48</v>
      </c>
      <c r="DY330" s="1">
        <v>221.389</v>
      </c>
      <c r="DZ330" s="1">
        <v>35.013</v>
      </c>
      <c r="EA330" s="1" t="s">
        <v>158</v>
      </c>
      <c r="EB330" s="1" t="s">
        <v>157</v>
      </c>
      <c r="EC330" s="1" t="s">
        <v>149</v>
      </c>
      <c r="ED330" s="1" t="s">
        <v>158</v>
      </c>
      <c r="EE330" s="1" t="s">
        <v>819</v>
      </c>
      <c r="EF330" s="1" t="s">
        <v>165</v>
      </c>
      <c r="EG330" s="1" t="s">
        <v>165</v>
      </c>
    </row>
    <row r="331" ht="14.25" customHeight="1">
      <c r="A331" s="1" t="s">
        <v>820</v>
      </c>
      <c r="B331" s="1" t="s">
        <v>136</v>
      </c>
      <c r="C331" s="1">
        <v>27.0</v>
      </c>
      <c r="D331" s="1" t="s">
        <v>137</v>
      </c>
      <c r="E331" s="1">
        <v>86.8</v>
      </c>
      <c r="F331" s="1">
        <v>29.0</v>
      </c>
      <c r="G331" s="1" t="s">
        <v>138</v>
      </c>
      <c r="H331" s="1">
        <v>31.0</v>
      </c>
      <c r="I331" s="1">
        <v>105.0</v>
      </c>
      <c r="J331" s="1">
        <v>152.0</v>
      </c>
      <c r="K331" s="1">
        <v>5.24137931</v>
      </c>
      <c r="L331" s="1">
        <v>216.8</v>
      </c>
      <c r="M331" s="1">
        <v>4.7</v>
      </c>
      <c r="N331" s="1">
        <v>85.0</v>
      </c>
      <c r="O331" s="1">
        <v>6.0</v>
      </c>
      <c r="P331" s="1">
        <v>2.18</v>
      </c>
      <c r="Q331" s="1">
        <v>3.91</v>
      </c>
      <c r="R331" s="1">
        <v>0.557544757</v>
      </c>
      <c r="S331" s="1">
        <v>156.0</v>
      </c>
      <c r="T331" s="1">
        <v>24.09</v>
      </c>
      <c r="U331" s="1">
        <v>4.7175</v>
      </c>
      <c r="V331" s="1">
        <v>230.9</v>
      </c>
      <c r="W331" s="1">
        <v>395.7289528</v>
      </c>
      <c r="X331" s="1">
        <v>33.5</v>
      </c>
      <c r="Y331" s="1">
        <v>19.79856936</v>
      </c>
      <c r="Z331" s="1">
        <v>5.05087</v>
      </c>
      <c r="AA331" s="1">
        <v>0.301642199</v>
      </c>
      <c r="AB331" s="1">
        <v>104.2</v>
      </c>
      <c r="AC331" s="1">
        <v>34.4166997</v>
      </c>
      <c r="AD331" s="1" t="s">
        <v>155</v>
      </c>
      <c r="AE331" s="1">
        <v>39.44670824</v>
      </c>
      <c r="AF331" s="1">
        <v>108.5</v>
      </c>
      <c r="AG331" s="1" t="s">
        <v>140</v>
      </c>
      <c r="AH331" s="1" t="s">
        <v>141</v>
      </c>
      <c r="AI331" s="1" t="s">
        <v>142</v>
      </c>
      <c r="AJ331" s="1" t="s">
        <v>167</v>
      </c>
      <c r="AK331" s="1" t="s">
        <v>143</v>
      </c>
      <c r="AL331" s="1">
        <v>112.0</v>
      </c>
      <c r="AM331" s="1">
        <v>71.0</v>
      </c>
      <c r="AN331" s="1">
        <v>2171.71</v>
      </c>
      <c r="AO331" s="1">
        <v>13.9132</v>
      </c>
      <c r="AP331" s="1">
        <v>826.739</v>
      </c>
      <c r="AQ331" s="1">
        <v>1235.08</v>
      </c>
      <c r="AR331" s="1">
        <v>14.468</v>
      </c>
      <c r="AS331" s="1">
        <v>1485.98</v>
      </c>
      <c r="AT331" s="1">
        <v>3057.37</v>
      </c>
      <c r="AU331" s="1">
        <v>240.009</v>
      </c>
      <c r="AV331" s="1">
        <v>11.5959</v>
      </c>
      <c r="AW331" s="1">
        <v>1.15978</v>
      </c>
      <c r="AX331" s="1">
        <v>2.57175</v>
      </c>
      <c r="AY331" s="1">
        <v>684.59</v>
      </c>
      <c r="AZ331" s="1">
        <v>1.26371</v>
      </c>
      <c r="BA331" s="1">
        <v>2.4388</v>
      </c>
      <c r="BB331" s="1">
        <v>17.5362</v>
      </c>
      <c r="BC331" s="1">
        <v>4.77633</v>
      </c>
      <c r="BD331" s="1">
        <v>0.771688</v>
      </c>
      <c r="BE331" s="1">
        <v>349.198</v>
      </c>
      <c r="BF331" s="1">
        <v>7.81817</v>
      </c>
      <c r="BG331" s="1">
        <v>91.9767</v>
      </c>
      <c r="BH331" s="1">
        <v>1.833926909</v>
      </c>
      <c r="BI331" s="1">
        <v>0.776130611</v>
      </c>
      <c r="BJ331" s="1">
        <v>0.401785491</v>
      </c>
      <c r="BK331" s="1">
        <v>0.0</v>
      </c>
      <c r="BL331" s="1" t="s">
        <v>144</v>
      </c>
      <c r="BM331" s="1" t="s">
        <v>146</v>
      </c>
      <c r="BN331" s="1" t="s">
        <v>145</v>
      </c>
      <c r="BO331" s="1" t="s">
        <v>145</v>
      </c>
      <c r="BP331" s="1" t="s">
        <v>146</v>
      </c>
      <c r="BQ331" s="1" t="s">
        <v>145</v>
      </c>
      <c r="BR331" s="1" t="s">
        <v>145</v>
      </c>
      <c r="BS331" s="1">
        <v>73.7428517</v>
      </c>
      <c r="BT331" s="1">
        <v>31.07750088</v>
      </c>
      <c r="BU331" s="1">
        <v>10.11526577</v>
      </c>
      <c r="BV331" s="1">
        <v>18.40013248</v>
      </c>
      <c r="BW331" s="1">
        <v>1.246853863</v>
      </c>
      <c r="BX331" s="1">
        <v>1.245724518</v>
      </c>
      <c r="BY331" s="1">
        <v>0.573537992</v>
      </c>
      <c r="BZ331" s="1" t="str">
        <f t="shared" si="1"/>
        <v>proinflamatoria</v>
      </c>
      <c r="CA331" s="1">
        <v>31.92626728</v>
      </c>
      <c r="CB331" s="1" t="s">
        <v>148</v>
      </c>
      <c r="CC331" s="1">
        <v>0.140059419</v>
      </c>
      <c r="CD331" s="1">
        <v>0.083671861</v>
      </c>
      <c r="CE331" s="1">
        <v>0.019462802</v>
      </c>
      <c r="CF331" s="1">
        <v>0.269417329</v>
      </c>
      <c r="CG331" s="1">
        <v>0.059419148</v>
      </c>
      <c r="CH331" s="1">
        <v>1464.435</v>
      </c>
      <c r="CI331" s="2" t="str">
        <f t="shared" si="2"/>
        <v>High</v>
      </c>
      <c r="CJ331" s="1">
        <v>311.641</v>
      </c>
      <c r="CK331" s="1">
        <v>299.847</v>
      </c>
      <c r="CL331" s="1">
        <v>11.795</v>
      </c>
      <c r="CM331" s="1">
        <v>168.91</v>
      </c>
      <c r="CN331" s="1">
        <v>141.083</v>
      </c>
      <c r="CO331" s="1">
        <v>1.461</v>
      </c>
      <c r="CP331" s="1">
        <v>0.0</v>
      </c>
      <c r="CQ331" s="1">
        <v>1.461</v>
      </c>
      <c r="CR331" s="1">
        <v>0.07</v>
      </c>
      <c r="CS331" s="1">
        <v>0.087</v>
      </c>
      <c r="CT331" s="1">
        <v>0.157</v>
      </c>
      <c r="CU331" s="1">
        <v>0.031</v>
      </c>
      <c r="CV331" s="1">
        <v>0.713</v>
      </c>
      <c r="CW331" s="1">
        <v>131.815</v>
      </c>
      <c r="CX331" s="1">
        <v>0.0</v>
      </c>
      <c r="CY331" s="1">
        <v>3.822</v>
      </c>
      <c r="CZ331" s="1">
        <v>0.498</v>
      </c>
      <c r="DA331" s="1">
        <v>0.0</v>
      </c>
      <c r="DB331" s="1">
        <v>0.498</v>
      </c>
      <c r="DC331" s="1">
        <v>7.27</v>
      </c>
      <c r="DD331" s="1">
        <v>0.0</v>
      </c>
      <c r="DE331" s="1">
        <v>7.27</v>
      </c>
      <c r="DF331" s="1">
        <v>25.505</v>
      </c>
      <c r="DG331" s="1">
        <v>0.0</v>
      </c>
      <c r="DH331" s="1">
        <v>25.505</v>
      </c>
      <c r="DI331" s="1">
        <v>0.947</v>
      </c>
      <c r="DJ331" s="1">
        <v>7.592</v>
      </c>
      <c r="DK331" s="1">
        <v>8.539</v>
      </c>
      <c r="DL331" s="1">
        <v>128.428</v>
      </c>
      <c r="DM331" s="1">
        <v>4.115</v>
      </c>
      <c r="DN331" s="1">
        <v>132.543</v>
      </c>
      <c r="DO331" s="1">
        <v>0.07</v>
      </c>
      <c r="DP331" s="1">
        <v>0.087</v>
      </c>
      <c r="DQ331" s="1">
        <v>0.157</v>
      </c>
      <c r="DR331" s="1" t="s">
        <v>149</v>
      </c>
      <c r="DS331" s="1" t="s">
        <v>158</v>
      </c>
      <c r="DT331" s="1" t="s">
        <v>157</v>
      </c>
      <c r="DU331" s="1" t="s">
        <v>157</v>
      </c>
      <c r="DV331" s="1">
        <v>674.323</v>
      </c>
      <c r="DW331" s="1" t="str">
        <f t="shared" si="3"/>
        <v>high</v>
      </c>
      <c r="DX331" s="1">
        <v>143.5</v>
      </c>
      <c r="DY331" s="1">
        <v>77.777</v>
      </c>
      <c r="DZ331" s="1">
        <v>64.964</v>
      </c>
      <c r="EA331" s="1" t="s">
        <v>149</v>
      </c>
      <c r="EB331" s="1" t="s">
        <v>158</v>
      </c>
      <c r="EC331" s="1" t="s">
        <v>157</v>
      </c>
      <c r="ED331" s="1" t="s">
        <v>157</v>
      </c>
      <c r="EE331" s="1" t="s">
        <v>821</v>
      </c>
      <c r="EF331" s="1" t="s">
        <v>151</v>
      </c>
      <c r="EG331" s="1" t="s">
        <v>151</v>
      </c>
    </row>
    <row r="332" ht="14.25" customHeight="1">
      <c r="A332" s="1" t="s">
        <v>822</v>
      </c>
      <c r="B332" s="1" t="s">
        <v>136</v>
      </c>
      <c r="C332" s="1">
        <v>32.0</v>
      </c>
      <c r="D332" s="1" t="s">
        <v>137</v>
      </c>
      <c r="E332" s="1">
        <v>100.0</v>
      </c>
      <c r="F332" s="1">
        <v>49.0</v>
      </c>
      <c r="G332" s="1" t="s">
        <v>154</v>
      </c>
      <c r="H332" s="1">
        <v>16.0</v>
      </c>
      <c r="I332" s="1">
        <v>140.0</v>
      </c>
      <c r="J332" s="1">
        <v>202.0</v>
      </c>
      <c r="K332" s="1">
        <v>4.12244898</v>
      </c>
      <c r="L332" s="1">
        <v>177.7</v>
      </c>
      <c r="M332" s="1">
        <v>0.5</v>
      </c>
      <c r="N332" s="1">
        <v>82.0</v>
      </c>
      <c r="O332" s="1">
        <v>5.5</v>
      </c>
      <c r="P332" s="1">
        <v>0.4</v>
      </c>
      <c r="Q332" s="1">
        <v>4.4</v>
      </c>
      <c r="R332" s="1">
        <v>0.090909091</v>
      </c>
      <c r="S332" s="1">
        <v>81.0</v>
      </c>
      <c r="T332" s="1">
        <v>4.58</v>
      </c>
      <c r="U332" s="1">
        <v>4.551</v>
      </c>
      <c r="V332" s="1">
        <v>81.2</v>
      </c>
      <c r="W332" s="1">
        <v>87.15509039</v>
      </c>
      <c r="X332" s="1">
        <v>171.3</v>
      </c>
      <c r="Y332" s="1">
        <v>107.9469074</v>
      </c>
      <c r="Z332" s="1">
        <v>0.926381333</v>
      </c>
      <c r="AA332" s="1">
        <v>0.38780589</v>
      </c>
      <c r="AB332" s="1">
        <v>62.4</v>
      </c>
      <c r="AC332" s="1">
        <v>20.97038437</v>
      </c>
      <c r="AD332" s="1" t="s">
        <v>154</v>
      </c>
      <c r="AE332" s="1">
        <v>18.68840957</v>
      </c>
      <c r="AF332" s="1">
        <v>75.7</v>
      </c>
      <c r="AG332" s="1" t="s">
        <v>154</v>
      </c>
      <c r="AH332" s="1" t="s">
        <v>154</v>
      </c>
      <c r="AI332" s="1" t="s">
        <v>142</v>
      </c>
      <c r="AJ332" s="1" t="s">
        <v>167</v>
      </c>
      <c r="AK332" s="1" t="s">
        <v>143</v>
      </c>
      <c r="AL332" s="1">
        <v>129.0</v>
      </c>
      <c r="AM332" s="1">
        <v>86.0</v>
      </c>
      <c r="AN332" s="1">
        <v>2050.41</v>
      </c>
      <c r="AO332" s="1">
        <v>21.3357</v>
      </c>
      <c r="AP332" s="1">
        <v>640.431</v>
      </c>
      <c r="AQ332" s="1">
        <v>1117.95</v>
      </c>
      <c r="AR332" s="1">
        <v>14.9747</v>
      </c>
      <c r="AS332" s="1">
        <v>1376.61</v>
      </c>
      <c r="AT332" s="1">
        <v>4012.17</v>
      </c>
      <c r="AU332" s="1">
        <v>280.409</v>
      </c>
      <c r="AV332" s="1">
        <v>11.0497</v>
      </c>
      <c r="AW332" s="1">
        <v>7.62139</v>
      </c>
      <c r="AX332" s="1">
        <v>4.50272</v>
      </c>
      <c r="AY332" s="1">
        <v>791.413</v>
      </c>
      <c r="AZ332" s="1">
        <v>6.55595</v>
      </c>
      <c r="BA332" s="1">
        <v>8.05713</v>
      </c>
      <c r="BB332" s="1">
        <v>74.4044</v>
      </c>
      <c r="BC332" s="1">
        <v>21.9141</v>
      </c>
      <c r="BD332" s="1">
        <v>6.77995</v>
      </c>
      <c r="BE332" s="1">
        <v>335.026</v>
      </c>
      <c r="BF332" s="1">
        <v>7.31155</v>
      </c>
      <c r="BG332" s="1">
        <v>218.055</v>
      </c>
      <c r="BH332" s="1">
        <v>0.0</v>
      </c>
      <c r="BI332" s="1">
        <v>0.0</v>
      </c>
      <c r="BJ332" s="1">
        <v>0.0</v>
      </c>
      <c r="BK332" s="1">
        <v>0.0</v>
      </c>
      <c r="BL332" s="1" t="s">
        <v>156</v>
      </c>
      <c r="BM332" s="1" t="s">
        <v>145</v>
      </c>
      <c r="BN332" s="1" t="s">
        <v>146</v>
      </c>
      <c r="BO332" s="1" t="s">
        <v>146</v>
      </c>
      <c r="BP332" s="1" t="s">
        <v>146</v>
      </c>
      <c r="BQ332" s="1" t="s">
        <v>146</v>
      </c>
      <c r="BR332" s="1" t="s">
        <v>146</v>
      </c>
      <c r="BS332" s="1">
        <v>60.41208318</v>
      </c>
      <c r="BT332" s="1">
        <v>25.13188163</v>
      </c>
      <c r="BU332" s="1">
        <v>7.245992843</v>
      </c>
      <c r="BV332" s="1">
        <v>9.440345722</v>
      </c>
      <c r="BW332" s="1">
        <v>0.667465534</v>
      </c>
      <c r="BX332" s="1">
        <v>-1.004396535</v>
      </c>
      <c r="BY332" s="1">
        <v>-0.489949529</v>
      </c>
      <c r="BZ332" s="1" t="str">
        <f t="shared" si="1"/>
        <v>antiinflamatoria</v>
      </c>
      <c r="CA332" s="1">
        <v>18.42536328</v>
      </c>
      <c r="CB332" s="1" t="s">
        <v>154</v>
      </c>
      <c r="CC332" s="1">
        <v>0.028803823</v>
      </c>
      <c r="CD332" s="1">
        <v>0.116799098</v>
      </c>
      <c r="CE332" s="1">
        <v>0.008160636</v>
      </c>
      <c r="CF332" s="1">
        <v>0.170245893</v>
      </c>
      <c r="CG332" s="1">
        <v>0.257247933</v>
      </c>
      <c r="CH332" s="1">
        <v>1585.837</v>
      </c>
      <c r="CI332" s="2" t="str">
        <f t="shared" si="2"/>
        <v>High</v>
      </c>
      <c r="CJ332" s="1">
        <v>981.418</v>
      </c>
      <c r="CK332" s="1">
        <v>773.484</v>
      </c>
      <c r="CL332" s="1">
        <v>207.935</v>
      </c>
      <c r="CM332" s="1">
        <v>420.546</v>
      </c>
      <c r="CN332" s="1">
        <v>505.828</v>
      </c>
      <c r="CO332" s="1">
        <v>3.481</v>
      </c>
      <c r="CP332" s="1">
        <v>0.0</v>
      </c>
      <c r="CQ332" s="1">
        <v>3.481</v>
      </c>
      <c r="CR332" s="1">
        <v>0.017</v>
      </c>
      <c r="CS332" s="1">
        <v>51.536</v>
      </c>
      <c r="CT332" s="1">
        <v>51.553</v>
      </c>
      <c r="CU332" s="1">
        <v>0.01</v>
      </c>
      <c r="CV332" s="1">
        <v>0.334</v>
      </c>
      <c r="CW332" s="1">
        <v>1.606</v>
      </c>
      <c r="CX332" s="1">
        <v>0.0</v>
      </c>
      <c r="CY332" s="1">
        <v>370.896</v>
      </c>
      <c r="CZ332" s="1">
        <v>0.0</v>
      </c>
      <c r="DA332" s="1">
        <v>0.0</v>
      </c>
      <c r="DB332" s="1">
        <v>0.0</v>
      </c>
      <c r="DC332" s="1">
        <v>0.001</v>
      </c>
      <c r="DD332" s="1">
        <v>0.392</v>
      </c>
      <c r="DE332" s="1">
        <v>0.394</v>
      </c>
      <c r="DF332" s="1">
        <v>27.78</v>
      </c>
      <c r="DG332" s="1">
        <v>10.524</v>
      </c>
      <c r="DH332" s="1">
        <v>38.304</v>
      </c>
      <c r="DI332" s="1">
        <v>2.41</v>
      </c>
      <c r="DJ332" s="1">
        <v>5.342</v>
      </c>
      <c r="DK332" s="1">
        <v>7.753</v>
      </c>
      <c r="DL332" s="1">
        <v>357.957</v>
      </c>
      <c r="DM332" s="1">
        <v>140.118</v>
      </c>
      <c r="DN332" s="1">
        <v>498.075</v>
      </c>
      <c r="DO332" s="1">
        <v>0.017</v>
      </c>
      <c r="DP332" s="1">
        <v>51.536</v>
      </c>
      <c r="DQ332" s="1">
        <v>51.553</v>
      </c>
      <c r="DR332" s="1" t="s">
        <v>149</v>
      </c>
      <c r="DS332" s="1" t="s">
        <v>149</v>
      </c>
      <c r="DT332" s="1" t="s">
        <v>149</v>
      </c>
      <c r="DU332" s="1" t="s">
        <v>149</v>
      </c>
      <c r="DV332" s="1">
        <v>773.424</v>
      </c>
      <c r="DW332" s="1" t="str">
        <f t="shared" si="3"/>
        <v>high</v>
      </c>
      <c r="DX332" s="1">
        <v>478.645</v>
      </c>
      <c r="DY332" s="1">
        <v>205.103</v>
      </c>
      <c r="DZ332" s="1">
        <v>246.696</v>
      </c>
      <c r="EA332" s="1" t="s">
        <v>149</v>
      </c>
      <c r="EB332" s="1" t="s">
        <v>149</v>
      </c>
      <c r="EC332" s="1" t="s">
        <v>149</v>
      </c>
      <c r="ED332" s="1" t="s">
        <v>149</v>
      </c>
      <c r="EE332" s="1" t="s">
        <v>823</v>
      </c>
      <c r="EF332" s="1" t="s">
        <v>151</v>
      </c>
      <c r="EG332" s="1" t="s">
        <v>151</v>
      </c>
    </row>
    <row r="333" ht="14.25" customHeight="1">
      <c r="A333" s="1" t="s">
        <v>824</v>
      </c>
      <c r="B333" s="1" t="s">
        <v>136</v>
      </c>
      <c r="C333" s="1">
        <v>50.0</v>
      </c>
      <c r="D333" s="1" t="s">
        <v>161</v>
      </c>
      <c r="E333" s="1">
        <v>99.8</v>
      </c>
      <c r="F333" s="1">
        <v>37.0</v>
      </c>
      <c r="G333" s="1" t="s">
        <v>138</v>
      </c>
      <c r="H333" s="1">
        <v>32.0</v>
      </c>
      <c r="I333" s="1">
        <v>124.0</v>
      </c>
      <c r="J333" s="1">
        <v>180.0</v>
      </c>
      <c r="K333" s="1">
        <v>4.864864865</v>
      </c>
      <c r="L333" s="1">
        <v>88.8</v>
      </c>
      <c r="M333" s="1">
        <v>0.6</v>
      </c>
      <c r="N333" s="1">
        <v>87.0</v>
      </c>
      <c r="O333" s="1">
        <v>5.9</v>
      </c>
      <c r="P333" s="1">
        <v>1.13</v>
      </c>
      <c r="Q333" s="1">
        <v>3.81</v>
      </c>
      <c r="R333" s="1">
        <v>0.296587927</v>
      </c>
      <c r="S333" s="1">
        <v>160.0</v>
      </c>
      <c r="T333" s="1">
        <v>9.34</v>
      </c>
      <c r="U333" s="1">
        <v>4.8285</v>
      </c>
      <c r="V333" s="1">
        <v>116.2</v>
      </c>
      <c r="W333" s="1">
        <v>140.6097102</v>
      </c>
      <c r="X333" s="1">
        <v>83.4</v>
      </c>
      <c r="Y333" s="1">
        <v>49.89113754</v>
      </c>
      <c r="Z333" s="1">
        <v>2.004364</v>
      </c>
      <c r="AA333" s="1">
        <v>0.343194875</v>
      </c>
      <c r="AB333" s="1">
        <v>89.7</v>
      </c>
      <c r="AC333" s="1">
        <v>32.12473422</v>
      </c>
      <c r="AD333" s="1" t="s">
        <v>155</v>
      </c>
      <c r="AE333" s="1">
        <v>46.42823324</v>
      </c>
      <c r="AF333" s="1">
        <v>103.5</v>
      </c>
      <c r="AG333" s="1" t="s">
        <v>140</v>
      </c>
      <c r="AH333" s="1" t="s">
        <v>141</v>
      </c>
      <c r="AI333" s="1" t="s">
        <v>142</v>
      </c>
      <c r="AJ333" s="1" t="s">
        <v>142</v>
      </c>
      <c r="AK333" s="1" t="s">
        <v>143</v>
      </c>
      <c r="AL333" s="1">
        <v>136.0</v>
      </c>
      <c r="AM333" s="1">
        <v>96.0</v>
      </c>
      <c r="AN333" s="1">
        <v>4034.02</v>
      </c>
      <c r="AO333" s="1">
        <v>21.2334</v>
      </c>
      <c r="AP333" s="1">
        <v>880.082</v>
      </c>
      <c r="AQ333" s="1">
        <v>1374.64</v>
      </c>
      <c r="AR333" s="1">
        <v>19.2599</v>
      </c>
      <c r="AS333" s="1">
        <v>2167.54</v>
      </c>
      <c r="AT333" s="1">
        <v>6630.56</v>
      </c>
      <c r="AU333" s="1">
        <v>426.71</v>
      </c>
      <c r="AV333" s="1">
        <v>11.5827</v>
      </c>
      <c r="AW333" s="1">
        <v>5.48873</v>
      </c>
      <c r="AX333" s="1">
        <v>5.56432</v>
      </c>
      <c r="AY333" s="1">
        <v>601.549</v>
      </c>
      <c r="AZ333" s="1">
        <v>1.45293</v>
      </c>
      <c r="BA333" s="1">
        <v>1.70303</v>
      </c>
      <c r="BB333" s="1">
        <v>19.452</v>
      </c>
      <c r="BC333" s="1">
        <v>9.22671</v>
      </c>
      <c r="BD333" s="1">
        <v>3.70455</v>
      </c>
      <c r="BE333" s="1">
        <v>393.369</v>
      </c>
      <c r="BF333" s="1">
        <v>7.11899</v>
      </c>
      <c r="BG333" s="1">
        <v>295.329</v>
      </c>
      <c r="BH333" s="1">
        <v>5.393898356</v>
      </c>
      <c r="BI333" s="1">
        <v>1.038264301</v>
      </c>
      <c r="BJ333" s="1">
        <v>0.649274633</v>
      </c>
      <c r="BK333" s="1">
        <v>0.0</v>
      </c>
      <c r="BL333" s="1" t="s">
        <v>144</v>
      </c>
      <c r="BM333" s="1" t="s">
        <v>145</v>
      </c>
      <c r="BN333" s="1" t="s">
        <v>145</v>
      </c>
      <c r="BO333" s="1" t="s">
        <v>145</v>
      </c>
      <c r="BP333" s="1" t="s">
        <v>146</v>
      </c>
      <c r="BQ333" s="1" t="s">
        <v>146</v>
      </c>
      <c r="BR333" s="1" t="s">
        <v>146</v>
      </c>
      <c r="BS333" s="1">
        <v>75.96502987</v>
      </c>
      <c r="BT333" s="1">
        <v>21.19264423</v>
      </c>
      <c r="BU333" s="1">
        <v>7.142925278</v>
      </c>
      <c r="BV333" s="1">
        <v>8.765583373</v>
      </c>
      <c r="BW333" s="1">
        <v>0.922567535</v>
      </c>
      <c r="BX333" s="1">
        <v>-0.552481127</v>
      </c>
      <c r="BY333" s="1">
        <v>-0.136956154</v>
      </c>
      <c r="BZ333" s="1" t="str">
        <f t="shared" si="1"/>
        <v>antiinflamatoria</v>
      </c>
      <c r="CA333" s="1">
        <v>31.71014493</v>
      </c>
      <c r="CB333" s="1" t="s">
        <v>148</v>
      </c>
      <c r="CC333" s="1">
        <v>0.137229472</v>
      </c>
      <c r="CD333" s="1">
        <v>0.154717516</v>
      </c>
      <c r="CE333" s="1">
        <v>0.091330956</v>
      </c>
      <c r="CF333" s="1">
        <v>0.234437059</v>
      </c>
      <c r="CG333" s="1">
        <v>0.165721002</v>
      </c>
      <c r="CH333" s="1">
        <v>2576.758</v>
      </c>
      <c r="CI333" s="2" t="str">
        <f t="shared" si="2"/>
        <v>High</v>
      </c>
      <c r="CJ333" s="1">
        <v>1151.933</v>
      </c>
      <c r="CK333" s="1">
        <v>659.135</v>
      </c>
      <c r="CL333" s="1">
        <v>492.798</v>
      </c>
      <c r="CM333" s="1">
        <v>24.508</v>
      </c>
      <c r="CN333" s="1">
        <v>1108.288</v>
      </c>
      <c r="CO333" s="1">
        <v>6.471</v>
      </c>
      <c r="CP333" s="1">
        <v>0.0</v>
      </c>
      <c r="CQ333" s="1">
        <v>6.471</v>
      </c>
      <c r="CR333" s="1">
        <v>0.0</v>
      </c>
      <c r="CS333" s="1">
        <v>12.666</v>
      </c>
      <c r="CT333" s="1">
        <v>12.666</v>
      </c>
      <c r="CU333" s="1">
        <v>0.0</v>
      </c>
      <c r="CV333" s="1">
        <v>0.658</v>
      </c>
      <c r="CW333" s="1">
        <v>0.0</v>
      </c>
      <c r="CX333" s="1">
        <v>0.0</v>
      </c>
      <c r="CY333" s="1">
        <v>0.0</v>
      </c>
      <c r="CZ333" s="1">
        <v>0.006</v>
      </c>
      <c r="DA333" s="1">
        <v>21.194</v>
      </c>
      <c r="DB333" s="1">
        <v>21.2</v>
      </c>
      <c r="DC333" s="1">
        <v>0.0</v>
      </c>
      <c r="DD333" s="1">
        <v>0.775</v>
      </c>
      <c r="DE333" s="1">
        <v>0.775</v>
      </c>
      <c r="DF333" s="1">
        <v>1.63</v>
      </c>
      <c r="DG333" s="1">
        <v>0.904</v>
      </c>
      <c r="DH333" s="1">
        <v>2.534</v>
      </c>
      <c r="DI333" s="1">
        <v>0.659</v>
      </c>
      <c r="DJ333" s="1">
        <v>3.266</v>
      </c>
      <c r="DK333" s="1">
        <v>3.925</v>
      </c>
      <c r="DL333" s="1">
        <v>650.254</v>
      </c>
      <c r="DM333" s="1">
        <v>453.879</v>
      </c>
      <c r="DN333" s="1">
        <v>1104.133</v>
      </c>
      <c r="DO333" s="1">
        <v>0.0</v>
      </c>
      <c r="DP333" s="1">
        <v>12.666</v>
      </c>
      <c r="DQ333" s="1">
        <v>12.666</v>
      </c>
      <c r="DR333" s="1" t="s">
        <v>149</v>
      </c>
      <c r="DS333" s="1" t="s">
        <v>149</v>
      </c>
      <c r="DT333" s="1" t="s">
        <v>158</v>
      </c>
      <c r="DU333" s="1" t="s">
        <v>149</v>
      </c>
      <c r="DV333" s="1">
        <v>638.757</v>
      </c>
      <c r="DW333" s="1" t="str">
        <f t="shared" si="3"/>
        <v>high</v>
      </c>
      <c r="DX333" s="1">
        <v>285.555</v>
      </c>
      <c r="DY333" s="1">
        <v>6.075</v>
      </c>
      <c r="DZ333" s="1">
        <v>274.735</v>
      </c>
      <c r="EA333" s="1" t="s">
        <v>157</v>
      </c>
      <c r="EB333" s="1" t="s">
        <v>157</v>
      </c>
      <c r="EC333" s="1" t="s">
        <v>158</v>
      </c>
      <c r="ED333" s="1" t="s">
        <v>149</v>
      </c>
      <c r="EE333" s="1" t="s">
        <v>825</v>
      </c>
      <c r="EF333" s="1" t="s">
        <v>175</v>
      </c>
      <c r="EG333" s="1" t="s">
        <v>175</v>
      </c>
    </row>
    <row r="334" ht="14.25" customHeight="1">
      <c r="A334" s="1" t="s">
        <v>826</v>
      </c>
      <c r="B334" s="1" t="s">
        <v>136</v>
      </c>
      <c r="C334" s="1">
        <v>35.0</v>
      </c>
      <c r="D334" s="1" t="s">
        <v>137</v>
      </c>
      <c r="E334" s="1">
        <v>94.2</v>
      </c>
      <c r="F334" s="1">
        <v>28.0</v>
      </c>
      <c r="G334" s="1" t="s">
        <v>138</v>
      </c>
      <c r="H334" s="1">
        <v>40.0</v>
      </c>
      <c r="I334" s="1">
        <v>109.0</v>
      </c>
      <c r="J334" s="1">
        <v>165.0</v>
      </c>
      <c r="K334" s="1">
        <v>5.892857143</v>
      </c>
      <c r="L334" s="1">
        <v>326.0</v>
      </c>
      <c r="M334" s="1">
        <v>3.6</v>
      </c>
      <c r="N334" s="1">
        <v>79.0</v>
      </c>
      <c r="O334" s="1">
        <v>5.2</v>
      </c>
      <c r="P334" s="1">
        <v>4.54</v>
      </c>
      <c r="Q334" s="1">
        <v>3.81</v>
      </c>
      <c r="R334" s="1">
        <v>1.19160105</v>
      </c>
      <c r="S334" s="1">
        <v>202.0</v>
      </c>
      <c r="T334" s="1">
        <v>11.72</v>
      </c>
      <c r="U334" s="1">
        <v>4.3845</v>
      </c>
      <c r="V334" s="1">
        <v>164.0</v>
      </c>
      <c r="W334" s="1">
        <v>265.0084794</v>
      </c>
      <c r="X334" s="1">
        <v>68.6</v>
      </c>
      <c r="Y334" s="1">
        <v>43.78595557</v>
      </c>
      <c r="Z334" s="1">
        <v>2.283837333</v>
      </c>
      <c r="AA334" s="1">
        <v>0.336645363</v>
      </c>
      <c r="AB334" s="1">
        <v>77.4</v>
      </c>
      <c r="AC334" s="1">
        <v>27.45614555</v>
      </c>
      <c r="AD334" s="1" t="s">
        <v>139</v>
      </c>
      <c r="AE334" s="1">
        <v>35.56225647</v>
      </c>
      <c r="AF334" s="1">
        <v>97.7</v>
      </c>
      <c r="AG334" s="1" t="s">
        <v>140</v>
      </c>
      <c r="AH334" s="1" t="s">
        <v>141</v>
      </c>
      <c r="AI334" s="1" t="s">
        <v>167</v>
      </c>
      <c r="AJ334" s="1" t="s">
        <v>167</v>
      </c>
      <c r="AK334" s="1" t="s">
        <v>173</v>
      </c>
      <c r="AL334" s="1">
        <v>139.0</v>
      </c>
      <c r="AM334" s="1">
        <v>93.0</v>
      </c>
      <c r="AN334" s="1">
        <v>1880.92</v>
      </c>
      <c r="AO334" s="1">
        <v>13.4102</v>
      </c>
      <c r="AP334" s="1">
        <v>375.744</v>
      </c>
      <c r="AQ334" s="1">
        <v>787.95</v>
      </c>
      <c r="AR334" s="1">
        <v>12.0106</v>
      </c>
      <c r="AS334" s="1">
        <v>1460.75</v>
      </c>
      <c r="AT334" s="1">
        <v>1800.91</v>
      </c>
      <c r="AU334" s="1">
        <v>177.378</v>
      </c>
      <c r="AV334" s="1">
        <v>9.48717</v>
      </c>
      <c r="AW334" s="1">
        <v>1.04143</v>
      </c>
      <c r="AX334" s="1">
        <v>2.60378</v>
      </c>
      <c r="AY334" s="1">
        <v>724.394</v>
      </c>
      <c r="AZ334" s="1">
        <v>1.46512</v>
      </c>
      <c r="BA334" s="1">
        <v>2.07215</v>
      </c>
      <c r="BB334" s="1">
        <v>16.4736</v>
      </c>
      <c r="BC334" s="1">
        <v>3.4792</v>
      </c>
      <c r="BD334" s="1">
        <v>1.53809</v>
      </c>
      <c r="BE334" s="1">
        <v>250.437</v>
      </c>
      <c r="BF334" s="1">
        <v>6.74867</v>
      </c>
      <c r="BG334" s="1">
        <v>84.6331</v>
      </c>
      <c r="BH334" s="1">
        <v>2.170034708</v>
      </c>
      <c r="BI334" s="1">
        <v>1.081360545</v>
      </c>
      <c r="BJ334" s="1">
        <v>0.246617656</v>
      </c>
      <c r="BK334" s="1">
        <v>0.024680726</v>
      </c>
      <c r="BL334" s="1" t="s">
        <v>144</v>
      </c>
      <c r="BM334" s="1" t="s">
        <v>145</v>
      </c>
      <c r="BN334" s="1" t="s">
        <v>145</v>
      </c>
      <c r="BO334" s="1" t="s">
        <v>145</v>
      </c>
      <c r="BP334" s="1" t="s">
        <v>146</v>
      </c>
      <c r="BQ334" s="1" t="s">
        <v>145</v>
      </c>
      <c r="BR334" s="1" t="s">
        <v>146</v>
      </c>
      <c r="BS334" s="1">
        <v>62.88259514</v>
      </c>
      <c r="BT334" s="1">
        <v>11.95819996</v>
      </c>
      <c r="BU334" s="1">
        <v>4.657937549</v>
      </c>
      <c r="BV334" s="1">
        <v>1.634145418</v>
      </c>
      <c r="BW334" s="1">
        <v>0.0</v>
      </c>
      <c r="BX334" s="1">
        <v>0.973956071</v>
      </c>
      <c r="BY334" s="1">
        <v>0.517786321</v>
      </c>
      <c r="BZ334" s="1" t="str">
        <f t="shared" si="1"/>
        <v>proinflamatoria</v>
      </c>
      <c r="CA334" s="1">
        <v>29.62947799</v>
      </c>
      <c r="CB334" s="1" t="s">
        <v>148</v>
      </c>
      <c r="CC334" s="1">
        <v>0.228801697</v>
      </c>
      <c r="CD334" s="1">
        <v>0.084411453</v>
      </c>
      <c r="CE334" s="1">
        <v>0.479703075</v>
      </c>
      <c r="CF334" s="1">
        <v>0.037497349</v>
      </c>
      <c r="CG334" s="1">
        <v>0.007041357</v>
      </c>
      <c r="CH334" s="1">
        <v>174.13</v>
      </c>
      <c r="CI334" s="2" t="str">
        <f t="shared" si="2"/>
        <v>low</v>
      </c>
      <c r="CJ334" s="1">
        <v>109.697</v>
      </c>
      <c r="CK334" s="1">
        <v>42.343</v>
      </c>
      <c r="CL334" s="1">
        <v>67.354</v>
      </c>
      <c r="CM334" s="1">
        <v>4.565</v>
      </c>
      <c r="CN334" s="1">
        <v>87.522</v>
      </c>
      <c r="CO334" s="1">
        <v>0.0</v>
      </c>
      <c r="CP334" s="1">
        <v>0.0</v>
      </c>
      <c r="CQ334" s="1">
        <v>0.0</v>
      </c>
      <c r="CR334" s="1">
        <v>0.0</v>
      </c>
      <c r="CS334" s="1">
        <v>17.611</v>
      </c>
      <c r="CT334" s="1">
        <v>17.611</v>
      </c>
      <c r="CU334" s="1">
        <v>0.0</v>
      </c>
      <c r="CV334" s="1">
        <v>0.0</v>
      </c>
      <c r="CW334" s="1">
        <v>0.0</v>
      </c>
      <c r="CX334" s="1">
        <v>0.0</v>
      </c>
      <c r="CY334" s="1">
        <v>0.845</v>
      </c>
      <c r="CZ334" s="1">
        <v>0.0</v>
      </c>
      <c r="DA334" s="1">
        <v>0.0</v>
      </c>
      <c r="DB334" s="1">
        <v>0.0</v>
      </c>
      <c r="DC334" s="1">
        <v>0.0</v>
      </c>
      <c r="DD334" s="1">
        <v>0.173</v>
      </c>
      <c r="DE334" s="1">
        <v>0.173</v>
      </c>
      <c r="DF334" s="1">
        <v>1.939</v>
      </c>
      <c r="DG334" s="1">
        <v>1.607</v>
      </c>
      <c r="DH334" s="1">
        <v>3.547</v>
      </c>
      <c r="DI334" s="1">
        <v>0.059</v>
      </c>
      <c r="DJ334" s="1">
        <v>4.488</v>
      </c>
      <c r="DK334" s="1">
        <v>4.547</v>
      </c>
      <c r="DL334" s="1">
        <v>39.491</v>
      </c>
      <c r="DM334" s="1">
        <v>43.466</v>
      </c>
      <c r="DN334" s="1">
        <v>82.957</v>
      </c>
      <c r="DO334" s="1">
        <v>0.0</v>
      </c>
      <c r="DP334" s="1">
        <v>17.611</v>
      </c>
      <c r="DQ334" s="1">
        <v>17.611</v>
      </c>
      <c r="DR334" s="1" t="s">
        <v>158</v>
      </c>
      <c r="DS334" s="1" t="s">
        <v>158</v>
      </c>
      <c r="DT334" s="1" t="s">
        <v>158</v>
      </c>
      <c r="DU334" s="1" t="s">
        <v>158</v>
      </c>
      <c r="DV334" s="1">
        <v>92.577</v>
      </c>
      <c r="DW334" s="1" t="str">
        <f t="shared" si="3"/>
        <v>low</v>
      </c>
      <c r="DX334" s="1">
        <v>58.321</v>
      </c>
      <c r="DY334" s="1">
        <v>2.427</v>
      </c>
      <c r="DZ334" s="1">
        <v>46.531</v>
      </c>
      <c r="EA334" s="1" t="s">
        <v>158</v>
      </c>
      <c r="EB334" s="1" t="s">
        <v>158</v>
      </c>
      <c r="EC334" s="1" t="s">
        <v>158</v>
      </c>
      <c r="ED334" s="1" t="s">
        <v>158</v>
      </c>
      <c r="EE334" s="1" t="s">
        <v>827</v>
      </c>
      <c r="EF334" s="1" t="s">
        <v>151</v>
      </c>
      <c r="EG334" s="1" t="s">
        <v>151</v>
      </c>
    </row>
    <row r="335" ht="14.25" customHeight="1">
      <c r="A335" s="1" t="s">
        <v>828</v>
      </c>
      <c r="B335" s="1" t="s">
        <v>136</v>
      </c>
      <c r="C335" s="1">
        <v>33.0</v>
      </c>
      <c r="D335" s="1" t="s">
        <v>137</v>
      </c>
      <c r="E335" s="1">
        <v>75.0</v>
      </c>
      <c r="F335" s="1">
        <v>43.0</v>
      </c>
      <c r="G335" s="1" t="s">
        <v>154</v>
      </c>
      <c r="H335" s="1">
        <v>32.0</v>
      </c>
      <c r="I335" s="1">
        <v>102.0</v>
      </c>
      <c r="J335" s="1">
        <v>161.0</v>
      </c>
      <c r="K335" s="1">
        <v>3.744186047</v>
      </c>
      <c r="L335" s="1">
        <v>108.7</v>
      </c>
      <c r="M335" s="1">
        <v>1.1</v>
      </c>
      <c r="N335" s="1">
        <v>79.0</v>
      </c>
      <c r="O335" s="1">
        <v>5.4</v>
      </c>
      <c r="P335" s="1">
        <v>3.5</v>
      </c>
      <c r="Q335" s="1">
        <v>6.94</v>
      </c>
      <c r="R335" s="1">
        <v>0.504322767</v>
      </c>
      <c r="S335" s="1">
        <v>162.0</v>
      </c>
      <c r="T335" s="1">
        <v>4.91</v>
      </c>
      <c r="U335" s="1">
        <v>4.3845</v>
      </c>
      <c r="V335" s="1">
        <v>91.7</v>
      </c>
      <c r="W335" s="1">
        <v>111.0231769</v>
      </c>
      <c r="X335" s="1">
        <v>161.6</v>
      </c>
      <c r="Y335" s="1">
        <v>104.51556</v>
      </c>
      <c r="Z335" s="1">
        <v>0.956795333</v>
      </c>
      <c r="AA335" s="1">
        <v>0.3857074</v>
      </c>
      <c r="AB335" s="1">
        <v>55.6</v>
      </c>
      <c r="AC335" s="1">
        <v>21.58364146</v>
      </c>
      <c r="AD335" s="1" t="s">
        <v>154</v>
      </c>
      <c r="AE335" s="1">
        <v>28.7216575</v>
      </c>
      <c r="AF335" s="1">
        <v>75.5</v>
      </c>
      <c r="AG335" s="1" t="s">
        <v>154</v>
      </c>
      <c r="AH335" s="1" t="s">
        <v>154</v>
      </c>
      <c r="AI335" s="1" t="s">
        <v>167</v>
      </c>
      <c r="AJ335" s="1" t="s">
        <v>167</v>
      </c>
      <c r="AK335" s="1" t="s">
        <v>143</v>
      </c>
      <c r="AL335" s="1">
        <v>107.0</v>
      </c>
      <c r="AM335" s="1">
        <v>71.0</v>
      </c>
      <c r="AN335" s="1">
        <v>2268.57</v>
      </c>
      <c r="AO335" s="1">
        <v>20.2519</v>
      </c>
      <c r="AP335" s="1">
        <v>676.933</v>
      </c>
      <c r="AQ335" s="1">
        <v>1129.56</v>
      </c>
      <c r="AR335" s="1">
        <v>14.6231</v>
      </c>
      <c r="AS335" s="1">
        <v>1351.1</v>
      </c>
      <c r="AT335" s="1">
        <v>3486.08</v>
      </c>
      <c r="AU335" s="1">
        <v>280.376</v>
      </c>
      <c r="AV335" s="1">
        <v>10.5654</v>
      </c>
      <c r="AW335" s="1">
        <v>2.13791</v>
      </c>
      <c r="AX335" s="1">
        <v>2.91852</v>
      </c>
      <c r="AY335" s="1">
        <v>731.823</v>
      </c>
      <c r="AZ335" s="1">
        <v>1.08531</v>
      </c>
      <c r="BA335" s="1">
        <v>1.68742</v>
      </c>
      <c r="BB335" s="1">
        <v>18.4055</v>
      </c>
      <c r="BC335" s="1">
        <v>5.56047</v>
      </c>
      <c r="BD335" s="1">
        <v>0.981839</v>
      </c>
      <c r="BE335" s="1">
        <v>364.322</v>
      </c>
      <c r="BF335" s="1">
        <v>7.00397</v>
      </c>
      <c r="BG335" s="1">
        <v>221.905</v>
      </c>
      <c r="BH335" s="1">
        <v>0.788867717</v>
      </c>
      <c r="BI335" s="1">
        <v>0.246677212</v>
      </c>
      <c r="BJ335" s="1">
        <v>0.333874274</v>
      </c>
      <c r="BK335" s="1">
        <v>0.040971595</v>
      </c>
      <c r="BL335" s="1" t="s">
        <v>156</v>
      </c>
      <c r="BM335" s="1" t="s">
        <v>146</v>
      </c>
      <c r="BN335" s="1" t="s">
        <v>145</v>
      </c>
      <c r="BO335" s="1" t="s">
        <v>146</v>
      </c>
      <c r="BP335" s="1" t="s">
        <v>146</v>
      </c>
      <c r="BQ335" s="1" t="s">
        <v>146</v>
      </c>
      <c r="BR335" s="1" t="s">
        <v>146</v>
      </c>
      <c r="BS335" s="1">
        <v>74.62499064</v>
      </c>
      <c r="BT335" s="1">
        <v>1.345664297</v>
      </c>
      <c r="BU335" s="1">
        <v>0.764555845</v>
      </c>
      <c r="BV335" s="1">
        <v>0.280716627</v>
      </c>
      <c r="BW335" s="1">
        <v>0.141596619</v>
      </c>
      <c r="BX335" s="1">
        <v>-0.625878252</v>
      </c>
      <c r="BY335" s="1">
        <v>-0.275838806</v>
      </c>
      <c r="BZ335" s="1" t="str">
        <f t="shared" si="1"/>
        <v>antiinflamatoria</v>
      </c>
      <c r="CA335" s="1">
        <v>21.48344371</v>
      </c>
      <c r="CB335" s="1" t="s">
        <v>148</v>
      </c>
      <c r="CC335" s="1">
        <v>0.286681716</v>
      </c>
      <c r="CD335" s="1">
        <v>0.137206792</v>
      </c>
      <c r="CE335" s="1">
        <v>0.044410639</v>
      </c>
      <c r="CF335" s="1">
        <v>0.162822652</v>
      </c>
      <c r="CG335" s="1">
        <v>0.172539013</v>
      </c>
      <c r="CH335" s="1">
        <v>1861.107</v>
      </c>
      <c r="CI335" s="2" t="str">
        <f t="shared" si="2"/>
        <v>High</v>
      </c>
      <c r="CJ335" s="1">
        <v>501.465</v>
      </c>
      <c r="CK335" s="1">
        <v>251.618</v>
      </c>
      <c r="CL335" s="1">
        <v>249.847</v>
      </c>
      <c r="CM335" s="1">
        <v>138.814</v>
      </c>
      <c r="CN335" s="1">
        <v>337.702</v>
      </c>
      <c r="CO335" s="1">
        <v>3.544</v>
      </c>
      <c r="CP335" s="1">
        <v>0.0</v>
      </c>
      <c r="CQ335" s="1">
        <v>3.544</v>
      </c>
      <c r="CR335" s="1">
        <v>0.0</v>
      </c>
      <c r="CS335" s="1">
        <v>21.406</v>
      </c>
      <c r="CT335" s="1">
        <v>21.406</v>
      </c>
      <c r="CU335" s="1">
        <v>0.0</v>
      </c>
      <c r="CV335" s="1">
        <v>1.684</v>
      </c>
      <c r="CW335" s="1">
        <v>0.0</v>
      </c>
      <c r="CX335" s="1">
        <v>0.0</v>
      </c>
      <c r="CY335" s="1">
        <v>0.0</v>
      </c>
      <c r="CZ335" s="1">
        <v>0.0</v>
      </c>
      <c r="DA335" s="1">
        <v>124.049</v>
      </c>
      <c r="DB335" s="1">
        <v>124.049</v>
      </c>
      <c r="DC335" s="1">
        <v>14.349</v>
      </c>
      <c r="DD335" s="1">
        <v>0.004</v>
      </c>
      <c r="DE335" s="1">
        <v>14.353</v>
      </c>
      <c r="DF335" s="1">
        <v>0.0</v>
      </c>
      <c r="DG335" s="1">
        <v>0.412</v>
      </c>
      <c r="DH335" s="1">
        <v>0.412</v>
      </c>
      <c r="DI335" s="1">
        <v>0.103</v>
      </c>
      <c r="DJ335" s="1">
        <v>0.942</v>
      </c>
      <c r="DK335" s="1">
        <v>1.045</v>
      </c>
      <c r="DL335" s="1">
        <v>233.612</v>
      </c>
      <c r="DM335" s="1">
        <v>103.024</v>
      </c>
      <c r="DN335" s="1">
        <v>336.636</v>
      </c>
      <c r="DO335" s="1">
        <v>0.0</v>
      </c>
      <c r="DP335" s="1">
        <v>21.406</v>
      </c>
      <c r="DQ335" s="1">
        <v>21.406</v>
      </c>
      <c r="DR335" s="1" t="s">
        <v>149</v>
      </c>
      <c r="DS335" s="1" t="s">
        <v>157</v>
      </c>
      <c r="DT335" s="1" t="s">
        <v>157</v>
      </c>
      <c r="DU335" s="1" t="s">
        <v>157</v>
      </c>
      <c r="DV335" s="1">
        <v>820.388</v>
      </c>
      <c r="DW335" s="1" t="str">
        <f t="shared" si="3"/>
        <v>high</v>
      </c>
      <c r="DX335" s="1">
        <v>221.049</v>
      </c>
      <c r="DY335" s="1">
        <v>61.19</v>
      </c>
      <c r="DZ335" s="1">
        <v>148.861</v>
      </c>
      <c r="EA335" s="1" t="s">
        <v>149</v>
      </c>
      <c r="EB335" s="1" t="s">
        <v>157</v>
      </c>
      <c r="EC335" s="1" t="s">
        <v>157</v>
      </c>
      <c r="ED335" s="1" t="s">
        <v>157</v>
      </c>
      <c r="EE335" s="1" t="s">
        <v>829</v>
      </c>
      <c r="EF335" s="1" t="s">
        <v>151</v>
      </c>
      <c r="EG335" s="1" t="s">
        <v>151</v>
      </c>
    </row>
    <row r="336" ht="14.25" customHeight="1">
      <c r="A336" s="1" t="s">
        <v>830</v>
      </c>
      <c r="B336" s="1" t="s">
        <v>153</v>
      </c>
      <c r="C336" s="1">
        <v>21.0</v>
      </c>
      <c r="D336" s="1" t="s">
        <v>137</v>
      </c>
      <c r="E336" s="1">
        <v>52.6</v>
      </c>
      <c r="F336" s="1">
        <v>51.0</v>
      </c>
      <c r="G336" s="1" t="s">
        <v>154</v>
      </c>
      <c r="H336" s="1">
        <v>11.0</v>
      </c>
      <c r="I336" s="1">
        <v>75.0</v>
      </c>
      <c r="J336" s="1">
        <v>133.0</v>
      </c>
      <c r="K336" s="1">
        <v>2.607843137</v>
      </c>
      <c r="L336" s="1">
        <v>135.8</v>
      </c>
      <c r="M336" s="1">
        <v>1.0</v>
      </c>
      <c r="N336" s="1">
        <v>87.0</v>
      </c>
      <c r="O336" s="1">
        <v>5.9</v>
      </c>
      <c r="P336" s="1">
        <v>11.8</v>
      </c>
      <c r="Q336" s="1">
        <v>7.41</v>
      </c>
      <c r="R336" s="1">
        <v>1.592442645</v>
      </c>
      <c r="S336" s="1">
        <v>55.0</v>
      </c>
      <c r="T336" s="1">
        <v>8.85</v>
      </c>
      <c r="U336" s="1">
        <v>4.8285</v>
      </c>
      <c r="V336" s="1">
        <v>112.1</v>
      </c>
      <c r="W336" s="1">
        <v>133.2329695</v>
      </c>
      <c r="X336" s="1">
        <v>88.0</v>
      </c>
      <c r="Y336" s="1">
        <v>52.65347171</v>
      </c>
      <c r="Z336" s="1">
        <v>1.89921</v>
      </c>
      <c r="AA336" s="1">
        <v>0.345973736</v>
      </c>
      <c r="AB336" s="1">
        <v>62.0</v>
      </c>
      <c r="AC336" s="1">
        <v>25.34651134</v>
      </c>
      <c r="AD336" s="1" t="s">
        <v>139</v>
      </c>
      <c r="AE336" s="1">
        <v>36.35687771</v>
      </c>
      <c r="AF336" s="1">
        <v>83.5</v>
      </c>
      <c r="AG336" s="1" t="s">
        <v>140</v>
      </c>
      <c r="AH336" s="1" t="s">
        <v>154</v>
      </c>
      <c r="AI336" s="1" t="s">
        <v>142</v>
      </c>
      <c r="AJ336" s="1" t="s">
        <v>167</v>
      </c>
      <c r="AK336" s="1" t="s">
        <v>143</v>
      </c>
      <c r="AL336" s="1">
        <v>114.0</v>
      </c>
      <c r="AM336" s="1">
        <v>67.0</v>
      </c>
      <c r="AN336" s="1">
        <v>2382.05</v>
      </c>
      <c r="AO336" s="1">
        <v>14.4653</v>
      </c>
      <c r="AP336" s="1">
        <v>1065.67</v>
      </c>
      <c r="AQ336" s="1">
        <v>1286.01</v>
      </c>
      <c r="AR336" s="1">
        <v>16.3235</v>
      </c>
      <c r="AS336" s="1">
        <v>1658.09</v>
      </c>
      <c r="AT336" s="1">
        <v>3524.0</v>
      </c>
      <c r="AU336" s="1">
        <v>254.699</v>
      </c>
      <c r="AV336" s="1">
        <v>12.5732</v>
      </c>
      <c r="AW336" s="1">
        <v>1.89687</v>
      </c>
      <c r="AX336" s="1">
        <v>3.61764</v>
      </c>
      <c r="AY336" s="1">
        <v>834.853</v>
      </c>
      <c r="AZ336" s="1">
        <v>1.30141</v>
      </c>
      <c r="BA336" s="1">
        <v>2.15064</v>
      </c>
      <c r="BB336" s="1">
        <v>19.7953</v>
      </c>
      <c r="BC336" s="1">
        <v>5.30066</v>
      </c>
      <c r="BD336" s="1">
        <v>3.24189</v>
      </c>
      <c r="BE336" s="1">
        <v>428.913</v>
      </c>
      <c r="BF336" s="1">
        <v>7.52372</v>
      </c>
      <c r="BG336" s="1">
        <v>217.566</v>
      </c>
      <c r="BH336" s="1">
        <v>0.0</v>
      </c>
      <c r="BI336" s="1">
        <v>0.0</v>
      </c>
      <c r="BJ336" s="1">
        <v>0.0</v>
      </c>
      <c r="BK336" s="1">
        <v>0.0</v>
      </c>
      <c r="BL336" s="1" t="s">
        <v>156</v>
      </c>
      <c r="BM336" s="1" t="s">
        <v>146</v>
      </c>
      <c r="BN336" s="1" t="s">
        <v>146</v>
      </c>
      <c r="BO336" s="1" t="s">
        <v>146</v>
      </c>
      <c r="BP336" s="1" t="s">
        <v>146</v>
      </c>
      <c r="BQ336" s="1" t="s">
        <v>146</v>
      </c>
      <c r="BR336" s="1" t="s">
        <v>146</v>
      </c>
      <c r="BS336" s="1">
        <v>56.25054818</v>
      </c>
      <c r="BT336" s="1">
        <v>2.138682987</v>
      </c>
      <c r="BU336" s="1">
        <v>1.023269465</v>
      </c>
      <c r="BV336" s="1">
        <v>0.661143255</v>
      </c>
      <c r="BW336" s="1">
        <v>0.207976438</v>
      </c>
      <c r="BX336" s="1">
        <v>-0.776159955</v>
      </c>
      <c r="BY336" s="1">
        <v>-0.32584381</v>
      </c>
      <c r="BZ336" s="1" t="str">
        <f t="shared" si="1"/>
        <v>antiinflamatoria</v>
      </c>
      <c r="CA336" s="1">
        <v>38.53892216</v>
      </c>
      <c r="CB336" s="1" t="s">
        <v>148</v>
      </c>
      <c r="CC336" s="1">
        <v>0.004433747</v>
      </c>
      <c r="CD336" s="1">
        <v>0.143621738</v>
      </c>
      <c r="CE336" s="1">
        <v>0.026127439</v>
      </c>
      <c r="CF336" s="1">
        <v>0.572080061</v>
      </c>
      <c r="CG336" s="1">
        <v>0.153470991</v>
      </c>
      <c r="CH336" s="1">
        <v>1800.46</v>
      </c>
      <c r="CI336" s="2" t="str">
        <f t="shared" si="2"/>
        <v>High</v>
      </c>
      <c r="CJ336" s="1">
        <v>1091.727</v>
      </c>
      <c r="CK336" s="1">
        <v>990.754</v>
      </c>
      <c r="CL336" s="1">
        <v>100.973</v>
      </c>
      <c r="CM336" s="1">
        <v>951.396</v>
      </c>
      <c r="CN336" s="1">
        <v>130.012</v>
      </c>
      <c r="CO336" s="1">
        <v>8.104</v>
      </c>
      <c r="CP336" s="1">
        <v>0.0</v>
      </c>
      <c r="CQ336" s="1">
        <v>8.104</v>
      </c>
      <c r="CR336" s="1">
        <v>0.0</v>
      </c>
      <c r="CS336" s="1">
        <v>2.215</v>
      </c>
      <c r="CT336" s="1">
        <v>2.215</v>
      </c>
      <c r="CU336" s="1">
        <v>0.0</v>
      </c>
      <c r="CV336" s="1">
        <v>0.268</v>
      </c>
      <c r="CW336" s="1">
        <v>0.0</v>
      </c>
      <c r="CX336" s="1">
        <v>0.0</v>
      </c>
      <c r="CY336" s="1">
        <v>747.583</v>
      </c>
      <c r="CZ336" s="1">
        <v>131.382</v>
      </c>
      <c r="DA336" s="1">
        <v>34.779</v>
      </c>
      <c r="DB336" s="1">
        <v>166.162</v>
      </c>
      <c r="DC336" s="1">
        <v>22.446</v>
      </c>
      <c r="DD336" s="1">
        <v>0.056</v>
      </c>
      <c r="DE336" s="1">
        <v>22.502</v>
      </c>
      <c r="DF336" s="1">
        <v>11.646</v>
      </c>
      <c r="DG336" s="1">
        <v>3.503</v>
      </c>
      <c r="DH336" s="1">
        <v>15.149</v>
      </c>
      <c r="DI336" s="1">
        <v>0.289</v>
      </c>
      <c r="DJ336" s="1">
        <v>10.337</v>
      </c>
      <c r="DK336" s="1">
        <v>10.626</v>
      </c>
      <c r="DL336" s="1">
        <v>69.295</v>
      </c>
      <c r="DM336" s="1">
        <v>50.074</v>
      </c>
      <c r="DN336" s="1">
        <v>119.369</v>
      </c>
      <c r="DO336" s="1">
        <v>0.0</v>
      </c>
      <c r="DP336" s="1">
        <v>2.215</v>
      </c>
      <c r="DQ336" s="1">
        <v>2.215</v>
      </c>
      <c r="DR336" s="1" t="s">
        <v>149</v>
      </c>
      <c r="DS336" s="1" t="s">
        <v>149</v>
      </c>
      <c r="DT336" s="1" t="s">
        <v>149</v>
      </c>
      <c r="DU336" s="1" t="s">
        <v>157</v>
      </c>
      <c r="DV336" s="1">
        <v>755.845</v>
      </c>
      <c r="DW336" s="1" t="str">
        <f t="shared" si="3"/>
        <v>high</v>
      </c>
      <c r="DX336" s="1">
        <v>458.314</v>
      </c>
      <c r="DY336" s="1">
        <v>399.402</v>
      </c>
      <c r="DZ336" s="1">
        <v>54.58</v>
      </c>
      <c r="EA336" s="1" t="s">
        <v>149</v>
      </c>
      <c r="EB336" s="1" t="s">
        <v>149</v>
      </c>
      <c r="EC336" s="1" t="s">
        <v>149</v>
      </c>
      <c r="ED336" s="1" t="s">
        <v>158</v>
      </c>
      <c r="EE336" s="1" t="s">
        <v>831</v>
      </c>
      <c r="EF336" s="1" t="s">
        <v>175</v>
      </c>
      <c r="EG336" s="1" t="s">
        <v>151</v>
      </c>
    </row>
    <row r="337" ht="14.25" customHeight="1">
      <c r="A337" s="1" t="s">
        <v>832</v>
      </c>
      <c r="B337" s="1" t="s">
        <v>136</v>
      </c>
      <c r="C337" s="1">
        <v>44.0</v>
      </c>
      <c r="D337" s="1" t="s">
        <v>161</v>
      </c>
      <c r="E337" s="1">
        <v>96.0</v>
      </c>
      <c r="F337" s="1">
        <v>29.0</v>
      </c>
      <c r="G337" s="1" t="s">
        <v>138</v>
      </c>
      <c r="H337" s="1">
        <v>47.0</v>
      </c>
      <c r="I337" s="1">
        <v>106.0</v>
      </c>
      <c r="J337" s="1">
        <v>165.0</v>
      </c>
      <c r="K337" s="1">
        <v>5.689655172</v>
      </c>
      <c r="L337" s="1">
        <v>62.3</v>
      </c>
      <c r="M337" s="1">
        <v>0.9</v>
      </c>
      <c r="N337" s="1">
        <v>89.0</v>
      </c>
      <c r="O337" s="1">
        <v>5.6</v>
      </c>
      <c r="P337" s="1">
        <v>3.16</v>
      </c>
      <c r="Q337" s="1">
        <v>5.92</v>
      </c>
      <c r="R337" s="1">
        <v>0.533783784</v>
      </c>
      <c r="S337" s="1">
        <v>235.0</v>
      </c>
      <c r="T337" s="1">
        <v>31.36</v>
      </c>
      <c r="U337" s="1">
        <v>4.9395</v>
      </c>
      <c r="V337" s="1">
        <v>253.0</v>
      </c>
      <c r="W337" s="1">
        <v>435.7068427</v>
      </c>
      <c r="X337" s="1">
        <v>25.7</v>
      </c>
      <c r="Y337" s="1">
        <v>14.52524526</v>
      </c>
      <c r="Z337" s="1">
        <v>6.884565333</v>
      </c>
      <c r="AA337" s="1">
        <v>0.289880586</v>
      </c>
      <c r="AB337" s="1">
        <v>80.4</v>
      </c>
      <c r="AC337" s="1">
        <v>30.40989819</v>
      </c>
      <c r="AD337" s="1" t="s">
        <v>155</v>
      </c>
      <c r="AE337" s="1">
        <v>38.59154295</v>
      </c>
      <c r="AF337" s="1">
        <v>103.6</v>
      </c>
      <c r="AG337" s="1" t="s">
        <v>140</v>
      </c>
      <c r="AH337" s="1" t="s">
        <v>141</v>
      </c>
      <c r="AI337" s="1" t="s">
        <v>142</v>
      </c>
      <c r="AJ337" s="1" t="s">
        <v>142</v>
      </c>
      <c r="AK337" s="1" t="s">
        <v>143</v>
      </c>
      <c r="AL337" s="1">
        <v>126.0</v>
      </c>
      <c r="AM337" s="1">
        <v>84.0</v>
      </c>
      <c r="AN337" s="1">
        <v>2076.01</v>
      </c>
      <c r="AO337" s="1">
        <v>20.9119</v>
      </c>
      <c r="AP337" s="1">
        <v>395.825</v>
      </c>
      <c r="AQ337" s="1">
        <v>986.006</v>
      </c>
      <c r="AR337" s="1">
        <v>14.8123</v>
      </c>
      <c r="AS337" s="1">
        <v>824.553</v>
      </c>
      <c r="AT337" s="1">
        <v>2735.4</v>
      </c>
      <c r="AU337" s="1">
        <v>257.677</v>
      </c>
      <c r="AV337" s="1">
        <v>10.3643</v>
      </c>
      <c r="AW337" s="1">
        <v>2.22111</v>
      </c>
      <c r="AX337" s="1">
        <v>3.40945</v>
      </c>
      <c r="AY337" s="1">
        <v>753.126</v>
      </c>
      <c r="AZ337" s="1">
        <v>1.60695</v>
      </c>
      <c r="BA337" s="1">
        <v>1.79494</v>
      </c>
      <c r="BB337" s="1">
        <v>19.4527</v>
      </c>
      <c r="BC337" s="1">
        <v>4.62695</v>
      </c>
      <c r="BD337" s="1">
        <v>1.36977</v>
      </c>
      <c r="BE337" s="1">
        <v>506.736</v>
      </c>
      <c r="BF337" s="1">
        <v>7.61459</v>
      </c>
      <c r="BG337" s="1">
        <v>181.249</v>
      </c>
      <c r="BH337" s="1">
        <v>3.340431257</v>
      </c>
      <c r="BI337" s="1">
        <v>1.257124785</v>
      </c>
      <c r="BJ337" s="1">
        <v>0.695633144</v>
      </c>
      <c r="BK337" s="1">
        <v>0.016367026</v>
      </c>
      <c r="BL337" s="1" t="s">
        <v>144</v>
      </c>
      <c r="BM337" s="1" t="s">
        <v>146</v>
      </c>
      <c r="BN337" s="1" t="s">
        <v>145</v>
      </c>
      <c r="BO337" s="1" t="s">
        <v>145</v>
      </c>
      <c r="BP337" s="1" t="s">
        <v>146</v>
      </c>
      <c r="BQ337" s="1" t="s">
        <v>146</v>
      </c>
      <c r="BR337" s="1" t="s">
        <v>145</v>
      </c>
      <c r="BS337" s="1">
        <v>31.98126813</v>
      </c>
      <c r="BT337" s="1">
        <v>1.216235366</v>
      </c>
      <c r="BU337" s="1">
        <v>0.735422911</v>
      </c>
      <c r="BV337" s="1">
        <v>0.295965012</v>
      </c>
      <c r="BW337" s="1">
        <v>0.103087749</v>
      </c>
      <c r="BX337" s="1">
        <v>-0.803100437</v>
      </c>
      <c r="BY337" s="1">
        <v>-0.386849921</v>
      </c>
      <c r="BZ337" s="1" t="str">
        <f t="shared" si="1"/>
        <v>antiinflamatoria</v>
      </c>
      <c r="CA337" s="1">
        <v>32.61003861</v>
      </c>
      <c r="CB337" s="1" t="s">
        <v>148</v>
      </c>
      <c r="CC337" s="1">
        <v>0.126580056</v>
      </c>
      <c r="CD337" s="1">
        <v>0.41410639</v>
      </c>
      <c r="CE337" s="1">
        <v>0.185744382</v>
      </c>
      <c r="CF337" s="1">
        <v>0.046743329</v>
      </c>
      <c r="CG337" s="1">
        <v>0.120303722</v>
      </c>
      <c r="CH337" s="1">
        <v>400.557</v>
      </c>
      <c r="CI337" s="2" t="str">
        <f t="shared" si="2"/>
        <v>low</v>
      </c>
      <c r="CJ337" s="1">
        <v>145.574</v>
      </c>
      <c r="CK337" s="1">
        <v>93.146</v>
      </c>
      <c r="CL337" s="1">
        <v>52.428</v>
      </c>
      <c r="CM337" s="1">
        <v>36.213</v>
      </c>
      <c r="CN337" s="1">
        <v>26.747</v>
      </c>
      <c r="CO337" s="1">
        <v>40.577</v>
      </c>
      <c r="CP337" s="1">
        <v>0.0</v>
      </c>
      <c r="CQ337" s="1">
        <v>40.577</v>
      </c>
      <c r="CR337" s="1">
        <v>0.0</v>
      </c>
      <c r="CS337" s="1">
        <v>42.037</v>
      </c>
      <c r="CT337" s="1">
        <v>42.037</v>
      </c>
      <c r="CU337" s="1">
        <v>0.0</v>
      </c>
      <c r="CV337" s="1">
        <v>40.572</v>
      </c>
      <c r="CW337" s="1">
        <v>0.0</v>
      </c>
      <c r="CX337" s="1">
        <v>0.0</v>
      </c>
      <c r="CY337" s="1">
        <v>25.366</v>
      </c>
      <c r="CZ337" s="1">
        <v>0.098</v>
      </c>
      <c r="DA337" s="1">
        <v>0.697</v>
      </c>
      <c r="DB337" s="1">
        <v>0.794</v>
      </c>
      <c r="DC337" s="1">
        <v>0.0</v>
      </c>
      <c r="DD337" s="1">
        <v>0.174</v>
      </c>
      <c r="DE337" s="1">
        <v>0.174</v>
      </c>
      <c r="DF337" s="1">
        <v>5.905</v>
      </c>
      <c r="DG337" s="1">
        <v>3.974</v>
      </c>
      <c r="DH337" s="1">
        <v>9.879</v>
      </c>
      <c r="DI337" s="1">
        <v>0.994</v>
      </c>
      <c r="DJ337" s="1">
        <v>0.307</v>
      </c>
      <c r="DK337" s="1">
        <v>1.301</v>
      </c>
      <c r="DL337" s="1">
        <v>20.206</v>
      </c>
      <c r="DM337" s="1">
        <v>5.24</v>
      </c>
      <c r="DN337" s="1">
        <v>25.446</v>
      </c>
      <c r="DO337" s="1">
        <v>0.0</v>
      </c>
      <c r="DP337" s="1">
        <v>42.037</v>
      </c>
      <c r="DQ337" s="1">
        <v>42.037</v>
      </c>
      <c r="DR337" s="1" t="s">
        <v>158</v>
      </c>
      <c r="DS337" s="1" t="s">
        <v>158</v>
      </c>
      <c r="DT337" s="1" t="s">
        <v>158</v>
      </c>
      <c r="DU337" s="1" t="s">
        <v>158</v>
      </c>
      <c r="DV337" s="1">
        <v>192.946</v>
      </c>
      <c r="DW337" s="1" t="str">
        <f t="shared" si="3"/>
        <v>low</v>
      </c>
      <c r="DX337" s="1">
        <v>70.122</v>
      </c>
      <c r="DY337" s="1">
        <v>17.444</v>
      </c>
      <c r="DZ337" s="1">
        <v>12.884</v>
      </c>
      <c r="EA337" s="1" t="s">
        <v>158</v>
      </c>
      <c r="EB337" s="1" t="s">
        <v>158</v>
      </c>
      <c r="EC337" s="1" t="s">
        <v>158</v>
      </c>
      <c r="ED337" s="1" t="s">
        <v>158</v>
      </c>
      <c r="EE337" s="1" t="s">
        <v>833</v>
      </c>
      <c r="EF337" s="1" t="s">
        <v>151</v>
      </c>
      <c r="EG337" s="1" t="s">
        <v>151</v>
      </c>
    </row>
    <row r="338" ht="14.25" customHeight="1">
      <c r="A338" s="1" t="s">
        <v>834</v>
      </c>
      <c r="B338" s="1" t="s">
        <v>136</v>
      </c>
      <c r="C338" s="1">
        <v>34.0</v>
      </c>
      <c r="D338" s="1" t="s">
        <v>137</v>
      </c>
      <c r="E338" s="1">
        <v>123.0</v>
      </c>
      <c r="F338" s="1">
        <v>36.0</v>
      </c>
      <c r="G338" s="1" t="s">
        <v>138</v>
      </c>
      <c r="H338" s="1">
        <v>35.0</v>
      </c>
      <c r="I338" s="1">
        <v>143.0</v>
      </c>
      <c r="J338" s="1">
        <v>202.0</v>
      </c>
      <c r="K338" s="1">
        <v>5.611111111</v>
      </c>
      <c r="L338" s="1">
        <v>197.5</v>
      </c>
      <c r="M338" s="1">
        <v>2.5</v>
      </c>
      <c r="N338" s="1">
        <v>83.0</v>
      </c>
      <c r="O338" s="1">
        <v>6.0</v>
      </c>
      <c r="P338" s="1">
        <v>6.0</v>
      </c>
      <c r="Q338" s="1">
        <v>4.31</v>
      </c>
      <c r="R338" s="1">
        <v>1.392111369</v>
      </c>
      <c r="S338" s="1">
        <v>174.0</v>
      </c>
      <c r="T338" s="1">
        <v>13.8</v>
      </c>
      <c r="U338" s="1">
        <v>4.6065</v>
      </c>
      <c r="V338" s="1">
        <v>166.0</v>
      </c>
      <c r="W338" s="1">
        <v>249.4351559</v>
      </c>
      <c r="X338" s="1">
        <v>57.7</v>
      </c>
      <c r="Y338" s="1">
        <v>35.39422083</v>
      </c>
      <c r="Z338" s="1">
        <v>2.82532</v>
      </c>
      <c r="AA338" s="1">
        <v>0.326489304</v>
      </c>
      <c r="AB338" s="1">
        <v>107.4</v>
      </c>
      <c r="AC338" s="1">
        <v>34.55410565</v>
      </c>
      <c r="AD338" s="1" t="s">
        <v>155</v>
      </c>
      <c r="AE338" s="1">
        <v>39.70012023</v>
      </c>
      <c r="AF338" s="1">
        <v>117.2</v>
      </c>
      <c r="AG338" s="1" t="s">
        <v>140</v>
      </c>
      <c r="AH338" s="1" t="s">
        <v>141</v>
      </c>
      <c r="AI338" s="1" t="s">
        <v>167</v>
      </c>
      <c r="AJ338" s="1" t="s">
        <v>142</v>
      </c>
      <c r="AK338" s="1" t="s">
        <v>173</v>
      </c>
      <c r="AL338" s="1">
        <v>136.0</v>
      </c>
      <c r="AM338" s="1">
        <v>81.0</v>
      </c>
      <c r="AN338" s="1">
        <v>1874.75</v>
      </c>
      <c r="AO338" s="1">
        <v>17.3611</v>
      </c>
      <c r="AP338" s="1">
        <v>380.619</v>
      </c>
      <c r="AQ338" s="1">
        <v>909.344</v>
      </c>
      <c r="AR338" s="1">
        <v>12.7794</v>
      </c>
      <c r="AS338" s="1">
        <v>1132.41</v>
      </c>
      <c r="AT338" s="1">
        <v>3248.63</v>
      </c>
      <c r="AU338" s="1">
        <v>242.465</v>
      </c>
      <c r="AV338" s="1">
        <v>10.7197</v>
      </c>
      <c r="AW338" s="1">
        <v>6.32804</v>
      </c>
      <c r="AX338" s="1">
        <v>3.04251</v>
      </c>
      <c r="AY338" s="1">
        <v>929.237</v>
      </c>
      <c r="AZ338" s="1">
        <v>1.01088</v>
      </c>
      <c r="BA338" s="1">
        <v>1.86111</v>
      </c>
      <c r="BB338" s="1">
        <v>15.0304</v>
      </c>
      <c r="BC338" s="1">
        <v>4.98845</v>
      </c>
      <c r="BD338" s="1">
        <v>1.19962</v>
      </c>
      <c r="BE338" s="1">
        <v>298.658</v>
      </c>
      <c r="BF338" s="1">
        <v>7.2057</v>
      </c>
      <c r="BG338" s="1">
        <v>151.551</v>
      </c>
      <c r="BH338" s="1">
        <v>0.836059459</v>
      </c>
      <c r="BI338" s="1">
        <v>0.177048198</v>
      </c>
      <c r="BJ338" s="1">
        <v>0.195128839</v>
      </c>
      <c r="BK338" s="1">
        <v>0.019904204</v>
      </c>
      <c r="BL338" s="1" t="s">
        <v>144</v>
      </c>
      <c r="BM338" s="1" t="s">
        <v>145</v>
      </c>
      <c r="BN338" s="1" t="s">
        <v>145</v>
      </c>
      <c r="BO338" s="1" t="s">
        <v>145</v>
      </c>
      <c r="BP338" s="1" t="s">
        <v>146</v>
      </c>
      <c r="BQ338" s="1" t="s">
        <v>146</v>
      </c>
      <c r="BR338" s="1" t="s">
        <v>146</v>
      </c>
      <c r="BS338" s="1">
        <v>30.28538233</v>
      </c>
      <c r="BT338" s="1">
        <v>0.739738822</v>
      </c>
      <c r="BU338" s="1">
        <v>0.698821722</v>
      </c>
      <c r="BV338" s="1">
        <v>0.309125799</v>
      </c>
      <c r="BW338" s="1">
        <v>0.113351821</v>
      </c>
      <c r="BX338" s="1">
        <v>-0.202885418</v>
      </c>
      <c r="BY338" s="1">
        <v>-0.108205556</v>
      </c>
      <c r="BZ338" s="1" t="str">
        <f t="shared" si="1"/>
        <v>antiinflamatoria</v>
      </c>
      <c r="CA338" s="1">
        <v>33.91467577</v>
      </c>
      <c r="CB338" s="1" t="s">
        <v>148</v>
      </c>
      <c r="CC338" s="1">
        <v>0.055471989</v>
      </c>
      <c r="CD338" s="1">
        <v>0.418351249</v>
      </c>
      <c r="CE338" s="1">
        <v>0.068129288</v>
      </c>
      <c r="CF338" s="1">
        <v>0.209487471</v>
      </c>
      <c r="CG338" s="1">
        <v>0.092123124</v>
      </c>
      <c r="CH338" s="1">
        <v>587.25</v>
      </c>
      <c r="CI338" s="2" t="str">
        <f t="shared" si="2"/>
        <v>low</v>
      </c>
      <c r="CJ338" s="1">
        <v>562.389</v>
      </c>
      <c r="CK338" s="1">
        <v>467.438</v>
      </c>
      <c r="CL338" s="1">
        <v>94.951</v>
      </c>
      <c r="CM338" s="1">
        <v>241.788</v>
      </c>
      <c r="CN338" s="1">
        <v>303.046</v>
      </c>
      <c r="CO338" s="1">
        <v>1.482</v>
      </c>
      <c r="CP338" s="1">
        <v>0.0</v>
      </c>
      <c r="CQ338" s="1">
        <v>1.482</v>
      </c>
      <c r="CR338" s="1">
        <v>0.0</v>
      </c>
      <c r="CS338" s="1">
        <v>16.074</v>
      </c>
      <c r="CT338" s="1">
        <v>16.074</v>
      </c>
      <c r="CU338" s="1">
        <v>0.0</v>
      </c>
      <c r="CV338" s="1">
        <v>0.789</v>
      </c>
      <c r="CW338" s="1">
        <v>184.999</v>
      </c>
      <c r="CX338" s="1">
        <v>0.0</v>
      </c>
      <c r="CY338" s="1">
        <v>3.143</v>
      </c>
      <c r="CZ338" s="1">
        <v>0.036</v>
      </c>
      <c r="DA338" s="1">
        <v>0.258</v>
      </c>
      <c r="DB338" s="1">
        <v>0.295</v>
      </c>
      <c r="DC338" s="1">
        <v>7.687</v>
      </c>
      <c r="DD338" s="1">
        <v>0.156</v>
      </c>
      <c r="DE338" s="1">
        <v>7.843</v>
      </c>
      <c r="DF338" s="1">
        <v>42.265</v>
      </c>
      <c r="DG338" s="1">
        <v>3.243</v>
      </c>
      <c r="DH338" s="1">
        <v>45.508</v>
      </c>
      <c r="DI338" s="1">
        <v>1.165</v>
      </c>
      <c r="DJ338" s="1">
        <v>4.286</v>
      </c>
      <c r="DK338" s="1">
        <v>5.452</v>
      </c>
      <c r="DL338" s="1">
        <v>226.625</v>
      </c>
      <c r="DM338" s="1">
        <v>70.899</v>
      </c>
      <c r="DN338" s="1">
        <v>297.525</v>
      </c>
      <c r="DO338" s="1">
        <v>0.0</v>
      </c>
      <c r="DP338" s="1">
        <v>16.074</v>
      </c>
      <c r="DQ338" s="1">
        <v>16.074</v>
      </c>
      <c r="DR338" s="1" t="s">
        <v>158</v>
      </c>
      <c r="DS338" s="1" t="s">
        <v>157</v>
      </c>
      <c r="DT338" s="1" t="s">
        <v>157</v>
      </c>
      <c r="DU338" s="1" t="s">
        <v>157</v>
      </c>
      <c r="DV338" s="1">
        <v>313.242</v>
      </c>
      <c r="DW338" s="1" t="str">
        <f t="shared" si="3"/>
        <v>low</v>
      </c>
      <c r="DX338" s="1">
        <v>299.981</v>
      </c>
      <c r="DY338" s="1">
        <v>128.971</v>
      </c>
      <c r="DZ338" s="1">
        <v>161.646</v>
      </c>
      <c r="EA338" s="1" t="s">
        <v>158</v>
      </c>
      <c r="EB338" s="1" t="s">
        <v>157</v>
      </c>
      <c r="EC338" s="1" t="s">
        <v>157</v>
      </c>
      <c r="ED338" s="1" t="s">
        <v>157</v>
      </c>
      <c r="EE338" s="1" t="s">
        <v>835</v>
      </c>
      <c r="EF338" s="1" t="s">
        <v>151</v>
      </c>
      <c r="EG338" s="1" t="s">
        <v>151</v>
      </c>
    </row>
    <row r="339" ht="14.25" customHeight="1">
      <c r="A339" s="1" t="s">
        <v>836</v>
      </c>
      <c r="B339" s="1" t="s">
        <v>153</v>
      </c>
      <c r="C339" s="1">
        <v>31.0</v>
      </c>
      <c r="D339" s="1" t="s">
        <v>137</v>
      </c>
      <c r="E339" s="1">
        <v>70.7</v>
      </c>
      <c r="F339" s="1">
        <v>32.0</v>
      </c>
      <c r="G339" s="1" t="s">
        <v>154</v>
      </c>
      <c r="H339" s="1">
        <v>18.0</v>
      </c>
      <c r="I339" s="1">
        <v>98.0</v>
      </c>
      <c r="J339" s="1">
        <v>141.0</v>
      </c>
      <c r="K339" s="1">
        <v>4.40625</v>
      </c>
      <c r="L339" s="1">
        <v>92.4</v>
      </c>
      <c r="M339" s="1">
        <v>5.6</v>
      </c>
      <c r="N339" s="1">
        <v>110.0</v>
      </c>
      <c r="O339" s="1">
        <v>6.3</v>
      </c>
      <c r="P339" s="1">
        <v>12.7</v>
      </c>
      <c r="Q339" s="1">
        <v>4.28</v>
      </c>
      <c r="R339" s="1">
        <v>2.96728972</v>
      </c>
      <c r="S339" s="1">
        <v>92.0</v>
      </c>
      <c r="T339" s="1">
        <v>36.38</v>
      </c>
      <c r="U339" s="1">
        <v>6.105</v>
      </c>
      <c r="V339" s="1">
        <v>189.2</v>
      </c>
      <c r="W339" s="1">
        <v>279.3090211</v>
      </c>
      <c r="X339" s="1">
        <v>21.2</v>
      </c>
      <c r="Y339" s="1">
        <v>10.13057638</v>
      </c>
      <c r="Z339" s="1">
        <v>9.871106667</v>
      </c>
      <c r="AA339" s="1">
        <v>0.277301307</v>
      </c>
      <c r="AB339" s="1">
        <v>90.5</v>
      </c>
      <c r="AC339" s="1">
        <v>33.5662074</v>
      </c>
      <c r="AD339" s="1" t="s">
        <v>155</v>
      </c>
      <c r="AE339" s="1">
        <v>44.17443975</v>
      </c>
      <c r="AF339" s="1">
        <v>105.7</v>
      </c>
      <c r="AG339" s="1" t="s">
        <v>140</v>
      </c>
      <c r="AH339" s="1" t="s">
        <v>141</v>
      </c>
      <c r="AI339" s="1" t="s">
        <v>142</v>
      </c>
      <c r="AJ339" s="1" t="s">
        <v>142</v>
      </c>
      <c r="AK339" s="1" t="s">
        <v>173</v>
      </c>
      <c r="AL339" s="1">
        <v>114.0</v>
      </c>
      <c r="AM339" s="1">
        <v>70.0</v>
      </c>
      <c r="AN339" s="1">
        <v>2431.67</v>
      </c>
      <c r="AO339" s="1">
        <v>18.1347</v>
      </c>
      <c r="AP339" s="1">
        <v>509.805</v>
      </c>
      <c r="AQ339" s="1">
        <v>1068.74</v>
      </c>
      <c r="AR339" s="1">
        <v>16.4946</v>
      </c>
      <c r="AS339" s="1">
        <v>2097.54</v>
      </c>
      <c r="AT339" s="1">
        <v>3079.01</v>
      </c>
      <c r="AU339" s="1">
        <v>264.377</v>
      </c>
      <c r="AV339" s="1">
        <v>10.8109</v>
      </c>
      <c r="AW339" s="1">
        <v>2.11632</v>
      </c>
      <c r="AX339" s="1">
        <v>3.11171</v>
      </c>
      <c r="AY339" s="1">
        <v>619.85</v>
      </c>
      <c r="AZ339" s="1">
        <v>1.38435</v>
      </c>
      <c r="BA339" s="1">
        <v>1.58078</v>
      </c>
      <c r="BB339" s="1">
        <v>23.6833</v>
      </c>
      <c r="BC339" s="1">
        <v>5.70873</v>
      </c>
      <c r="BD339" s="1">
        <v>1.02594</v>
      </c>
      <c r="BE339" s="1">
        <v>377.533</v>
      </c>
      <c r="BF339" s="1">
        <v>7.32647</v>
      </c>
      <c r="BG339" s="1">
        <v>125.508</v>
      </c>
      <c r="BH339" s="1">
        <v>4.343710097</v>
      </c>
      <c r="BI339" s="1">
        <v>1.210281046</v>
      </c>
      <c r="BJ339" s="1">
        <v>0.606876665</v>
      </c>
      <c r="BK339" s="1">
        <v>0.089989606</v>
      </c>
      <c r="BL339" s="1" t="s">
        <v>144</v>
      </c>
      <c r="BM339" s="1" t="s">
        <v>146</v>
      </c>
      <c r="BN339" s="1" t="s">
        <v>146</v>
      </c>
      <c r="BO339" s="1" t="s">
        <v>145</v>
      </c>
      <c r="BP339" s="1" t="s">
        <v>145</v>
      </c>
      <c r="BQ339" s="1" t="s">
        <v>145</v>
      </c>
      <c r="BR339" s="1" t="s">
        <v>145</v>
      </c>
      <c r="BS339" s="1">
        <v>23.35076788</v>
      </c>
      <c r="BT339" s="1">
        <v>0.55882139</v>
      </c>
      <c r="BU339" s="1">
        <v>0.440505357</v>
      </c>
      <c r="BV339" s="1">
        <v>0.154867061</v>
      </c>
      <c r="BW339" s="1">
        <v>0.074101352</v>
      </c>
      <c r="BX339" s="1">
        <v>1.005653939</v>
      </c>
      <c r="BY339" s="1">
        <v>0.413509021</v>
      </c>
      <c r="BZ339" s="1" t="str">
        <f t="shared" si="1"/>
        <v>proinflamatoria</v>
      </c>
      <c r="CA339" s="1">
        <v>44.93093661</v>
      </c>
      <c r="CB339" s="1" t="s">
        <v>148</v>
      </c>
      <c r="CC339" s="1">
        <v>0.186418492</v>
      </c>
      <c r="CD339" s="1">
        <v>0.161867058</v>
      </c>
      <c r="CE339" s="1">
        <v>0.270385033</v>
      </c>
      <c r="CF339" s="1">
        <v>0.020496775</v>
      </c>
      <c r="CG339" s="1">
        <v>0.229295703</v>
      </c>
      <c r="CH339" s="1">
        <v>2357.781</v>
      </c>
      <c r="CI339" s="2" t="str">
        <f t="shared" si="2"/>
        <v>High</v>
      </c>
      <c r="CJ339" s="1">
        <v>1571.378</v>
      </c>
      <c r="CK339" s="1">
        <v>1301.077</v>
      </c>
      <c r="CL339" s="1">
        <v>270.301</v>
      </c>
      <c r="CM339" s="1">
        <v>989.859</v>
      </c>
      <c r="CN339" s="1">
        <v>562.38</v>
      </c>
      <c r="CO339" s="1">
        <v>6.85</v>
      </c>
      <c r="CP339" s="1">
        <v>0.0</v>
      </c>
      <c r="CQ339" s="1">
        <v>6.85</v>
      </c>
      <c r="CR339" s="1">
        <v>0.0</v>
      </c>
      <c r="CS339" s="1">
        <v>12.29</v>
      </c>
      <c r="CT339" s="1">
        <v>12.29</v>
      </c>
      <c r="CU339" s="1">
        <v>0.0</v>
      </c>
      <c r="CV339" s="1">
        <v>4.255</v>
      </c>
      <c r="CW339" s="1">
        <v>0.031</v>
      </c>
      <c r="CX339" s="1">
        <v>0.0</v>
      </c>
      <c r="CY339" s="1">
        <v>987.355</v>
      </c>
      <c r="CZ339" s="1">
        <v>0.134</v>
      </c>
      <c r="DA339" s="1">
        <v>0.0</v>
      </c>
      <c r="DB339" s="1">
        <v>0.134</v>
      </c>
      <c r="DC339" s="1">
        <v>0.488</v>
      </c>
      <c r="DD339" s="1">
        <v>0.005</v>
      </c>
      <c r="DE339" s="1">
        <v>0.493</v>
      </c>
      <c r="DF339" s="1">
        <v>1.437</v>
      </c>
      <c r="DG339" s="1">
        <v>0.409</v>
      </c>
      <c r="DH339" s="1">
        <v>1.846</v>
      </c>
      <c r="DI339" s="1">
        <v>0.289</v>
      </c>
      <c r="DJ339" s="1">
        <v>15.274</v>
      </c>
      <c r="DK339" s="1">
        <v>15.564</v>
      </c>
      <c r="DL339" s="1">
        <v>304.413</v>
      </c>
      <c r="DM339" s="1">
        <v>242.244</v>
      </c>
      <c r="DN339" s="1">
        <v>546.657</v>
      </c>
      <c r="DO339" s="1">
        <v>0.0</v>
      </c>
      <c r="DP339" s="1">
        <v>12.29</v>
      </c>
      <c r="DQ339" s="1">
        <v>12.29</v>
      </c>
      <c r="DR339" s="1" t="s">
        <v>149</v>
      </c>
      <c r="DS339" s="1" t="s">
        <v>149</v>
      </c>
      <c r="DT339" s="1" t="s">
        <v>149</v>
      </c>
      <c r="DU339" s="1" t="s">
        <v>149</v>
      </c>
      <c r="DV339" s="1">
        <v>969.614</v>
      </c>
      <c r="DW339" s="1" t="str">
        <f t="shared" si="3"/>
        <v>high</v>
      </c>
      <c r="DX339" s="1">
        <v>646.214</v>
      </c>
      <c r="DY339" s="1">
        <v>407.07</v>
      </c>
      <c r="DZ339" s="1">
        <v>231.273</v>
      </c>
      <c r="EA339" s="1" t="s">
        <v>149</v>
      </c>
      <c r="EB339" s="1" t="s">
        <v>149</v>
      </c>
      <c r="EC339" s="1" t="s">
        <v>149</v>
      </c>
      <c r="ED339" s="1" t="s">
        <v>157</v>
      </c>
      <c r="EE339" s="1" t="s">
        <v>837</v>
      </c>
      <c r="EF339" s="1" t="s">
        <v>175</v>
      </c>
      <c r="EG339" s="1" t="s">
        <v>175</v>
      </c>
    </row>
    <row r="340" ht="14.25" customHeight="1">
      <c r="A340" s="1" t="s">
        <v>838</v>
      </c>
      <c r="B340" s="1" t="s">
        <v>136</v>
      </c>
      <c r="C340" s="1">
        <v>28.0</v>
      </c>
      <c r="D340" s="1" t="s">
        <v>137</v>
      </c>
      <c r="E340" s="1">
        <v>56.2</v>
      </c>
      <c r="F340" s="1">
        <v>45.0</v>
      </c>
      <c r="G340" s="1" t="s">
        <v>154</v>
      </c>
      <c r="H340" s="1">
        <v>21.0</v>
      </c>
      <c r="I340" s="1">
        <v>73.0</v>
      </c>
      <c r="J340" s="1">
        <v>127.0</v>
      </c>
      <c r="K340" s="1">
        <v>2.822222222</v>
      </c>
      <c r="L340" s="1">
        <v>203.1</v>
      </c>
      <c r="M340" s="1">
        <v>1.1</v>
      </c>
      <c r="N340" s="1">
        <v>88.0</v>
      </c>
      <c r="O340" s="1">
        <v>5.6</v>
      </c>
      <c r="P340" s="1">
        <v>4.0</v>
      </c>
      <c r="Q340" s="1">
        <v>5.33</v>
      </c>
      <c r="R340" s="1">
        <v>0.750469043</v>
      </c>
      <c r="S340" s="1">
        <v>103.0</v>
      </c>
      <c r="T340" s="1">
        <v>13.06</v>
      </c>
      <c r="U340" s="1">
        <v>4.884</v>
      </c>
      <c r="V340" s="1">
        <v>142.5</v>
      </c>
      <c r="W340" s="1">
        <v>188.7283237</v>
      </c>
      <c r="X340" s="1">
        <v>59.9</v>
      </c>
      <c r="Y340" s="1">
        <v>35.27472899</v>
      </c>
      <c r="Z340" s="1">
        <v>2.834890667</v>
      </c>
      <c r="AA340" s="1">
        <v>0.326332826</v>
      </c>
      <c r="AB340" s="1">
        <v>89.2</v>
      </c>
      <c r="AC340" s="1">
        <v>27.99551193</v>
      </c>
      <c r="AD340" s="1" t="s">
        <v>139</v>
      </c>
      <c r="AE340" s="1">
        <v>34.89646946</v>
      </c>
      <c r="AF340" s="1">
        <v>96.9</v>
      </c>
      <c r="AG340" s="1" t="s">
        <v>140</v>
      </c>
      <c r="AH340" s="1" t="s">
        <v>141</v>
      </c>
      <c r="AI340" s="1" t="s">
        <v>142</v>
      </c>
      <c r="AJ340" s="1" t="s">
        <v>167</v>
      </c>
      <c r="AK340" s="1" t="s">
        <v>143</v>
      </c>
      <c r="AL340" s="1">
        <v>125.0</v>
      </c>
      <c r="AM340" s="1">
        <v>78.0</v>
      </c>
      <c r="AN340" s="1">
        <v>1495.22</v>
      </c>
      <c r="AO340" s="1">
        <v>15.0694</v>
      </c>
      <c r="AP340" s="1">
        <v>371.933</v>
      </c>
      <c r="AQ340" s="1">
        <v>775.873</v>
      </c>
      <c r="AR340" s="1">
        <v>13.2995</v>
      </c>
      <c r="AS340" s="1">
        <v>1059.18</v>
      </c>
      <c r="AT340" s="1">
        <v>2091.44</v>
      </c>
      <c r="AU340" s="1">
        <v>157.501</v>
      </c>
      <c r="AV340" s="1">
        <v>10.003</v>
      </c>
      <c r="AW340" s="1">
        <v>0.918647</v>
      </c>
      <c r="AX340" s="1">
        <v>2.40384</v>
      </c>
      <c r="AY340" s="1">
        <v>832.043</v>
      </c>
      <c r="AZ340" s="1">
        <v>0.813361</v>
      </c>
      <c r="BA340" s="1">
        <v>1.24597</v>
      </c>
      <c r="BB340" s="1">
        <v>11.4025</v>
      </c>
      <c r="BC340" s="1">
        <v>4.06822</v>
      </c>
      <c r="BD340" s="1">
        <v>0.533854</v>
      </c>
      <c r="BE340" s="1">
        <v>336.741</v>
      </c>
      <c r="BF340" s="1">
        <v>7.07836</v>
      </c>
      <c r="BG340" s="1">
        <v>142.82</v>
      </c>
      <c r="BH340" s="1">
        <v>3.244391817</v>
      </c>
      <c r="BI340" s="1">
        <v>1.898930073</v>
      </c>
      <c r="BJ340" s="1">
        <v>1.039234991</v>
      </c>
      <c r="BK340" s="1">
        <v>0.068127932</v>
      </c>
      <c r="BL340" s="1" t="s">
        <v>156</v>
      </c>
      <c r="BM340" s="1" t="s">
        <v>146</v>
      </c>
      <c r="BN340" s="1" t="s">
        <v>146</v>
      </c>
      <c r="BO340" s="1" t="s">
        <v>146</v>
      </c>
      <c r="BP340" s="1" t="s">
        <v>146</v>
      </c>
      <c r="BQ340" s="1" t="s">
        <v>146</v>
      </c>
      <c r="BR340" s="1" t="s">
        <v>146</v>
      </c>
      <c r="BS340" s="1">
        <v>22.00503186</v>
      </c>
      <c r="BT340" s="1">
        <v>0.997755982</v>
      </c>
      <c r="BU340" s="1">
        <v>0.562194603</v>
      </c>
      <c r="BV340" s="1">
        <v>0.309170996</v>
      </c>
      <c r="BW340" s="1">
        <v>0.125086283</v>
      </c>
      <c r="BX340" s="1">
        <v>0.666069869</v>
      </c>
      <c r="BY340" s="1">
        <v>0.445531685</v>
      </c>
      <c r="BZ340" s="1" t="str">
        <f t="shared" si="1"/>
        <v>proinflamatoria</v>
      </c>
      <c r="CA340" s="1">
        <v>27.15789474</v>
      </c>
      <c r="CB340" s="1" t="s">
        <v>148</v>
      </c>
      <c r="CC340" s="1">
        <v>0.6084451</v>
      </c>
      <c r="CD340" s="1">
        <v>0.201591603</v>
      </c>
      <c r="CE340" s="1">
        <v>0.00939869</v>
      </c>
      <c r="CF340" s="1">
        <v>0.015813124</v>
      </c>
      <c r="CG340" s="1">
        <v>0.061262992</v>
      </c>
      <c r="CH340" s="1">
        <v>714.728</v>
      </c>
      <c r="CI340" s="2" t="str">
        <f t="shared" si="2"/>
        <v>low</v>
      </c>
      <c r="CJ340" s="1">
        <v>564.526</v>
      </c>
      <c r="CK340" s="1">
        <v>498.29</v>
      </c>
      <c r="CL340" s="1">
        <v>66.236</v>
      </c>
      <c r="CM340" s="1">
        <v>278.52</v>
      </c>
      <c r="CN340" s="1">
        <v>285.993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0.013</v>
      </c>
      <c r="CV340" s="1">
        <v>0.0</v>
      </c>
      <c r="CW340" s="1">
        <v>231.249</v>
      </c>
      <c r="CX340" s="1">
        <v>0.0</v>
      </c>
      <c r="CY340" s="1">
        <v>3.862</v>
      </c>
      <c r="CZ340" s="1">
        <v>0.249</v>
      </c>
      <c r="DA340" s="1">
        <v>0.0</v>
      </c>
      <c r="DB340" s="1">
        <v>0.249</v>
      </c>
      <c r="DC340" s="1">
        <v>0.133</v>
      </c>
      <c r="DD340" s="1">
        <v>0.0</v>
      </c>
      <c r="DE340" s="1">
        <v>0.133</v>
      </c>
      <c r="DF340" s="1">
        <v>43.027</v>
      </c>
      <c r="DG340" s="1">
        <v>0.0</v>
      </c>
      <c r="DH340" s="1">
        <v>43.027</v>
      </c>
      <c r="DI340" s="1">
        <v>1.258</v>
      </c>
      <c r="DJ340" s="1">
        <v>0.901</v>
      </c>
      <c r="DK340" s="1">
        <v>2.159</v>
      </c>
      <c r="DL340" s="1">
        <v>218.461</v>
      </c>
      <c r="DM340" s="1">
        <v>65.297</v>
      </c>
      <c r="DN340" s="1">
        <v>283.758</v>
      </c>
      <c r="DO340" s="1">
        <v>0.0</v>
      </c>
      <c r="DP340" s="1">
        <v>0.0</v>
      </c>
      <c r="DQ340" s="1">
        <v>0.0</v>
      </c>
      <c r="DR340" s="1" t="s">
        <v>158</v>
      </c>
      <c r="DS340" s="1" t="s">
        <v>157</v>
      </c>
      <c r="DT340" s="1" t="s">
        <v>149</v>
      </c>
      <c r="DU340" s="1" t="s">
        <v>157</v>
      </c>
      <c r="DV340" s="1">
        <v>478.009</v>
      </c>
      <c r="DW340" s="1" t="str">
        <f t="shared" si="3"/>
        <v>low</v>
      </c>
      <c r="DX340" s="1">
        <v>377.554</v>
      </c>
      <c r="DY340" s="1">
        <v>186.274</v>
      </c>
      <c r="DZ340" s="1">
        <v>191.271</v>
      </c>
      <c r="EA340" s="1" t="s">
        <v>157</v>
      </c>
      <c r="EB340" s="1" t="s">
        <v>157</v>
      </c>
      <c r="EC340" s="1" t="s">
        <v>149</v>
      </c>
      <c r="ED340" s="1" t="s">
        <v>157</v>
      </c>
      <c r="EE340" s="1" t="s">
        <v>839</v>
      </c>
      <c r="EF340" s="1" t="s">
        <v>165</v>
      </c>
      <c r="EG340" s="1" t="s">
        <v>165</v>
      </c>
    </row>
    <row r="341" ht="14.25" customHeight="1">
      <c r="A341" s="1" t="s">
        <v>840</v>
      </c>
      <c r="B341" s="1" t="s">
        <v>153</v>
      </c>
      <c r="C341" s="1">
        <v>30.0</v>
      </c>
      <c r="D341" s="1" t="s">
        <v>137</v>
      </c>
      <c r="E341" s="1">
        <v>54.4</v>
      </c>
      <c r="F341" s="1">
        <v>44.0</v>
      </c>
      <c r="G341" s="1" t="s">
        <v>154</v>
      </c>
      <c r="H341" s="1">
        <v>11.0</v>
      </c>
      <c r="I341" s="1">
        <v>73.0</v>
      </c>
      <c r="J341" s="1">
        <v>123.0</v>
      </c>
      <c r="K341" s="1">
        <v>2.795454545</v>
      </c>
      <c r="L341" s="1">
        <v>99.7</v>
      </c>
      <c r="M341" s="1">
        <v>2.7</v>
      </c>
      <c r="N341" s="1">
        <v>75.0</v>
      </c>
      <c r="O341" s="1">
        <v>5.7</v>
      </c>
      <c r="P341" s="1">
        <v>3.18</v>
      </c>
      <c r="Q341" s="1">
        <v>9.42</v>
      </c>
      <c r="R341" s="1">
        <v>0.337579618</v>
      </c>
      <c r="S341" s="1">
        <v>53.0</v>
      </c>
      <c r="T341" s="1">
        <v>5.53</v>
      </c>
      <c r="U341" s="1">
        <v>4.1625</v>
      </c>
      <c r="V341" s="1">
        <v>110.2</v>
      </c>
      <c r="W341" s="1">
        <v>166.9433962</v>
      </c>
      <c r="X341" s="1">
        <v>145.8</v>
      </c>
      <c r="Y341" s="1">
        <v>97.74693319</v>
      </c>
      <c r="Z341" s="1">
        <v>1.02305</v>
      </c>
      <c r="AA341" s="1">
        <v>0.381429467</v>
      </c>
      <c r="AB341" s="1">
        <v>61.4</v>
      </c>
      <c r="AC341" s="1">
        <v>20.58655591</v>
      </c>
      <c r="AD341" s="1" t="s">
        <v>154</v>
      </c>
      <c r="AE341" s="1">
        <v>30.62260151</v>
      </c>
      <c r="AF341" s="1">
        <v>71.2</v>
      </c>
      <c r="AG341" s="1" t="s">
        <v>154</v>
      </c>
      <c r="AH341" s="1" t="s">
        <v>154</v>
      </c>
      <c r="AI341" s="1" t="s">
        <v>142</v>
      </c>
      <c r="AJ341" s="1" t="s">
        <v>142</v>
      </c>
      <c r="AK341" s="1" t="s">
        <v>170</v>
      </c>
      <c r="AL341" s="1">
        <v>114.0</v>
      </c>
      <c r="AM341" s="1">
        <v>75.0</v>
      </c>
      <c r="AN341" s="1">
        <v>1663.62</v>
      </c>
      <c r="AO341" s="1">
        <v>18.5963</v>
      </c>
      <c r="AP341" s="1">
        <v>503.196</v>
      </c>
      <c r="AQ341" s="1">
        <v>901.673</v>
      </c>
      <c r="AR341" s="1">
        <v>12.8076</v>
      </c>
      <c r="AS341" s="1">
        <v>1172.42</v>
      </c>
      <c r="AT341" s="1">
        <v>3798.57</v>
      </c>
      <c r="AU341" s="1">
        <v>248.915</v>
      </c>
      <c r="AV341" s="1">
        <v>10.0417</v>
      </c>
      <c r="AW341" s="1">
        <v>1.83651</v>
      </c>
      <c r="AX341" s="1">
        <v>3.14176</v>
      </c>
      <c r="AY341" s="1">
        <v>938.386</v>
      </c>
      <c r="AZ341" s="1">
        <v>1.23758</v>
      </c>
      <c r="BA341" s="1">
        <v>1.70066</v>
      </c>
      <c r="BB341" s="1">
        <v>14.9602</v>
      </c>
      <c r="BC341" s="1">
        <v>5.25764</v>
      </c>
      <c r="BD341" s="1">
        <v>2.32196</v>
      </c>
      <c r="BE341" s="1">
        <v>360.438</v>
      </c>
      <c r="BF341" s="1">
        <v>7.11182</v>
      </c>
      <c r="BG341" s="1">
        <v>195.712</v>
      </c>
      <c r="BH341" s="1">
        <v>1.890221886</v>
      </c>
      <c r="BI341" s="1">
        <v>0.603120994</v>
      </c>
      <c r="BJ341" s="1">
        <v>0.170472036</v>
      </c>
      <c r="BK341" s="1">
        <v>0.0</v>
      </c>
      <c r="BL341" s="1" t="s">
        <v>156</v>
      </c>
      <c r="BM341" s="1" t="s">
        <v>146</v>
      </c>
      <c r="BN341" s="1" t="s">
        <v>146</v>
      </c>
      <c r="BO341" s="1" t="s">
        <v>145</v>
      </c>
      <c r="BP341" s="1" t="s">
        <v>146</v>
      </c>
      <c r="BQ341" s="1" t="s">
        <v>146</v>
      </c>
      <c r="BR341" s="1" t="s">
        <v>146</v>
      </c>
      <c r="BS341" s="1">
        <v>13.02027927</v>
      </c>
      <c r="BT341" s="1">
        <v>0.747571175</v>
      </c>
      <c r="BU341" s="1">
        <v>0.344702982</v>
      </c>
      <c r="BV341" s="1">
        <v>0.15130263</v>
      </c>
      <c r="BW341" s="1">
        <v>0.058242965</v>
      </c>
      <c r="BX341" s="1">
        <v>-0.744065726</v>
      </c>
      <c r="BY341" s="1">
        <v>-0.447154883</v>
      </c>
      <c r="BZ341" s="1" t="str">
        <f t="shared" si="1"/>
        <v>antiinflamatoria</v>
      </c>
      <c r="CA341" s="1">
        <v>27.48876404</v>
      </c>
      <c r="CB341" s="1" t="s">
        <v>154</v>
      </c>
      <c r="CC341" s="1">
        <v>0.019429325</v>
      </c>
      <c r="CD341" s="1">
        <v>0.222761009</v>
      </c>
      <c r="CE341" s="1">
        <v>0.011182583</v>
      </c>
      <c r="CF341" s="1">
        <v>0.404189345</v>
      </c>
      <c r="CG341" s="1">
        <v>0.055154214</v>
      </c>
      <c r="CH341" s="1">
        <v>697.669</v>
      </c>
      <c r="CI341" s="2" t="str">
        <f t="shared" si="2"/>
        <v>low</v>
      </c>
      <c r="CJ341" s="1">
        <v>98.859</v>
      </c>
      <c r="CK341" s="1">
        <v>75.397</v>
      </c>
      <c r="CL341" s="1">
        <v>23.462</v>
      </c>
      <c r="CM341" s="1">
        <v>12.277</v>
      </c>
      <c r="CN341" s="1">
        <v>76.45</v>
      </c>
      <c r="CO341" s="1">
        <v>0.446</v>
      </c>
      <c r="CP341" s="1">
        <v>0.0</v>
      </c>
      <c r="CQ341" s="1">
        <v>0.446</v>
      </c>
      <c r="CR341" s="1">
        <v>0.0</v>
      </c>
      <c r="CS341" s="1">
        <v>9.685</v>
      </c>
      <c r="CT341" s="1">
        <v>9.685</v>
      </c>
      <c r="CU341" s="1">
        <v>0.0</v>
      </c>
      <c r="CV341" s="1">
        <v>0.446</v>
      </c>
      <c r="CW341" s="1">
        <v>0.0</v>
      </c>
      <c r="CX341" s="1">
        <v>0.0</v>
      </c>
      <c r="CY341" s="1">
        <v>4.283</v>
      </c>
      <c r="CZ341" s="1">
        <v>0.374</v>
      </c>
      <c r="DA341" s="1">
        <v>0.0</v>
      </c>
      <c r="DB341" s="1">
        <v>0.374</v>
      </c>
      <c r="DC341" s="1">
        <v>4.348</v>
      </c>
      <c r="DD341" s="1">
        <v>0.132</v>
      </c>
      <c r="DE341" s="1">
        <v>4.48</v>
      </c>
      <c r="DF341" s="1">
        <v>2.421</v>
      </c>
      <c r="DG341" s="1">
        <v>0.72</v>
      </c>
      <c r="DH341" s="1">
        <v>3.14</v>
      </c>
      <c r="DI341" s="1">
        <v>1.04</v>
      </c>
      <c r="DJ341" s="1">
        <v>3.404</v>
      </c>
      <c r="DK341" s="1">
        <v>4.444</v>
      </c>
      <c r="DL341" s="1">
        <v>62.482</v>
      </c>
      <c r="DM341" s="1">
        <v>9.519</v>
      </c>
      <c r="DN341" s="1">
        <v>72.001</v>
      </c>
      <c r="DO341" s="1">
        <v>0.0</v>
      </c>
      <c r="DP341" s="1">
        <v>9.685</v>
      </c>
      <c r="DQ341" s="1">
        <v>9.685</v>
      </c>
      <c r="DR341" s="1" t="s">
        <v>158</v>
      </c>
      <c r="DS341" s="1" t="s">
        <v>158</v>
      </c>
      <c r="DT341" s="1" t="s">
        <v>158</v>
      </c>
      <c r="DU341" s="1" t="s">
        <v>158</v>
      </c>
      <c r="DV341" s="1">
        <v>419.368</v>
      </c>
      <c r="DW341" s="1" t="str">
        <f t="shared" si="3"/>
        <v>low</v>
      </c>
      <c r="DX341" s="1">
        <v>59.424</v>
      </c>
      <c r="DY341" s="1">
        <v>7.38</v>
      </c>
      <c r="DZ341" s="1">
        <v>45.954</v>
      </c>
      <c r="EA341" s="1" t="s">
        <v>157</v>
      </c>
      <c r="EB341" s="1" t="s">
        <v>158</v>
      </c>
      <c r="EC341" s="1" t="s">
        <v>158</v>
      </c>
      <c r="ED341" s="1" t="s">
        <v>158</v>
      </c>
      <c r="EE341" s="1" t="s">
        <v>841</v>
      </c>
      <c r="EF341" s="1" t="s">
        <v>151</v>
      </c>
      <c r="EG341" s="1" t="s">
        <v>151</v>
      </c>
    </row>
    <row r="342" ht="14.25" customHeight="1">
      <c r="A342" s="1" t="s">
        <v>842</v>
      </c>
      <c r="B342" s="1" t="s">
        <v>136</v>
      </c>
      <c r="C342" s="1">
        <v>51.0</v>
      </c>
      <c r="D342" s="1" t="s">
        <v>161</v>
      </c>
      <c r="E342" s="1">
        <v>119.0</v>
      </c>
      <c r="F342" s="1">
        <v>38.0</v>
      </c>
      <c r="G342" s="1" t="s">
        <v>138</v>
      </c>
      <c r="H342" s="1">
        <v>86.0</v>
      </c>
      <c r="I342" s="1">
        <v>160.0</v>
      </c>
      <c r="J342" s="1">
        <v>259.0</v>
      </c>
      <c r="K342" s="1">
        <v>6.815789474</v>
      </c>
      <c r="L342" s="1">
        <v>112.0</v>
      </c>
      <c r="M342" s="1">
        <v>0.6</v>
      </c>
      <c r="N342" s="1">
        <v>90.0</v>
      </c>
      <c r="O342" s="1">
        <v>6.0</v>
      </c>
      <c r="P342" s="1">
        <v>0.78</v>
      </c>
      <c r="Q342" s="1">
        <v>4.43</v>
      </c>
      <c r="R342" s="1">
        <v>0.176072235</v>
      </c>
      <c r="S342" s="1">
        <v>428.0</v>
      </c>
      <c r="T342" s="1">
        <v>7.9</v>
      </c>
      <c r="U342" s="1">
        <v>4.995</v>
      </c>
      <c r="V342" s="1">
        <v>97.0</v>
      </c>
      <c r="W342" s="1">
        <v>105.6856187</v>
      </c>
      <c r="X342" s="1">
        <v>97.5</v>
      </c>
      <c r="Y342" s="1">
        <v>57.01904436</v>
      </c>
      <c r="Z342" s="1">
        <v>1.7538</v>
      </c>
      <c r="AA342" s="1">
        <v>0.35016459</v>
      </c>
      <c r="AB342" s="1">
        <v>67.0</v>
      </c>
      <c r="AC342" s="1">
        <v>22.54240664</v>
      </c>
      <c r="AD342" s="1" t="s">
        <v>154</v>
      </c>
      <c r="AE342" s="1">
        <v>34.51196024</v>
      </c>
      <c r="AF342" s="1">
        <v>88.3</v>
      </c>
      <c r="AG342" s="1" t="s">
        <v>140</v>
      </c>
      <c r="AH342" s="1" t="s">
        <v>154</v>
      </c>
      <c r="AI342" s="1" t="s">
        <v>142</v>
      </c>
      <c r="AJ342" s="1" t="s">
        <v>142</v>
      </c>
      <c r="AK342" s="1" t="s">
        <v>170</v>
      </c>
      <c r="AL342" s="1">
        <v>122.0</v>
      </c>
      <c r="AM342" s="1">
        <v>73.0</v>
      </c>
      <c r="AN342" s="1">
        <v>2069.96</v>
      </c>
      <c r="AO342" s="1">
        <v>25.2951</v>
      </c>
      <c r="AP342" s="1">
        <v>928.34</v>
      </c>
      <c r="AQ342" s="1">
        <v>1427.54</v>
      </c>
      <c r="AR342" s="1">
        <v>15.9924</v>
      </c>
      <c r="AS342" s="1">
        <v>1529.56</v>
      </c>
      <c r="AT342" s="1">
        <v>4000.26</v>
      </c>
      <c r="AU342" s="1">
        <v>389.229</v>
      </c>
      <c r="AV342" s="1">
        <v>11.3213</v>
      </c>
      <c r="AW342" s="1">
        <v>2.51241</v>
      </c>
      <c r="AX342" s="1">
        <v>4.08762</v>
      </c>
      <c r="AY342" s="1">
        <v>1034.76</v>
      </c>
      <c r="AZ342" s="1">
        <v>1.45246</v>
      </c>
      <c r="BA342" s="1">
        <v>2.12407</v>
      </c>
      <c r="BB342" s="1">
        <v>24.5169</v>
      </c>
      <c r="BC342" s="1">
        <v>6.85256</v>
      </c>
      <c r="BD342" s="1">
        <v>2.46507</v>
      </c>
      <c r="BE342" s="1">
        <v>390.437</v>
      </c>
      <c r="BF342" s="1">
        <v>7.46523</v>
      </c>
      <c r="BG342" s="1">
        <v>162.34</v>
      </c>
      <c r="BH342" s="1">
        <v>2.350764697</v>
      </c>
      <c r="BI342" s="1">
        <v>0.450830625</v>
      </c>
      <c r="BJ342" s="1">
        <v>0.245780108</v>
      </c>
      <c r="BK342" s="1">
        <v>0.03379983</v>
      </c>
      <c r="BL342" s="1" t="s">
        <v>144</v>
      </c>
      <c r="BM342" s="1" t="s">
        <v>145</v>
      </c>
      <c r="BN342" s="1" t="s">
        <v>145</v>
      </c>
      <c r="BO342" s="1" t="s">
        <v>145</v>
      </c>
      <c r="BP342" s="1" t="s">
        <v>146</v>
      </c>
      <c r="BQ342" s="1" t="s">
        <v>146</v>
      </c>
      <c r="BR342" s="1" t="s">
        <v>146</v>
      </c>
      <c r="BS342" s="1">
        <v>47.91213576</v>
      </c>
      <c r="BT342" s="1">
        <v>8.780366157</v>
      </c>
      <c r="BU342" s="1">
        <v>3.689385244</v>
      </c>
      <c r="BV342" s="1">
        <v>5.301962355</v>
      </c>
      <c r="BW342" s="1">
        <v>2.873558889</v>
      </c>
      <c r="BX342" s="1">
        <v>-1.810921397</v>
      </c>
      <c r="BY342" s="1">
        <v>-0.874841255</v>
      </c>
      <c r="BZ342" s="1" t="str">
        <f t="shared" si="1"/>
        <v>antiinflamatoria</v>
      </c>
      <c r="CA342" s="1">
        <v>24.95130238</v>
      </c>
      <c r="CB342" s="1" t="s">
        <v>148</v>
      </c>
      <c r="CC342" s="1">
        <v>0.007173821</v>
      </c>
      <c r="CD342" s="1">
        <v>0.120804082</v>
      </c>
      <c r="CE342" s="1">
        <v>0.005907853</v>
      </c>
      <c r="CF342" s="1">
        <v>0.455096482</v>
      </c>
      <c r="CG342" s="1">
        <v>0.280469559</v>
      </c>
      <c r="CH342" s="1">
        <v>1195.836</v>
      </c>
      <c r="CI342" s="2" t="str">
        <f t="shared" si="2"/>
        <v>High</v>
      </c>
      <c r="CJ342" s="1">
        <v>960.596</v>
      </c>
      <c r="CK342" s="1">
        <v>576.787</v>
      </c>
      <c r="CL342" s="1">
        <v>383.809</v>
      </c>
      <c r="CM342" s="1">
        <v>490.606</v>
      </c>
      <c r="CN342" s="1">
        <v>418.104</v>
      </c>
      <c r="CO342" s="1">
        <v>18.865</v>
      </c>
      <c r="CP342" s="1">
        <v>0.0</v>
      </c>
      <c r="CQ342" s="1">
        <v>18.865</v>
      </c>
      <c r="CR342" s="1">
        <v>0.113</v>
      </c>
      <c r="CS342" s="1">
        <v>32.908</v>
      </c>
      <c r="CT342" s="1">
        <v>33.021</v>
      </c>
      <c r="CU342" s="1">
        <v>0.0</v>
      </c>
      <c r="CV342" s="1">
        <v>17.014</v>
      </c>
      <c r="CW342" s="1">
        <v>0.0</v>
      </c>
      <c r="CX342" s="1">
        <v>0.0</v>
      </c>
      <c r="CY342" s="1">
        <v>282.119</v>
      </c>
      <c r="CZ342" s="1">
        <v>0.0</v>
      </c>
      <c r="DA342" s="1">
        <v>7.403</v>
      </c>
      <c r="DB342" s="1">
        <v>7.403</v>
      </c>
      <c r="DC342" s="1">
        <v>0.005</v>
      </c>
      <c r="DD342" s="1">
        <v>0.638</v>
      </c>
      <c r="DE342" s="1">
        <v>0.643</v>
      </c>
      <c r="DF342" s="1">
        <v>196.592</v>
      </c>
      <c r="DG342" s="1">
        <v>3.85</v>
      </c>
      <c r="DH342" s="1">
        <v>200.441</v>
      </c>
      <c r="DI342" s="1">
        <v>1.776</v>
      </c>
      <c r="DJ342" s="1">
        <v>14.655</v>
      </c>
      <c r="DK342" s="1">
        <v>16.431</v>
      </c>
      <c r="DL342" s="1">
        <v>77.152</v>
      </c>
      <c r="DM342" s="1">
        <v>324.19</v>
      </c>
      <c r="DN342" s="1">
        <v>401.342</v>
      </c>
      <c r="DO342" s="1">
        <v>0.113</v>
      </c>
      <c r="DP342" s="1">
        <v>32.908</v>
      </c>
      <c r="DQ342" s="1">
        <v>33.021</v>
      </c>
      <c r="DR342" s="1" t="s">
        <v>157</v>
      </c>
      <c r="DS342" s="1" t="s">
        <v>149</v>
      </c>
      <c r="DT342" s="1" t="s">
        <v>149</v>
      </c>
      <c r="DU342" s="1" t="s">
        <v>157</v>
      </c>
      <c r="DV342" s="1">
        <v>577.71</v>
      </c>
      <c r="DW342" s="1" t="str">
        <f t="shared" si="3"/>
        <v>high</v>
      </c>
      <c r="DX342" s="1">
        <v>464.065</v>
      </c>
      <c r="DY342" s="1">
        <v>237.012</v>
      </c>
      <c r="DZ342" s="1">
        <v>201.987</v>
      </c>
      <c r="EA342" s="1" t="s">
        <v>157</v>
      </c>
      <c r="EB342" s="1" t="s">
        <v>149</v>
      </c>
      <c r="EC342" s="1" t="s">
        <v>149</v>
      </c>
      <c r="ED342" s="1" t="s">
        <v>157</v>
      </c>
      <c r="EE342" s="1" t="s">
        <v>843</v>
      </c>
      <c r="EF342" s="1" t="s">
        <v>151</v>
      </c>
      <c r="EG342" s="1" t="s">
        <v>151</v>
      </c>
    </row>
    <row r="343" ht="14.25" customHeight="1">
      <c r="A343" s="1" t="s">
        <v>844</v>
      </c>
      <c r="B343" s="1" t="s">
        <v>153</v>
      </c>
      <c r="C343" s="1">
        <v>51.0</v>
      </c>
      <c r="D343" s="1" t="s">
        <v>161</v>
      </c>
      <c r="E343" s="1">
        <v>85.7</v>
      </c>
      <c r="F343" s="1">
        <v>53.0</v>
      </c>
      <c r="G343" s="1" t="s">
        <v>154</v>
      </c>
      <c r="H343" s="1">
        <v>16.0</v>
      </c>
      <c r="I343" s="1">
        <v>130.0</v>
      </c>
      <c r="J343" s="1">
        <v>190.0</v>
      </c>
      <c r="K343" s="1">
        <v>3.58490566</v>
      </c>
      <c r="L343" s="1">
        <v>113.8</v>
      </c>
      <c r="M343" s="1">
        <v>0.9</v>
      </c>
      <c r="N343" s="1">
        <v>82.0</v>
      </c>
      <c r="O343" s="1">
        <v>6.2</v>
      </c>
      <c r="P343" s="1">
        <v>5.13</v>
      </c>
      <c r="Q343" s="1">
        <v>10.57</v>
      </c>
      <c r="R343" s="1">
        <v>0.485335856</v>
      </c>
      <c r="S343" s="1">
        <v>80.0</v>
      </c>
      <c r="T343" s="1">
        <v>6.37</v>
      </c>
      <c r="U343" s="1">
        <v>4.551</v>
      </c>
      <c r="V343" s="1">
        <v>101.2</v>
      </c>
      <c r="W343" s="1">
        <v>121.2178877</v>
      </c>
      <c r="X343" s="1">
        <v>123.6</v>
      </c>
      <c r="Y343" s="1">
        <v>77.61331801</v>
      </c>
      <c r="Z343" s="1">
        <v>1.288438667</v>
      </c>
      <c r="AA343" s="1">
        <v>0.367392642</v>
      </c>
      <c r="AB343" s="1">
        <v>51.0</v>
      </c>
      <c r="AC343" s="1">
        <v>21.90085697</v>
      </c>
      <c r="AD343" s="1" t="s">
        <v>154</v>
      </c>
      <c r="AE343" s="1">
        <v>36.53363761</v>
      </c>
      <c r="AF343" s="1">
        <v>80.3</v>
      </c>
      <c r="AG343" s="1" t="s">
        <v>140</v>
      </c>
      <c r="AH343" s="1" t="s">
        <v>154</v>
      </c>
      <c r="AI343" s="1" t="s">
        <v>142</v>
      </c>
      <c r="AJ343" s="1" t="s">
        <v>142</v>
      </c>
      <c r="AK343" s="1" t="s">
        <v>143</v>
      </c>
      <c r="AL343" s="1">
        <v>121.0</v>
      </c>
      <c r="AM343" s="1">
        <v>68.0</v>
      </c>
      <c r="AN343" s="1">
        <v>1629.48</v>
      </c>
      <c r="AO343" s="1">
        <v>20.2368</v>
      </c>
      <c r="AP343" s="1">
        <v>746.291</v>
      </c>
      <c r="AQ343" s="1">
        <v>1002.3</v>
      </c>
      <c r="AR343" s="1">
        <v>11.9667</v>
      </c>
      <c r="AS343" s="1">
        <v>1179.64</v>
      </c>
      <c r="AT343" s="1">
        <v>2837.68</v>
      </c>
      <c r="AU343" s="1">
        <v>217.573</v>
      </c>
      <c r="AV343" s="1">
        <v>10.0127</v>
      </c>
      <c r="AW343" s="1">
        <v>1.81753</v>
      </c>
      <c r="AX343" s="1">
        <v>2.66679</v>
      </c>
      <c r="AY343" s="1">
        <v>852.536</v>
      </c>
      <c r="AZ343" s="1">
        <v>0.968622</v>
      </c>
      <c r="BA343" s="1">
        <v>1.38204</v>
      </c>
      <c r="BB343" s="1">
        <v>15.8759</v>
      </c>
      <c r="BC343" s="1">
        <v>5.2244</v>
      </c>
      <c r="BD343" s="1">
        <v>1.29253</v>
      </c>
      <c r="BE343" s="1">
        <v>349.027</v>
      </c>
      <c r="BF343" s="1">
        <v>6.73196</v>
      </c>
      <c r="BG343" s="1">
        <v>220.177</v>
      </c>
      <c r="BH343" s="1">
        <v>3.207790663</v>
      </c>
      <c r="BI343" s="1">
        <v>0.690665116</v>
      </c>
      <c r="BJ343" s="1">
        <v>0.571319467</v>
      </c>
      <c r="BK343" s="1">
        <v>0.045720267</v>
      </c>
      <c r="BL343" s="1" t="s">
        <v>156</v>
      </c>
      <c r="BM343" s="1" t="s">
        <v>146</v>
      </c>
      <c r="BN343" s="1" t="s">
        <v>146</v>
      </c>
      <c r="BO343" s="1" t="s">
        <v>146</v>
      </c>
      <c r="BP343" s="1" t="s">
        <v>146</v>
      </c>
      <c r="BQ343" s="1" t="s">
        <v>146</v>
      </c>
      <c r="BR343" s="1" t="s">
        <v>146</v>
      </c>
      <c r="BS343" s="1">
        <v>19.30577508</v>
      </c>
      <c r="BT343" s="1">
        <v>3.06804422</v>
      </c>
      <c r="BU343" s="1">
        <v>1.842231546</v>
      </c>
      <c r="BV343" s="1">
        <v>1.973194548</v>
      </c>
      <c r="BW343" s="1">
        <v>0.930556103</v>
      </c>
      <c r="BX343" s="1">
        <v>-0.802993506</v>
      </c>
      <c r="BY343" s="1">
        <v>-0.492936468</v>
      </c>
      <c r="BZ343" s="1" t="str">
        <f t="shared" si="1"/>
        <v>antiinflamatoria</v>
      </c>
      <c r="CA343" s="1">
        <v>37.99252802</v>
      </c>
      <c r="CB343" s="1" t="s">
        <v>148</v>
      </c>
      <c r="CC343" s="1">
        <v>0.088411398</v>
      </c>
      <c r="CD343" s="1">
        <v>0.283324133</v>
      </c>
      <c r="CE343" s="1">
        <v>0.235848656</v>
      </c>
      <c r="CF343" s="1">
        <v>0.246082636</v>
      </c>
      <c r="CG343" s="1">
        <v>0.03864283</v>
      </c>
      <c r="CH343" s="1">
        <v>1272.223</v>
      </c>
      <c r="CI343" s="2" t="str">
        <f t="shared" si="2"/>
        <v>High</v>
      </c>
      <c r="CJ343" s="1">
        <v>214.432</v>
      </c>
      <c r="CK343" s="1">
        <v>113.347</v>
      </c>
      <c r="CL343" s="1">
        <v>101.085</v>
      </c>
      <c r="CM343" s="1">
        <v>119.509</v>
      </c>
      <c r="CN343" s="1">
        <v>43.41</v>
      </c>
      <c r="CO343" s="1">
        <v>4.954</v>
      </c>
      <c r="CP343" s="1">
        <v>0.0</v>
      </c>
      <c r="CQ343" s="1">
        <v>4.954</v>
      </c>
      <c r="CR343" s="1">
        <v>0.0</v>
      </c>
      <c r="CS343" s="1">
        <v>46.558</v>
      </c>
      <c r="CT343" s="1">
        <v>46.558</v>
      </c>
      <c r="CU343" s="1">
        <v>0.0</v>
      </c>
      <c r="CV343" s="1">
        <v>0.407</v>
      </c>
      <c r="CW343" s="1">
        <v>0.0</v>
      </c>
      <c r="CX343" s="1">
        <v>0.0</v>
      </c>
      <c r="CY343" s="1">
        <v>0.317</v>
      </c>
      <c r="CZ343" s="1">
        <v>77.252</v>
      </c>
      <c r="DA343" s="1">
        <v>20.696</v>
      </c>
      <c r="DB343" s="1">
        <v>97.948</v>
      </c>
      <c r="DC343" s="1">
        <v>15.633</v>
      </c>
      <c r="DD343" s="1">
        <v>0.206</v>
      </c>
      <c r="DE343" s="1">
        <v>15.839</v>
      </c>
      <c r="DF343" s="1">
        <v>3.303</v>
      </c>
      <c r="DG343" s="1">
        <v>2.102</v>
      </c>
      <c r="DH343" s="1">
        <v>5.405</v>
      </c>
      <c r="DI343" s="1">
        <v>0.314</v>
      </c>
      <c r="DJ343" s="1">
        <v>3.397</v>
      </c>
      <c r="DK343" s="1">
        <v>3.711</v>
      </c>
      <c r="DL343" s="1">
        <v>11.575</v>
      </c>
      <c r="DM343" s="1">
        <v>28.125</v>
      </c>
      <c r="DN343" s="1">
        <v>39.7</v>
      </c>
      <c r="DO343" s="1">
        <v>0.0</v>
      </c>
      <c r="DP343" s="1">
        <v>46.558</v>
      </c>
      <c r="DQ343" s="1">
        <v>46.558</v>
      </c>
      <c r="DR343" s="1" t="s">
        <v>157</v>
      </c>
      <c r="DS343" s="1" t="s">
        <v>158</v>
      </c>
      <c r="DT343" s="1" t="s">
        <v>157</v>
      </c>
      <c r="DU343" s="1" t="s">
        <v>158</v>
      </c>
      <c r="DV343" s="1">
        <v>780.754</v>
      </c>
      <c r="DW343" s="1" t="str">
        <f t="shared" si="3"/>
        <v>high</v>
      </c>
      <c r="DX343" s="1">
        <v>131.595</v>
      </c>
      <c r="DY343" s="1">
        <v>73.342</v>
      </c>
      <c r="DZ343" s="1">
        <v>26.64</v>
      </c>
      <c r="EA343" s="1" t="s">
        <v>149</v>
      </c>
      <c r="EB343" s="1" t="s">
        <v>158</v>
      </c>
      <c r="EC343" s="1" t="s">
        <v>157</v>
      </c>
      <c r="ED343" s="1" t="s">
        <v>158</v>
      </c>
      <c r="EE343" s="1" t="s">
        <v>845</v>
      </c>
      <c r="EF343" s="1" t="s">
        <v>165</v>
      </c>
      <c r="EG343" s="1" t="s">
        <v>151</v>
      </c>
    </row>
    <row r="344" ht="14.25" customHeight="1">
      <c r="A344" s="1" t="s">
        <v>846</v>
      </c>
      <c r="B344" s="1" t="s">
        <v>136</v>
      </c>
      <c r="C344" s="1">
        <v>59.0</v>
      </c>
      <c r="D344" s="1" t="s">
        <v>161</v>
      </c>
      <c r="E344" s="1">
        <v>95.5</v>
      </c>
      <c r="F344" s="1">
        <v>38.0</v>
      </c>
      <c r="G344" s="1" t="s">
        <v>138</v>
      </c>
      <c r="H344" s="1">
        <v>25.0</v>
      </c>
      <c r="I344" s="1">
        <v>137.0</v>
      </c>
      <c r="J344" s="1">
        <v>187.0</v>
      </c>
      <c r="K344" s="1">
        <v>4.921052632</v>
      </c>
      <c r="L344" s="1">
        <v>69.4</v>
      </c>
      <c r="M344" s="1">
        <v>6.4</v>
      </c>
      <c r="N344" s="1">
        <v>76.0</v>
      </c>
      <c r="O344" s="1">
        <v>6.1</v>
      </c>
      <c r="P344" s="1">
        <v>3.62</v>
      </c>
      <c r="Q344" s="1">
        <v>13.58</v>
      </c>
      <c r="R344" s="1">
        <v>0.266568483</v>
      </c>
      <c r="S344" s="1">
        <v>126.0</v>
      </c>
      <c r="T344" s="1">
        <v>10.73</v>
      </c>
      <c r="U344" s="1">
        <v>4.218</v>
      </c>
      <c r="V344" s="1">
        <v>167.0</v>
      </c>
      <c r="W344" s="1">
        <v>298.8857939</v>
      </c>
      <c r="X344" s="1">
        <v>75.6</v>
      </c>
      <c r="Y344" s="1">
        <v>49.71371529</v>
      </c>
      <c r="Z344" s="1">
        <v>2.011517333</v>
      </c>
      <c r="AA344" s="1">
        <v>0.34301274</v>
      </c>
      <c r="AB344" s="1">
        <v>90.2</v>
      </c>
      <c r="AC344" s="1">
        <v>29.25213132</v>
      </c>
      <c r="AD344" s="1" t="s">
        <v>139</v>
      </c>
      <c r="AE344" s="1">
        <v>41.14385371</v>
      </c>
      <c r="AF344" s="1">
        <v>117.3</v>
      </c>
      <c r="AG344" s="1" t="s">
        <v>140</v>
      </c>
      <c r="AH344" s="1" t="s">
        <v>141</v>
      </c>
      <c r="AI344" s="1" t="s">
        <v>142</v>
      </c>
      <c r="AJ344" s="1" t="s">
        <v>167</v>
      </c>
      <c r="AK344" s="1" t="s">
        <v>143</v>
      </c>
      <c r="AL344" s="1">
        <v>135.0</v>
      </c>
      <c r="AM344" s="1">
        <v>65.0</v>
      </c>
      <c r="AN344" s="1">
        <v>1957.33</v>
      </c>
      <c r="AO344" s="1">
        <v>20.2923</v>
      </c>
      <c r="AP344" s="1">
        <v>470.614</v>
      </c>
      <c r="AQ344" s="1">
        <v>961.229</v>
      </c>
      <c r="AR344" s="1">
        <v>19.7144</v>
      </c>
      <c r="AS344" s="1">
        <v>1121.79</v>
      </c>
      <c r="AT344" s="1">
        <v>3321.82</v>
      </c>
      <c r="AU344" s="1">
        <v>282.939</v>
      </c>
      <c r="AV344" s="1">
        <v>10.3488</v>
      </c>
      <c r="AW344" s="1">
        <v>2.72971</v>
      </c>
      <c r="AX344" s="1">
        <v>3.09637</v>
      </c>
      <c r="AY344" s="1">
        <v>572.558</v>
      </c>
      <c r="AZ344" s="1">
        <v>1.42623</v>
      </c>
      <c r="BA344" s="1">
        <v>1.46554</v>
      </c>
      <c r="BB344" s="1">
        <v>20.0256</v>
      </c>
      <c r="BC344" s="1">
        <v>5.44753</v>
      </c>
      <c r="BD344" s="1">
        <v>1.15711</v>
      </c>
      <c r="BE344" s="1">
        <v>401.053</v>
      </c>
      <c r="BF344" s="1">
        <v>6.83087</v>
      </c>
      <c r="BG344" s="1">
        <v>137.126</v>
      </c>
      <c r="BH344" s="1">
        <v>0.916075443</v>
      </c>
      <c r="BI344" s="1">
        <v>0.369616647</v>
      </c>
      <c r="BJ344" s="1">
        <v>0.291301392</v>
      </c>
      <c r="BK344" s="1">
        <v>0.02901067</v>
      </c>
      <c r="BL344" s="1" t="s">
        <v>144</v>
      </c>
      <c r="BM344" s="1" t="s">
        <v>145</v>
      </c>
      <c r="BN344" s="1" t="s">
        <v>146</v>
      </c>
      <c r="BO344" s="1" t="s">
        <v>145</v>
      </c>
      <c r="BP344" s="1" t="s">
        <v>146</v>
      </c>
      <c r="BQ344" s="1" t="s">
        <v>145</v>
      </c>
      <c r="BR344" s="1" t="s">
        <v>146</v>
      </c>
      <c r="BS344" s="1">
        <v>12.19862251</v>
      </c>
      <c r="BT344" s="1">
        <v>1.697197913</v>
      </c>
      <c r="BU344" s="1">
        <v>1.102704801</v>
      </c>
      <c r="BV344" s="1">
        <v>0.969663174</v>
      </c>
      <c r="BW344" s="1">
        <v>0.425818093</v>
      </c>
      <c r="BX344" s="1">
        <v>-0.052834061</v>
      </c>
      <c r="BY344" s="1">
        <v>-0.026997476</v>
      </c>
      <c r="BZ344" s="1" t="str">
        <f t="shared" si="1"/>
        <v>antiinflamatoria</v>
      </c>
      <c r="CA344" s="1">
        <v>34.05967604</v>
      </c>
      <c r="CB344" s="1" t="s">
        <v>148</v>
      </c>
      <c r="CC344" s="1">
        <v>0.169789612</v>
      </c>
      <c r="CD344" s="1">
        <v>0.221236029</v>
      </c>
      <c r="CE344" s="1">
        <v>0.029355687</v>
      </c>
      <c r="CF344" s="1">
        <v>0.024917817</v>
      </c>
      <c r="CG344" s="1">
        <v>0.194148586</v>
      </c>
      <c r="CH344" s="1">
        <v>1557.079</v>
      </c>
      <c r="CI344" s="2" t="str">
        <f t="shared" si="2"/>
        <v>High</v>
      </c>
      <c r="CJ344" s="1">
        <v>1142.762</v>
      </c>
      <c r="CK344" s="1">
        <v>894.252</v>
      </c>
      <c r="CL344" s="1">
        <v>248.51</v>
      </c>
      <c r="CM344" s="1">
        <v>365.156</v>
      </c>
      <c r="CN344" s="1">
        <v>739.831</v>
      </c>
      <c r="CO344" s="1">
        <v>16.866</v>
      </c>
      <c r="CP344" s="1">
        <v>0.0</v>
      </c>
      <c r="CQ344" s="1">
        <v>16.866</v>
      </c>
      <c r="CR344" s="1">
        <v>0.0</v>
      </c>
      <c r="CS344" s="1">
        <v>20.803</v>
      </c>
      <c r="CT344" s="1">
        <v>20.803</v>
      </c>
      <c r="CU344" s="1">
        <v>0.105</v>
      </c>
      <c r="CV344" s="1">
        <v>12.647</v>
      </c>
      <c r="CW344" s="1">
        <v>21.901</v>
      </c>
      <c r="CX344" s="1">
        <v>0.0</v>
      </c>
      <c r="CY344" s="1">
        <v>337.531</v>
      </c>
      <c r="CZ344" s="1">
        <v>0.08</v>
      </c>
      <c r="DA344" s="1">
        <v>0.57</v>
      </c>
      <c r="DB344" s="1">
        <v>0.65</v>
      </c>
      <c r="DC344" s="1">
        <v>0.0</v>
      </c>
      <c r="DD344" s="1">
        <v>0.063</v>
      </c>
      <c r="DE344" s="1">
        <v>0.063</v>
      </c>
      <c r="DF344" s="1">
        <v>2.299</v>
      </c>
      <c r="DG344" s="1">
        <v>2.713</v>
      </c>
      <c r="DH344" s="1">
        <v>5.011</v>
      </c>
      <c r="DI344" s="1">
        <v>1.867</v>
      </c>
      <c r="DJ344" s="1">
        <v>18.0</v>
      </c>
      <c r="DK344" s="1">
        <v>19.866</v>
      </c>
      <c r="DL344" s="1">
        <v>513.591</v>
      </c>
      <c r="DM344" s="1">
        <v>206.349</v>
      </c>
      <c r="DN344" s="1">
        <v>719.94</v>
      </c>
      <c r="DO344" s="1">
        <v>0.0</v>
      </c>
      <c r="DP344" s="1">
        <v>20.803</v>
      </c>
      <c r="DQ344" s="1">
        <v>20.803</v>
      </c>
      <c r="DR344" s="1" t="s">
        <v>149</v>
      </c>
      <c r="DS344" s="1" t="s">
        <v>149</v>
      </c>
      <c r="DT344" s="1" t="s">
        <v>149</v>
      </c>
      <c r="DU344" s="1" t="s">
        <v>149</v>
      </c>
      <c r="DV344" s="1">
        <v>795.512</v>
      </c>
      <c r="DW344" s="1" t="str">
        <f t="shared" si="3"/>
        <v>high</v>
      </c>
      <c r="DX344" s="1">
        <v>583.837</v>
      </c>
      <c r="DY344" s="1">
        <v>186.558</v>
      </c>
      <c r="DZ344" s="1">
        <v>377.98</v>
      </c>
      <c r="EA344" s="1" t="s">
        <v>149</v>
      </c>
      <c r="EB344" s="1" t="s">
        <v>149</v>
      </c>
      <c r="EC344" s="1" t="s">
        <v>149</v>
      </c>
      <c r="ED344" s="1" t="s">
        <v>149</v>
      </c>
      <c r="EE344" s="1" t="s">
        <v>847</v>
      </c>
      <c r="EF344" s="1" t="s">
        <v>151</v>
      </c>
      <c r="EG344" s="1" t="s">
        <v>151</v>
      </c>
    </row>
    <row r="345" ht="14.25" customHeight="1">
      <c r="A345" s="1" t="s">
        <v>848</v>
      </c>
      <c r="B345" s="1" t="s">
        <v>136</v>
      </c>
      <c r="C345" s="1">
        <v>47.0</v>
      </c>
      <c r="D345" s="1" t="s">
        <v>161</v>
      </c>
      <c r="E345" s="1">
        <v>101.0</v>
      </c>
      <c r="F345" s="1">
        <v>39.0</v>
      </c>
      <c r="G345" s="1" t="s">
        <v>138</v>
      </c>
      <c r="H345" s="1">
        <v>43.0</v>
      </c>
      <c r="I345" s="1">
        <v>122.0</v>
      </c>
      <c r="J345" s="1">
        <v>179.0</v>
      </c>
      <c r="K345" s="1">
        <v>4.58974359</v>
      </c>
      <c r="L345" s="1">
        <v>136.3</v>
      </c>
      <c r="M345" s="1">
        <v>0.6</v>
      </c>
      <c r="N345" s="1">
        <v>109.0</v>
      </c>
      <c r="O345" s="1">
        <v>6.8</v>
      </c>
      <c r="P345" s="1">
        <v>3.66</v>
      </c>
      <c r="Q345" s="1">
        <v>4.43</v>
      </c>
      <c r="R345" s="1">
        <v>0.826185102</v>
      </c>
      <c r="S345" s="1">
        <v>214.0</v>
      </c>
      <c r="T345" s="1">
        <v>28.02</v>
      </c>
      <c r="U345" s="1">
        <v>6.0495</v>
      </c>
      <c r="V345" s="1">
        <v>160.0</v>
      </c>
      <c r="W345" s="1">
        <v>219.8078055</v>
      </c>
      <c r="X345" s="1">
        <v>27.2</v>
      </c>
      <c r="Y345" s="1">
        <v>13.27378889</v>
      </c>
      <c r="Z345" s="1">
        <v>7.533644</v>
      </c>
      <c r="AA345" s="1">
        <v>0.286629459</v>
      </c>
      <c r="AB345" s="1">
        <v>101.8</v>
      </c>
      <c r="AC345" s="1">
        <v>32.4571704</v>
      </c>
      <c r="AD345" s="1" t="s">
        <v>155</v>
      </c>
      <c r="AE345" s="1">
        <v>41.69237299</v>
      </c>
      <c r="AF345" s="1">
        <v>116.5</v>
      </c>
      <c r="AG345" s="1" t="s">
        <v>140</v>
      </c>
      <c r="AH345" s="1" t="s">
        <v>141</v>
      </c>
      <c r="AI345" s="1" t="s">
        <v>142</v>
      </c>
      <c r="AJ345" s="1" t="s">
        <v>167</v>
      </c>
      <c r="AK345" s="1" t="s">
        <v>143</v>
      </c>
      <c r="AL345" s="1">
        <v>158.0</v>
      </c>
      <c r="AM345" s="1">
        <v>100.0</v>
      </c>
      <c r="AN345" s="1">
        <v>1887.73</v>
      </c>
      <c r="AO345" s="1">
        <v>28.9901</v>
      </c>
      <c r="AP345" s="1">
        <v>561.47</v>
      </c>
      <c r="AQ345" s="1">
        <v>992.792</v>
      </c>
      <c r="AR345" s="1">
        <v>14.7229</v>
      </c>
      <c r="AS345" s="1">
        <v>824.644</v>
      </c>
      <c r="AT345" s="1">
        <v>4841.26</v>
      </c>
      <c r="AU345" s="1">
        <v>284.561</v>
      </c>
      <c r="AV345" s="1">
        <v>9.79381</v>
      </c>
      <c r="AW345" s="1">
        <v>3.28112</v>
      </c>
      <c r="AX345" s="1">
        <v>3.25436</v>
      </c>
      <c r="AY345" s="1">
        <v>723.368</v>
      </c>
      <c r="AZ345" s="1">
        <v>1.51672</v>
      </c>
      <c r="BA345" s="1">
        <v>1.48242</v>
      </c>
      <c r="BB345" s="1">
        <v>21.278</v>
      </c>
      <c r="BC345" s="1">
        <v>4.98845</v>
      </c>
      <c r="BD345" s="1">
        <v>0.886299</v>
      </c>
      <c r="BE345" s="1">
        <v>421.433</v>
      </c>
      <c r="BF345" s="1">
        <v>6.87685</v>
      </c>
      <c r="BG345" s="1">
        <v>324.506</v>
      </c>
      <c r="BH345" s="1">
        <v>4.402243531</v>
      </c>
      <c r="BI345" s="1">
        <v>1.201768708</v>
      </c>
      <c r="BJ345" s="1">
        <v>0.850836065</v>
      </c>
      <c r="BK345" s="1">
        <v>0.0</v>
      </c>
      <c r="BL345" s="1" t="s">
        <v>144</v>
      </c>
      <c r="BM345" s="1" t="s">
        <v>145</v>
      </c>
      <c r="BN345" s="1" t="s">
        <v>145</v>
      </c>
      <c r="BO345" s="1" t="s">
        <v>145</v>
      </c>
      <c r="BP345" s="1" t="s">
        <v>145</v>
      </c>
      <c r="BQ345" s="1" t="s">
        <v>146</v>
      </c>
      <c r="BR345" s="1" t="s">
        <v>145</v>
      </c>
      <c r="BS345" s="1">
        <v>16.72200749</v>
      </c>
      <c r="BT345" s="1">
        <v>1.703394979</v>
      </c>
      <c r="BU345" s="1">
        <v>1.004786908</v>
      </c>
      <c r="BV345" s="1">
        <v>0.955520276</v>
      </c>
      <c r="BW345" s="1">
        <v>0.467929451</v>
      </c>
      <c r="BX345" s="1">
        <v>-0.965962938</v>
      </c>
      <c r="BY345" s="1">
        <v>-0.511632912</v>
      </c>
      <c r="BZ345" s="1" t="str">
        <f t="shared" si="1"/>
        <v>antiinflamatoria</v>
      </c>
      <c r="CA345" s="1">
        <v>33.59656652</v>
      </c>
      <c r="CB345" s="1" t="s">
        <v>148</v>
      </c>
      <c r="CC345" s="1">
        <v>0.020195207</v>
      </c>
      <c r="CD345" s="1">
        <v>0.068401841</v>
      </c>
      <c r="CE345" s="1">
        <v>0.779955563</v>
      </c>
      <c r="CF345" s="1">
        <v>0.026146643</v>
      </c>
      <c r="CG345" s="1">
        <v>0.029201714</v>
      </c>
      <c r="CH345" s="1">
        <v>1893.658</v>
      </c>
      <c r="CI345" s="2" t="str">
        <f t="shared" si="2"/>
        <v>High</v>
      </c>
      <c r="CJ345" s="1">
        <v>1156.593</v>
      </c>
      <c r="CK345" s="1">
        <v>1003.633</v>
      </c>
      <c r="CL345" s="1">
        <v>152.96</v>
      </c>
      <c r="CM345" s="1">
        <v>723.224</v>
      </c>
      <c r="CN345" s="1">
        <v>371.441</v>
      </c>
      <c r="CO345" s="1">
        <v>22.01</v>
      </c>
      <c r="CP345" s="1">
        <v>0.0</v>
      </c>
      <c r="CQ345" s="1">
        <v>22.01</v>
      </c>
      <c r="CR345" s="1">
        <v>0.0</v>
      </c>
      <c r="CS345" s="1">
        <v>39.741</v>
      </c>
      <c r="CT345" s="1">
        <v>39.741</v>
      </c>
      <c r="CU345" s="1">
        <v>0.176</v>
      </c>
      <c r="CV345" s="1">
        <v>16.387</v>
      </c>
      <c r="CW345" s="1">
        <v>3.631</v>
      </c>
      <c r="CX345" s="1">
        <v>0.0</v>
      </c>
      <c r="CY345" s="1">
        <v>553.912</v>
      </c>
      <c r="CZ345" s="1">
        <v>70.588</v>
      </c>
      <c r="DA345" s="1">
        <v>18.316</v>
      </c>
      <c r="DB345" s="1">
        <v>88.905</v>
      </c>
      <c r="DC345" s="1">
        <v>10.651</v>
      </c>
      <c r="DD345" s="1">
        <v>0.671</v>
      </c>
      <c r="DE345" s="1">
        <v>11.323</v>
      </c>
      <c r="DF345" s="1">
        <v>32.294</v>
      </c>
      <c r="DG345" s="1">
        <v>12.121</v>
      </c>
      <c r="DH345" s="1">
        <v>44.415</v>
      </c>
      <c r="DI345" s="1">
        <v>5.325</v>
      </c>
      <c r="DJ345" s="1">
        <v>1.979</v>
      </c>
      <c r="DK345" s="1">
        <v>7.304</v>
      </c>
      <c r="DL345" s="1">
        <v>284.006</v>
      </c>
      <c r="DM345" s="1">
        <v>80.13</v>
      </c>
      <c r="DN345" s="1">
        <v>364.137</v>
      </c>
      <c r="DO345" s="1">
        <v>0.0</v>
      </c>
      <c r="DP345" s="1">
        <v>39.741</v>
      </c>
      <c r="DQ345" s="1">
        <v>39.741</v>
      </c>
      <c r="DR345" s="1" t="s">
        <v>149</v>
      </c>
      <c r="DS345" s="1" t="s">
        <v>149</v>
      </c>
      <c r="DT345" s="1" t="s">
        <v>149</v>
      </c>
      <c r="DU345" s="1" t="s">
        <v>157</v>
      </c>
      <c r="DV345" s="1">
        <v>1003.14</v>
      </c>
      <c r="DW345" s="1" t="str">
        <f t="shared" si="3"/>
        <v>high</v>
      </c>
      <c r="DX345" s="1">
        <v>612.69</v>
      </c>
      <c r="DY345" s="1">
        <v>383.118</v>
      </c>
      <c r="DZ345" s="1">
        <v>196.766</v>
      </c>
      <c r="EA345" s="1" t="s">
        <v>149</v>
      </c>
      <c r="EB345" s="1" t="s">
        <v>149</v>
      </c>
      <c r="EC345" s="1" t="s">
        <v>149</v>
      </c>
      <c r="ED345" s="1" t="s">
        <v>157</v>
      </c>
      <c r="EE345" s="1" t="s">
        <v>849</v>
      </c>
      <c r="EF345" s="1" t="s">
        <v>151</v>
      </c>
      <c r="EG345" s="1" t="s">
        <v>151</v>
      </c>
    </row>
    <row r="346" ht="14.25" customHeight="1">
      <c r="A346" s="1" t="s">
        <v>850</v>
      </c>
      <c r="B346" s="1" t="s">
        <v>153</v>
      </c>
      <c r="C346" s="1">
        <v>28.0</v>
      </c>
      <c r="D346" s="1" t="s">
        <v>137</v>
      </c>
      <c r="E346" s="1">
        <v>62.6</v>
      </c>
      <c r="F346" s="1">
        <v>54.0</v>
      </c>
      <c r="G346" s="1" t="s">
        <v>154</v>
      </c>
      <c r="H346" s="1">
        <v>13.0</v>
      </c>
      <c r="I346" s="1">
        <v>94.0</v>
      </c>
      <c r="J346" s="1">
        <v>155.0</v>
      </c>
      <c r="K346" s="1">
        <v>2.87037037</v>
      </c>
      <c r="L346" s="1">
        <v>212.3</v>
      </c>
      <c r="M346" s="1">
        <v>0.7</v>
      </c>
      <c r="N346" s="1">
        <v>82.0</v>
      </c>
      <c r="O346" s="1">
        <v>5.8</v>
      </c>
      <c r="P346" s="1">
        <v>5.44</v>
      </c>
      <c r="Q346" s="1">
        <v>5.74</v>
      </c>
      <c r="R346" s="1">
        <v>0.947735192</v>
      </c>
      <c r="S346" s="1">
        <v>67.0</v>
      </c>
      <c r="T346" s="1">
        <v>9.66</v>
      </c>
      <c r="U346" s="1">
        <v>4.551</v>
      </c>
      <c r="V346" s="1">
        <v>133.8</v>
      </c>
      <c r="W346" s="1">
        <v>183.8249286</v>
      </c>
      <c r="X346" s="1">
        <v>82.0</v>
      </c>
      <c r="Y346" s="1">
        <v>51.17979667</v>
      </c>
      <c r="Z346" s="1">
        <v>1.953896</v>
      </c>
      <c r="AA346" s="1">
        <v>0.344504314</v>
      </c>
      <c r="AB346" s="1">
        <v>56.6</v>
      </c>
      <c r="AC346" s="1">
        <v>22.22033781</v>
      </c>
      <c r="AD346" s="1" t="s">
        <v>154</v>
      </c>
      <c r="AE346" s="1">
        <v>33.47391535</v>
      </c>
      <c r="AF346" s="1">
        <v>76.7</v>
      </c>
      <c r="AG346" s="1" t="s">
        <v>154</v>
      </c>
      <c r="AH346" s="1" t="s">
        <v>154</v>
      </c>
      <c r="AI346" s="1" t="s">
        <v>142</v>
      </c>
      <c r="AJ346" s="1" t="s">
        <v>167</v>
      </c>
      <c r="AK346" s="1" t="s">
        <v>173</v>
      </c>
      <c r="AL346" s="1">
        <v>94.0</v>
      </c>
      <c r="AM346" s="1">
        <v>70.0</v>
      </c>
      <c r="AN346" s="1">
        <v>1763.78</v>
      </c>
      <c r="AO346" s="1">
        <v>11.903</v>
      </c>
      <c r="AP346" s="1">
        <v>532.311</v>
      </c>
      <c r="AQ346" s="1">
        <v>882.9</v>
      </c>
      <c r="AR346" s="1">
        <v>10.9364</v>
      </c>
      <c r="AS346" s="1">
        <v>1207.05</v>
      </c>
      <c r="AT346" s="1">
        <v>2360.38</v>
      </c>
      <c r="AU346" s="1">
        <v>201.563</v>
      </c>
      <c r="AV346" s="1">
        <v>10.4341</v>
      </c>
      <c r="AW346" s="1">
        <v>1.14189</v>
      </c>
      <c r="AX346" s="1">
        <v>2.63821</v>
      </c>
      <c r="AY346" s="1">
        <v>932.116</v>
      </c>
      <c r="AZ346" s="1">
        <v>0.926443</v>
      </c>
      <c r="BA346" s="1">
        <v>1.3987</v>
      </c>
      <c r="BB346" s="1">
        <v>13.6639</v>
      </c>
      <c r="BC346" s="1">
        <v>3.56348</v>
      </c>
      <c r="BD346" s="1">
        <v>0.709866</v>
      </c>
      <c r="BE346" s="1">
        <v>295.203</v>
      </c>
      <c r="BF346" s="1">
        <v>7.12104</v>
      </c>
      <c r="BG346" s="1">
        <v>157.642</v>
      </c>
      <c r="BH346" s="1">
        <v>1.956761451</v>
      </c>
      <c r="BI346" s="1">
        <v>0.980080461</v>
      </c>
      <c r="BJ346" s="1">
        <v>0.808755654</v>
      </c>
      <c r="BK346" s="1">
        <v>0.035996604</v>
      </c>
      <c r="BL346" s="1" t="s">
        <v>156</v>
      </c>
      <c r="BM346" s="1" t="s">
        <v>146</v>
      </c>
      <c r="BN346" s="1" t="s">
        <v>146</v>
      </c>
      <c r="BO346" s="1" t="s">
        <v>146</v>
      </c>
      <c r="BP346" s="1" t="s">
        <v>146</v>
      </c>
      <c r="BQ346" s="1" t="s">
        <v>146</v>
      </c>
      <c r="BR346" s="1" t="s">
        <v>146</v>
      </c>
      <c r="BS346" s="1">
        <v>11.87079292</v>
      </c>
      <c r="BT346" s="1">
        <v>1.17085525</v>
      </c>
      <c r="BU346" s="1">
        <v>0.551568714</v>
      </c>
      <c r="BV346" s="1">
        <v>0.41456845</v>
      </c>
      <c r="BW346" s="1">
        <v>0.214946614</v>
      </c>
      <c r="BX346" s="1">
        <v>0.859452661</v>
      </c>
      <c r="BY346" s="1">
        <v>0.487218062</v>
      </c>
      <c r="BZ346" s="1" t="str">
        <f t="shared" si="1"/>
        <v>proinflamatoria</v>
      </c>
      <c r="CA346" s="1">
        <v>34.3833116</v>
      </c>
      <c r="CB346" s="1" t="s">
        <v>148</v>
      </c>
      <c r="CC346" s="1">
        <v>0.380011898</v>
      </c>
      <c r="CD346" s="1">
        <v>0.180317838</v>
      </c>
      <c r="CE346" s="1">
        <v>0.370782697</v>
      </c>
      <c r="CF346" s="1">
        <v>0.004589105</v>
      </c>
      <c r="CG346" s="1">
        <v>0.007036628</v>
      </c>
      <c r="CH346" s="1">
        <v>3250.406</v>
      </c>
      <c r="CI346" s="2" t="str">
        <f t="shared" si="2"/>
        <v>High</v>
      </c>
      <c r="CJ346" s="1">
        <v>2741.319</v>
      </c>
      <c r="CK346" s="1">
        <v>2710.594</v>
      </c>
      <c r="CL346" s="1">
        <v>30.725</v>
      </c>
      <c r="CM346" s="1">
        <v>2375.597</v>
      </c>
      <c r="CN346" s="1">
        <v>364.59</v>
      </c>
      <c r="CO346" s="1">
        <v>1.031</v>
      </c>
      <c r="CP346" s="1">
        <v>0.0</v>
      </c>
      <c r="CQ346" s="1">
        <v>1.031</v>
      </c>
      <c r="CR346" s="1">
        <v>0.0</v>
      </c>
      <c r="CS346" s="1">
        <v>0.102</v>
      </c>
      <c r="CT346" s="1">
        <v>0.102</v>
      </c>
      <c r="CU346" s="1">
        <v>0.0</v>
      </c>
      <c r="CV346" s="1">
        <v>0.801</v>
      </c>
      <c r="CW346" s="1">
        <v>328.617</v>
      </c>
      <c r="CX346" s="1">
        <v>0.0</v>
      </c>
      <c r="CY346" s="1">
        <v>1979.121</v>
      </c>
      <c r="CZ346" s="1">
        <v>0.0</v>
      </c>
      <c r="DA346" s="1">
        <v>0.0</v>
      </c>
      <c r="DB346" s="1">
        <v>0.0</v>
      </c>
      <c r="DC346" s="1">
        <v>7.69</v>
      </c>
      <c r="DD346" s="1">
        <v>0.0</v>
      </c>
      <c r="DE346" s="1">
        <v>7.69</v>
      </c>
      <c r="DF346" s="1">
        <v>60.17</v>
      </c>
      <c r="DG346" s="1">
        <v>0.0</v>
      </c>
      <c r="DH346" s="1">
        <v>60.17</v>
      </c>
      <c r="DI346" s="1">
        <v>1.518</v>
      </c>
      <c r="DJ346" s="1">
        <v>26.292</v>
      </c>
      <c r="DK346" s="1">
        <v>27.81</v>
      </c>
      <c r="DL346" s="1">
        <v>332.448</v>
      </c>
      <c r="DM346" s="1">
        <v>4.331</v>
      </c>
      <c r="DN346" s="1">
        <v>336.779</v>
      </c>
      <c r="DO346" s="1">
        <v>0.0</v>
      </c>
      <c r="DP346" s="1">
        <v>0.102</v>
      </c>
      <c r="DQ346" s="1">
        <v>0.102</v>
      </c>
      <c r="DR346" s="1" t="s">
        <v>149</v>
      </c>
      <c r="DS346" s="1" t="s">
        <v>149</v>
      </c>
      <c r="DT346" s="1" t="s">
        <v>149</v>
      </c>
      <c r="DU346" s="1" t="s">
        <v>157</v>
      </c>
      <c r="DV346" s="1">
        <v>1842.864</v>
      </c>
      <c r="DW346" s="1" t="str">
        <f t="shared" si="3"/>
        <v>high</v>
      </c>
      <c r="DX346" s="1">
        <v>1554.23</v>
      </c>
      <c r="DY346" s="1">
        <v>1346.878</v>
      </c>
      <c r="DZ346" s="1">
        <v>206.709</v>
      </c>
      <c r="EA346" s="1" t="s">
        <v>149</v>
      </c>
      <c r="EB346" s="1" t="s">
        <v>149</v>
      </c>
      <c r="EC346" s="1" t="s">
        <v>149</v>
      </c>
      <c r="ED346" s="1" t="s">
        <v>157</v>
      </c>
      <c r="EE346" s="1" t="s">
        <v>851</v>
      </c>
      <c r="EF346" s="1" t="s">
        <v>151</v>
      </c>
      <c r="EG346" s="1" t="s">
        <v>151</v>
      </c>
    </row>
    <row r="347" ht="14.25" customHeight="1">
      <c r="A347" s="1" t="s">
        <v>852</v>
      </c>
      <c r="B347" s="1" t="s">
        <v>136</v>
      </c>
      <c r="C347" s="1">
        <v>21.0</v>
      </c>
      <c r="D347" s="1" t="s">
        <v>137</v>
      </c>
      <c r="E347" s="1">
        <v>56.3</v>
      </c>
      <c r="F347" s="1">
        <v>42.0</v>
      </c>
      <c r="G347" s="1" t="s">
        <v>154</v>
      </c>
      <c r="H347" s="1">
        <v>8.0</v>
      </c>
      <c r="I347" s="1">
        <v>81.0</v>
      </c>
      <c r="J347" s="1">
        <v>128.0</v>
      </c>
      <c r="K347" s="1">
        <v>3.047619048</v>
      </c>
      <c r="L347" s="1">
        <v>284.6</v>
      </c>
      <c r="M347" s="1">
        <v>0.5</v>
      </c>
      <c r="N347" s="1">
        <v>85.0</v>
      </c>
      <c r="O347" s="1">
        <v>5.6</v>
      </c>
      <c r="P347" s="1">
        <v>0.52</v>
      </c>
      <c r="Q347" s="1">
        <v>7.94</v>
      </c>
      <c r="R347" s="1">
        <v>0.065491184</v>
      </c>
      <c r="S347" s="1">
        <v>42.0</v>
      </c>
      <c r="T347" s="1">
        <v>6.26</v>
      </c>
      <c r="U347" s="1">
        <v>4.7175</v>
      </c>
      <c r="V347" s="1">
        <v>93.0</v>
      </c>
      <c r="W347" s="1">
        <v>102.8336756</v>
      </c>
      <c r="X347" s="1">
        <v>124.5</v>
      </c>
      <c r="Y347" s="1">
        <v>76.18970222</v>
      </c>
      <c r="Z347" s="1">
        <v>1.312513333</v>
      </c>
      <c r="AA347" s="1">
        <v>0.366310624</v>
      </c>
      <c r="AB347" s="1">
        <v>58.0</v>
      </c>
      <c r="AC347" s="1">
        <v>20.89671403</v>
      </c>
      <c r="AD347" s="1" t="s">
        <v>154</v>
      </c>
      <c r="AE347" s="1">
        <v>24.69250659</v>
      </c>
      <c r="AF347" s="1">
        <v>75.0</v>
      </c>
      <c r="AG347" s="1" t="s">
        <v>154</v>
      </c>
      <c r="AH347" s="1" t="s">
        <v>154</v>
      </c>
      <c r="AI347" s="1" t="s">
        <v>142</v>
      </c>
      <c r="AJ347" s="1" t="s">
        <v>142</v>
      </c>
      <c r="AK347" s="1" t="s">
        <v>173</v>
      </c>
      <c r="AL347" s="1">
        <v>119.0</v>
      </c>
      <c r="AM347" s="1">
        <v>53.0</v>
      </c>
      <c r="AN347" s="1">
        <v>2739.32</v>
      </c>
      <c r="AO347" s="1">
        <v>27.3151</v>
      </c>
      <c r="AP347" s="1">
        <v>1018.15</v>
      </c>
      <c r="AQ347" s="1">
        <v>1227.35</v>
      </c>
      <c r="AR347" s="1">
        <v>19.0709</v>
      </c>
      <c r="AS347" s="1">
        <v>1746.0</v>
      </c>
      <c r="AT347" s="1">
        <v>4094.12</v>
      </c>
      <c r="AU347" s="1">
        <v>298.441</v>
      </c>
      <c r="AV347" s="1">
        <v>10.7411</v>
      </c>
      <c r="AW347" s="1">
        <v>2.94889</v>
      </c>
      <c r="AX347" s="1">
        <v>3.3834</v>
      </c>
      <c r="AY347" s="1">
        <v>1239.65</v>
      </c>
      <c r="AZ347" s="1">
        <v>2.71153</v>
      </c>
      <c r="BA347" s="1">
        <v>3.22214</v>
      </c>
      <c r="BB347" s="1">
        <v>32.7421</v>
      </c>
      <c r="BC347" s="1">
        <v>9.69874</v>
      </c>
      <c r="BD347" s="1">
        <v>2.79577</v>
      </c>
      <c r="BE347" s="1">
        <v>645.6</v>
      </c>
      <c r="BF347" s="1">
        <v>7.60361</v>
      </c>
      <c r="BG347" s="1">
        <v>216.901</v>
      </c>
      <c r="BH347" s="1">
        <v>3.768057426</v>
      </c>
      <c r="BI347" s="1">
        <v>1.682525213</v>
      </c>
      <c r="BJ347" s="1">
        <v>0.662487783</v>
      </c>
      <c r="BK347" s="1">
        <v>0.042736054</v>
      </c>
      <c r="BL347" s="1" t="s">
        <v>156</v>
      </c>
      <c r="BM347" s="1" t="s">
        <v>146</v>
      </c>
      <c r="BN347" s="1" t="s">
        <v>146</v>
      </c>
      <c r="BO347" s="1" t="s">
        <v>146</v>
      </c>
      <c r="BP347" s="1" t="s">
        <v>146</v>
      </c>
      <c r="BQ347" s="1" t="s">
        <v>146</v>
      </c>
      <c r="BR347" s="1" t="s">
        <v>146</v>
      </c>
      <c r="BS347" s="1">
        <v>7.23281827</v>
      </c>
      <c r="BT347" s="1">
        <v>1.041550473</v>
      </c>
      <c r="BU347" s="1">
        <v>0.540806099</v>
      </c>
      <c r="BV347" s="1">
        <v>0.289786503</v>
      </c>
      <c r="BW347" s="1">
        <v>0.151358769</v>
      </c>
      <c r="BX347" s="1">
        <v>-1.505041466</v>
      </c>
      <c r="BY347" s="1">
        <v>-0.549485749</v>
      </c>
      <c r="BZ347" s="1" t="str">
        <f t="shared" si="1"/>
        <v>antiinflamatoria</v>
      </c>
      <c r="CA347" s="1">
        <v>19.57333333</v>
      </c>
      <c r="CB347" s="1" t="s">
        <v>154</v>
      </c>
      <c r="CC347" s="1">
        <v>0.710777958</v>
      </c>
      <c r="CD347" s="1">
        <v>0.06815235</v>
      </c>
      <c r="CE347" s="1">
        <v>0.029781199</v>
      </c>
      <c r="CF347" s="1">
        <v>0.022649919</v>
      </c>
      <c r="CG347" s="1">
        <v>0.041045381</v>
      </c>
      <c r="CH347" s="1">
        <v>1882.609</v>
      </c>
      <c r="CI347" s="2" t="str">
        <f t="shared" si="2"/>
        <v>High</v>
      </c>
      <c r="CJ347" s="1">
        <v>325.437</v>
      </c>
      <c r="CK347" s="1">
        <v>122.238</v>
      </c>
      <c r="CL347" s="1">
        <v>203.199</v>
      </c>
      <c r="CM347" s="1">
        <v>42.566</v>
      </c>
      <c r="CN347" s="1">
        <v>271.446</v>
      </c>
      <c r="CO347" s="1">
        <v>0.893</v>
      </c>
      <c r="CP347" s="1">
        <v>0.0</v>
      </c>
      <c r="CQ347" s="1">
        <v>0.893</v>
      </c>
      <c r="CR347" s="1">
        <v>0.0</v>
      </c>
      <c r="CS347" s="1">
        <v>10.501</v>
      </c>
      <c r="CT347" s="1">
        <v>10.501</v>
      </c>
      <c r="CU347" s="1">
        <v>0.031</v>
      </c>
      <c r="CV347" s="1">
        <v>0.893</v>
      </c>
      <c r="CW347" s="1">
        <v>0.0</v>
      </c>
      <c r="CX347" s="1">
        <v>0.0</v>
      </c>
      <c r="CY347" s="1">
        <v>1.77</v>
      </c>
      <c r="CZ347" s="1">
        <v>0.498</v>
      </c>
      <c r="DA347" s="1">
        <v>28.316</v>
      </c>
      <c r="DB347" s="1">
        <v>28.815</v>
      </c>
      <c r="DC347" s="1">
        <v>9.021</v>
      </c>
      <c r="DD347" s="1">
        <v>1.027</v>
      </c>
      <c r="DE347" s="1">
        <v>10.049</v>
      </c>
      <c r="DF347" s="1">
        <v>1.437</v>
      </c>
      <c r="DG347" s="1">
        <v>0.496</v>
      </c>
      <c r="DH347" s="1">
        <v>1.932</v>
      </c>
      <c r="DI347" s="1">
        <v>0.739</v>
      </c>
      <c r="DJ347" s="1">
        <v>2.498</v>
      </c>
      <c r="DK347" s="1">
        <v>3.237</v>
      </c>
      <c r="DL347" s="1">
        <v>107.757</v>
      </c>
      <c r="DM347" s="1">
        <v>160.269</v>
      </c>
      <c r="DN347" s="1">
        <v>268.026</v>
      </c>
      <c r="DO347" s="1">
        <v>0.0</v>
      </c>
      <c r="DP347" s="1">
        <v>10.501</v>
      </c>
      <c r="DQ347" s="1">
        <v>10.501</v>
      </c>
      <c r="DR347" s="1" t="s">
        <v>149</v>
      </c>
      <c r="DS347" s="1" t="s">
        <v>158</v>
      </c>
      <c r="DT347" s="1" t="s">
        <v>158</v>
      </c>
      <c r="DU347" s="1" t="s">
        <v>157</v>
      </c>
      <c r="DV347" s="1">
        <v>687.254</v>
      </c>
      <c r="DW347" s="1" t="str">
        <f t="shared" si="3"/>
        <v>high</v>
      </c>
      <c r="DX347" s="1">
        <v>118.802</v>
      </c>
      <c r="DY347" s="1">
        <v>15.539</v>
      </c>
      <c r="DZ347" s="1">
        <v>99.092</v>
      </c>
      <c r="EA347" s="1" t="s">
        <v>149</v>
      </c>
      <c r="EB347" s="1" t="s">
        <v>158</v>
      </c>
      <c r="EC347" s="1" t="s">
        <v>158</v>
      </c>
      <c r="ED347" s="1" t="s">
        <v>157</v>
      </c>
      <c r="EE347" s="1" t="s">
        <v>853</v>
      </c>
      <c r="EF347" s="1" t="s">
        <v>175</v>
      </c>
      <c r="EG347" s="1" t="s">
        <v>175</v>
      </c>
    </row>
    <row r="348" ht="14.25" customHeight="1">
      <c r="A348" s="1" t="s">
        <v>854</v>
      </c>
      <c r="B348" s="1" t="s">
        <v>153</v>
      </c>
      <c r="C348" s="1">
        <v>26.0</v>
      </c>
      <c r="D348" s="1" t="s">
        <v>137</v>
      </c>
      <c r="E348" s="1">
        <v>86.8</v>
      </c>
      <c r="F348" s="1">
        <v>36.0</v>
      </c>
      <c r="G348" s="1" t="s">
        <v>154</v>
      </c>
      <c r="H348" s="1">
        <v>38.0</v>
      </c>
      <c r="I348" s="1">
        <v>109.0</v>
      </c>
      <c r="J348" s="1">
        <v>164.0</v>
      </c>
      <c r="K348" s="1">
        <v>4.555555556</v>
      </c>
      <c r="L348" s="1">
        <v>155.5</v>
      </c>
      <c r="M348" s="1">
        <v>4.1</v>
      </c>
      <c r="N348" s="1">
        <v>86.0</v>
      </c>
      <c r="O348" s="1">
        <v>5.6</v>
      </c>
      <c r="P348" s="1">
        <v>13.2</v>
      </c>
      <c r="Q348" s="1">
        <v>6.08</v>
      </c>
      <c r="R348" s="1">
        <v>2.171052632</v>
      </c>
      <c r="S348" s="1">
        <v>188.0</v>
      </c>
      <c r="T348" s="1">
        <v>24.13</v>
      </c>
      <c r="U348" s="1">
        <v>4.773</v>
      </c>
      <c r="V348" s="1">
        <v>226.0</v>
      </c>
      <c r="W348" s="1">
        <v>379.1044776</v>
      </c>
      <c r="X348" s="1">
        <v>33.3</v>
      </c>
      <c r="Y348" s="1">
        <v>19.53591522</v>
      </c>
      <c r="Z348" s="1">
        <v>5.118777333</v>
      </c>
      <c r="AA348" s="1">
        <v>0.301115386</v>
      </c>
      <c r="AB348" s="1">
        <v>94.2</v>
      </c>
      <c r="AC348" s="1">
        <v>35.28148029</v>
      </c>
      <c r="AD348" s="1" t="s">
        <v>155</v>
      </c>
      <c r="AE348" s="1">
        <v>38.66153807</v>
      </c>
      <c r="AF348" s="1">
        <v>108.2</v>
      </c>
      <c r="AG348" s="1" t="s">
        <v>140</v>
      </c>
      <c r="AH348" s="1" t="s">
        <v>141</v>
      </c>
      <c r="AI348" s="1" t="s">
        <v>142</v>
      </c>
      <c r="AJ348" s="1" t="s">
        <v>167</v>
      </c>
      <c r="AK348" s="1" t="s">
        <v>143</v>
      </c>
      <c r="AL348" s="1">
        <v>129.0</v>
      </c>
      <c r="AM348" s="1">
        <v>91.0</v>
      </c>
      <c r="AN348" s="1">
        <v>1882.38</v>
      </c>
      <c r="AO348" s="1">
        <v>16.1934</v>
      </c>
      <c r="AP348" s="1">
        <v>642.651</v>
      </c>
      <c r="AQ348" s="1">
        <v>1104.67</v>
      </c>
      <c r="AR348" s="1">
        <v>13.5107</v>
      </c>
      <c r="AS348" s="1">
        <v>1270.84</v>
      </c>
      <c r="AT348" s="1">
        <v>2926.94</v>
      </c>
      <c r="AU348" s="1">
        <v>242.381</v>
      </c>
      <c r="AV348" s="1">
        <v>10.6485</v>
      </c>
      <c r="AW348" s="1">
        <v>1.22722</v>
      </c>
      <c r="AX348" s="1">
        <v>3.17962</v>
      </c>
      <c r="AY348" s="1">
        <v>914.251</v>
      </c>
      <c r="AZ348" s="1">
        <v>0.902128</v>
      </c>
      <c r="BA348" s="1">
        <v>1.76795</v>
      </c>
      <c r="BB348" s="1">
        <v>16.2319</v>
      </c>
      <c r="BC348" s="1">
        <v>4.90201</v>
      </c>
      <c r="BD348" s="1">
        <v>2.41823</v>
      </c>
      <c r="BE348" s="1">
        <v>366.827</v>
      </c>
      <c r="BF348" s="1">
        <v>7.23105</v>
      </c>
      <c r="BG348" s="1">
        <v>124.699</v>
      </c>
      <c r="BH348" s="1">
        <v>3.110934333</v>
      </c>
      <c r="BI348" s="1">
        <v>0.784763791</v>
      </c>
      <c r="BJ348" s="1">
        <v>0.561060491</v>
      </c>
      <c r="BK348" s="1">
        <v>0.067558392</v>
      </c>
      <c r="BL348" s="1" t="s">
        <v>144</v>
      </c>
      <c r="BM348" s="1" t="s">
        <v>145</v>
      </c>
      <c r="BN348" s="1" t="s">
        <v>145</v>
      </c>
      <c r="BO348" s="1" t="s">
        <v>145</v>
      </c>
      <c r="BP348" s="1" t="s">
        <v>146</v>
      </c>
      <c r="BQ348" s="1" t="s">
        <v>145</v>
      </c>
      <c r="BR348" s="1" t="s">
        <v>145</v>
      </c>
      <c r="BS348" s="1">
        <v>8.021747141</v>
      </c>
      <c r="BT348" s="1">
        <v>0.724645224</v>
      </c>
      <c r="BU348" s="1">
        <v>0.56024234</v>
      </c>
      <c r="BV348" s="1">
        <v>0.289420043</v>
      </c>
      <c r="BW348" s="1">
        <v>0.122407745</v>
      </c>
      <c r="BX348" s="1">
        <v>0.128534604</v>
      </c>
      <c r="BY348" s="1">
        <v>0.068296814</v>
      </c>
      <c r="BZ348" s="1" t="str">
        <f t="shared" si="1"/>
        <v>proinflamatoria</v>
      </c>
      <c r="CA348" s="1">
        <v>45.79667283</v>
      </c>
      <c r="CB348" s="1" t="s">
        <v>148</v>
      </c>
      <c r="CC348" s="1">
        <v>0.020800267</v>
      </c>
      <c r="CD348" s="1">
        <v>0.417801353</v>
      </c>
      <c r="CE348" s="1">
        <v>0.204870103</v>
      </c>
      <c r="CF348" s="1">
        <v>0.1839863</v>
      </c>
      <c r="CG348" s="1">
        <v>0.030114443</v>
      </c>
      <c r="CH348" s="1">
        <v>337.834</v>
      </c>
      <c r="CI348" s="2" t="str">
        <f t="shared" si="2"/>
        <v>low</v>
      </c>
      <c r="CJ348" s="1">
        <v>250.02</v>
      </c>
      <c r="CK348" s="1">
        <v>208.405</v>
      </c>
      <c r="CL348" s="1">
        <v>41.615</v>
      </c>
      <c r="CM348" s="1">
        <v>154.171</v>
      </c>
      <c r="CN348" s="1">
        <v>94.744</v>
      </c>
      <c r="CO348" s="1">
        <v>0.656</v>
      </c>
      <c r="CP348" s="1">
        <v>0.0</v>
      </c>
      <c r="CQ348" s="1">
        <v>0.656</v>
      </c>
      <c r="CR348" s="1">
        <v>0.0</v>
      </c>
      <c r="CS348" s="1">
        <v>0.448</v>
      </c>
      <c r="CT348" s="1">
        <v>0.448</v>
      </c>
      <c r="CU348" s="1">
        <v>0.0</v>
      </c>
      <c r="CV348" s="1">
        <v>0.62</v>
      </c>
      <c r="CW348" s="1">
        <v>65.723</v>
      </c>
      <c r="CX348" s="1">
        <v>0.0</v>
      </c>
      <c r="CY348" s="1">
        <v>0.891</v>
      </c>
      <c r="CZ348" s="1">
        <v>0.536</v>
      </c>
      <c r="DA348" s="1">
        <v>4.23</v>
      </c>
      <c r="DB348" s="1">
        <v>4.766</v>
      </c>
      <c r="DC348" s="1">
        <v>6.04</v>
      </c>
      <c r="DD348" s="1">
        <v>0.7</v>
      </c>
      <c r="DE348" s="1">
        <v>6.74</v>
      </c>
      <c r="DF348" s="1">
        <v>68.503</v>
      </c>
      <c r="DG348" s="1">
        <v>7.549</v>
      </c>
      <c r="DH348" s="1">
        <v>76.051</v>
      </c>
      <c r="DI348" s="1">
        <v>0.643</v>
      </c>
      <c r="DJ348" s="1">
        <v>0.828</v>
      </c>
      <c r="DK348" s="1">
        <v>1.471</v>
      </c>
      <c r="DL348" s="1">
        <v>65.4</v>
      </c>
      <c r="DM348" s="1">
        <v>27.847</v>
      </c>
      <c r="DN348" s="1">
        <v>93.247</v>
      </c>
      <c r="DO348" s="1">
        <v>0.0</v>
      </c>
      <c r="DP348" s="1">
        <v>0.448</v>
      </c>
      <c r="DQ348" s="1">
        <v>0.448</v>
      </c>
      <c r="DR348" s="1" t="s">
        <v>158</v>
      </c>
      <c r="DS348" s="1" t="s">
        <v>158</v>
      </c>
      <c r="DT348" s="1" t="s">
        <v>157</v>
      </c>
      <c r="DU348" s="1" t="s">
        <v>158</v>
      </c>
      <c r="DV348" s="1">
        <v>179.472</v>
      </c>
      <c r="DW348" s="1" t="str">
        <f t="shared" si="3"/>
        <v>low</v>
      </c>
      <c r="DX348" s="1">
        <v>132.821</v>
      </c>
      <c r="DY348" s="1">
        <v>81.902</v>
      </c>
      <c r="DZ348" s="1">
        <v>50.332</v>
      </c>
      <c r="EA348" s="1" t="s">
        <v>158</v>
      </c>
      <c r="EB348" s="1" t="s">
        <v>158</v>
      </c>
      <c r="EC348" s="1" t="s">
        <v>157</v>
      </c>
      <c r="ED348" s="1" t="s">
        <v>158</v>
      </c>
      <c r="EE348" s="1" t="s">
        <v>855</v>
      </c>
      <c r="EF348" s="1" t="s">
        <v>151</v>
      </c>
      <c r="EG348" s="1" t="s">
        <v>151</v>
      </c>
    </row>
    <row r="349" ht="14.25" customHeight="1">
      <c r="A349" s="1" t="s">
        <v>856</v>
      </c>
      <c r="B349" s="1" t="s">
        <v>153</v>
      </c>
      <c r="C349" s="1">
        <v>30.0</v>
      </c>
      <c r="D349" s="1" t="s">
        <v>137</v>
      </c>
      <c r="E349" s="1">
        <v>48.3</v>
      </c>
      <c r="F349" s="1">
        <v>30.0</v>
      </c>
      <c r="G349" s="1" t="s">
        <v>154</v>
      </c>
      <c r="H349" s="1">
        <v>8.0</v>
      </c>
      <c r="I349" s="1">
        <v>63.0</v>
      </c>
      <c r="J349" s="1">
        <v>100.0</v>
      </c>
      <c r="K349" s="1">
        <v>3.333333333</v>
      </c>
      <c r="L349" s="1">
        <v>270.6</v>
      </c>
      <c r="M349" s="1">
        <v>5.0</v>
      </c>
      <c r="N349" s="1">
        <v>83.0</v>
      </c>
      <c r="O349" s="1">
        <v>5.7</v>
      </c>
      <c r="P349" s="1">
        <v>5.62</v>
      </c>
      <c r="Q349" s="1">
        <v>16.31</v>
      </c>
      <c r="R349" s="1">
        <v>0.344573881</v>
      </c>
      <c r="S349" s="1">
        <v>38.0</v>
      </c>
      <c r="T349" s="1">
        <v>6.48</v>
      </c>
      <c r="U349" s="1">
        <v>4.6065</v>
      </c>
      <c r="V349" s="1">
        <v>99.9</v>
      </c>
      <c r="W349" s="1">
        <v>117.1260732</v>
      </c>
      <c r="X349" s="1">
        <v>121.1</v>
      </c>
      <c r="Y349" s="1">
        <v>75.3765814</v>
      </c>
      <c r="Z349" s="1">
        <v>1.326672</v>
      </c>
      <c r="AA349" s="1">
        <v>0.365686416</v>
      </c>
      <c r="AB349" s="1">
        <v>59.0</v>
      </c>
      <c r="AC349" s="1">
        <v>24.7169594</v>
      </c>
      <c r="AD349" s="1" t="s">
        <v>154</v>
      </c>
      <c r="AE349" s="1">
        <v>32.71108924</v>
      </c>
      <c r="AF349" s="1">
        <v>77.0</v>
      </c>
      <c r="AG349" s="1" t="s">
        <v>154</v>
      </c>
      <c r="AH349" s="1" t="s">
        <v>154</v>
      </c>
      <c r="AI349" s="1" t="s">
        <v>142</v>
      </c>
      <c r="AJ349" s="1" t="s">
        <v>167</v>
      </c>
      <c r="AK349" s="1" t="s">
        <v>143</v>
      </c>
      <c r="AL349" s="1">
        <v>99.0</v>
      </c>
      <c r="AM349" s="1">
        <v>67.0</v>
      </c>
      <c r="AN349" s="1">
        <v>2397.33</v>
      </c>
      <c r="AO349" s="1">
        <v>17.1962</v>
      </c>
      <c r="AP349" s="1">
        <v>846.459</v>
      </c>
      <c r="AQ349" s="1">
        <v>1364.36</v>
      </c>
      <c r="AR349" s="1">
        <v>16.1918</v>
      </c>
      <c r="AS349" s="1">
        <v>1671.53</v>
      </c>
      <c r="AT349" s="1">
        <v>3591.7</v>
      </c>
      <c r="AU349" s="1">
        <v>249.457</v>
      </c>
      <c r="AV349" s="1">
        <v>12.7399</v>
      </c>
      <c r="AW349" s="1">
        <v>2.52685</v>
      </c>
      <c r="AX349" s="1">
        <v>3.85009</v>
      </c>
      <c r="AY349" s="1">
        <v>827.642</v>
      </c>
      <c r="AZ349" s="1">
        <v>1.14964</v>
      </c>
      <c r="BA349" s="1">
        <v>2.24643</v>
      </c>
      <c r="BB349" s="1">
        <v>20.5871</v>
      </c>
      <c r="BC349" s="1">
        <v>5.71449</v>
      </c>
      <c r="BD349" s="1">
        <v>3.35538</v>
      </c>
      <c r="BE349" s="1">
        <v>367.198</v>
      </c>
      <c r="BF349" s="1">
        <v>7.45755</v>
      </c>
      <c r="BG349" s="1">
        <v>126.856</v>
      </c>
      <c r="BH349" s="1">
        <v>1.166013758</v>
      </c>
      <c r="BI349" s="1">
        <v>0.281287658</v>
      </c>
      <c r="BJ349" s="1">
        <v>0.292181605</v>
      </c>
      <c r="BK349" s="1">
        <v>0.013072912</v>
      </c>
      <c r="BL349" s="1" t="s">
        <v>144</v>
      </c>
      <c r="BM349" s="1" t="s">
        <v>146</v>
      </c>
      <c r="BN349" s="1" t="s">
        <v>146</v>
      </c>
      <c r="BO349" s="1" t="s">
        <v>145</v>
      </c>
      <c r="BP349" s="1" t="s">
        <v>146</v>
      </c>
      <c r="BQ349" s="1" t="s">
        <v>145</v>
      </c>
      <c r="BR349" s="1" t="s">
        <v>146</v>
      </c>
      <c r="BS349" s="1" t="s">
        <v>147</v>
      </c>
      <c r="BT349" s="1" t="s">
        <v>147</v>
      </c>
      <c r="BU349" s="1" t="s">
        <v>147</v>
      </c>
      <c r="BV349" s="1" t="s">
        <v>147</v>
      </c>
      <c r="BW349" s="1" t="s">
        <v>147</v>
      </c>
      <c r="BX349" s="1">
        <v>-0.139930131</v>
      </c>
      <c r="BY349" s="1">
        <v>-0.058377193</v>
      </c>
      <c r="BZ349" s="1" t="str">
        <f t="shared" si="1"/>
        <v>antiinflamatoria</v>
      </c>
      <c r="CA349" s="1">
        <v>35.87012987</v>
      </c>
      <c r="CB349" s="1" t="s">
        <v>148</v>
      </c>
      <c r="CC349" s="1">
        <v>0.100974277</v>
      </c>
      <c r="CD349" s="1">
        <v>0.272797685</v>
      </c>
      <c r="CE349" s="1">
        <v>0.054624761</v>
      </c>
      <c r="CF349" s="1">
        <v>0.218172924</v>
      </c>
      <c r="CG349" s="1">
        <v>0.183808243</v>
      </c>
      <c r="CH349" s="1">
        <v>272.741</v>
      </c>
      <c r="CI349" s="2" t="str">
        <f t="shared" si="2"/>
        <v>low</v>
      </c>
      <c r="CJ349" s="1">
        <v>76.584</v>
      </c>
      <c r="CK349" s="1">
        <v>64.473</v>
      </c>
      <c r="CL349" s="1">
        <v>12.111</v>
      </c>
      <c r="CM349" s="1">
        <v>8.636</v>
      </c>
      <c r="CN349" s="1">
        <v>61.225</v>
      </c>
      <c r="CO349" s="1">
        <v>0.814</v>
      </c>
      <c r="CP349" s="1">
        <v>0.0</v>
      </c>
      <c r="CQ349" s="1">
        <v>0.814</v>
      </c>
      <c r="CR349" s="1">
        <v>0.0</v>
      </c>
      <c r="CS349" s="1">
        <v>5.908</v>
      </c>
      <c r="CT349" s="1">
        <v>5.908</v>
      </c>
      <c r="CU349" s="1">
        <v>0.0</v>
      </c>
      <c r="CV349" s="1">
        <v>0.814</v>
      </c>
      <c r="CW349" s="1">
        <v>0.0</v>
      </c>
      <c r="CX349" s="1">
        <v>0.0</v>
      </c>
      <c r="CY349" s="1">
        <v>0.0</v>
      </c>
      <c r="CZ349" s="1">
        <v>0.032</v>
      </c>
      <c r="DA349" s="1">
        <v>0.226</v>
      </c>
      <c r="DB349" s="1">
        <v>0.258</v>
      </c>
      <c r="DC349" s="1">
        <v>7.934</v>
      </c>
      <c r="DD349" s="1">
        <v>0.025</v>
      </c>
      <c r="DE349" s="1">
        <v>7.959</v>
      </c>
      <c r="DF349" s="1">
        <v>0.036</v>
      </c>
      <c r="DG349" s="1">
        <v>0.384</v>
      </c>
      <c r="DH349" s="1">
        <v>0.42</v>
      </c>
      <c r="DI349" s="1">
        <v>0.14</v>
      </c>
      <c r="DJ349" s="1">
        <v>0.594</v>
      </c>
      <c r="DK349" s="1">
        <v>0.734</v>
      </c>
      <c r="DL349" s="1">
        <v>55.509</v>
      </c>
      <c r="DM349" s="1">
        <v>4.966</v>
      </c>
      <c r="DN349" s="1">
        <v>60.474</v>
      </c>
      <c r="DO349" s="1">
        <v>0.0</v>
      </c>
      <c r="DP349" s="1">
        <v>5.908</v>
      </c>
      <c r="DQ349" s="1">
        <v>5.908</v>
      </c>
      <c r="DR349" s="1" t="s">
        <v>158</v>
      </c>
      <c r="DS349" s="1" t="s">
        <v>158</v>
      </c>
      <c r="DT349" s="1" t="s">
        <v>158</v>
      </c>
      <c r="DU349" s="1" t="s">
        <v>158</v>
      </c>
      <c r="DV349" s="1">
        <v>113.769</v>
      </c>
      <c r="DW349" s="1" t="str">
        <f t="shared" si="3"/>
        <v>low</v>
      </c>
      <c r="DX349" s="1">
        <v>31.945</v>
      </c>
      <c r="DY349" s="1">
        <v>3.602</v>
      </c>
      <c r="DZ349" s="1">
        <v>25.539</v>
      </c>
      <c r="EA349" s="1" t="s">
        <v>158</v>
      </c>
      <c r="EB349" s="1" t="s">
        <v>158</v>
      </c>
      <c r="EC349" s="1" t="s">
        <v>158</v>
      </c>
      <c r="ED349" s="1" t="s">
        <v>158</v>
      </c>
      <c r="EE349" s="1" t="s">
        <v>857</v>
      </c>
      <c r="EF349" s="1" t="s">
        <v>175</v>
      </c>
      <c r="EG349" s="1" t="s">
        <v>151</v>
      </c>
    </row>
    <row r="350" ht="14.25" customHeight="1">
      <c r="A350" s="1" t="s">
        <v>858</v>
      </c>
      <c r="B350" s="1" t="s">
        <v>136</v>
      </c>
      <c r="C350" s="1">
        <v>53.0</v>
      </c>
      <c r="D350" s="1" t="s">
        <v>161</v>
      </c>
      <c r="E350" s="1">
        <v>51.5</v>
      </c>
      <c r="F350" s="1">
        <v>33.0</v>
      </c>
      <c r="G350" s="1" t="s">
        <v>138</v>
      </c>
      <c r="H350" s="1">
        <v>10.0</v>
      </c>
      <c r="I350" s="1">
        <v>78.0</v>
      </c>
      <c r="J350" s="1">
        <v>117.0</v>
      </c>
      <c r="K350" s="1">
        <v>3.545454545</v>
      </c>
      <c r="L350" s="1">
        <v>98.3</v>
      </c>
      <c r="M350" s="1">
        <v>7.3</v>
      </c>
      <c r="N350" s="1">
        <v>91.0</v>
      </c>
      <c r="O350" s="1">
        <v>6.2</v>
      </c>
      <c r="P350" s="1">
        <v>0.76</v>
      </c>
      <c r="Q350" s="1">
        <v>2.29</v>
      </c>
      <c r="R350" s="1">
        <v>0.331877729</v>
      </c>
      <c r="S350" s="1">
        <v>50.0</v>
      </c>
      <c r="T350" s="1">
        <v>8.52</v>
      </c>
      <c r="U350" s="1">
        <v>5.0505</v>
      </c>
      <c r="V350" s="1">
        <v>99.9</v>
      </c>
      <c r="W350" s="1">
        <v>109.9000322</v>
      </c>
      <c r="X350" s="1">
        <v>90.2</v>
      </c>
      <c r="Y350" s="1">
        <v>52.28878468</v>
      </c>
      <c r="Z350" s="1">
        <v>1.912456</v>
      </c>
      <c r="AA350" s="1">
        <v>0.345612809</v>
      </c>
      <c r="AB350" s="1">
        <v>64.2</v>
      </c>
      <c r="AC350" s="1">
        <v>23.84063759</v>
      </c>
      <c r="AD350" s="1" t="s">
        <v>154</v>
      </c>
      <c r="AE350" s="1">
        <v>38.11655401</v>
      </c>
      <c r="AF350" s="1">
        <v>84.0</v>
      </c>
      <c r="AG350" s="1" t="s">
        <v>140</v>
      </c>
      <c r="AH350" s="1" t="s">
        <v>154</v>
      </c>
      <c r="AI350" s="1" t="s">
        <v>142</v>
      </c>
      <c r="AJ350" s="1" t="s">
        <v>142</v>
      </c>
      <c r="AK350" s="1" t="s">
        <v>143</v>
      </c>
      <c r="AL350" s="1">
        <v>166.0</v>
      </c>
      <c r="AM350" s="1">
        <v>100.0</v>
      </c>
      <c r="AN350" s="1">
        <v>2370.45</v>
      </c>
      <c r="AO350" s="1">
        <v>31.3213</v>
      </c>
      <c r="AP350" s="1">
        <v>804.413</v>
      </c>
      <c r="AQ350" s="1">
        <v>1408.97</v>
      </c>
      <c r="AR350" s="1">
        <v>17.6307</v>
      </c>
      <c r="AS350" s="1">
        <v>1575.54</v>
      </c>
      <c r="AT350" s="1">
        <v>4544.19</v>
      </c>
      <c r="AU350" s="1">
        <v>457.141</v>
      </c>
      <c r="AV350" s="1">
        <v>10.8054</v>
      </c>
      <c r="AW350" s="1">
        <v>3.81226</v>
      </c>
      <c r="AX350" s="1">
        <v>4.24697</v>
      </c>
      <c r="AY350" s="1">
        <v>1100.33</v>
      </c>
      <c r="AZ350" s="1">
        <v>1.42173</v>
      </c>
      <c r="BA350" s="1">
        <v>1.42647</v>
      </c>
      <c r="BB350" s="1">
        <v>15.2091</v>
      </c>
      <c r="BC350" s="1">
        <v>5.23862</v>
      </c>
      <c r="BD350" s="1">
        <v>1.02594</v>
      </c>
      <c r="BE350" s="1">
        <v>511.12</v>
      </c>
      <c r="BF350" s="1">
        <v>6.41449</v>
      </c>
      <c r="BG350" s="1">
        <v>218.385</v>
      </c>
      <c r="BH350" s="1">
        <v>4.116876876</v>
      </c>
      <c r="BI350" s="1">
        <v>0.707928725</v>
      </c>
      <c r="BJ350" s="1">
        <v>0.573877892</v>
      </c>
      <c r="BK350" s="1">
        <v>0.04472428</v>
      </c>
      <c r="BL350" s="1" t="s">
        <v>144</v>
      </c>
      <c r="BM350" s="1" t="s">
        <v>145</v>
      </c>
      <c r="BN350" s="1" t="s">
        <v>146</v>
      </c>
      <c r="BO350" s="1" t="s">
        <v>145</v>
      </c>
      <c r="BP350" s="1" t="s">
        <v>146</v>
      </c>
      <c r="BQ350" s="1" t="s">
        <v>145</v>
      </c>
      <c r="BR350" s="1" t="s">
        <v>146</v>
      </c>
      <c r="BS350" s="1">
        <v>10.49849544</v>
      </c>
      <c r="BT350" s="1">
        <v>1.035846477</v>
      </c>
      <c r="BU350" s="1">
        <v>0.593533525</v>
      </c>
      <c r="BV350" s="1">
        <v>0.308398988</v>
      </c>
      <c r="BW350" s="1">
        <v>0.136945769</v>
      </c>
      <c r="BX350" s="1">
        <v>-2.000673841</v>
      </c>
      <c r="BY350" s="1">
        <v>-0.844166177</v>
      </c>
      <c r="BZ350" s="1" t="str">
        <f t="shared" si="1"/>
        <v>antiinflamatoria</v>
      </c>
      <c r="CA350" s="1">
        <v>24.92857143</v>
      </c>
      <c r="CB350" s="1" t="s">
        <v>148</v>
      </c>
      <c r="CC350" s="1">
        <v>0.003164355</v>
      </c>
      <c r="CD350" s="1">
        <v>0.405357029</v>
      </c>
      <c r="CE350" s="1">
        <v>0.036789618</v>
      </c>
      <c r="CF350" s="1">
        <v>0.110464745</v>
      </c>
      <c r="CG350" s="1">
        <v>0.134501055</v>
      </c>
      <c r="CH350" s="1">
        <v>1612.781</v>
      </c>
      <c r="CI350" s="2" t="str">
        <f t="shared" si="2"/>
        <v>High</v>
      </c>
      <c r="CJ350" s="1">
        <v>1076.462</v>
      </c>
      <c r="CK350" s="1">
        <v>920.807</v>
      </c>
      <c r="CL350" s="1">
        <v>155.655</v>
      </c>
      <c r="CM350" s="1">
        <v>681.15</v>
      </c>
      <c r="CN350" s="1">
        <v>318.372</v>
      </c>
      <c r="CO350" s="1">
        <v>15.447</v>
      </c>
      <c r="CP350" s="1">
        <v>0.0</v>
      </c>
      <c r="CQ350" s="1">
        <v>15.447</v>
      </c>
      <c r="CR350" s="1">
        <v>0.0</v>
      </c>
      <c r="CS350" s="1">
        <v>61.475</v>
      </c>
      <c r="CT350" s="1">
        <v>61.475</v>
      </c>
      <c r="CU350" s="1">
        <v>0.019</v>
      </c>
      <c r="CV350" s="1">
        <v>9.742</v>
      </c>
      <c r="CW350" s="1">
        <v>262.894</v>
      </c>
      <c r="CX350" s="1">
        <v>5.705</v>
      </c>
      <c r="CY350" s="1">
        <v>7.12</v>
      </c>
      <c r="CZ350" s="1">
        <v>0.223</v>
      </c>
      <c r="DA350" s="1">
        <v>1.464</v>
      </c>
      <c r="DB350" s="1">
        <v>1.687</v>
      </c>
      <c r="DC350" s="1">
        <v>1.94</v>
      </c>
      <c r="DD350" s="1">
        <v>1.631</v>
      </c>
      <c r="DE350" s="1">
        <v>3.571</v>
      </c>
      <c r="DF350" s="1">
        <v>108.318</v>
      </c>
      <c r="DG350" s="1">
        <v>10.951</v>
      </c>
      <c r="DH350" s="1">
        <v>119.269</v>
      </c>
      <c r="DI350" s="1">
        <v>1.578</v>
      </c>
      <c r="DJ350" s="1">
        <v>7.418</v>
      </c>
      <c r="DK350" s="1">
        <v>8.995</v>
      </c>
      <c r="DL350" s="1">
        <v>287.521</v>
      </c>
      <c r="DM350" s="1">
        <v>21.855</v>
      </c>
      <c r="DN350" s="1">
        <v>309.376</v>
      </c>
      <c r="DO350" s="1">
        <v>0.0</v>
      </c>
      <c r="DP350" s="1">
        <v>61.475</v>
      </c>
      <c r="DQ350" s="1">
        <v>61.475</v>
      </c>
      <c r="DR350" s="1" t="s">
        <v>149</v>
      </c>
      <c r="DS350" s="1" t="s">
        <v>149</v>
      </c>
      <c r="DT350" s="1" t="s">
        <v>149</v>
      </c>
      <c r="DU350" s="1" t="s">
        <v>157</v>
      </c>
      <c r="DV350" s="1">
        <v>680.369</v>
      </c>
      <c r="DW350" s="1" t="str">
        <f t="shared" si="3"/>
        <v>high</v>
      </c>
      <c r="DX350" s="1">
        <v>454.117</v>
      </c>
      <c r="DY350" s="1">
        <v>287.35</v>
      </c>
      <c r="DZ350" s="1">
        <v>134.309</v>
      </c>
      <c r="EA350" s="1" t="s">
        <v>149</v>
      </c>
      <c r="EB350" s="1" t="s">
        <v>149</v>
      </c>
      <c r="EC350" s="1" t="s">
        <v>149</v>
      </c>
      <c r="ED350" s="1" t="s">
        <v>157</v>
      </c>
      <c r="EE350" s="1" t="s">
        <v>859</v>
      </c>
      <c r="EF350" s="1" t="s">
        <v>175</v>
      </c>
      <c r="EG350" s="1" t="s">
        <v>151</v>
      </c>
    </row>
    <row r="351" ht="14.25" customHeight="1">
      <c r="A351" s="1" t="s">
        <v>860</v>
      </c>
      <c r="B351" s="1" t="s">
        <v>136</v>
      </c>
      <c r="C351" s="1">
        <v>49.0</v>
      </c>
      <c r="D351" s="1" t="s">
        <v>161</v>
      </c>
      <c r="E351" s="1">
        <v>99.8</v>
      </c>
      <c r="F351" s="1">
        <v>51.0</v>
      </c>
      <c r="G351" s="1" t="s">
        <v>154</v>
      </c>
      <c r="H351" s="1">
        <v>16.0</v>
      </c>
      <c r="I351" s="1">
        <v>150.0</v>
      </c>
      <c r="J351" s="1">
        <v>203.0</v>
      </c>
      <c r="K351" s="1">
        <v>3.980392157</v>
      </c>
      <c r="L351" s="1">
        <v>183.7</v>
      </c>
      <c r="M351" s="1">
        <v>0.8</v>
      </c>
      <c r="N351" s="1">
        <v>80.0</v>
      </c>
      <c r="O351" s="1">
        <v>5.7</v>
      </c>
      <c r="P351" s="1">
        <v>0.47</v>
      </c>
      <c r="Q351" s="1">
        <v>8.87</v>
      </c>
      <c r="R351" s="1">
        <v>0.052987599</v>
      </c>
      <c r="S351" s="1">
        <v>81.0</v>
      </c>
      <c r="T351" s="1">
        <v>3.22</v>
      </c>
      <c r="U351" s="1">
        <v>4.44</v>
      </c>
      <c r="V351" s="1">
        <v>67.5</v>
      </c>
      <c r="W351" s="1">
        <v>68.5106383</v>
      </c>
      <c r="X351" s="1">
        <v>244.7</v>
      </c>
      <c r="Y351" s="1">
        <v>157.3778749</v>
      </c>
      <c r="Z351" s="1">
        <v>0.635413333</v>
      </c>
      <c r="AA351" s="1">
        <v>0.414099911</v>
      </c>
      <c r="AB351" s="1">
        <v>71.9</v>
      </c>
      <c r="AC351" s="1">
        <v>24.50271251</v>
      </c>
      <c r="AD351" s="1" t="s">
        <v>154</v>
      </c>
      <c r="AE351" s="1">
        <v>30.64785509</v>
      </c>
      <c r="AF351" s="1">
        <v>85.0</v>
      </c>
      <c r="AG351" s="1" t="s">
        <v>140</v>
      </c>
      <c r="AH351" s="1" t="s">
        <v>154</v>
      </c>
      <c r="AI351" s="1" t="s">
        <v>142</v>
      </c>
      <c r="AJ351" s="1" t="s">
        <v>167</v>
      </c>
      <c r="AK351" s="1" t="s">
        <v>143</v>
      </c>
      <c r="AL351" s="1">
        <v>138.0</v>
      </c>
      <c r="AM351" s="1">
        <v>98.0</v>
      </c>
      <c r="AN351" s="1">
        <v>2246.06</v>
      </c>
      <c r="AO351" s="1">
        <v>18.816</v>
      </c>
      <c r="AP351" s="1">
        <v>1101.91</v>
      </c>
      <c r="AQ351" s="1">
        <v>1351.35</v>
      </c>
      <c r="AR351" s="1">
        <v>17.0388</v>
      </c>
      <c r="AS351" s="1">
        <v>1565.05</v>
      </c>
      <c r="AT351" s="1">
        <v>3055.36</v>
      </c>
      <c r="AU351" s="1">
        <v>249.139</v>
      </c>
      <c r="AV351" s="1">
        <v>11.4899</v>
      </c>
      <c r="AW351" s="1">
        <v>1.62375</v>
      </c>
      <c r="AX351" s="1">
        <v>2.7435</v>
      </c>
      <c r="AY351" s="1">
        <v>1135.31</v>
      </c>
      <c r="AZ351" s="1">
        <v>2.06109</v>
      </c>
      <c r="BA351" s="1">
        <v>2.82655</v>
      </c>
      <c r="BB351" s="1">
        <v>30.0153</v>
      </c>
      <c r="BC351" s="1">
        <v>7.30716</v>
      </c>
      <c r="BD351" s="1">
        <v>1.46395</v>
      </c>
      <c r="BE351" s="1">
        <v>516.519</v>
      </c>
      <c r="BF351" s="1">
        <v>7.57766</v>
      </c>
      <c r="BG351" s="1">
        <v>234.458</v>
      </c>
      <c r="BH351" s="1">
        <v>4.412411935</v>
      </c>
      <c r="BI351" s="1">
        <v>1.396210863</v>
      </c>
      <c r="BJ351" s="1">
        <v>0.640148992</v>
      </c>
      <c r="BK351" s="1">
        <v>0.034580942</v>
      </c>
      <c r="BL351" s="1" t="s">
        <v>156</v>
      </c>
      <c r="BM351" s="1" t="s">
        <v>145</v>
      </c>
      <c r="BN351" s="1" t="s">
        <v>146</v>
      </c>
      <c r="BO351" s="1" t="s">
        <v>146</v>
      </c>
      <c r="BP351" s="1" t="s">
        <v>146</v>
      </c>
      <c r="BQ351" s="1" t="s">
        <v>146</v>
      </c>
      <c r="BR351" s="1" t="s">
        <v>146</v>
      </c>
      <c r="BS351" s="1">
        <v>40.34669466</v>
      </c>
      <c r="BT351" s="1">
        <v>15.96894002</v>
      </c>
      <c r="BU351" s="1">
        <v>8.860846972</v>
      </c>
      <c r="BV351" s="1">
        <v>5.647766967</v>
      </c>
      <c r="BW351" s="1">
        <v>2.658357301</v>
      </c>
      <c r="BX351" s="1">
        <v>-0.771320569</v>
      </c>
      <c r="BY351" s="1">
        <v>-0.343419666</v>
      </c>
      <c r="BZ351" s="1" t="str">
        <f t="shared" si="1"/>
        <v>antiinflamatoria</v>
      </c>
      <c r="CA351" s="1">
        <v>23.69411765</v>
      </c>
      <c r="CB351" s="1" t="s">
        <v>148</v>
      </c>
      <c r="CC351" s="1">
        <v>0.116144209</v>
      </c>
      <c r="CD351" s="1">
        <v>0.211964549</v>
      </c>
      <c r="CE351" s="1">
        <v>0.138957273</v>
      </c>
      <c r="CF351" s="1">
        <v>0.080693692</v>
      </c>
      <c r="CG351" s="1">
        <v>0.026396411</v>
      </c>
      <c r="CH351" s="1">
        <v>1468.822</v>
      </c>
      <c r="CI351" s="2" t="str">
        <f t="shared" si="2"/>
        <v>High</v>
      </c>
      <c r="CJ351" s="1">
        <v>414.115</v>
      </c>
      <c r="CK351" s="1">
        <v>312.342</v>
      </c>
      <c r="CL351" s="1">
        <v>101.774</v>
      </c>
      <c r="CM351" s="1">
        <v>228.504</v>
      </c>
      <c r="CN351" s="1">
        <v>128.859</v>
      </c>
      <c r="CO351" s="1">
        <v>4.91</v>
      </c>
      <c r="CP351" s="1">
        <v>0.0</v>
      </c>
      <c r="CQ351" s="1">
        <v>4.91</v>
      </c>
      <c r="CR351" s="1">
        <v>0.0</v>
      </c>
      <c r="CS351" s="1">
        <v>51.692</v>
      </c>
      <c r="CT351" s="1">
        <v>51.692</v>
      </c>
      <c r="CU351" s="1">
        <v>0.151</v>
      </c>
      <c r="CV351" s="1">
        <v>4.368</v>
      </c>
      <c r="CW351" s="1">
        <v>114.226</v>
      </c>
      <c r="CX351" s="1">
        <v>0.0</v>
      </c>
      <c r="CY351" s="1">
        <v>100.253</v>
      </c>
      <c r="CZ351" s="1">
        <v>0.249</v>
      </c>
      <c r="DA351" s="1">
        <v>0.0</v>
      </c>
      <c r="DB351" s="1">
        <v>0.249</v>
      </c>
      <c r="DC351" s="1">
        <v>0.0</v>
      </c>
      <c r="DD351" s="1">
        <v>1.309</v>
      </c>
      <c r="DE351" s="1">
        <v>1.309</v>
      </c>
      <c r="DF351" s="1">
        <v>8.038</v>
      </c>
      <c r="DG351" s="1">
        <v>4.428</v>
      </c>
      <c r="DH351" s="1">
        <v>12.466</v>
      </c>
      <c r="DI351" s="1">
        <v>16.927</v>
      </c>
      <c r="DJ351" s="1">
        <v>14.825</v>
      </c>
      <c r="DK351" s="1">
        <v>31.753</v>
      </c>
      <c r="DL351" s="1">
        <v>67.587</v>
      </c>
      <c r="DM351" s="1">
        <v>29.519</v>
      </c>
      <c r="DN351" s="1">
        <v>97.106</v>
      </c>
      <c r="DO351" s="1">
        <v>0.0</v>
      </c>
      <c r="DP351" s="1">
        <v>51.692</v>
      </c>
      <c r="DQ351" s="1">
        <v>51.692</v>
      </c>
      <c r="DR351" s="1" t="s">
        <v>149</v>
      </c>
      <c r="DS351" s="1" t="s">
        <v>157</v>
      </c>
      <c r="DT351" s="1" t="s">
        <v>157</v>
      </c>
      <c r="DU351" s="1" t="s">
        <v>157</v>
      </c>
      <c r="DV351" s="1">
        <v>653.955</v>
      </c>
      <c r="DW351" s="1" t="str">
        <f t="shared" si="3"/>
        <v>high</v>
      </c>
      <c r="DX351" s="1">
        <v>184.374</v>
      </c>
      <c r="DY351" s="1">
        <v>101.735</v>
      </c>
      <c r="DZ351" s="1">
        <v>57.371</v>
      </c>
      <c r="EA351" s="1" t="s">
        <v>157</v>
      </c>
      <c r="EB351" s="1" t="s">
        <v>157</v>
      </c>
      <c r="EC351" s="1" t="s">
        <v>157</v>
      </c>
      <c r="ED351" s="1" t="s">
        <v>158</v>
      </c>
      <c r="EE351" s="1" t="s">
        <v>861</v>
      </c>
      <c r="EF351" s="1" t="s">
        <v>151</v>
      </c>
      <c r="EG351" s="1" t="s">
        <v>151</v>
      </c>
    </row>
    <row r="352" ht="14.25" customHeight="1">
      <c r="A352" s="1" t="s">
        <v>862</v>
      </c>
      <c r="B352" s="1" t="s">
        <v>136</v>
      </c>
      <c r="C352" s="1">
        <v>50.0</v>
      </c>
      <c r="D352" s="1" t="s">
        <v>161</v>
      </c>
      <c r="E352" s="1">
        <v>92.9</v>
      </c>
      <c r="F352" s="1">
        <v>45.0</v>
      </c>
      <c r="G352" s="1" t="s">
        <v>154</v>
      </c>
      <c r="H352" s="1">
        <v>30.0</v>
      </c>
      <c r="I352" s="1">
        <v>124.0</v>
      </c>
      <c r="J352" s="1">
        <v>186.0</v>
      </c>
      <c r="K352" s="1">
        <v>4.133333333</v>
      </c>
      <c r="L352" s="1">
        <v>72.2</v>
      </c>
      <c r="M352" s="1">
        <v>2.7</v>
      </c>
      <c r="N352" s="1">
        <v>84.0</v>
      </c>
      <c r="O352" s="1">
        <v>5.6</v>
      </c>
      <c r="P352" s="1">
        <v>0.59</v>
      </c>
      <c r="Q352" s="1">
        <v>5.8</v>
      </c>
      <c r="R352" s="1">
        <v>0.101724138</v>
      </c>
      <c r="S352" s="1">
        <v>148.0</v>
      </c>
      <c r="T352" s="1">
        <v>8.01</v>
      </c>
      <c r="U352" s="1">
        <v>4.662</v>
      </c>
      <c r="V352" s="1">
        <v>112.4</v>
      </c>
      <c r="W352" s="1">
        <v>137.8657487</v>
      </c>
      <c r="X352" s="1">
        <v>98.0</v>
      </c>
      <c r="Y352" s="1">
        <v>60.25286924</v>
      </c>
      <c r="Z352" s="1">
        <v>1.659672</v>
      </c>
      <c r="AA352" s="1">
        <v>0.353127034</v>
      </c>
      <c r="AB352" s="1">
        <v>71.4</v>
      </c>
      <c r="AC352" s="1">
        <v>28.13627889</v>
      </c>
      <c r="AD352" s="1" t="s">
        <v>139</v>
      </c>
      <c r="AE352" s="1">
        <v>38.30259998</v>
      </c>
      <c r="AF352" s="1">
        <v>98.0</v>
      </c>
      <c r="AG352" s="1" t="s">
        <v>140</v>
      </c>
      <c r="AH352" s="1" t="s">
        <v>141</v>
      </c>
      <c r="AI352" s="1" t="s">
        <v>142</v>
      </c>
      <c r="AJ352" s="1" t="s">
        <v>142</v>
      </c>
      <c r="AK352" s="1" t="s">
        <v>143</v>
      </c>
      <c r="AL352" s="1">
        <v>166.0</v>
      </c>
      <c r="AM352" s="1">
        <v>86.0</v>
      </c>
      <c r="AN352" s="1">
        <v>2342.0</v>
      </c>
      <c r="AO352" s="1">
        <v>17.9909</v>
      </c>
      <c r="AP352" s="1">
        <v>680.244</v>
      </c>
      <c r="AQ352" s="1">
        <v>1133.64</v>
      </c>
      <c r="AR352" s="1">
        <v>15.3304</v>
      </c>
      <c r="AS352" s="1">
        <v>1005.92</v>
      </c>
      <c r="AT352" s="1">
        <v>3964.61</v>
      </c>
      <c r="AU352" s="1">
        <v>307.084</v>
      </c>
      <c r="AV352" s="1">
        <v>10.6428</v>
      </c>
      <c r="AW352" s="1">
        <v>1.40122</v>
      </c>
      <c r="AX352" s="1">
        <v>3.28083</v>
      </c>
      <c r="AY352" s="1">
        <v>664.048</v>
      </c>
      <c r="AZ352" s="1">
        <v>0.95659</v>
      </c>
      <c r="BA352" s="1">
        <v>1.42647</v>
      </c>
      <c r="BB352" s="1">
        <v>20.521</v>
      </c>
      <c r="BC352" s="1">
        <v>5.46262</v>
      </c>
      <c r="BD352" s="1">
        <v>2.03337</v>
      </c>
      <c r="BE352" s="1">
        <v>314.604</v>
      </c>
      <c r="BF352" s="1">
        <v>6.74535</v>
      </c>
      <c r="BG352" s="1">
        <v>206.097</v>
      </c>
      <c r="BH352" s="1">
        <v>3.93518863</v>
      </c>
      <c r="BI352" s="1">
        <v>1.849987474</v>
      </c>
      <c r="BJ352" s="1">
        <v>1.193261316</v>
      </c>
      <c r="BK352" s="1">
        <v>0.05053457</v>
      </c>
      <c r="BL352" s="1" t="s">
        <v>156</v>
      </c>
      <c r="BM352" s="1" t="s">
        <v>145</v>
      </c>
      <c r="BN352" s="1" t="s">
        <v>146</v>
      </c>
      <c r="BO352" s="1" t="s">
        <v>146</v>
      </c>
      <c r="BP352" s="1" t="s">
        <v>146</v>
      </c>
      <c r="BQ352" s="1" t="s">
        <v>146</v>
      </c>
      <c r="BR352" s="1" t="s">
        <v>146</v>
      </c>
      <c r="BS352" s="1">
        <v>83.78427254</v>
      </c>
      <c r="BT352" s="1">
        <v>40.91282051</v>
      </c>
      <c r="BU352" s="1">
        <v>28.42941894</v>
      </c>
      <c r="BV352" s="1">
        <v>19.39319177</v>
      </c>
      <c r="BW352" s="1">
        <v>9.062695441</v>
      </c>
      <c r="BX352" s="1">
        <v>-0.623558952</v>
      </c>
      <c r="BY352" s="1">
        <v>-0.26625062</v>
      </c>
      <c r="BZ352" s="1" t="str">
        <f t="shared" si="1"/>
        <v>antiinflamatoria</v>
      </c>
      <c r="CA352" s="1">
        <v>31.48979592</v>
      </c>
      <c r="CB352" s="1" t="s">
        <v>148</v>
      </c>
      <c r="CC352" s="1">
        <v>0.838521548</v>
      </c>
      <c r="CD352" s="1">
        <v>0.083011437</v>
      </c>
      <c r="CE352" s="1">
        <v>0.015753995</v>
      </c>
      <c r="CF352" s="1">
        <v>0.0251458</v>
      </c>
      <c r="CG352" s="1">
        <v>0.008558661</v>
      </c>
      <c r="CH352" s="1">
        <v>1822.373</v>
      </c>
      <c r="CI352" s="2" t="str">
        <f t="shared" si="2"/>
        <v>High</v>
      </c>
      <c r="CJ352" s="1">
        <v>345.015</v>
      </c>
      <c r="CK352" s="1">
        <v>177.367</v>
      </c>
      <c r="CL352" s="1">
        <v>167.648</v>
      </c>
      <c r="CM352" s="1">
        <v>116.357</v>
      </c>
      <c r="CN352" s="1">
        <v>195.415</v>
      </c>
      <c r="CO352" s="1">
        <v>3.04</v>
      </c>
      <c r="CP352" s="1">
        <v>0.0</v>
      </c>
      <c r="CQ352" s="1">
        <v>3.04</v>
      </c>
      <c r="CR352" s="1">
        <v>0.0</v>
      </c>
      <c r="CS352" s="1">
        <v>30.203</v>
      </c>
      <c r="CT352" s="1">
        <v>30.203</v>
      </c>
      <c r="CU352" s="1">
        <v>0.0</v>
      </c>
      <c r="CV352" s="1">
        <v>1.783</v>
      </c>
      <c r="CW352" s="1">
        <v>0.0</v>
      </c>
      <c r="CX352" s="1">
        <v>0.0</v>
      </c>
      <c r="CY352" s="1">
        <v>0.001</v>
      </c>
      <c r="CZ352" s="1">
        <v>0.217</v>
      </c>
      <c r="DA352" s="1">
        <v>59.944</v>
      </c>
      <c r="DB352" s="1">
        <v>60.161</v>
      </c>
      <c r="DC352" s="1">
        <v>0.001</v>
      </c>
      <c r="DD352" s="1">
        <v>2.311</v>
      </c>
      <c r="DE352" s="1">
        <v>2.312</v>
      </c>
      <c r="DF352" s="1">
        <v>40.882</v>
      </c>
      <c r="DG352" s="1">
        <v>13.001</v>
      </c>
      <c r="DH352" s="1">
        <v>53.883</v>
      </c>
      <c r="DI352" s="1">
        <v>0.674</v>
      </c>
      <c r="DJ352" s="1">
        <v>0.395</v>
      </c>
      <c r="DK352" s="1">
        <v>1.069</v>
      </c>
      <c r="DL352" s="1">
        <v>132.552</v>
      </c>
      <c r="DM352" s="1">
        <v>61.794</v>
      </c>
      <c r="DN352" s="1">
        <v>194.346</v>
      </c>
      <c r="DO352" s="1">
        <v>0.0</v>
      </c>
      <c r="DP352" s="1">
        <v>30.203</v>
      </c>
      <c r="DQ352" s="1">
        <v>30.203</v>
      </c>
      <c r="DR352" s="1" t="s">
        <v>149</v>
      </c>
      <c r="DS352" s="1" t="s">
        <v>158</v>
      </c>
      <c r="DT352" s="1" t="s">
        <v>157</v>
      </c>
      <c r="DU352" s="1" t="s">
        <v>157</v>
      </c>
      <c r="DV352" s="1">
        <v>778.127</v>
      </c>
      <c r="DW352" s="1" t="str">
        <f t="shared" si="3"/>
        <v>high</v>
      </c>
      <c r="DX352" s="1">
        <v>147.317</v>
      </c>
      <c r="DY352" s="1">
        <v>49.683</v>
      </c>
      <c r="DZ352" s="1">
        <v>83.44</v>
      </c>
      <c r="EA352" s="1" t="s">
        <v>149</v>
      </c>
      <c r="EB352" s="1" t="s">
        <v>158</v>
      </c>
      <c r="EC352" s="1" t="s">
        <v>157</v>
      </c>
      <c r="ED352" s="1" t="s">
        <v>157</v>
      </c>
      <c r="EE352" s="1" t="s">
        <v>863</v>
      </c>
      <c r="EF352" s="1" t="s">
        <v>151</v>
      </c>
      <c r="EG352" s="1" t="s">
        <v>151</v>
      </c>
    </row>
    <row r="353" ht="14.25" customHeight="1">
      <c r="A353" s="1" t="s">
        <v>864</v>
      </c>
      <c r="B353" s="1" t="s">
        <v>136</v>
      </c>
      <c r="C353" s="1">
        <v>33.0</v>
      </c>
      <c r="D353" s="1" t="s">
        <v>137</v>
      </c>
      <c r="E353" s="1">
        <v>128.0</v>
      </c>
      <c r="F353" s="1">
        <v>33.0</v>
      </c>
      <c r="G353" s="1" t="s">
        <v>138</v>
      </c>
      <c r="H353" s="1">
        <v>69.0</v>
      </c>
      <c r="I353" s="1">
        <v>158.0</v>
      </c>
      <c r="J353" s="1">
        <v>235.0</v>
      </c>
      <c r="K353" s="1">
        <v>7.121212121</v>
      </c>
      <c r="L353" s="1">
        <v>78.7</v>
      </c>
      <c r="M353" s="1">
        <v>0.8</v>
      </c>
      <c r="N353" s="1">
        <v>95.0</v>
      </c>
      <c r="O353" s="1">
        <v>5.9</v>
      </c>
      <c r="P353" s="1">
        <v>2.12</v>
      </c>
      <c r="Q353" s="1">
        <v>2.57</v>
      </c>
      <c r="R353" s="1">
        <v>0.824902724</v>
      </c>
      <c r="S353" s="1">
        <v>344.0</v>
      </c>
      <c r="T353" s="1">
        <v>15.72</v>
      </c>
      <c r="U353" s="1">
        <v>5.2725</v>
      </c>
      <c r="V353" s="1">
        <v>139.2</v>
      </c>
      <c r="W353" s="1">
        <v>177.3765867</v>
      </c>
      <c r="X353" s="1">
        <v>49.0</v>
      </c>
      <c r="Y353" s="1">
        <v>27.1464715</v>
      </c>
      <c r="Z353" s="1">
        <v>3.68372</v>
      </c>
      <c r="AA353" s="1">
        <v>0.314652772</v>
      </c>
      <c r="AB353" s="1">
        <v>84.9</v>
      </c>
      <c r="AC353" s="1">
        <v>28.96677657</v>
      </c>
      <c r="AD353" s="1" t="s">
        <v>139</v>
      </c>
      <c r="AE353" s="1">
        <v>35.88490959</v>
      </c>
      <c r="AF353" s="1">
        <v>98.6</v>
      </c>
      <c r="AG353" s="1" t="s">
        <v>140</v>
      </c>
      <c r="AH353" s="1" t="s">
        <v>141</v>
      </c>
      <c r="AI353" s="1" t="s">
        <v>142</v>
      </c>
      <c r="AJ353" s="1" t="s">
        <v>167</v>
      </c>
      <c r="AK353" s="1" t="s">
        <v>170</v>
      </c>
      <c r="AL353" s="1">
        <v>126.0</v>
      </c>
      <c r="AM353" s="1">
        <v>94.0</v>
      </c>
      <c r="AN353" s="1">
        <v>1783.82</v>
      </c>
      <c r="AO353" s="1">
        <v>20.6521</v>
      </c>
      <c r="AP353" s="1">
        <v>471.406</v>
      </c>
      <c r="AQ353" s="1">
        <v>848.372</v>
      </c>
      <c r="AR353" s="1">
        <v>12.5496</v>
      </c>
      <c r="AS353" s="1">
        <v>914.763</v>
      </c>
      <c r="AT353" s="1">
        <v>4083.9</v>
      </c>
      <c r="AU353" s="1">
        <v>254.362</v>
      </c>
      <c r="AV353" s="1">
        <v>10.2766</v>
      </c>
      <c r="AW353" s="1">
        <v>1.49333</v>
      </c>
      <c r="AX353" s="1">
        <v>3.14767</v>
      </c>
      <c r="AY353" s="1">
        <v>803.861</v>
      </c>
      <c r="AZ353" s="1">
        <v>0.896004</v>
      </c>
      <c r="BA353" s="1">
        <v>1.43203</v>
      </c>
      <c r="BB353" s="1">
        <v>13.6639</v>
      </c>
      <c r="BC353" s="1">
        <v>4.0973</v>
      </c>
      <c r="BD353" s="1">
        <v>1.39119</v>
      </c>
      <c r="BE353" s="1">
        <v>315.717</v>
      </c>
      <c r="BF353" s="1">
        <v>6.99822</v>
      </c>
      <c r="BG353" s="1">
        <v>214.232</v>
      </c>
      <c r="BH353" s="1">
        <v>3.859844103</v>
      </c>
      <c r="BI353" s="1">
        <v>2.586536928</v>
      </c>
      <c r="BJ353" s="1">
        <v>0.653158308</v>
      </c>
      <c r="BK353" s="1">
        <v>0.0</v>
      </c>
      <c r="BL353" s="1" t="s">
        <v>144</v>
      </c>
      <c r="BM353" s="1" t="s">
        <v>145</v>
      </c>
      <c r="BN353" s="1" t="s">
        <v>145</v>
      </c>
      <c r="BO353" s="1" t="s">
        <v>145</v>
      </c>
      <c r="BP353" s="1" t="s">
        <v>146</v>
      </c>
      <c r="BQ353" s="1" t="s">
        <v>146</v>
      </c>
      <c r="BR353" s="1" t="s">
        <v>145</v>
      </c>
      <c r="BS353" s="1">
        <v>138.715059</v>
      </c>
      <c r="BT353" s="1">
        <v>47.4313638</v>
      </c>
      <c r="BU353" s="1">
        <v>34.9730485</v>
      </c>
      <c r="BV353" s="1">
        <v>25.17447769</v>
      </c>
      <c r="BW353" s="1">
        <v>14.71573821</v>
      </c>
      <c r="BX353" s="1">
        <v>-0.194598664</v>
      </c>
      <c r="BY353" s="1">
        <v>-0.109079969</v>
      </c>
      <c r="BZ353" s="1" t="str">
        <f t="shared" si="1"/>
        <v>antiinflamatoria</v>
      </c>
      <c r="CA353" s="1">
        <v>29.27383367</v>
      </c>
      <c r="CB353" s="1" t="s">
        <v>148</v>
      </c>
      <c r="CC353" s="1">
        <v>0.349192199</v>
      </c>
      <c r="CD353" s="1">
        <v>0.150844189</v>
      </c>
      <c r="CE353" s="1">
        <v>0.39440361</v>
      </c>
      <c r="CF353" s="1">
        <v>0.031202241</v>
      </c>
      <c r="CG353" s="1">
        <v>0.007204716</v>
      </c>
      <c r="CH353" s="1">
        <v>1895.08</v>
      </c>
      <c r="CI353" s="2" t="str">
        <f t="shared" si="2"/>
        <v>High</v>
      </c>
      <c r="CJ353" s="1">
        <v>961.588</v>
      </c>
      <c r="CK353" s="1">
        <v>660.611</v>
      </c>
      <c r="CL353" s="1">
        <v>300.976</v>
      </c>
      <c r="CM353" s="1">
        <v>18.553</v>
      </c>
      <c r="CN353" s="1">
        <v>932.429</v>
      </c>
      <c r="CO353" s="1">
        <v>10.482</v>
      </c>
      <c r="CP353" s="1">
        <v>0.0</v>
      </c>
      <c r="CQ353" s="1">
        <v>10.482</v>
      </c>
      <c r="CR353" s="1">
        <v>0.0</v>
      </c>
      <c r="CS353" s="1">
        <v>0.123</v>
      </c>
      <c r="CT353" s="1">
        <v>0.123</v>
      </c>
      <c r="CU353" s="1">
        <v>0.0</v>
      </c>
      <c r="CV353" s="1">
        <v>1.585</v>
      </c>
      <c r="CW353" s="1">
        <v>0.0</v>
      </c>
      <c r="CX353" s="1">
        <v>0.0</v>
      </c>
      <c r="CY353" s="1">
        <v>8.667</v>
      </c>
      <c r="CZ353" s="1">
        <v>0.623</v>
      </c>
      <c r="DA353" s="1">
        <v>0.0</v>
      </c>
      <c r="DB353" s="1">
        <v>0.623</v>
      </c>
      <c r="DC353" s="1">
        <v>7.934</v>
      </c>
      <c r="DD353" s="1">
        <v>0.0</v>
      </c>
      <c r="DE353" s="1">
        <v>7.934</v>
      </c>
      <c r="DF353" s="1">
        <v>1.33</v>
      </c>
      <c r="DG353" s="1">
        <v>0.0</v>
      </c>
      <c r="DH353" s="1">
        <v>1.33</v>
      </c>
      <c r="DI353" s="1">
        <v>0.932</v>
      </c>
      <c r="DJ353" s="1">
        <v>0.788</v>
      </c>
      <c r="DK353" s="1">
        <v>1.721</v>
      </c>
      <c r="DL353" s="1">
        <v>630.644</v>
      </c>
      <c r="DM353" s="1">
        <v>300.065</v>
      </c>
      <c r="DN353" s="1">
        <v>930.708</v>
      </c>
      <c r="DO353" s="1">
        <v>0.0</v>
      </c>
      <c r="DP353" s="1">
        <v>0.123</v>
      </c>
      <c r="DQ353" s="1">
        <v>0.123</v>
      </c>
      <c r="DR353" s="1" t="s">
        <v>149</v>
      </c>
      <c r="DS353" s="1" t="s">
        <v>149</v>
      </c>
      <c r="DT353" s="1" t="s">
        <v>158</v>
      </c>
      <c r="DU353" s="1" t="s">
        <v>149</v>
      </c>
      <c r="DV353" s="1">
        <v>1062.372</v>
      </c>
      <c r="DW353" s="1" t="str">
        <f t="shared" si="3"/>
        <v>high</v>
      </c>
      <c r="DX353" s="1">
        <v>539.061</v>
      </c>
      <c r="DY353" s="1">
        <v>10.401</v>
      </c>
      <c r="DZ353" s="1">
        <v>522.715</v>
      </c>
      <c r="EA353" s="1" t="s">
        <v>149</v>
      </c>
      <c r="EB353" s="1" t="s">
        <v>149</v>
      </c>
      <c r="EC353" s="1" t="s">
        <v>158</v>
      </c>
      <c r="ED353" s="1" t="s">
        <v>149</v>
      </c>
      <c r="EE353" s="1" t="s">
        <v>865</v>
      </c>
      <c r="EF353" s="1" t="s">
        <v>151</v>
      </c>
      <c r="EG353" s="1" t="s">
        <v>151</v>
      </c>
    </row>
    <row r="354" ht="14.25" customHeight="1">
      <c r="A354" s="1" t="s">
        <v>866</v>
      </c>
      <c r="B354" s="1" t="s">
        <v>153</v>
      </c>
      <c r="C354" s="1">
        <v>29.0</v>
      </c>
      <c r="D354" s="1" t="s">
        <v>137</v>
      </c>
      <c r="E354" s="1">
        <v>61.6</v>
      </c>
      <c r="F354" s="1">
        <v>43.0</v>
      </c>
      <c r="G354" s="1" t="s">
        <v>154</v>
      </c>
      <c r="H354" s="1">
        <v>9.0</v>
      </c>
      <c r="I354" s="1">
        <v>83.0</v>
      </c>
      <c r="J354" s="1">
        <v>128.0</v>
      </c>
      <c r="K354" s="1">
        <v>2.976744186</v>
      </c>
      <c r="L354" s="1">
        <v>118.8</v>
      </c>
      <c r="M354" s="1">
        <v>4.1</v>
      </c>
      <c r="N354" s="1">
        <v>69.0</v>
      </c>
      <c r="O354" s="1">
        <v>5.3</v>
      </c>
      <c r="P354" s="1">
        <v>15.3</v>
      </c>
      <c r="Q354" s="1">
        <v>6.05</v>
      </c>
      <c r="R354" s="1">
        <v>2.52892562</v>
      </c>
      <c r="S354" s="1">
        <v>46.0</v>
      </c>
      <c r="T354" s="1">
        <v>11.51</v>
      </c>
      <c r="U354" s="1">
        <v>3.8295</v>
      </c>
      <c r="V354" s="1">
        <v>212.4</v>
      </c>
      <c r="W354" s="1">
        <v>698.6342944</v>
      </c>
      <c r="X354" s="1">
        <v>72.6</v>
      </c>
      <c r="Y354" s="1">
        <v>51.04640016</v>
      </c>
      <c r="Z354" s="1">
        <v>1.959002</v>
      </c>
      <c r="AA354" s="1">
        <v>0.344369846</v>
      </c>
      <c r="AB354" s="1">
        <v>72.2</v>
      </c>
      <c r="AC354" s="1">
        <v>27.04164413</v>
      </c>
      <c r="AD354" s="1" t="s">
        <v>139</v>
      </c>
      <c r="AE354" s="1">
        <v>37.55085213</v>
      </c>
      <c r="AF354" s="1">
        <v>88.9</v>
      </c>
      <c r="AG354" s="1" t="s">
        <v>140</v>
      </c>
      <c r="AH354" s="1" t="s">
        <v>141</v>
      </c>
      <c r="AI354" s="1" t="s">
        <v>142</v>
      </c>
      <c r="AJ354" s="1" t="s">
        <v>167</v>
      </c>
      <c r="AK354" s="1" t="s">
        <v>170</v>
      </c>
      <c r="AL354" s="1">
        <v>109.0</v>
      </c>
      <c r="AM354" s="1">
        <v>70.0</v>
      </c>
      <c r="AN354" s="1">
        <v>1584.78</v>
      </c>
      <c r="AO354" s="1">
        <v>13.3507</v>
      </c>
      <c r="AP354" s="1">
        <v>222.182</v>
      </c>
      <c r="AQ354" s="1">
        <v>591.525</v>
      </c>
      <c r="AR354" s="1">
        <v>10.6204</v>
      </c>
      <c r="AS354" s="1">
        <v>1147.94</v>
      </c>
      <c r="AT354" s="1">
        <v>1441.3</v>
      </c>
      <c r="AU354" s="1">
        <v>156.774</v>
      </c>
      <c r="AV354" s="1">
        <v>9.3595</v>
      </c>
      <c r="AW354" s="1">
        <v>1.0594</v>
      </c>
      <c r="AX354" s="1">
        <v>2.83873</v>
      </c>
      <c r="AY354" s="1">
        <v>542.163</v>
      </c>
      <c r="AZ354" s="1">
        <v>0.491339</v>
      </c>
      <c r="BA354" s="1">
        <v>0.841684</v>
      </c>
      <c r="BB354" s="1">
        <v>12.0014</v>
      </c>
      <c r="BC354" s="1">
        <v>3.36376</v>
      </c>
      <c r="BD354" s="1">
        <v>0.989438</v>
      </c>
      <c r="BE354" s="1">
        <v>279.598</v>
      </c>
      <c r="BF354" s="1">
        <v>6.50089</v>
      </c>
      <c r="BG354" s="1">
        <v>93.5744</v>
      </c>
      <c r="BH354" s="1">
        <v>0.578310711</v>
      </c>
      <c r="BI354" s="1">
        <v>0.144787959</v>
      </c>
      <c r="BJ354" s="1">
        <v>0.085867568</v>
      </c>
      <c r="BK354" s="1">
        <v>0.006817954</v>
      </c>
      <c r="BL354" s="1" t="s">
        <v>144</v>
      </c>
      <c r="BM354" s="1" t="s">
        <v>146</v>
      </c>
      <c r="BN354" s="1" t="s">
        <v>146</v>
      </c>
      <c r="BO354" s="1" t="s">
        <v>145</v>
      </c>
      <c r="BP354" s="1" t="s">
        <v>146</v>
      </c>
      <c r="BQ354" s="1" t="s">
        <v>145</v>
      </c>
      <c r="BR354" s="1" t="s">
        <v>146</v>
      </c>
      <c r="BS354" s="1">
        <v>58.51698524</v>
      </c>
      <c r="BT354" s="1">
        <v>18.97656217</v>
      </c>
      <c r="BU354" s="1">
        <v>9.626842547</v>
      </c>
      <c r="BV354" s="1">
        <v>8.486402825</v>
      </c>
      <c r="BW354" s="1">
        <v>5.288541025</v>
      </c>
      <c r="BX354" s="1">
        <v>1.705013382</v>
      </c>
      <c r="BY354" s="1">
        <v>1.075718222</v>
      </c>
      <c r="BZ354" s="1" t="str">
        <f t="shared" si="1"/>
        <v>proinflamatoria</v>
      </c>
      <c r="CA354" s="1">
        <v>39.23959505</v>
      </c>
      <c r="CB354" s="1" t="s">
        <v>148</v>
      </c>
      <c r="CC354" s="3">
        <v>6.42E-5</v>
      </c>
      <c r="CD354" s="1">
        <v>0.005586413</v>
      </c>
      <c r="CE354" s="1">
        <v>0.961135904</v>
      </c>
      <c r="CF354" s="1">
        <v>0.01417472</v>
      </c>
      <c r="CG354" s="1">
        <v>8.02646E-4</v>
      </c>
      <c r="CH354" s="1">
        <v>671.704</v>
      </c>
      <c r="CI354" s="2" t="str">
        <f t="shared" si="2"/>
        <v>low</v>
      </c>
      <c r="CJ354" s="1">
        <v>663.025</v>
      </c>
      <c r="CK354" s="1">
        <v>458.889</v>
      </c>
      <c r="CL354" s="1">
        <v>204.136</v>
      </c>
      <c r="CM354" s="1">
        <v>36.34</v>
      </c>
      <c r="CN354" s="1">
        <v>618.889</v>
      </c>
      <c r="CO354" s="1">
        <v>6.658</v>
      </c>
      <c r="CP354" s="1">
        <v>0.0</v>
      </c>
      <c r="CQ354" s="1">
        <v>6.658</v>
      </c>
      <c r="CR354" s="1">
        <v>0.0</v>
      </c>
      <c r="CS354" s="1">
        <v>1.138</v>
      </c>
      <c r="CT354" s="1">
        <v>1.138</v>
      </c>
      <c r="CU354" s="1">
        <v>0.0</v>
      </c>
      <c r="CV354" s="1">
        <v>2.24</v>
      </c>
      <c r="CW354" s="1">
        <v>0.0</v>
      </c>
      <c r="CX354" s="1">
        <v>0.0</v>
      </c>
      <c r="CY354" s="1">
        <v>14.166</v>
      </c>
      <c r="CZ354" s="1">
        <v>0.249</v>
      </c>
      <c r="DA354" s="1">
        <v>4.23</v>
      </c>
      <c r="DB354" s="1">
        <v>4.479</v>
      </c>
      <c r="DC354" s="1">
        <v>16.948</v>
      </c>
      <c r="DD354" s="1">
        <v>0.153</v>
      </c>
      <c r="DE354" s="1">
        <v>17.101</v>
      </c>
      <c r="DF354" s="1">
        <v>0.532</v>
      </c>
      <c r="DG354" s="1">
        <v>0.062</v>
      </c>
      <c r="DH354" s="1">
        <v>0.594</v>
      </c>
      <c r="DI354" s="1">
        <v>0.168</v>
      </c>
      <c r="DJ354" s="1">
        <v>0.894</v>
      </c>
      <c r="DK354" s="1">
        <v>1.062</v>
      </c>
      <c r="DL354" s="1">
        <v>420.168</v>
      </c>
      <c r="DM354" s="1">
        <v>197.658</v>
      </c>
      <c r="DN354" s="1">
        <v>617.827</v>
      </c>
      <c r="DO354" s="1">
        <v>0.0</v>
      </c>
      <c r="DP354" s="1">
        <v>1.138</v>
      </c>
      <c r="DQ354" s="1">
        <v>1.138</v>
      </c>
      <c r="DR354" s="1" t="s">
        <v>158</v>
      </c>
      <c r="DS354" s="1" t="s">
        <v>157</v>
      </c>
      <c r="DT354" s="1" t="s">
        <v>158</v>
      </c>
      <c r="DU354" s="1" t="s">
        <v>149</v>
      </c>
      <c r="DV354" s="1">
        <v>423.847</v>
      </c>
      <c r="DW354" s="1" t="str">
        <f t="shared" si="3"/>
        <v>low</v>
      </c>
      <c r="DX354" s="1">
        <v>418.37</v>
      </c>
      <c r="DY354" s="1">
        <v>22.931</v>
      </c>
      <c r="DZ354" s="1">
        <v>390.52</v>
      </c>
      <c r="EA354" s="1" t="s">
        <v>157</v>
      </c>
      <c r="EB354" s="1" t="s">
        <v>149</v>
      </c>
      <c r="EC354" s="1" t="s">
        <v>158</v>
      </c>
      <c r="ED354" s="1" t="s">
        <v>149</v>
      </c>
      <c r="EE354" s="1" t="s">
        <v>867</v>
      </c>
      <c r="EF354" s="1" t="s">
        <v>165</v>
      </c>
      <c r="EG354" s="1" t="s">
        <v>151</v>
      </c>
    </row>
    <row r="355" ht="14.25" customHeight="1">
      <c r="A355" s="1" t="s">
        <v>868</v>
      </c>
      <c r="B355" s="1" t="s">
        <v>136</v>
      </c>
      <c r="C355" s="1">
        <v>22.0</v>
      </c>
      <c r="D355" s="1" t="s">
        <v>137</v>
      </c>
      <c r="E355" s="1">
        <v>65.5</v>
      </c>
      <c r="F355" s="1">
        <v>44.0</v>
      </c>
      <c r="G355" s="1" t="s">
        <v>154</v>
      </c>
      <c r="H355" s="1">
        <v>21.0</v>
      </c>
      <c r="I355" s="1">
        <v>100.0</v>
      </c>
      <c r="J355" s="1">
        <v>155.0</v>
      </c>
      <c r="K355" s="1">
        <v>3.522727273</v>
      </c>
      <c r="L355" s="1">
        <v>183.3</v>
      </c>
      <c r="M355" s="1">
        <v>5.4</v>
      </c>
      <c r="N355" s="1">
        <v>94.0</v>
      </c>
      <c r="O355" s="1">
        <v>5.6</v>
      </c>
      <c r="P355" s="1">
        <v>22.5</v>
      </c>
      <c r="Q355" s="1">
        <v>5.89</v>
      </c>
      <c r="R355" s="1">
        <v>3.820033956</v>
      </c>
      <c r="S355" s="1">
        <v>103.0</v>
      </c>
      <c r="T355" s="1">
        <v>14.42</v>
      </c>
      <c r="U355" s="1">
        <v>5.217</v>
      </c>
      <c r="V355" s="1">
        <v>134.0</v>
      </c>
      <c r="W355" s="1">
        <v>167.967385</v>
      </c>
      <c r="X355" s="1">
        <v>53.5</v>
      </c>
      <c r="Y355" s="1">
        <v>29.90862318</v>
      </c>
      <c r="Z355" s="1">
        <v>3.343517333</v>
      </c>
      <c r="AA355" s="1">
        <v>0.318875171</v>
      </c>
      <c r="AB355" s="1">
        <v>124.4</v>
      </c>
      <c r="AC355" s="1">
        <v>46.47867959</v>
      </c>
      <c r="AD355" s="1" t="s">
        <v>155</v>
      </c>
      <c r="AE355" s="1">
        <v>44.55173771</v>
      </c>
      <c r="AF355" s="1">
        <v>139.7</v>
      </c>
      <c r="AG355" s="1" t="s">
        <v>140</v>
      </c>
      <c r="AH355" s="1" t="s">
        <v>141</v>
      </c>
      <c r="AI355" s="1" t="s">
        <v>167</v>
      </c>
      <c r="AJ355" s="1" t="s">
        <v>142</v>
      </c>
      <c r="AK355" s="1" t="s">
        <v>143</v>
      </c>
      <c r="AL355" s="1" t="s">
        <v>147</v>
      </c>
      <c r="AM355" s="1">
        <v>110.0</v>
      </c>
      <c r="AN355" s="1">
        <v>2269.48</v>
      </c>
      <c r="AO355" s="1">
        <v>17.9954</v>
      </c>
      <c r="AP355" s="1">
        <v>575.794</v>
      </c>
      <c r="AQ355" s="1">
        <v>1142.73</v>
      </c>
      <c r="AR355" s="1">
        <v>14.2738</v>
      </c>
      <c r="AS355" s="1">
        <v>985.461</v>
      </c>
      <c r="AT355" s="1">
        <v>3403.78</v>
      </c>
      <c r="AU355" s="1">
        <v>301.672</v>
      </c>
      <c r="AV355" s="1">
        <v>10.5324</v>
      </c>
      <c r="AW355" s="1">
        <v>1.93951</v>
      </c>
      <c r="AX355" s="1">
        <v>3.19102</v>
      </c>
      <c r="AY355" s="1">
        <v>738.444</v>
      </c>
      <c r="AZ355" s="1">
        <v>1.21925</v>
      </c>
      <c r="BA355" s="1">
        <v>1.60493</v>
      </c>
      <c r="BB355" s="1">
        <v>23.5045</v>
      </c>
      <c r="BC355" s="1">
        <v>6.14512</v>
      </c>
      <c r="BD355" s="1">
        <v>1.3965</v>
      </c>
      <c r="BE355" s="1">
        <v>411.141</v>
      </c>
      <c r="BF355" s="1">
        <v>7.04109</v>
      </c>
      <c r="BG355" s="1">
        <v>226.429</v>
      </c>
      <c r="BH355" s="1">
        <v>5.461547003</v>
      </c>
      <c r="BI355" s="1">
        <v>3.952040882</v>
      </c>
      <c r="BJ355" s="1">
        <v>2.111091179</v>
      </c>
      <c r="BK355" s="1">
        <v>0.015608584</v>
      </c>
      <c r="BL355" s="1" t="s">
        <v>144</v>
      </c>
      <c r="BM355" s="1" t="s">
        <v>145</v>
      </c>
      <c r="BN355" s="1" t="s">
        <v>146</v>
      </c>
      <c r="BO355" s="1" t="s">
        <v>146</v>
      </c>
      <c r="BP355" s="1" t="s">
        <v>146</v>
      </c>
      <c r="BQ355" s="1" t="s">
        <v>145</v>
      </c>
      <c r="BR355" s="1" t="s">
        <v>145</v>
      </c>
      <c r="BS355" s="1" t="s">
        <v>147</v>
      </c>
      <c r="BT355" s="1" t="s">
        <v>147</v>
      </c>
      <c r="BU355" s="1" t="s">
        <v>147</v>
      </c>
      <c r="BV355" s="1" t="s">
        <v>147</v>
      </c>
      <c r="BW355" s="1" t="s">
        <v>147</v>
      </c>
      <c r="BX355" s="1">
        <v>-0.415030829</v>
      </c>
      <c r="BY355" s="1">
        <v>-0.182913543</v>
      </c>
      <c r="BZ355" s="1" t="str">
        <f t="shared" si="1"/>
        <v>antiinflamatoria</v>
      </c>
      <c r="CA355" s="1">
        <v>40.57838225</v>
      </c>
      <c r="CB355" s="1" t="s">
        <v>148</v>
      </c>
      <c r="CC355" s="1">
        <v>0.015323053</v>
      </c>
      <c r="CD355" s="1">
        <v>0.128830763</v>
      </c>
      <c r="CE355" s="1">
        <v>0.79377318</v>
      </c>
      <c r="CF355" s="1">
        <v>0.010345501</v>
      </c>
      <c r="CG355" s="1">
        <v>0.026254148</v>
      </c>
      <c r="CH355" s="1">
        <v>716.397</v>
      </c>
      <c r="CI355" s="2" t="str">
        <f t="shared" si="2"/>
        <v>low</v>
      </c>
      <c r="CJ355" s="1">
        <v>520.789</v>
      </c>
      <c r="CK355" s="1">
        <v>417.778</v>
      </c>
      <c r="CL355" s="1">
        <v>103.011</v>
      </c>
      <c r="CM355" s="1">
        <v>196.256</v>
      </c>
      <c r="CN355" s="1">
        <v>304.915</v>
      </c>
      <c r="CO355" s="1">
        <v>7.605</v>
      </c>
      <c r="CP355" s="1">
        <v>0.0</v>
      </c>
      <c r="CQ355" s="1">
        <v>7.605</v>
      </c>
      <c r="CR355" s="1">
        <v>0.0</v>
      </c>
      <c r="CS355" s="1">
        <v>12.013</v>
      </c>
      <c r="CT355" s="1">
        <v>12.013</v>
      </c>
      <c r="CU355" s="1">
        <v>0.0</v>
      </c>
      <c r="CV355" s="1">
        <v>0.251</v>
      </c>
      <c r="CW355" s="1">
        <v>0.0</v>
      </c>
      <c r="CX355" s="1">
        <v>0.0</v>
      </c>
      <c r="CY355" s="1">
        <v>0.0</v>
      </c>
      <c r="CZ355" s="1">
        <v>124.601</v>
      </c>
      <c r="DA355" s="1">
        <v>45.136</v>
      </c>
      <c r="DB355" s="1">
        <v>169.737</v>
      </c>
      <c r="DC355" s="1">
        <v>21.309</v>
      </c>
      <c r="DD355" s="1">
        <v>0.492</v>
      </c>
      <c r="DE355" s="1">
        <v>21.802</v>
      </c>
      <c r="DF355" s="1">
        <v>3.572</v>
      </c>
      <c r="DG355" s="1">
        <v>1.146</v>
      </c>
      <c r="DH355" s="1">
        <v>4.718</v>
      </c>
      <c r="DI355" s="1">
        <v>0.253</v>
      </c>
      <c r="DJ355" s="1">
        <v>1.284</v>
      </c>
      <c r="DK355" s="1">
        <v>1.537</v>
      </c>
      <c r="DL355" s="1">
        <v>260.429</v>
      </c>
      <c r="DM355" s="1">
        <v>42.932</v>
      </c>
      <c r="DN355" s="1">
        <v>303.361</v>
      </c>
      <c r="DO355" s="1">
        <v>0.0</v>
      </c>
      <c r="DP355" s="1">
        <v>12.013</v>
      </c>
      <c r="DQ355" s="1">
        <v>12.013</v>
      </c>
      <c r="DR355" s="1" t="s">
        <v>158</v>
      </c>
      <c r="DS355" s="1" t="s">
        <v>157</v>
      </c>
      <c r="DT355" s="1" t="s">
        <v>157</v>
      </c>
      <c r="DU355" s="1" t="s">
        <v>157</v>
      </c>
      <c r="DV355" s="1">
        <v>315.666</v>
      </c>
      <c r="DW355" s="1" t="str">
        <f t="shared" si="3"/>
        <v>low</v>
      </c>
      <c r="DX355" s="1">
        <v>229.475</v>
      </c>
      <c r="DY355" s="1">
        <v>86.476</v>
      </c>
      <c r="DZ355" s="1">
        <v>134.355</v>
      </c>
      <c r="EA355" s="1" t="s">
        <v>158</v>
      </c>
      <c r="EB355" s="1" t="s">
        <v>157</v>
      </c>
      <c r="EC355" s="1" t="s">
        <v>157</v>
      </c>
      <c r="ED355" s="1" t="s">
        <v>157</v>
      </c>
      <c r="EE355" s="1" t="s">
        <v>869</v>
      </c>
      <c r="EF355" s="1" t="s">
        <v>151</v>
      </c>
      <c r="EG355" s="1" t="s">
        <v>151</v>
      </c>
    </row>
    <row r="356" ht="14.25" customHeight="1">
      <c r="A356" s="1" t="s">
        <v>870</v>
      </c>
      <c r="B356" s="1" t="s">
        <v>136</v>
      </c>
      <c r="C356" s="1">
        <v>51.0</v>
      </c>
      <c r="D356" s="1" t="s">
        <v>161</v>
      </c>
      <c r="E356" s="1">
        <v>107.0</v>
      </c>
      <c r="F356" s="1">
        <v>22.0</v>
      </c>
      <c r="G356" s="1" t="s">
        <v>138</v>
      </c>
      <c r="H356" s="1">
        <v>93.0</v>
      </c>
      <c r="I356" s="1">
        <v>112.0</v>
      </c>
      <c r="J356" s="1">
        <v>213.0</v>
      </c>
      <c r="K356" s="1">
        <v>9.681818182</v>
      </c>
      <c r="L356" s="1">
        <v>108.7</v>
      </c>
      <c r="M356" s="1">
        <v>1.4</v>
      </c>
      <c r="N356" s="1">
        <v>86.0</v>
      </c>
      <c r="O356" s="1">
        <v>6.1</v>
      </c>
      <c r="P356" s="1">
        <v>3.82</v>
      </c>
      <c r="Q356" s="1">
        <v>4.46</v>
      </c>
      <c r="R356" s="1">
        <v>0.856502242</v>
      </c>
      <c r="S356" s="1">
        <v>466.0</v>
      </c>
      <c r="T356" s="1">
        <v>14.32</v>
      </c>
      <c r="U356" s="1">
        <v>4.773</v>
      </c>
      <c r="V356" s="1">
        <v>158.7</v>
      </c>
      <c r="W356" s="1">
        <v>224.9803614</v>
      </c>
      <c r="X356" s="1">
        <v>55.1</v>
      </c>
      <c r="Y356" s="1">
        <v>32.91910854</v>
      </c>
      <c r="Z356" s="1">
        <v>3.037749333</v>
      </c>
      <c r="AA356" s="1">
        <v>0.323167375</v>
      </c>
      <c r="AB356" s="1">
        <v>76.8</v>
      </c>
      <c r="AC356" s="1">
        <v>28.00532101</v>
      </c>
      <c r="AD356" s="1" t="s">
        <v>139</v>
      </c>
      <c r="AE356" s="1">
        <v>38.66757749</v>
      </c>
      <c r="AF356" s="1">
        <v>101.1</v>
      </c>
      <c r="AG356" s="1" t="s">
        <v>140</v>
      </c>
      <c r="AH356" s="1" t="s">
        <v>141</v>
      </c>
      <c r="AI356" s="1" t="s">
        <v>142</v>
      </c>
      <c r="AJ356" s="1" t="s">
        <v>167</v>
      </c>
      <c r="AK356" s="1" t="s">
        <v>143</v>
      </c>
      <c r="AL356" s="1">
        <v>135.0</v>
      </c>
      <c r="AM356" s="1">
        <v>87.0</v>
      </c>
      <c r="AN356" s="1">
        <v>1999.28</v>
      </c>
      <c r="AO356" s="1">
        <v>16.924</v>
      </c>
      <c r="AP356" s="1">
        <v>492.234</v>
      </c>
      <c r="AQ356" s="1">
        <v>961.351</v>
      </c>
      <c r="AR356" s="1">
        <v>13.9301</v>
      </c>
      <c r="AS356" s="1">
        <v>1122.51</v>
      </c>
      <c r="AT356" s="1">
        <v>2514.03</v>
      </c>
      <c r="AU356" s="1">
        <v>226.679</v>
      </c>
      <c r="AV356" s="1">
        <v>10.0417</v>
      </c>
      <c r="AW356" s="1">
        <v>1.5055</v>
      </c>
      <c r="AX356" s="1">
        <v>3.34445</v>
      </c>
      <c r="AY356" s="1">
        <v>782.076</v>
      </c>
      <c r="AZ356" s="1">
        <v>0.95659</v>
      </c>
      <c r="BA356" s="1">
        <v>1.40425</v>
      </c>
      <c r="BB356" s="1">
        <v>20.3878</v>
      </c>
      <c r="BC356" s="1">
        <v>4.52813</v>
      </c>
      <c r="BD356" s="1">
        <v>1.81306</v>
      </c>
      <c r="BE356" s="1">
        <v>391.563</v>
      </c>
      <c r="BF356" s="1">
        <v>6.5807</v>
      </c>
      <c r="BG356" s="1">
        <v>182.451</v>
      </c>
      <c r="BH356" s="1">
        <v>3.393759904</v>
      </c>
      <c r="BI356" s="1">
        <v>3.445286824</v>
      </c>
      <c r="BJ356" s="1">
        <v>1.224312823</v>
      </c>
      <c r="BK356" s="1">
        <v>0.0301449</v>
      </c>
      <c r="BL356" s="1" t="s">
        <v>144</v>
      </c>
      <c r="BM356" s="1" t="s">
        <v>145</v>
      </c>
      <c r="BN356" s="1" t="s">
        <v>145</v>
      </c>
      <c r="BO356" s="1" t="s">
        <v>145</v>
      </c>
      <c r="BP356" s="1" t="s">
        <v>146</v>
      </c>
      <c r="BQ356" s="1" t="s">
        <v>146</v>
      </c>
      <c r="BR356" s="1" t="s">
        <v>145</v>
      </c>
      <c r="BS356" s="1">
        <v>65.4021636</v>
      </c>
      <c r="BT356" s="1">
        <v>29.24223326</v>
      </c>
      <c r="BU356" s="1">
        <v>13.83404186</v>
      </c>
      <c r="BV356" s="1">
        <v>9.159180854</v>
      </c>
      <c r="BW356" s="1">
        <v>4.768645924</v>
      </c>
      <c r="BX356" s="1">
        <v>-0.397741462</v>
      </c>
      <c r="BY356" s="1">
        <v>-0.198970216</v>
      </c>
      <c r="BZ356" s="1" t="str">
        <f t="shared" si="1"/>
        <v>antiinflamatoria</v>
      </c>
      <c r="CA356" s="1">
        <v>31.24035608</v>
      </c>
      <c r="CB356" s="1" t="s">
        <v>148</v>
      </c>
      <c r="CC356" s="1">
        <v>0.002105699</v>
      </c>
      <c r="CD356" s="1">
        <v>0.016949153</v>
      </c>
      <c r="CE356" s="1">
        <v>0.951258242</v>
      </c>
      <c r="CF356" s="1">
        <v>0.020470158</v>
      </c>
      <c r="CG356" s="1">
        <v>3.45197E-4</v>
      </c>
      <c r="CH356" s="1">
        <v>497.792</v>
      </c>
      <c r="CI356" s="2" t="str">
        <f t="shared" si="2"/>
        <v>low</v>
      </c>
      <c r="CJ356" s="1">
        <v>212.291</v>
      </c>
      <c r="CK356" s="1">
        <v>186.252</v>
      </c>
      <c r="CL356" s="1">
        <v>26.04</v>
      </c>
      <c r="CM356" s="1">
        <v>157.241</v>
      </c>
      <c r="CN356" s="1">
        <v>41.78</v>
      </c>
      <c r="CO356" s="1">
        <v>0.223</v>
      </c>
      <c r="CP356" s="1">
        <v>0.0</v>
      </c>
      <c r="CQ356" s="1">
        <v>0.223</v>
      </c>
      <c r="CR356" s="1">
        <v>0.0</v>
      </c>
      <c r="CS356" s="1">
        <v>13.026</v>
      </c>
      <c r="CT356" s="1">
        <v>13.026</v>
      </c>
      <c r="CU356" s="1">
        <v>0.021</v>
      </c>
      <c r="CV356" s="1">
        <v>0.223</v>
      </c>
      <c r="CW356" s="1">
        <v>4.72</v>
      </c>
      <c r="CX356" s="1">
        <v>0.0</v>
      </c>
      <c r="CY356" s="1">
        <v>83.494</v>
      </c>
      <c r="CZ356" s="1">
        <v>0.045</v>
      </c>
      <c r="DA356" s="1">
        <v>0.0</v>
      </c>
      <c r="DB356" s="1">
        <v>0.045</v>
      </c>
      <c r="DC356" s="1">
        <v>2.174</v>
      </c>
      <c r="DD356" s="1">
        <v>0.087</v>
      </c>
      <c r="DE356" s="1">
        <v>2.262</v>
      </c>
      <c r="DF356" s="1">
        <v>66.293</v>
      </c>
      <c r="DG356" s="1">
        <v>0.427</v>
      </c>
      <c r="DH356" s="1">
        <v>66.721</v>
      </c>
      <c r="DI356" s="1">
        <v>0.452</v>
      </c>
      <c r="DJ356" s="1">
        <v>5.06</v>
      </c>
      <c r="DK356" s="1">
        <v>5.512</v>
      </c>
      <c r="DL356" s="1">
        <v>28.829</v>
      </c>
      <c r="DM356" s="1">
        <v>7.439</v>
      </c>
      <c r="DN356" s="1">
        <v>36.268</v>
      </c>
      <c r="DO356" s="1">
        <v>0.0</v>
      </c>
      <c r="DP356" s="1">
        <v>13.026</v>
      </c>
      <c r="DQ356" s="1">
        <v>13.026</v>
      </c>
      <c r="DR356" s="1" t="s">
        <v>158</v>
      </c>
      <c r="DS356" s="1" t="s">
        <v>158</v>
      </c>
      <c r="DT356" s="1" t="s">
        <v>157</v>
      </c>
      <c r="DU356" s="1" t="s">
        <v>158</v>
      </c>
      <c r="DV356" s="1">
        <v>248.986</v>
      </c>
      <c r="DW356" s="1" t="str">
        <f t="shared" si="3"/>
        <v>low</v>
      </c>
      <c r="DX356" s="1">
        <v>106.184</v>
      </c>
      <c r="DY356" s="1">
        <v>78.649</v>
      </c>
      <c r="DZ356" s="1">
        <v>20.898</v>
      </c>
      <c r="EA356" s="1" t="s">
        <v>158</v>
      </c>
      <c r="EB356" s="1" t="s">
        <v>158</v>
      </c>
      <c r="EC356" s="1" t="s">
        <v>157</v>
      </c>
      <c r="ED356" s="1" t="s">
        <v>158</v>
      </c>
      <c r="EE356" s="1" t="s">
        <v>871</v>
      </c>
      <c r="EF356" s="1" t="s">
        <v>151</v>
      </c>
      <c r="EG356" s="1" t="s">
        <v>151</v>
      </c>
    </row>
    <row r="357" ht="14.25" customHeight="1">
      <c r="A357" s="1" t="s">
        <v>872</v>
      </c>
      <c r="B357" s="1" t="s">
        <v>136</v>
      </c>
      <c r="C357" s="1">
        <v>57.0</v>
      </c>
      <c r="D357" s="1" t="s">
        <v>161</v>
      </c>
      <c r="E357" s="1">
        <v>101.0</v>
      </c>
      <c r="F357" s="1">
        <v>52.0</v>
      </c>
      <c r="G357" s="1" t="s">
        <v>154</v>
      </c>
      <c r="H357" s="1">
        <v>27.0</v>
      </c>
      <c r="I357" s="1">
        <v>129.0</v>
      </c>
      <c r="J357" s="1">
        <v>200.0</v>
      </c>
      <c r="K357" s="1">
        <v>3.846153846</v>
      </c>
      <c r="L357" s="1">
        <v>44.2</v>
      </c>
      <c r="M357" s="1">
        <v>5.1</v>
      </c>
      <c r="N357" s="1">
        <v>76.0</v>
      </c>
      <c r="O357" s="1">
        <v>5.9</v>
      </c>
      <c r="P357" s="1">
        <v>0.69</v>
      </c>
      <c r="Q357" s="1">
        <v>6.05</v>
      </c>
      <c r="R357" s="1">
        <v>0.114049587</v>
      </c>
      <c r="S357" s="1">
        <v>134.0</v>
      </c>
      <c r="T357" s="1">
        <v>9.29</v>
      </c>
      <c r="U357" s="1">
        <v>4.218</v>
      </c>
      <c r="V357" s="1">
        <v>151.7</v>
      </c>
      <c r="W357" s="1">
        <v>258.7743733</v>
      </c>
      <c r="X357" s="1">
        <v>87.1</v>
      </c>
      <c r="Y357" s="1">
        <v>57.41960873</v>
      </c>
      <c r="Z357" s="1">
        <v>1.741565333</v>
      </c>
      <c r="AA357" s="1">
        <v>0.350537774</v>
      </c>
      <c r="AB357" s="1">
        <v>65.5</v>
      </c>
      <c r="AC357" s="1">
        <v>22.16611319</v>
      </c>
      <c r="AD357" s="1" t="s">
        <v>154</v>
      </c>
      <c r="AE357" s="1">
        <v>38.30259998</v>
      </c>
      <c r="AF357" s="1">
        <v>92.3</v>
      </c>
      <c r="AG357" s="1" t="s">
        <v>140</v>
      </c>
      <c r="AH357" s="1" t="s">
        <v>141</v>
      </c>
      <c r="AI357" s="1" t="s">
        <v>142</v>
      </c>
      <c r="AJ357" s="1" t="s">
        <v>142</v>
      </c>
      <c r="AK357" s="1" t="s">
        <v>170</v>
      </c>
      <c r="AL357" s="1">
        <v>173.0</v>
      </c>
      <c r="AM357" s="1">
        <v>88.0</v>
      </c>
      <c r="AN357" s="1">
        <v>2133.63</v>
      </c>
      <c r="AO357" s="1">
        <v>25.1097</v>
      </c>
      <c r="AP357" s="1">
        <v>777.276</v>
      </c>
      <c r="AQ357" s="1">
        <v>1265.87</v>
      </c>
      <c r="AR357" s="1">
        <v>16.2696</v>
      </c>
      <c r="AS357" s="1">
        <v>1217.62</v>
      </c>
      <c r="AT357" s="1">
        <v>3829.27</v>
      </c>
      <c r="AU357" s="1">
        <v>311.943</v>
      </c>
      <c r="AV357" s="1">
        <v>11.0916</v>
      </c>
      <c r="AW357" s="1">
        <v>4.92688</v>
      </c>
      <c r="AX357" s="1">
        <v>3.43723</v>
      </c>
      <c r="AY357" s="1">
        <v>1411.46</v>
      </c>
      <c r="AZ357" s="1">
        <v>1.12383</v>
      </c>
      <c r="BA357" s="1">
        <v>2.98204</v>
      </c>
      <c r="BB357" s="1">
        <v>20.4324</v>
      </c>
      <c r="BC357" s="1">
        <v>7.55763</v>
      </c>
      <c r="BD357" s="1">
        <v>2.20064</v>
      </c>
      <c r="BE357" s="1">
        <v>443.054</v>
      </c>
      <c r="BF357" s="1">
        <v>7.98981</v>
      </c>
      <c r="BG357" s="1">
        <v>215.976</v>
      </c>
      <c r="BH357" s="1">
        <v>7.72105823</v>
      </c>
      <c r="BI357" s="1">
        <v>1.960662579</v>
      </c>
      <c r="BJ357" s="1">
        <v>1.260335437</v>
      </c>
      <c r="BK357" s="1">
        <v>0.0</v>
      </c>
      <c r="BL357" s="1" t="s">
        <v>144</v>
      </c>
      <c r="BM357" s="1" t="s">
        <v>145</v>
      </c>
      <c r="BN357" s="1" t="s">
        <v>146</v>
      </c>
      <c r="BO357" s="1" t="s">
        <v>146</v>
      </c>
      <c r="BP357" s="1" t="s">
        <v>146</v>
      </c>
      <c r="BQ357" s="1" t="s">
        <v>145</v>
      </c>
      <c r="BR357" s="1" t="s">
        <v>146</v>
      </c>
      <c r="BS357" s="1">
        <v>60.97575244</v>
      </c>
      <c r="BT357" s="1">
        <v>18.53039402</v>
      </c>
      <c r="BU357" s="1">
        <v>10.05147111</v>
      </c>
      <c r="BV357" s="1">
        <v>6.974384168</v>
      </c>
      <c r="BW357" s="1">
        <v>3.654376096</v>
      </c>
      <c r="BX357" s="1">
        <v>-1.962566206</v>
      </c>
      <c r="BY357" s="1">
        <v>-0.919665514</v>
      </c>
      <c r="BZ357" s="1" t="str">
        <f t="shared" si="1"/>
        <v>antiinflamatoria</v>
      </c>
      <c r="CA357" s="1">
        <v>26.75189599</v>
      </c>
      <c r="CB357" s="1" t="s">
        <v>148</v>
      </c>
      <c r="CC357" s="1">
        <v>0.138895934</v>
      </c>
      <c r="CD357" s="1">
        <v>0.142700144</v>
      </c>
      <c r="CE357" s="1">
        <v>0.03635134</v>
      </c>
      <c r="CF357" s="1">
        <v>0.253022233</v>
      </c>
      <c r="CG357" s="1">
        <v>0.067545862</v>
      </c>
      <c r="CH357" s="1">
        <v>2051.896</v>
      </c>
      <c r="CI357" s="2" t="str">
        <f t="shared" si="2"/>
        <v>High</v>
      </c>
      <c r="CJ357" s="1">
        <v>904.714</v>
      </c>
      <c r="CK357" s="1">
        <v>693.576</v>
      </c>
      <c r="CL357" s="1">
        <v>211.138</v>
      </c>
      <c r="CM357" s="1">
        <v>687.963</v>
      </c>
      <c r="CN357" s="1">
        <v>205.458</v>
      </c>
      <c r="CO357" s="1">
        <v>0.064</v>
      </c>
      <c r="CP357" s="1">
        <v>0.0</v>
      </c>
      <c r="CQ357" s="1">
        <v>0.064</v>
      </c>
      <c r="CR357" s="1">
        <v>0.0</v>
      </c>
      <c r="CS357" s="1">
        <v>11.23</v>
      </c>
      <c r="CT357" s="1">
        <v>11.23</v>
      </c>
      <c r="CU357" s="1">
        <v>0.0</v>
      </c>
      <c r="CV357" s="1">
        <v>0.003</v>
      </c>
      <c r="CW357" s="1">
        <v>0.716</v>
      </c>
      <c r="CX357" s="1">
        <v>0.0</v>
      </c>
      <c r="CY357" s="1">
        <v>594.624</v>
      </c>
      <c r="CZ357" s="1">
        <v>0.021</v>
      </c>
      <c r="DA357" s="1">
        <v>25.852</v>
      </c>
      <c r="DB357" s="1">
        <v>25.873</v>
      </c>
      <c r="DC357" s="1">
        <v>0.0</v>
      </c>
      <c r="DD357" s="1">
        <v>1.543</v>
      </c>
      <c r="DE357" s="1">
        <v>1.543</v>
      </c>
      <c r="DF357" s="1">
        <v>50.701</v>
      </c>
      <c r="DG357" s="1">
        <v>10.358</v>
      </c>
      <c r="DH357" s="1">
        <v>61.06</v>
      </c>
      <c r="DI357" s="1">
        <v>2.048</v>
      </c>
      <c r="DJ357" s="1">
        <v>9.977</v>
      </c>
      <c r="DK357" s="1">
        <v>12.025</v>
      </c>
      <c r="DL357" s="1">
        <v>41.184</v>
      </c>
      <c r="DM357" s="1">
        <v>152.108</v>
      </c>
      <c r="DN357" s="1">
        <v>193.292</v>
      </c>
      <c r="DO357" s="1">
        <v>0.0</v>
      </c>
      <c r="DP357" s="1">
        <v>11.23</v>
      </c>
      <c r="DQ357" s="1">
        <v>11.23</v>
      </c>
      <c r="DR357" s="1" t="s">
        <v>149</v>
      </c>
      <c r="DS357" s="1" t="s">
        <v>149</v>
      </c>
      <c r="DT357" s="1" t="s">
        <v>149</v>
      </c>
      <c r="DU357" s="1" t="s">
        <v>157</v>
      </c>
      <c r="DV357" s="1">
        <v>961.693</v>
      </c>
      <c r="DW357" s="1" t="str">
        <f t="shared" si="3"/>
        <v>high</v>
      </c>
      <c r="DX357" s="1">
        <v>424.026</v>
      </c>
      <c r="DY357" s="1">
        <v>322.438</v>
      </c>
      <c r="DZ357" s="1">
        <v>96.295</v>
      </c>
      <c r="EA357" s="1" t="s">
        <v>149</v>
      </c>
      <c r="EB357" s="1" t="s">
        <v>149</v>
      </c>
      <c r="EC357" s="1" t="s">
        <v>149</v>
      </c>
      <c r="ED357" s="1" t="s">
        <v>157</v>
      </c>
      <c r="EE357" s="1" t="s">
        <v>873</v>
      </c>
      <c r="EF357" s="1" t="s">
        <v>151</v>
      </c>
      <c r="EG357" s="1" t="s">
        <v>151</v>
      </c>
    </row>
    <row r="358" ht="14.25" customHeight="1">
      <c r="A358" s="1" t="s">
        <v>874</v>
      </c>
      <c r="B358" s="1" t="s">
        <v>153</v>
      </c>
      <c r="C358" s="1">
        <v>30.0</v>
      </c>
      <c r="D358" s="1" t="s">
        <v>137</v>
      </c>
      <c r="E358" s="1">
        <v>76.9</v>
      </c>
      <c r="F358" s="1">
        <v>35.0</v>
      </c>
      <c r="G358" s="1" t="s">
        <v>154</v>
      </c>
      <c r="H358" s="1">
        <v>20.0</v>
      </c>
      <c r="I358" s="1">
        <v>106.0</v>
      </c>
      <c r="J358" s="1">
        <v>160.0</v>
      </c>
      <c r="K358" s="1">
        <v>4.571428571</v>
      </c>
      <c r="L358" s="1">
        <v>138.4</v>
      </c>
      <c r="M358" s="1">
        <v>2.9</v>
      </c>
      <c r="N358" s="1">
        <v>75.0</v>
      </c>
      <c r="O358" s="1">
        <v>5.3</v>
      </c>
      <c r="P358" s="1">
        <v>5.55</v>
      </c>
      <c r="Q358" s="1">
        <v>3.13</v>
      </c>
      <c r="R358" s="1">
        <v>1.773162939</v>
      </c>
      <c r="S358" s="1">
        <v>100.0</v>
      </c>
      <c r="T358" s="1">
        <v>18.81</v>
      </c>
      <c r="U358" s="1">
        <v>4.1625</v>
      </c>
      <c r="V358" s="1">
        <v>249.6</v>
      </c>
      <c r="W358" s="1">
        <v>567.8490566</v>
      </c>
      <c r="X358" s="1">
        <v>44.0</v>
      </c>
      <c r="Y358" s="1">
        <v>28.73687084</v>
      </c>
      <c r="Z358" s="1">
        <v>3.47985</v>
      </c>
      <c r="AA358" s="1">
        <v>0.317120007</v>
      </c>
      <c r="AB358" s="1">
        <v>70.2</v>
      </c>
      <c r="AC358" s="1">
        <v>28.73552632</v>
      </c>
      <c r="AD358" s="1" t="s">
        <v>139</v>
      </c>
      <c r="AE358" s="1">
        <v>37.11355483</v>
      </c>
      <c r="AF358" s="1">
        <v>94.4</v>
      </c>
      <c r="AG358" s="1" t="s">
        <v>140</v>
      </c>
      <c r="AH358" s="1" t="s">
        <v>141</v>
      </c>
      <c r="AI358" s="1" t="s">
        <v>142</v>
      </c>
      <c r="AJ358" s="1" t="s">
        <v>142</v>
      </c>
      <c r="AK358" s="1" t="s">
        <v>143</v>
      </c>
      <c r="AL358" s="1">
        <v>123.0</v>
      </c>
      <c r="AM358" s="1">
        <v>68.0</v>
      </c>
      <c r="AN358" s="1">
        <v>1452.11</v>
      </c>
      <c r="AO358" s="1">
        <v>14.4816</v>
      </c>
      <c r="AP358" s="1">
        <v>495.81</v>
      </c>
      <c r="AQ358" s="1">
        <v>742.04</v>
      </c>
      <c r="AR358" s="1">
        <v>12.0674</v>
      </c>
      <c r="AS358" s="1">
        <v>1138.25</v>
      </c>
      <c r="AT358" s="1">
        <v>2312.8</v>
      </c>
      <c r="AU358" s="1">
        <v>140.223</v>
      </c>
      <c r="AV358" s="1">
        <v>9.47292</v>
      </c>
      <c r="AW358" s="1">
        <v>1.18893</v>
      </c>
      <c r="AX358" s="1">
        <v>2.99601</v>
      </c>
      <c r="AY358" s="1">
        <v>619.067</v>
      </c>
      <c r="AZ358" s="1">
        <v>0.95659</v>
      </c>
      <c r="BA358" s="1">
        <v>1.59885</v>
      </c>
      <c r="BB358" s="1">
        <v>11.6112</v>
      </c>
      <c r="BC358" s="1">
        <v>3.37647</v>
      </c>
      <c r="BD358" s="1">
        <v>1.78328</v>
      </c>
      <c r="BE358" s="1">
        <v>262.43</v>
      </c>
      <c r="BF358" s="1">
        <v>6.62826</v>
      </c>
      <c r="BG358" s="1">
        <v>148.92</v>
      </c>
      <c r="BH358" s="1">
        <v>1.19386367</v>
      </c>
      <c r="BI358" s="1">
        <v>0.113797174</v>
      </c>
      <c r="BJ358" s="1">
        <v>0.078167864</v>
      </c>
      <c r="BK358" s="1">
        <v>0.01186328</v>
      </c>
      <c r="BL358" s="1" t="s">
        <v>144</v>
      </c>
      <c r="BM358" s="1" t="s">
        <v>146</v>
      </c>
      <c r="BN358" s="1" t="s">
        <v>146</v>
      </c>
      <c r="BO358" s="1" t="s">
        <v>145</v>
      </c>
      <c r="BP358" s="1" t="s">
        <v>146</v>
      </c>
      <c r="BQ358" s="1" t="s">
        <v>146</v>
      </c>
      <c r="BR358" s="1" t="s">
        <v>145</v>
      </c>
      <c r="BS358" s="1">
        <v>66.93004662</v>
      </c>
      <c r="BT358" s="1">
        <v>22.24716869</v>
      </c>
      <c r="BU358" s="1">
        <v>14.1788729</v>
      </c>
      <c r="BV358" s="1">
        <v>9.924410417</v>
      </c>
      <c r="BW358" s="1">
        <v>5.022858023</v>
      </c>
      <c r="BX358" s="1">
        <v>0.740211772</v>
      </c>
      <c r="BY358" s="1">
        <v>0.509787722</v>
      </c>
      <c r="BZ358" s="1" t="str">
        <f t="shared" si="1"/>
        <v>proinflamatoria</v>
      </c>
      <c r="CA358" s="1">
        <v>42.88559322</v>
      </c>
      <c r="CB358" s="1" t="s">
        <v>148</v>
      </c>
      <c r="CC358" s="1">
        <v>0.197100911</v>
      </c>
      <c r="CD358" s="1">
        <v>0.036164282</v>
      </c>
      <c r="CE358" s="1">
        <v>0.225348448</v>
      </c>
      <c r="CF358" s="1">
        <v>0.22259803</v>
      </c>
      <c r="CG358" s="1">
        <v>0.085411634</v>
      </c>
      <c r="CH358" s="1">
        <v>439.152</v>
      </c>
      <c r="CI358" s="2" t="str">
        <f t="shared" si="2"/>
        <v>low</v>
      </c>
      <c r="CJ358" s="1">
        <v>314.119</v>
      </c>
      <c r="CK358" s="1">
        <v>206.19</v>
      </c>
      <c r="CL358" s="1">
        <v>107.929</v>
      </c>
      <c r="CM358" s="1">
        <v>16.031</v>
      </c>
      <c r="CN358" s="1">
        <v>266.567</v>
      </c>
      <c r="CO358" s="1">
        <v>8.544</v>
      </c>
      <c r="CP358" s="1">
        <v>0.0</v>
      </c>
      <c r="CQ358" s="1">
        <v>8.544</v>
      </c>
      <c r="CR358" s="1">
        <v>0.0</v>
      </c>
      <c r="CS358" s="1">
        <v>22.976</v>
      </c>
      <c r="CT358" s="1">
        <v>22.976</v>
      </c>
      <c r="CU358" s="1">
        <v>0.0</v>
      </c>
      <c r="CV358" s="1">
        <v>6.708</v>
      </c>
      <c r="CW358" s="1">
        <v>0.0</v>
      </c>
      <c r="CX358" s="1">
        <v>0.0</v>
      </c>
      <c r="CY358" s="1">
        <v>4.616</v>
      </c>
      <c r="CZ358" s="1">
        <v>0.049</v>
      </c>
      <c r="DA358" s="1">
        <v>0.351</v>
      </c>
      <c r="DB358" s="1">
        <v>0.401</v>
      </c>
      <c r="DC358" s="1">
        <v>7.934</v>
      </c>
      <c r="DD358" s="1">
        <v>0.034</v>
      </c>
      <c r="DE358" s="1">
        <v>7.967</v>
      </c>
      <c r="DF358" s="1">
        <v>1.867</v>
      </c>
      <c r="DG358" s="1">
        <v>1.181</v>
      </c>
      <c r="DH358" s="1">
        <v>3.048</v>
      </c>
      <c r="DI358" s="1">
        <v>0.757</v>
      </c>
      <c r="DJ358" s="1">
        <v>0.652</v>
      </c>
      <c r="DK358" s="1">
        <v>1.409</v>
      </c>
      <c r="DL358" s="1">
        <v>182.416</v>
      </c>
      <c r="DM358" s="1">
        <v>82.728</v>
      </c>
      <c r="DN358" s="1">
        <v>265.144</v>
      </c>
      <c r="DO358" s="1">
        <v>0.0</v>
      </c>
      <c r="DP358" s="1">
        <v>22.976</v>
      </c>
      <c r="DQ358" s="1">
        <v>22.976</v>
      </c>
      <c r="DR358" s="1" t="s">
        <v>158</v>
      </c>
      <c r="DS358" s="1" t="s">
        <v>158</v>
      </c>
      <c r="DT358" s="1" t="s">
        <v>158</v>
      </c>
      <c r="DU358" s="1" t="s">
        <v>157</v>
      </c>
      <c r="DV358" s="1">
        <v>302.423</v>
      </c>
      <c r="DW358" s="1" t="str">
        <f t="shared" si="3"/>
        <v>low</v>
      </c>
      <c r="DX358" s="1">
        <v>216.319</v>
      </c>
      <c r="DY358" s="1">
        <v>11.04</v>
      </c>
      <c r="DZ358" s="1">
        <v>183.572</v>
      </c>
      <c r="EA358" s="1" t="s">
        <v>158</v>
      </c>
      <c r="EB358" s="1" t="s">
        <v>157</v>
      </c>
      <c r="EC358" s="1" t="s">
        <v>158</v>
      </c>
      <c r="ED358" s="1" t="s">
        <v>157</v>
      </c>
      <c r="EE358" s="1" t="s">
        <v>875</v>
      </c>
      <c r="EF358" s="1" t="s">
        <v>165</v>
      </c>
      <c r="EG358" s="1" t="s">
        <v>165</v>
      </c>
    </row>
    <row r="359" ht="14.25" customHeight="1">
      <c r="A359" s="1" t="s">
        <v>876</v>
      </c>
      <c r="B359" s="1" t="s">
        <v>136</v>
      </c>
      <c r="C359" s="1">
        <v>55.0</v>
      </c>
      <c r="D359" s="1" t="s">
        <v>161</v>
      </c>
      <c r="E359" s="1">
        <v>45.4</v>
      </c>
      <c r="F359" s="1">
        <v>54.0</v>
      </c>
      <c r="G359" s="1" t="s">
        <v>154</v>
      </c>
      <c r="H359" s="1">
        <v>9.0</v>
      </c>
      <c r="I359" s="1">
        <v>73.0</v>
      </c>
      <c r="J359" s="1">
        <v>136.0</v>
      </c>
      <c r="K359" s="1">
        <v>2.518518519</v>
      </c>
      <c r="L359" s="1">
        <v>215.0</v>
      </c>
      <c r="M359" s="1">
        <v>0.6</v>
      </c>
      <c r="N359" s="1">
        <v>88.0</v>
      </c>
      <c r="O359" s="1">
        <v>5.5</v>
      </c>
      <c r="P359" s="1">
        <v>1.27</v>
      </c>
      <c r="Q359" s="1">
        <v>8.09</v>
      </c>
      <c r="R359" s="1">
        <v>0.156983931</v>
      </c>
      <c r="S359" s="1">
        <v>45.0</v>
      </c>
      <c r="T359" s="1">
        <v>11.3</v>
      </c>
      <c r="U359" s="1">
        <v>4.884</v>
      </c>
      <c r="V359" s="1">
        <v>129.2</v>
      </c>
      <c r="W359" s="1">
        <v>163.2947977</v>
      </c>
      <c r="X359" s="1">
        <v>69.0</v>
      </c>
      <c r="Y359" s="1">
        <v>40.76884608</v>
      </c>
      <c r="Z359" s="1">
        <v>2.452853333</v>
      </c>
      <c r="AA359" s="1">
        <v>0.333167704</v>
      </c>
      <c r="AB359" s="1">
        <v>64.0</v>
      </c>
      <c r="AC359" s="1">
        <v>24.23668639</v>
      </c>
      <c r="AD359" s="1" t="s">
        <v>154</v>
      </c>
      <c r="AE359" s="1">
        <v>41.73817605</v>
      </c>
      <c r="AF359" s="1">
        <v>88.9</v>
      </c>
      <c r="AG359" s="1" t="s">
        <v>140</v>
      </c>
      <c r="AH359" s="1" t="s">
        <v>154</v>
      </c>
      <c r="AI359" s="1" t="s">
        <v>142</v>
      </c>
      <c r="AJ359" s="1" t="s">
        <v>142</v>
      </c>
      <c r="AK359" s="1" t="s">
        <v>173</v>
      </c>
      <c r="AL359" s="1">
        <v>173.0</v>
      </c>
      <c r="AM359" s="1">
        <v>103.0</v>
      </c>
      <c r="AN359" s="1">
        <v>1548.67</v>
      </c>
      <c r="AO359" s="1">
        <v>15.6573</v>
      </c>
      <c r="AP359" s="1">
        <v>306.774</v>
      </c>
      <c r="AQ359" s="1">
        <v>850.025</v>
      </c>
      <c r="AR359" s="1">
        <v>11.8042</v>
      </c>
      <c r="AS359" s="1">
        <v>974.29</v>
      </c>
      <c r="AT359" s="1">
        <v>2321.55</v>
      </c>
      <c r="AU359" s="1">
        <v>194.108</v>
      </c>
      <c r="AV359" s="1">
        <v>10.434</v>
      </c>
      <c r="AW359" s="1">
        <v>0.969861</v>
      </c>
      <c r="AX359" s="1">
        <v>2.46822</v>
      </c>
      <c r="AY359" s="1">
        <v>564.599</v>
      </c>
      <c r="AZ359" s="1">
        <v>0.80725</v>
      </c>
      <c r="BA359" s="1">
        <v>1.40382</v>
      </c>
      <c r="BB359" s="1">
        <v>16.1642</v>
      </c>
      <c r="BC359" s="1">
        <v>3.97047</v>
      </c>
      <c r="BD359" s="1">
        <v>0.770226</v>
      </c>
      <c r="BE359" s="1">
        <v>347.276</v>
      </c>
      <c r="BF359" s="1">
        <v>6.98424</v>
      </c>
      <c r="BG359" s="1">
        <v>99.0926</v>
      </c>
      <c r="BH359" s="1">
        <v>1.905593246</v>
      </c>
      <c r="BI359" s="1">
        <v>1.106502553</v>
      </c>
      <c r="BJ359" s="1">
        <v>0.432166957</v>
      </c>
      <c r="BK359" s="1">
        <v>0.043777373</v>
      </c>
      <c r="BL359" s="1" t="s">
        <v>156</v>
      </c>
      <c r="BM359" s="1" t="s">
        <v>145</v>
      </c>
      <c r="BN359" s="1" t="s">
        <v>146</v>
      </c>
      <c r="BO359" s="1" t="s">
        <v>146</v>
      </c>
      <c r="BP359" s="1" t="s">
        <v>146</v>
      </c>
      <c r="BQ359" s="1" t="s">
        <v>146</v>
      </c>
      <c r="BR359" s="1" t="s">
        <v>146</v>
      </c>
      <c r="BS359" s="1">
        <v>353.3983779</v>
      </c>
      <c r="BT359" s="1">
        <v>24.33270114</v>
      </c>
      <c r="BU359" s="1">
        <v>2.172457011</v>
      </c>
      <c r="BV359" s="1">
        <v>1.90027859</v>
      </c>
      <c r="BW359" s="1">
        <v>0.854937987</v>
      </c>
      <c r="BX359" s="1">
        <v>1.031232786</v>
      </c>
      <c r="BY359" s="1">
        <v>0.665740985</v>
      </c>
      <c r="BZ359" s="1" t="str">
        <f t="shared" si="1"/>
        <v>proinflamatoria</v>
      </c>
      <c r="CA359" s="1">
        <v>27.44206974</v>
      </c>
      <c r="CB359" s="1" t="s">
        <v>148</v>
      </c>
      <c r="CC359" s="1">
        <v>0.172056656</v>
      </c>
      <c r="CD359" s="1">
        <v>0.183518913</v>
      </c>
      <c r="CE359" s="1">
        <v>0.030211233</v>
      </c>
      <c r="CF359" s="1">
        <v>0.038726052</v>
      </c>
      <c r="CG359" s="1">
        <v>0.180694285</v>
      </c>
      <c r="CH359" s="1">
        <v>570.471</v>
      </c>
      <c r="CI359" s="2" t="str">
        <f t="shared" si="2"/>
        <v>low</v>
      </c>
      <c r="CJ359" s="1">
        <v>414.203</v>
      </c>
      <c r="CK359" s="1">
        <v>368.834</v>
      </c>
      <c r="CL359" s="1">
        <v>45.368</v>
      </c>
      <c r="CM359" s="1">
        <v>189.602</v>
      </c>
      <c r="CN359" s="1">
        <v>223.545</v>
      </c>
      <c r="CO359" s="1">
        <v>1.035</v>
      </c>
      <c r="CP359" s="1">
        <v>0.0</v>
      </c>
      <c r="CQ359" s="1">
        <v>1.035</v>
      </c>
      <c r="CR359" s="1">
        <v>0.0</v>
      </c>
      <c r="CS359" s="1">
        <v>0.02</v>
      </c>
      <c r="CT359" s="1">
        <v>0.02</v>
      </c>
      <c r="CU359" s="1">
        <v>0.0</v>
      </c>
      <c r="CV359" s="1">
        <v>0.105</v>
      </c>
      <c r="CW359" s="1">
        <v>98.585</v>
      </c>
      <c r="CX359" s="1">
        <v>0.0</v>
      </c>
      <c r="CY359" s="1">
        <v>65.114</v>
      </c>
      <c r="CZ359" s="1">
        <v>0.125</v>
      </c>
      <c r="DA359" s="1">
        <v>0.0</v>
      </c>
      <c r="DB359" s="1">
        <v>0.125</v>
      </c>
      <c r="DC359" s="1">
        <v>0.0</v>
      </c>
      <c r="DD359" s="1">
        <v>0.0</v>
      </c>
      <c r="DE359" s="1">
        <v>0.0</v>
      </c>
      <c r="DF359" s="1">
        <v>25.555</v>
      </c>
      <c r="DG359" s="1">
        <v>0.203</v>
      </c>
      <c r="DH359" s="1">
        <v>25.757</v>
      </c>
      <c r="DI359" s="1">
        <v>0.525</v>
      </c>
      <c r="DJ359" s="1">
        <v>0.236</v>
      </c>
      <c r="DK359" s="1">
        <v>0.761</v>
      </c>
      <c r="DL359" s="1">
        <v>177.875</v>
      </c>
      <c r="DM359" s="1">
        <v>44.91</v>
      </c>
      <c r="DN359" s="1">
        <v>222.784</v>
      </c>
      <c r="DO359" s="1">
        <v>0.0</v>
      </c>
      <c r="DP359" s="1">
        <v>0.02</v>
      </c>
      <c r="DQ359" s="1">
        <v>0.02</v>
      </c>
      <c r="DR359" s="1" t="s">
        <v>158</v>
      </c>
      <c r="DS359" s="1" t="s">
        <v>157</v>
      </c>
      <c r="DT359" s="1" t="s">
        <v>157</v>
      </c>
      <c r="DU359" s="1" t="s">
        <v>157</v>
      </c>
      <c r="DV359" s="1">
        <v>368.362</v>
      </c>
      <c r="DW359" s="1" t="str">
        <f t="shared" si="3"/>
        <v>low</v>
      </c>
      <c r="DX359" s="1">
        <v>267.457</v>
      </c>
      <c r="DY359" s="1">
        <v>122.429</v>
      </c>
      <c r="DZ359" s="1">
        <v>144.347</v>
      </c>
      <c r="EA359" s="1" t="s">
        <v>158</v>
      </c>
      <c r="EB359" s="1" t="s">
        <v>157</v>
      </c>
      <c r="EC359" s="1" t="s">
        <v>157</v>
      </c>
      <c r="ED359" s="1" t="s">
        <v>157</v>
      </c>
      <c r="EE359" s="1" t="s">
        <v>877</v>
      </c>
      <c r="EF359" s="1" t="s">
        <v>165</v>
      </c>
      <c r="EG359" s="1" t="s">
        <v>165</v>
      </c>
    </row>
    <row r="360" ht="14.25" customHeight="1">
      <c r="A360" s="1" t="s">
        <v>878</v>
      </c>
      <c r="B360" s="1" t="s">
        <v>153</v>
      </c>
      <c r="C360" s="1">
        <v>29.0</v>
      </c>
      <c r="D360" s="1" t="s">
        <v>137</v>
      </c>
      <c r="E360" s="1">
        <v>66.8</v>
      </c>
      <c r="F360" s="1">
        <v>43.0</v>
      </c>
      <c r="G360" s="1" t="s">
        <v>154</v>
      </c>
      <c r="H360" s="1">
        <v>12.2</v>
      </c>
      <c r="I360" s="1">
        <v>104.0</v>
      </c>
      <c r="J360" s="1">
        <v>159.0</v>
      </c>
      <c r="K360" s="1">
        <v>3.697674419</v>
      </c>
      <c r="L360" s="1">
        <v>180.1</v>
      </c>
      <c r="M360" s="1">
        <v>2.6</v>
      </c>
      <c r="N360" s="1">
        <v>77.0</v>
      </c>
      <c r="O360" s="1">
        <v>5.5</v>
      </c>
      <c r="P360" s="1">
        <v>7.74</v>
      </c>
      <c r="Q360" s="1">
        <v>3.66</v>
      </c>
      <c r="R360" s="1">
        <v>2.114754098</v>
      </c>
      <c r="S360" s="1">
        <v>61.0</v>
      </c>
      <c r="T360" s="1">
        <v>10.41</v>
      </c>
      <c r="U360" s="1">
        <v>4.2735</v>
      </c>
      <c r="V360" s="1">
        <v>159.5</v>
      </c>
      <c r="W360" s="1">
        <v>269.166128</v>
      </c>
      <c r="X360" s="1">
        <v>77.6</v>
      </c>
      <c r="Y360" s="1">
        <v>50.57641945</v>
      </c>
      <c r="Z360" s="1">
        <v>1.977206</v>
      </c>
      <c r="AA360" s="1">
        <v>0.343894121</v>
      </c>
      <c r="AB360" s="1">
        <v>67.0</v>
      </c>
      <c r="AC360" s="1">
        <v>27.35559208</v>
      </c>
      <c r="AD360" s="1" t="s">
        <v>139</v>
      </c>
      <c r="AE360" s="1">
        <v>37.8358527</v>
      </c>
      <c r="AF360" s="1">
        <v>82.6</v>
      </c>
      <c r="AG360" s="1" t="s">
        <v>140</v>
      </c>
      <c r="AH360" s="1" t="s">
        <v>154</v>
      </c>
      <c r="AI360" s="1" t="s">
        <v>142</v>
      </c>
      <c r="AJ360" s="1" t="s">
        <v>167</v>
      </c>
      <c r="AK360" s="1" t="s">
        <v>143</v>
      </c>
      <c r="AL360" s="1">
        <v>109.0</v>
      </c>
      <c r="AM360" s="1">
        <v>70.0</v>
      </c>
      <c r="AN360" s="1">
        <v>1719.35</v>
      </c>
      <c r="AO360" s="1">
        <v>10.6342</v>
      </c>
      <c r="AP360" s="1">
        <v>539.913</v>
      </c>
      <c r="AQ360" s="1">
        <v>918.042</v>
      </c>
      <c r="AR360" s="1">
        <v>13.4228</v>
      </c>
      <c r="AS360" s="1">
        <v>1822.73</v>
      </c>
      <c r="AT360" s="1">
        <v>2327.37</v>
      </c>
      <c r="AU360" s="1">
        <v>200.59</v>
      </c>
      <c r="AV360" s="1">
        <v>11.8591</v>
      </c>
      <c r="AW360" s="1">
        <v>0.913263</v>
      </c>
      <c r="AX360" s="1">
        <v>2.954</v>
      </c>
      <c r="AY360" s="1">
        <v>641.831</v>
      </c>
      <c r="AZ360" s="1">
        <v>1.74271</v>
      </c>
      <c r="BA360" s="1">
        <v>3.18926</v>
      </c>
      <c r="BB360" s="1">
        <v>16.1179</v>
      </c>
      <c r="BC360" s="1">
        <v>4.01018</v>
      </c>
      <c r="BD360" s="1">
        <v>2.13028</v>
      </c>
      <c r="BE360" s="1">
        <v>309.342</v>
      </c>
      <c r="BF360" s="1">
        <v>6.98015</v>
      </c>
      <c r="BG360" s="1">
        <v>73.0042</v>
      </c>
      <c r="BH360" s="1">
        <v>0.528498178</v>
      </c>
      <c r="BI360" s="1">
        <v>0.242948755</v>
      </c>
      <c r="BJ360" s="1">
        <v>0.155067595</v>
      </c>
      <c r="BK360" s="1">
        <v>0.031685061</v>
      </c>
      <c r="BL360" s="1" t="s">
        <v>156</v>
      </c>
      <c r="BM360" s="1" t="s">
        <v>146</v>
      </c>
      <c r="BN360" s="1" t="s">
        <v>146</v>
      </c>
      <c r="BO360" s="1" t="s">
        <v>145</v>
      </c>
      <c r="BP360" s="1" t="s">
        <v>146</v>
      </c>
      <c r="BQ360" s="1" t="s">
        <v>146</v>
      </c>
      <c r="BR360" s="1" t="s">
        <v>146</v>
      </c>
      <c r="BS360" s="1">
        <v>141.0206433</v>
      </c>
      <c r="BT360" s="1">
        <v>4.391712956</v>
      </c>
      <c r="BU360" s="1">
        <v>0.739162287</v>
      </c>
      <c r="BV360" s="1">
        <v>0.253703802</v>
      </c>
      <c r="BW360" s="1">
        <v>0.134958929</v>
      </c>
      <c r="BX360" s="1">
        <v>0.69431441</v>
      </c>
      <c r="BY360" s="1">
        <v>0.403905998</v>
      </c>
      <c r="BZ360" s="1" t="str">
        <f t="shared" si="1"/>
        <v>proinflamatoria</v>
      </c>
      <c r="CA360" s="1">
        <v>38.10653753</v>
      </c>
      <c r="CB360" s="1" t="s">
        <v>148</v>
      </c>
      <c r="CC360" s="1">
        <v>2.70845E-4</v>
      </c>
      <c r="CD360" s="1">
        <v>0.079357709</v>
      </c>
      <c r="CE360" s="1">
        <v>0.020352099</v>
      </c>
      <c r="CF360" s="1">
        <v>0.851241375</v>
      </c>
      <c r="CG360" s="1">
        <v>0.004888115</v>
      </c>
      <c r="CH360" s="1">
        <v>189.486</v>
      </c>
      <c r="CI360" s="2" t="str">
        <f t="shared" si="2"/>
        <v>low</v>
      </c>
      <c r="CJ360" s="1">
        <v>161.783</v>
      </c>
      <c r="CK360" s="1">
        <v>122.055</v>
      </c>
      <c r="CL360" s="1">
        <v>39.728</v>
      </c>
      <c r="CM360" s="1">
        <v>99.396</v>
      </c>
      <c r="CN360" s="1">
        <v>57.922</v>
      </c>
      <c r="CO360" s="1">
        <v>1.53</v>
      </c>
      <c r="CP360" s="1">
        <v>0.0</v>
      </c>
      <c r="CQ360" s="1">
        <v>1.53</v>
      </c>
      <c r="CR360" s="1">
        <v>0.106</v>
      </c>
      <c r="CS360" s="1">
        <v>2.83</v>
      </c>
      <c r="CT360" s="1">
        <v>2.935</v>
      </c>
      <c r="CU360" s="1">
        <v>0.0</v>
      </c>
      <c r="CV360" s="1">
        <v>0.407</v>
      </c>
      <c r="CW360" s="1">
        <v>0.0</v>
      </c>
      <c r="CX360" s="1">
        <v>0.0</v>
      </c>
      <c r="CY360" s="1">
        <v>8.04</v>
      </c>
      <c r="CZ360" s="1">
        <v>0.156</v>
      </c>
      <c r="DA360" s="1">
        <v>0.254</v>
      </c>
      <c r="DB360" s="1">
        <v>0.411</v>
      </c>
      <c r="DC360" s="1">
        <v>3.972</v>
      </c>
      <c r="DD360" s="1">
        <v>0.026</v>
      </c>
      <c r="DE360" s="1">
        <v>3.997</v>
      </c>
      <c r="DF360" s="1">
        <v>86.588</v>
      </c>
      <c r="DG360" s="1">
        <v>0.359</v>
      </c>
      <c r="DH360" s="1">
        <v>86.948</v>
      </c>
      <c r="DI360" s="1">
        <v>0.23</v>
      </c>
      <c r="DJ360" s="1">
        <v>0.875</v>
      </c>
      <c r="DK360" s="1">
        <v>1.104</v>
      </c>
      <c r="DL360" s="1">
        <v>21.415</v>
      </c>
      <c r="DM360" s="1">
        <v>35.367</v>
      </c>
      <c r="DN360" s="1">
        <v>56.782</v>
      </c>
      <c r="DO360" s="1">
        <v>0.106</v>
      </c>
      <c r="DP360" s="1">
        <v>2.83</v>
      </c>
      <c r="DQ360" s="1">
        <v>2.935</v>
      </c>
      <c r="DR360" s="1" t="s">
        <v>158</v>
      </c>
      <c r="DS360" s="1" t="s">
        <v>158</v>
      </c>
      <c r="DT360" s="1" t="s">
        <v>157</v>
      </c>
      <c r="DU360" s="1" t="s">
        <v>158</v>
      </c>
      <c r="DV360" s="1">
        <v>110.208</v>
      </c>
      <c r="DW360" s="1" t="str">
        <f t="shared" si="3"/>
        <v>low</v>
      </c>
      <c r="DX360" s="1">
        <v>94.095</v>
      </c>
      <c r="DY360" s="1">
        <v>57.81</v>
      </c>
      <c r="DZ360" s="1">
        <v>33.688</v>
      </c>
      <c r="EA360" s="1" t="s">
        <v>158</v>
      </c>
      <c r="EB360" s="1" t="s">
        <v>158</v>
      </c>
      <c r="EC360" s="1" t="s">
        <v>157</v>
      </c>
      <c r="ED360" s="1" t="s">
        <v>158</v>
      </c>
      <c r="EE360" s="1" t="s">
        <v>879</v>
      </c>
      <c r="EF360" s="1" t="s">
        <v>151</v>
      </c>
      <c r="EG360" s="1" t="s">
        <v>151</v>
      </c>
    </row>
    <row r="361" ht="14.25" customHeight="1">
      <c r="A361" s="1" t="s">
        <v>880</v>
      </c>
      <c r="B361" s="1" t="s">
        <v>136</v>
      </c>
      <c r="C361" s="1">
        <v>30.0</v>
      </c>
      <c r="D361" s="1" t="s">
        <v>137</v>
      </c>
      <c r="E361" s="1">
        <v>74.2</v>
      </c>
      <c r="F361" s="1">
        <v>30.0</v>
      </c>
      <c r="G361" s="1" t="s">
        <v>138</v>
      </c>
      <c r="H361" s="1">
        <v>28.8</v>
      </c>
      <c r="I361" s="1">
        <v>84.0</v>
      </c>
      <c r="J361" s="1">
        <v>142.0</v>
      </c>
      <c r="K361" s="1">
        <v>4.733333333</v>
      </c>
      <c r="L361" s="1">
        <v>165.0</v>
      </c>
      <c r="M361" s="1">
        <v>1.3</v>
      </c>
      <c r="N361" s="1">
        <v>86.0</v>
      </c>
      <c r="O361" s="1">
        <v>5.3</v>
      </c>
      <c r="P361" s="1">
        <v>0.75</v>
      </c>
      <c r="Q361" s="1">
        <v>2.64</v>
      </c>
      <c r="R361" s="1">
        <v>0.284090909</v>
      </c>
      <c r="S361" s="1">
        <v>144.0</v>
      </c>
      <c r="T361" s="1">
        <v>15.39</v>
      </c>
      <c r="U361" s="1">
        <v>4.773</v>
      </c>
      <c r="V361" s="1">
        <v>166.6</v>
      </c>
      <c r="W361" s="1">
        <v>241.7910448</v>
      </c>
      <c r="X361" s="1">
        <v>51.4</v>
      </c>
      <c r="Y361" s="1">
        <v>30.63038559</v>
      </c>
      <c r="Z361" s="1">
        <v>3.264732</v>
      </c>
      <c r="AA361" s="1">
        <v>0.319931676</v>
      </c>
      <c r="AB361" s="1">
        <v>87.0</v>
      </c>
      <c r="AC361" s="1">
        <v>28.3757246</v>
      </c>
      <c r="AD361" s="1" t="s">
        <v>139</v>
      </c>
      <c r="AE361" s="1">
        <v>36.35687771</v>
      </c>
      <c r="AF361" s="1">
        <v>97.8</v>
      </c>
      <c r="AG361" s="1" t="s">
        <v>140</v>
      </c>
      <c r="AH361" s="1" t="s">
        <v>141</v>
      </c>
      <c r="AI361" s="1" t="s">
        <v>142</v>
      </c>
      <c r="AJ361" s="1" t="s">
        <v>167</v>
      </c>
      <c r="AK361" s="1" t="s">
        <v>170</v>
      </c>
      <c r="AL361" s="1">
        <v>154.0</v>
      </c>
      <c r="AM361" s="1">
        <v>94.0</v>
      </c>
      <c r="AN361" s="1">
        <v>1759.48</v>
      </c>
      <c r="AO361" s="1">
        <v>17.0003</v>
      </c>
      <c r="AP361" s="1">
        <v>319.521</v>
      </c>
      <c r="AQ361" s="1">
        <v>801.947</v>
      </c>
      <c r="AR361" s="1">
        <v>10.8385</v>
      </c>
      <c r="AS361" s="1">
        <v>999.926</v>
      </c>
      <c r="AT361" s="1">
        <v>2582.51</v>
      </c>
      <c r="AU361" s="1">
        <v>205.441</v>
      </c>
      <c r="AV361" s="1">
        <v>9.84467</v>
      </c>
      <c r="AW361" s="1">
        <v>1.15772</v>
      </c>
      <c r="AX361" s="1">
        <v>3.63189</v>
      </c>
      <c r="AY361" s="1">
        <v>656.451</v>
      </c>
      <c r="AZ361" s="1">
        <v>0.885972</v>
      </c>
      <c r="BA361" s="1">
        <v>1.25737</v>
      </c>
      <c r="BB361" s="1">
        <v>12.7854</v>
      </c>
      <c r="BC361" s="1">
        <v>4.28793</v>
      </c>
      <c r="BD361" s="1">
        <v>0.879201</v>
      </c>
      <c r="BE361" s="1">
        <v>315.64</v>
      </c>
      <c r="BF361" s="1">
        <v>6.89526</v>
      </c>
      <c r="BG361" s="1">
        <v>111.552</v>
      </c>
      <c r="BH361" s="1">
        <v>2.404194407</v>
      </c>
      <c r="BI361" s="1">
        <v>0.669612624</v>
      </c>
      <c r="BJ361" s="1">
        <v>0.812787234</v>
      </c>
      <c r="BK361" s="1">
        <v>0.046542653</v>
      </c>
      <c r="BL361" s="1" t="s">
        <v>144</v>
      </c>
      <c r="BM361" s="1" t="s">
        <v>145</v>
      </c>
      <c r="BN361" s="1" t="s">
        <v>146</v>
      </c>
      <c r="BO361" s="1" t="s">
        <v>145</v>
      </c>
      <c r="BP361" s="1" t="s">
        <v>146</v>
      </c>
      <c r="BQ361" s="1" t="s">
        <v>146</v>
      </c>
      <c r="BR361" s="1" t="s">
        <v>145</v>
      </c>
      <c r="BS361" s="1">
        <v>120.5734643</v>
      </c>
      <c r="BT361" s="1">
        <v>2.776716014</v>
      </c>
      <c r="BU361" s="1">
        <v>0.742185501</v>
      </c>
      <c r="BV361" s="1">
        <v>0.362159033</v>
      </c>
      <c r="BW361" s="1">
        <v>0.094568798</v>
      </c>
      <c r="BX361" s="1">
        <v>1.111746352</v>
      </c>
      <c r="BY361" s="1">
        <v>0.632033173</v>
      </c>
      <c r="BZ361" s="1" t="str">
        <f t="shared" si="1"/>
        <v>proinflamatoria</v>
      </c>
      <c r="CA361" s="1">
        <v>28.19222904</v>
      </c>
      <c r="CB361" s="1" t="s">
        <v>148</v>
      </c>
      <c r="CC361" s="3">
        <v>9.22E-5</v>
      </c>
      <c r="CD361" s="1">
        <v>0.625583825</v>
      </c>
      <c r="CE361" s="1">
        <v>0.150319567</v>
      </c>
      <c r="CF361" s="1">
        <v>0.135293756</v>
      </c>
      <c r="CG361" s="1">
        <v>0.008235005</v>
      </c>
      <c r="CH361" s="1">
        <v>1117.65</v>
      </c>
      <c r="CI361" s="2" t="str">
        <f t="shared" si="2"/>
        <v>High</v>
      </c>
      <c r="CJ361" s="1">
        <v>588.853</v>
      </c>
      <c r="CK361" s="1">
        <v>512.597</v>
      </c>
      <c r="CL361" s="1">
        <v>76.256</v>
      </c>
      <c r="CM361" s="1">
        <v>439.047</v>
      </c>
      <c r="CN361" s="1">
        <v>143.059</v>
      </c>
      <c r="CO361" s="1">
        <v>0.647</v>
      </c>
      <c r="CP361" s="1">
        <v>0.0</v>
      </c>
      <c r="CQ361" s="1">
        <v>0.647</v>
      </c>
      <c r="CR361" s="1">
        <v>0.0</v>
      </c>
      <c r="CS361" s="1">
        <v>6.026</v>
      </c>
      <c r="CT361" s="1">
        <v>6.026</v>
      </c>
      <c r="CU361" s="1">
        <v>0.074</v>
      </c>
      <c r="CV361" s="1">
        <v>0.066</v>
      </c>
      <c r="CW361" s="1">
        <v>0.0</v>
      </c>
      <c r="CX361" s="1">
        <v>0.0</v>
      </c>
      <c r="CY361" s="1">
        <v>53.884</v>
      </c>
      <c r="CZ361" s="1">
        <v>0.0</v>
      </c>
      <c r="DA361" s="1">
        <v>0.0</v>
      </c>
      <c r="DB361" s="1">
        <v>0.0</v>
      </c>
      <c r="DC361" s="1">
        <v>0.23</v>
      </c>
      <c r="DD361" s="1">
        <v>0.129</v>
      </c>
      <c r="DE361" s="1">
        <v>0.359</v>
      </c>
      <c r="DF361" s="1">
        <v>384.211</v>
      </c>
      <c r="DG361" s="1">
        <v>0.593</v>
      </c>
      <c r="DH361" s="1">
        <v>384.804</v>
      </c>
      <c r="DI361" s="1">
        <v>0.358</v>
      </c>
      <c r="DJ361" s="1">
        <v>3.833</v>
      </c>
      <c r="DK361" s="1">
        <v>4.19</v>
      </c>
      <c r="DL361" s="1">
        <v>73.176</v>
      </c>
      <c r="DM361" s="1">
        <v>65.658</v>
      </c>
      <c r="DN361" s="1">
        <v>138.834</v>
      </c>
      <c r="DO361" s="1">
        <v>0.0</v>
      </c>
      <c r="DP361" s="1">
        <v>6.026</v>
      </c>
      <c r="DQ361" s="1">
        <v>6.026</v>
      </c>
      <c r="DR361" s="1" t="s">
        <v>157</v>
      </c>
      <c r="DS361" s="1" t="s">
        <v>157</v>
      </c>
      <c r="DT361" s="1" t="s">
        <v>149</v>
      </c>
      <c r="DU361" s="1" t="s">
        <v>157</v>
      </c>
      <c r="DV361" s="1">
        <v>635.216</v>
      </c>
      <c r="DW361" s="1" t="str">
        <f t="shared" si="3"/>
        <v>high</v>
      </c>
      <c r="DX361" s="1">
        <v>334.674</v>
      </c>
      <c r="DY361" s="1">
        <v>249.532</v>
      </c>
      <c r="DZ361" s="1">
        <v>81.308</v>
      </c>
      <c r="EA361" s="1" t="s">
        <v>157</v>
      </c>
      <c r="EB361" s="1" t="s">
        <v>157</v>
      </c>
      <c r="EC361" s="1" t="s">
        <v>149</v>
      </c>
      <c r="ED361" s="1" t="s">
        <v>157</v>
      </c>
      <c r="EE361" s="1" t="s">
        <v>881</v>
      </c>
      <c r="EF361" s="1" t="s">
        <v>151</v>
      </c>
      <c r="EG361" s="1" t="s">
        <v>151</v>
      </c>
    </row>
    <row r="362" ht="14.25" customHeight="1">
      <c r="A362" s="1" t="s">
        <v>882</v>
      </c>
      <c r="B362" s="1" t="s">
        <v>153</v>
      </c>
      <c r="C362" s="1">
        <v>43.0</v>
      </c>
      <c r="D362" s="1" t="s">
        <v>161</v>
      </c>
      <c r="E362" s="1">
        <v>50.5</v>
      </c>
      <c r="F362" s="1">
        <v>56.0</v>
      </c>
      <c r="G362" s="1" t="s">
        <v>154</v>
      </c>
      <c r="H362" s="1">
        <v>8.0</v>
      </c>
      <c r="I362" s="1">
        <v>80.0</v>
      </c>
      <c r="J362" s="1">
        <v>144.0</v>
      </c>
      <c r="K362" s="1">
        <v>2.571428571</v>
      </c>
      <c r="L362" s="1">
        <v>122.3</v>
      </c>
      <c r="M362" s="1">
        <v>2.3</v>
      </c>
      <c r="N362" s="1">
        <v>80.0</v>
      </c>
      <c r="O362" s="1">
        <v>5.5</v>
      </c>
      <c r="P362" s="1">
        <v>4.3</v>
      </c>
      <c r="Q362" s="1">
        <v>4.74</v>
      </c>
      <c r="R362" s="1">
        <v>0.907172996</v>
      </c>
      <c r="S362" s="1">
        <v>40.0</v>
      </c>
      <c r="T362" s="1">
        <v>6.28</v>
      </c>
      <c r="U362" s="1">
        <v>4.44</v>
      </c>
      <c r="V362" s="1">
        <v>105.3</v>
      </c>
      <c r="W362" s="1">
        <v>133.6170213</v>
      </c>
      <c r="X362" s="1">
        <v>126.2</v>
      </c>
      <c r="Y362" s="1">
        <v>80.6937511</v>
      </c>
      <c r="Z362" s="1">
        <v>1.239253333</v>
      </c>
      <c r="AA362" s="1">
        <v>0.369688511</v>
      </c>
      <c r="AB362" s="1">
        <v>61.4</v>
      </c>
      <c r="AC362" s="1">
        <v>24.0143836</v>
      </c>
      <c r="AD362" s="1" t="s">
        <v>154</v>
      </c>
      <c r="AE362" s="1">
        <v>34.56052054</v>
      </c>
      <c r="AF362" s="1">
        <v>80.8</v>
      </c>
      <c r="AG362" s="1" t="s">
        <v>140</v>
      </c>
      <c r="AH362" s="1" t="s">
        <v>154</v>
      </c>
      <c r="AI362" s="1" t="s">
        <v>142</v>
      </c>
      <c r="AJ362" s="1" t="s">
        <v>167</v>
      </c>
      <c r="AK362" s="1" t="s">
        <v>143</v>
      </c>
      <c r="AL362" s="1">
        <v>99.0</v>
      </c>
      <c r="AM362" s="1">
        <v>64.0</v>
      </c>
      <c r="AN362" s="1">
        <v>1911.46</v>
      </c>
      <c r="AO362" s="1">
        <v>16.5203</v>
      </c>
      <c r="AP362" s="1">
        <v>485.578</v>
      </c>
      <c r="AQ362" s="1">
        <v>952.84</v>
      </c>
      <c r="AR362" s="1">
        <v>13.482</v>
      </c>
      <c r="AS362" s="1">
        <v>1534.17</v>
      </c>
      <c r="AT362" s="1">
        <v>2460.58</v>
      </c>
      <c r="AU362" s="1">
        <v>223.619</v>
      </c>
      <c r="AV362" s="1">
        <v>10.9418</v>
      </c>
      <c r="AW362" s="1">
        <v>1.41228</v>
      </c>
      <c r="AX362" s="1">
        <v>3.05863</v>
      </c>
      <c r="AY362" s="1">
        <v>868.349</v>
      </c>
      <c r="AZ362" s="1">
        <v>1.29022</v>
      </c>
      <c r="BA362" s="1">
        <v>1.68742</v>
      </c>
      <c r="BB362" s="1">
        <v>21.4379</v>
      </c>
      <c r="BC362" s="1">
        <v>3.82313</v>
      </c>
      <c r="BD362" s="1">
        <v>0.814068</v>
      </c>
      <c r="BE362" s="1">
        <v>348.559</v>
      </c>
      <c r="BF362" s="1">
        <v>7.25279</v>
      </c>
      <c r="BG362" s="1">
        <v>194.658</v>
      </c>
      <c r="BH362" s="1">
        <v>2.897942307</v>
      </c>
      <c r="BI362" s="1">
        <v>0.760123737</v>
      </c>
      <c r="BJ362" s="1">
        <v>0.351666822</v>
      </c>
      <c r="BK362" s="1">
        <v>0.056808317</v>
      </c>
      <c r="BL362" s="1" t="s">
        <v>156</v>
      </c>
      <c r="BM362" s="1" t="s">
        <v>146</v>
      </c>
      <c r="BN362" s="1" t="s">
        <v>146</v>
      </c>
      <c r="BO362" s="1" t="s">
        <v>146</v>
      </c>
      <c r="BP362" s="1" t="s">
        <v>146</v>
      </c>
      <c r="BQ362" s="1" t="s">
        <v>146</v>
      </c>
      <c r="BR362" s="1" t="s">
        <v>146</v>
      </c>
      <c r="BS362" s="1">
        <v>86.42134048</v>
      </c>
      <c r="BT362" s="1">
        <v>2.291375988</v>
      </c>
      <c r="BU362" s="1">
        <v>0.636215058</v>
      </c>
      <c r="BV362" s="1">
        <v>0.274504538</v>
      </c>
      <c r="BW362" s="1">
        <v>0.090209864</v>
      </c>
      <c r="BX362" s="1">
        <v>-0.374400562</v>
      </c>
      <c r="BY362" s="1">
        <v>-0.195918661</v>
      </c>
      <c r="BZ362" s="1" t="str">
        <f t="shared" si="1"/>
        <v>antiinflamatoria</v>
      </c>
      <c r="CA362" s="1">
        <v>36.42079208</v>
      </c>
      <c r="CB362" s="1" t="s">
        <v>148</v>
      </c>
      <c r="CC362" s="1">
        <v>0.083948339</v>
      </c>
      <c r="CD362" s="1">
        <v>0.269326568</v>
      </c>
      <c r="CE362" s="1">
        <v>0.008440959</v>
      </c>
      <c r="CF362" s="1">
        <v>0.28597786</v>
      </c>
      <c r="CG362" s="1">
        <v>0.189714022</v>
      </c>
      <c r="CH362" s="1">
        <v>798.159</v>
      </c>
      <c r="CI362" s="2" t="str">
        <f t="shared" si="2"/>
        <v>low</v>
      </c>
      <c r="CJ362" s="1">
        <v>587.207</v>
      </c>
      <c r="CK362" s="1">
        <v>395.378</v>
      </c>
      <c r="CL362" s="1">
        <v>191.829</v>
      </c>
      <c r="CM362" s="1">
        <v>32.992</v>
      </c>
      <c r="CN362" s="1">
        <v>530.466</v>
      </c>
      <c r="CO362" s="1">
        <v>9.432</v>
      </c>
      <c r="CP362" s="1">
        <v>0.0</v>
      </c>
      <c r="CQ362" s="1">
        <v>9.432</v>
      </c>
      <c r="CR362" s="1">
        <v>0.0</v>
      </c>
      <c r="CS362" s="1">
        <v>14.311</v>
      </c>
      <c r="CT362" s="1">
        <v>14.311</v>
      </c>
      <c r="CU362" s="1">
        <v>0.006</v>
      </c>
      <c r="CV362" s="1">
        <v>5.898</v>
      </c>
      <c r="CW362" s="1">
        <v>0.0</v>
      </c>
      <c r="CX362" s="1">
        <v>0.0</v>
      </c>
      <c r="CY362" s="1">
        <v>15.297</v>
      </c>
      <c r="CZ362" s="1">
        <v>0.111</v>
      </c>
      <c r="DA362" s="1">
        <v>0.154</v>
      </c>
      <c r="DB362" s="1">
        <v>0.265</v>
      </c>
      <c r="DC362" s="1">
        <v>12.325</v>
      </c>
      <c r="DD362" s="1">
        <v>0.19</v>
      </c>
      <c r="DE362" s="1">
        <v>12.514</v>
      </c>
      <c r="DF362" s="1">
        <v>3.315</v>
      </c>
      <c r="DG362" s="1">
        <v>1.601</v>
      </c>
      <c r="DH362" s="1">
        <v>4.916</v>
      </c>
      <c r="DI362" s="1">
        <v>0.272</v>
      </c>
      <c r="DJ362" s="1">
        <v>5.217</v>
      </c>
      <c r="DK362" s="1">
        <v>5.489</v>
      </c>
      <c r="DL362" s="1">
        <v>354.61</v>
      </c>
      <c r="DM362" s="1">
        <v>170.344</v>
      </c>
      <c r="DN362" s="1">
        <v>524.954</v>
      </c>
      <c r="DO362" s="1">
        <v>0.0</v>
      </c>
      <c r="DP362" s="1">
        <v>14.311</v>
      </c>
      <c r="DQ362" s="1">
        <v>14.311</v>
      </c>
      <c r="DR362" s="1" t="s">
        <v>157</v>
      </c>
      <c r="DS362" s="1" t="s">
        <v>157</v>
      </c>
      <c r="DT362" s="1" t="s">
        <v>158</v>
      </c>
      <c r="DU362" s="1" t="s">
        <v>149</v>
      </c>
      <c r="DV362" s="1">
        <v>417.565</v>
      </c>
      <c r="DW362" s="1" t="str">
        <f t="shared" si="3"/>
        <v>low</v>
      </c>
      <c r="DX362" s="1">
        <v>307.203</v>
      </c>
      <c r="DY362" s="1">
        <v>17.26</v>
      </c>
      <c r="DZ362" s="1">
        <v>277.519</v>
      </c>
      <c r="EA362" s="1" t="s">
        <v>157</v>
      </c>
      <c r="EB362" s="1" t="s">
        <v>157</v>
      </c>
      <c r="EC362" s="1" t="s">
        <v>158</v>
      </c>
      <c r="ED362" s="1" t="s">
        <v>149</v>
      </c>
      <c r="EE362" s="1" t="s">
        <v>883</v>
      </c>
      <c r="EF362" s="1" t="s">
        <v>151</v>
      </c>
      <c r="EG362" s="1" t="s">
        <v>151</v>
      </c>
    </row>
    <row r="363" ht="14.25" customHeight="1">
      <c r="A363" s="1" t="s">
        <v>884</v>
      </c>
      <c r="B363" s="1" t="s">
        <v>153</v>
      </c>
      <c r="C363" s="1">
        <v>35.0</v>
      </c>
      <c r="D363" s="1" t="s">
        <v>137</v>
      </c>
      <c r="E363" s="1">
        <v>110.0</v>
      </c>
      <c r="F363" s="1">
        <v>52.0</v>
      </c>
      <c r="G363" s="1" t="s">
        <v>154</v>
      </c>
      <c r="H363" s="1">
        <v>56.0</v>
      </c>
      <c r="I363" s="1">
        <v>138.0</v>
      </c>
      <c r="J363" s="1">
        <v>225.0</v>
      </c>
      <c r="K363" s="1">
        <v>4.326923077</v>
      </c>
      <c r="L363" s="1">
        <v>192.7</v>
      </c>
      <c r="M363" s="1">
        <v>3.4</v>
      </c>
      <c r="N363" s="1">
        <v>83.0</v>
      </c>
      <c r="O363" s="1">
        <v>5.4</v>
      </c>
      <c r="P363" s="1">
        <v>3.85</v>
      </c>
      <c r="Q363" s="1">
        <v>6.32</v>
      </c>
      <c r="R363" s="1">
        <v>0.609177215</v>
      </c>
      <c r="S363" s="1">
        <v>179.0</v>
      </c>
      <c r="T363" s="1">
        <v>19.42</v>
      </c>
      <c r="U363" s="1">
        <v>4.6065</v>
      </c>
      <c r="V363" s="1">
        <v>209.1</v>
      </c>
      <c r="W363" s="1">
        <v>351.0167194</v>
      </c>
      <c r="X363" s="1">
        <v>41.4</v>
      </c>
      <c r="Y363" s="1">
        <v>25.15140306</v>
      </c>
      <c r="Z363" s="1">
        <v>3.975921333</v>
      </c>
      <c r="AA363" s="1">
        <v>0.311404478</v>
      </c>
      <c r="AB363" s="1">
        <v>60.8</v>
      </c>
      <c r="AC363" s="1">
        <v>22.79980905</v>
      </c>
      <c r="AD363" s="1" t="s">
        <v>154</v>
      </c>
      <c r="AE363" s="1">
        <v>35.2328753</v>
      </c>
      <c r="AF363" s="1">
        <v>70.5</v>
      </c>
      <c r="AG363" s="1" t="s">
        <v>154</v>
      </c>
      <c r="AH363" s="1" t="s">
        <v>154</v>
      </c>
      <c r="AI363" s="1" t="s">
        <v>142</v>
      </c>
      <c r="AJ363" s="1" t="s">
        <v>167</v>
      </c>
      <c r="AK363" s="1" t="s">
        <v>173</v>
      </c>
      <c r="AL363" s="1">
        <v>127.0</v>
      </c>
      <c r="AM363" s="1">
        <v>93.0</v>
      </c>
      <c r="AN363" s="1">
        <v>3097.92</v>
      </c>
      <c r="AO363" s="1">
        <v>44.9741</v>
      </c>
      <c r="AP363" s="1">
        <v>1215.71</v>
      </c>
      <c r="AQ363" s="1">
        <v>1187.67</v>
      </c>
      <c r="AR363" s="1">
        <v>19.5876</v>
      </c>
      <c r="AS363" s="1">
        <v>1764.23</v>
      </c>
      <c r="AT363" s="1">
        <v>3225.04</v>
      </c>
      <c r="AU363" s="1">
        <v>257.435</v>
      </c>
      <c r="AV363" s="1">
        <v>11.1102</v>
      </c>
      <c r="AW363" s="1">
        <v>1.66746</v>
      </c>
      <c r="AX363" s="1">
        <v>3.67743</v>
      </c>
      <c r="AY363" s="1">
        <v>695.062</v>
      </c>
      <c r="AZ363" s="1">
        <v>1.32858</v>
      </c>
      <c r="BA363" s="1">
        <v>1.6549</v>
      </c>
      <c r="BB363" s="1">
        <v>17.8076</v>
      </c>
      <c r="BC363" s="1">
        <v>4.13286</v>
      </c>
      <c r="BD363" s="1">
        <v>1.11953</v>
      </c>
      <c r="BE363" s="1">
        <v>367.878</v>
      </c>
      <c r="BF363" s="1">
        <v>7.23433</v>
      </c>
      <c r="BG363" s="1">
        <v>279.486</v>
      </c>
      <c r="BH363" s="1">
        <v>4.978268976</v>
      </c>
      <c r="BI363" s="1">
        <v>1.555016682</v>
      </c>
      <c r="BJ363" s="1">
        <v>0.594901807</v>
      </c>
      <c r="BK363" s="1">
        <v>0.0</v>
      </c>
      <c r="BL363" s="1" t="s">
        <v>144</v>
      </c>
      <c r="BM363" s="1" t="s">
        <v>145</v>
      </c>
      <c r="BN363" s="1" t="s">
        <v>145</v>
      </c>
      <c r="BO363" s="1" t="s">
        <v>146</v>
      </c>
      <c r="BP363" s="1" t="s">
        <v>146</v>
      </c>
      <c r="BQ363" s="1" t="s">
        <v>145</v>
      </c>
      <c r="BR363" s="1" t="s">
        <v>145</v>
      </c>
      <c r="BS363" s="1">
        <v>184.6008302</v>
      </c>
      <c r="BT363" s="1">
        <v>3.590168747</v>
      </c>
      <c r="BU363" s="1">
        <v>0.944341044</v>
      </c>
      <c r="BV363" s="1">
        <v>0.703390799</v>
      </c>
      <c r="BW363" s="1">
        <v>0.163616249</v>
      </c>
      <c r="BX363" s="1">
        <v>-0.402061135</v>
      </c>
      <c r="BY363" s="1">
        <v>-0.12978087</v>
      </c>
      <c r="BZ363" s="1" t="str">
        <f t="shared" si="1"/>
        <v>antiinflamatoria</v>
      </c>
      <c r="CA363" s="1">
        <v>29.67375887</v>
      </c>
      <c r="CB363" s="1" t="s">
        <v>154</v>
      </c>
      <c r="CC363" s="1" t="s">
        <v>147</v>
      </c>
      <c r="CD363" s="1" t="s">
        <v>147</v>
      </c>
      <c r="CE363" s="1" t="s">
        <v>147</v>
      </c>
      <c r="CF363" s="1" t="s">
        <v>147</v>
      </c>
      <c r="CG363" s="1" t="s">
        <v>147</v>
      </c>
      <c r="CH363" s="1">
        <v>1406.686</v>
      </c>
      <c r="CI363" s="2" t="str">
        <f t="shared" si="2"/>
        <v>High</v>
      </c>
      <c r="CJ363" s="1">
        <v>1291.052</v>
      </c>
      <c r="CK363" s="1">
        <v>1001.614</v>
      </c>
      <c r="CL363" s="1">
        <v>289.438</v>
      </c>
      <c r="CM363" s="1">
        <v>733.288</v>
      </c>
      <c r="CN363" s="1">
        <v>474.863</v>
      </c>
      <c r="CO363" s="1">
        <v>31.131</v>
      </c>
      <c r="CP363" s="1">
        <v>0.0</v>
      </c>
      <c r="CQ363" s="1">
        <v>31.131</v>
      </c>
      <c r="CR363" s="1">
        <v>0.0</v>
      </c>
      <c r="CS363" s="1">
        <v>51.249</v>
      </c>
      <c r="CT363" s="1">
        <v>51.249</v>
      </c>
      <c r="CU363" s="1">
        <v>0.521</v>
      </c>
      <c r="CV363" s="1">
        <v>4.945</v>
      </c>
      <c r="CW363" s="1">
        <v>202.052</v>
      </c>
      <c r="CX363" s="1">
        <v>0.0</v>
      </c>
      <c r="CY363" s="1">
        <v>228.55</v>
      </c>
      <c r="CZ363" s="1">
        <v>0.104</v>
      </c>
      <c r="DA363" s="1">
        <v>0.741</v>
      </c>
      <c r="DB363" s="1">
        <v>0.845</v>
      </c>
      <c r="DC363" s="1">
        <v>7.492</v>
      </c>
      <c r="DD363" s="1">
        <v>48.482</v>
      </c>
      <c r="DE363" s="1">
        <v>55.974</v>
      </c>
      <c r="DF363" s="1">
        <v>233.968</v>
      </c>
      <c r="DG363" s="1">
        <v>11.899</v>
      </c>
      <c r="DH363" s="1">
        <v>245.867</v>
      </c>
      <c r="DI363" s="1">
        <v>1.54</v>
      </c>
      <c r="DJ363" s="1">
        <v>6.603</v>
      </c>
      <c r="DK363" s="1">
        <v>8.143</v>
      </c>
      <c r="DL363" s="1">
        <v>294.511</v>
      </c>
      <c r="DM363" s="1">
        <v>166.701</v>
      </c>
      <c r="DN363" s="1">
        <v>461.212</v>
      </c>
      <c r="DO363" s="1">
        <v>0.0</v>
      </c>
      <c r="DP363" s="1">
        <v>51.249</v>
      </c>
      <c r="DQ363" s="1">
        <v>51.249</v>
      </c>
      <c r="DR363" s="1" t="s">
        <v>149</v>
      </c>
      <c r="DS363" s="1" t="s">
        <v>149</v>
      </c>
      <c r="DT363" s="1" t="s">
        <v>149</v>
      </c>
      <c r="DU363" s="1" t="s">
        <v>157</v>
      </c>
      <c r="DV363" s="1">
        <v>454.074</v>
      </c>
      <c r="DW363" s="1" t="str">
        <f t="shared" si="3"/>
        <v>low</v>
      </c>
      <c r="DX363" s="1">
        <v>416.748</v>
      </c>
      <c r="DY363" s="1">
        <v>236.703</v>
      </c>
      <c r="DZ363" s="1">
        <v>153.284</v>
      </c>
      <c r="EA363" s="1" t="s">
        <v>157</v>
      </c>
      <c r="EB363" s="1" t="s">
        <v>149</v>
      </c>
      <c r="EC363" s="1" t="s">
        <v>149</v>
      </c>
      <c r="ED363" s="1" t="s">
        <v>157</v>
      </c>
      <c r="EE363" s="1" t="s">
        <v>885</v>
      </c>
      <c r="EF363" s="1" t="s">
        <v>175</v>
      </c>
      <c r="EG363" s="1" t="s">
        <v>175</v>
      </c>
    </row>
    <row r="364" ht="14.25" customHeight="1">
      <c r="A364" s="1" t="s">
        <v>886</v>
      </c>
      <c r="B364" s="1" t="s">
        <v>136</v>
      </c>
      <c r="C364" s="1">
        <v>37.0</v>
      </c>
      <c r="D364" s="1" t="s">
        <v>137</v>
      </c>
      <c r="E364" s="1">
        <v>86.1</v>
      </c>
      <c r="F364" s="1">
        <v>50.0</v>
      </c>
      <c r="G364" s="1" t="s">
        <v>154</v>
      </c>
      <c r="H364" s="1">
        <v>15.6</v>
      </c>
      <c r="I364" s="1">
        <v>128.0</v>
      </c>
      <c r="J364" s="1">
        <v>194.0</v>
      </c>
      <c r="K364" s="1">
        <v>3.88</v>
      </c>
      <c r="L364" s="1">
        <v>150.7</v>
      </c>
      <c r="M364" s="1">
        <v>5.4</v>
      </c>
      <c r="N364" s="1">
        <v>80.0</v>
      </c>
      <c r="O364" s="1">
        <v>5.7</v>
      </c>
      <c r="P364" s="1">
        <v>4.8</v>
      </c>
      <c r="Q364" s="1">
        <v>6.6</v>
      </c>
      <c r="R364" s="1">
        <v>0.727272727</v>
      </c>
      <c r="S364" s="1">
        <v>78.0</v>
      </c>
      <c r="T364" s="1">
        <v>7.43</v>
      </c>
      <c r="U364" s="1">
        <v>4.44</v>
      </c>
      <c r="V364" s="1">
        <v>117.9</v>
      </c>
      <c r="W364" s="1">
        <v>158.0851064</v>
      </c>
      <c r="X364" s="1">
        <v>106.9</v>
      </c>
      <c r="Y364" s="1">
        <v>68.20413952</v>
      </c>
      <c r="Z364" s="1">
        <v>1.466186667</v>
      </c>
      <c r="AA364" s="1">
        <v>0.359970024</v>
      </c>
      <c r="AB364" s="1">
        <v>79.0</v>
      </c>
      <c r="AC364" s="1">
        <v>26.98528892</v>
      </c>
      <c r="AD364" s="1" t="s">
        <v>139</v>
      </c>
      <c r="AE364" s="1">
        <v>35.88490959</v>
      </c>
      <c r="AF364" s="1">
        <v>97.9</v>
      </c>
      <c r="AG364" s="1" t="s">
        <v>140</v>
      </c>
      <c r="AH364" s="1" t="s">
        <v>141</v>
      </c>
      <c r="AI364" s="1" t="s">
        <v>142</v>
      </c>
      <c r="AJ364" s="1" t="s">
        <v>142</v>
      </c>
      <c r="AK364" s="1" t="s">
        <v>170</v>
      </c>
      <c r="AL364" s="1">
        <v>92.0</v>
      </c>
      <c r="AM364" s="1">
        <v>62.0</v>
      </c>
      <c r="AN364" s="1">
        <v>2107.16</v>
      </c>
      <c r="AO364" s="1">
        <v>11.4068</v>
      </c>
      <c r="AP364" s="1">
        <v>309.947</v>
      </c>
      <c r="AQ364" s="1">
        <v>829.925</v>
      </c>
      <c r="AR364" s="1">
        <v>12.4407</v>
      </c>
      <c r="AS364" s="1">
        <v>723.154</v>
      </c>
      <c r="AT364" s="1">
        <v>2743.65</v>
      </c>
      <c r="AU364" s="1">
        <v>267.547</v>
      </c>
      <c r="AV364" s="1">
        <v>10.6686</v>
      </c>
      <c r="AW364" s="1">
        <v>1.44619</v>
      </c>
      <c r="AX364" s="1">
        <v>3.3345</v>
      </c>
      <c r="AY364" s="1">
        <v>493.501</v>
      </c>
      <c r="AZ364" s="1">
        <v>0.757421</v>
      </c>
      <c r="BA364" s="1">
        <v>1.06506</v>
      </c>
      <c r="BB364" s="1">
        <v>16.2509</v>
      </c>
      <c r="BC364" s="1">
        <v>4.38726</v>
      </c>
      <c r="BD364" s="1">
        <v>0.533854</v>
      </c>
      <c r="BE364" s="1">
        <v>275.756</v>
      </c>
      <c r="BF364" s="1">
        <v>7.11974</v>
      </c>
      <c r="BG364" s="1">
        <v>71.5418</v>
      </c>
      <c r="BH364" s="1">
        <v>2.004932111</v>
      </c>
      <c r="BI364" s="1">
        <v>0.506280744</v>
      </c>
      <c r="BJ364" s="1">
        <v>0.332171051</v>
      </c>
      <c r="BK364" s="1">
        <v>0.047036404</v>
      </c>
      <c r="BL364" s="1" t="s">
        <v>156</v>
      </c>
      <c r="BM364" s="1" t="s">
        <v>146</v>
      </c>
      <c r="BN364" s="1" t="s">
        <v>146</v>
      </c>
      <c r="BO364" s="1" t="s">
        <v>146</v>
      </c>
      <c r="BP364" s="1" t="s">
        <v>146</v>
      </c>
      <c r="BQ364" s="1" t="s">
        <v>145</v>
      </c>
      <c r="BR364" s="1" t="s">
        <v>146</v>
      </c>
      <c r="BS364" s="1">
        <v>114.6101845</v>
      </c>
      <c r="BT364" s="1">
        <v>2.396416518</v>
      </c>
      <c r="BU364" s="1">
        <v>0.729927293</v>
      </c>
      <c r="BV364" s="1">
        <v>0.41233386</v>
      </c>
      <c r="BW364" s="1">
        <v>0.103591952</v>
      </c>
      <c r="BX364" s="1">
        <v>1.534144105</v>
      </c>
      <c r="BY364" s="1">
        <v>0.728117753</v>
      </c>
      <c r="BZ364" s="1" t="str">
        <f t="shared" si="1"/>
        <v>proinflamatoria</v>
      </c>
      <c r="CA364" s="1">
        <v>29.04596527</v>
      </c>
      <c r="CB364" s="1" t="s">
        <v>148</v>
      </c>
      <c r="CC364" s="1">
        <v>0.241627266</v>
      </c>
      <c r="CD364" s="1">
        <v>0.049891647</v>
      </c>
      <c r="CE364" s="1">
        <v>0.003102837</v>
      </c>
      <c r="CF364" s="1">
        <v>0.025438337</v>
      </c>
      <c r="CG364" s="1">
        <v>0.045631403</v>
      </c>
      <c r="CH364" s="1">
        <v>6769.405</v>
      </c>
      <c r="CI364" s="2" t="str">
        <f t="shared" si="2"/>
        <v>High</v>
      </c>
      <c r="CJ364" s="1">
        <v>7644.404</v>
      </c>
      <c r="CK364" s="1">
        <v>5199.872</v>
      </c>
      <c r="CL364" s="1">
        <v>2444.532</v>
      </c>
      <c r="CM364" s="1">
        <v>16.948</v>
      </c>
      <c r="CN364" s="1">
        <v>7562.058</v>
      </c>
      <c r="CO364" s="1">
        <v>62.366</v>
      </c>
      <c r="CP364" s="1">
        <v>0.0</v>
      </c>
      <c r="CQ364" s="1">
        <v>62.366</v>
      </c>
      <c r="CR364" s="1">
        <v>0.0</v>
      </c>
      <c r="CS364" s="1">
        <v>3.033</v>
      </c>
      <c r="CT364" s="1">
        <v>3.033</v>
      </c>
      <c r="CU364" s="1">
        <v>0.0</v>
      </c>
      <c r="CV364" s="1">
        <v>6.566</v>
      </c>
      <c r="CW364" s="1">
        <v>0.0</v>
      </c>
      <c r="CX364" s="1">
        <v>0.0</v>
      </c>
      <c r="CY364" s="1">
        <v>14.166</v>
      </c>
      <c r="CZ364" s="1">
        <v>0.107</v>
      </c>
      <c r="DA364" s="1">
        <v>0.0</v>
      </c>
      <c r="DB364" s="1">
        <v>0.107</v>
      </c>
      <c r="DC364" s="1">
        <v>2.392</v>
      </c>
      <c r="DD364" s="1">
        <v>0.002</v>
      </c>
      <c r="DE364" s="1">
        <v>2.393</v>
      </c>
      <c r="DF364" s="1">
        <v>0.228</v>
      </c>
      <c r="DG364" s="1">
        <v>0.053</v>
      </c>
      <c r="DH364" s="1">
        <v>0.281</v>
      </c>
      <c r="DI364" s="1">
        <v>0.403</v>
      </c>
      <c r="DJ364" s="1">
        <v>3.562</v>
      </c>
      <c r="DK364" s="1">
        <v>3.964</v>
      </c>
      <c r="DL364" s="1">
        <v>5120.212</v>
      </c>
      <c r="DM364" s="1">
        <v>2437.882</v>
      </c>
      <c r="DN364" s="1">
        <v>7558.094</v>
      </c>
      <c r="DO364" s="1">
        <v>0.0</v>
      </c>
      <c r="DP364" s="1">
        <v>3.033</v>
      </c>
      <c r="DQ364" s="1">
        <v>3.033</v>
      </c>
      <c r="DR364" s="1" t="s">
        <v>149</v>
      </c>
      <c r="DS364" s="1" t="s">
        <v>149</v>
      </c>
      <c r="DT364" s="1" t="s">
        <v>158</v>
      </c>
      <c r="DU364" s="1" t="s">
        <v>149</v>
      </c>
      <c r="DV364" s="1">
        <v>3212.573</v>
      </c>
      <c r="DW364" s="1" t="str">
        <f t="shared" si="3"/>
        <v>high</v>
      </c>
      <c r="DX364" s="1">
        <v>3627.823</v>
      </c>
      <c r="DY364" s="1">
        <v>8.043</v>
      </c>
      <c r="DZ364" s="1">
        <v>3588.744</v>
      </c>
      <c r="EA364" s="1" t="s">
        <v>149</v>
      </c>
      <c r="EB364" s="1" t="s">
        <v>149</v>
      </c>
      <c r="EC364" s="1" t="s">
        <v>158</v>
      </c>
      <c r="ED364" s="1" t="s">
        <v>149</v>
      </c>
      <c r="EE364" s="1" t="s">
        <v>887</v>
      </c>
      <c r="EF364" s="1" t="s">
        <v>151</v>
      </c>
      <c r="EG364" s="1" t="s">
        <v>151</v>
      </c>
    </row>
    <row r="365" ht="14.25" customHeight="1">
      <c r="A365" s="1" t="s">
        <v>888</v>
      </c>
      <c r="B365" s="1" t="s">
        <v>136</v>
      </c>
      <c r="C365" s="1">
        <v>34.0</v>
      </c>
      <c r="D365" s="1" t="s">
        <v>137</v>
      </c>
      <c r="E365" s="1">
        <v>94.2</v>
      </c>
      <c r="F365" s="1">
        <v>31.0</v>
      </c>
      <c r="G365" s="1" t="s">
        <v>138</v>
      </c>
      <c r="H365" s="1">
        <v>24.2</v>
      </c>
      <c r="I365" s="1">
        <v>111.0</v>
      </c>
      <c r="J365" s="1">
        <v>166.0</v>
      </c>
      <c r="K365" s="1">
        <v>5.35483871</v>
      </c>
      <c r="L365" s="1">
        <v>243.5</v>
      </c>
      <c r="M365" s="1">
        <v>2.0</v>
      </c>
      <c r="N365" s="1">
        <v>81.0</v>
      </c>
      <c r="O365" s="1">
        <v>5.5</v>
      </c>
      <c r="P365" s="1">
        <v>0.57</v>
      </c>
      <c r="Q365" s="1">
        <v>8.65</v>
      </c>
      <c r="R365" s="1">
        <v>0.065895954</v>
      </c>
      <c r="S365" s="1">
        <v>121.0</v>
      </c>
      <c r="T365" s="1">
        <v>7.26</v>
      </c>
      <c r="U365" s="1">
        <v>4.4955</v>
      </c>
      <c r="V365" s="1">
        <v>113.2</v>
      </c>
      <c r="W365" s="1">
        <v>145.8563536</v>
      </c>
      <c r="X365" s="1">
        <v>109.0</v>
      </c>
      <c r="Y365" s="1">
        <v>68.93946288</v>
      </c>
      <c r="Z365" s="1">
        <v>1.450548</v>
      </c>
      <c r="AA365" s="1">
        <v>0.360574505</v>
      </c>
      <c r="AB365" s="1">
        <v>79.4</v>
      </c>
      <c r="AC365" s="1">
        <v>23.50333487</v>
      </c>
      <c r="AD365" s="1" t="s">
        <v>154</v>
      </c>
      <c r="AE365" s="1">
        <v>30.62260151</v>
      </c>
      <c r="AF365" s="1">
        <v>86.6</v>
      </c>
      <c r="AG365" s="1" t="s">
        <v>140</v>
      </c>
      <c r="AH365" s="1" t="s">
        <v>154</v>
      </c>
      <c r="AI365" s="1" t="s">
        <v>142</v>
      </c>
      <c r="AJ365" s="1" t="s">
        <v>142</v>
      </c>
      <c r="AK365" s="1" t="s">
        <v>143</v>
      </c>
      <c r="AL365" s="1">
        <v>120.0</v>
      </c>
      <c r="AM365" s="1">
        <v>71.0</v>
      </c>
      <c r="AN365" s="1">
        <v>2333.73</v>
      </c>
      <c r="AO365" s="1">
        <v>17.8074</v>
      </c>
      <c r="AP365" s="1">
        <v>908.656</v>
      </c>
      <c r="AQ365" s="1">
        <v>1403.3</v>
      </c>
      <c r="AR365" s="1">
        <v>13.5779</v>
      </c>
      <c r="AS365" s="1">
        <v>1292.16</v>
      </c>
      <c r="AT365" s="1">
        <v>2627.64</v>
      </c>
      <c r="AU365" s="1">
        <v>254.797</v>
      </c>
      <c r="AV365" s="1">
        <v>10.8794</v>
      </c>
      <c r="AW365" s="1">
        <v>1.2369</v>
      </c>
      <c r="AX365" s="1">
        <v>3.27559</v>
      </c>
      <c r="AY365" s="1">
        <v>924.113</v>
      </c>
      <c r="AZ365" s="1">
        <v>1.01696</v>
      </c>
      <c r="BA365" s="1">
        <v>2.03671</v>
      </c>
      <c r="BB365" s="1">
        <v>10.9037</v>
      </c>
      <c r="BC365" s="1">
        <v>7.02786</v>
      </c>
      <c r="BD365" s="1">
        <v>1.34806</v>
      </c>
      <c r="BE365" s="1">
        <v>366.187</v>
      </c>
      <c r="BF365" s="1">
        <v>7.38527</v>
      </c>
      <c r="BG365" s="1">
        <v>122.418</v>
      </c>
      <c r="BH365" s="1">
        <v>1.442069104</v>
      </c>
      <c r="BI365" s="1">
        <v>0.296195116</v>
      </c>
      <c r="BJ365" s="1">
        <v>0.124748803</v>
      </c>
      <c r="BK365" s="1">
        <v>0.015463229</v>
      </c>
      <c r="BL365" s="1" t="s">
        <v>156</v>
      </c>
      <c r="BM365" s="1" t="s">
        <v>146</v>
      </c>
      <c r="BN365" s="1" t="s">
        <v>146</v>
      </c>
      <c r="BO365" s="1" t="s">
        <v>145</v>
      </c>
      <c r="BP365" s="1" t="s">
        <v>146</v>
      </c>
      <c r="BQ365" s="1" t="s">
        <v>146</v>
      </c>
      <c r="BR365" s="1" t="s">
        <v>146</v>
      </c>
      <c r="BS365" s="1">
        <v>101.3165147</v>
      </c>
      <c r="BT365" s="1">
        <v>2.351198924</v>
      </c>
      <c r="BU365" s="1">
        <v>0.697821993</v>
      </c>
      <c r="BV365" s="1">
        <v>0.360912906</v>
      </c>
      <c r="BW365" s="1">
        <v>0.102155834</v>
      </c>
      <c r="BX365" s="1">
        <v>0.601524017</v>
      </c>
      <c r="BY365" s="1">
        <v>0.257722373</v>
      </c>
      <c r="BZ365" s="1" t="str">
        <f t="shared" si="1"/>
        <v>proinflamatoria</v>
      </c>
      <c r="CA365" s="1">
        <v>21.55196305</v>
      </c>
      <c r="CB365" s="1" t="s">
        <v>148</v>
      </c>
      <c r="CC365" s="1">
        <v>0.040793501</v>
      </c>
      <c r="CD365" s="1">
        <v>0.239286555</v>
      </c>
      <c r="CE365" s="1">
        <v>0.029491406</v>
      </c>
      <c r="CF365" s="1">
        <v>0.114021662</v>
      </c>
      <c r="CG365" s="1">
        <v>0.248116317</v>
      </c>
      <c r="CH365" s="1">
        <v>1148.167</v>
      </c>
      <c r="CI365" s="2" t="str">
        <f t="shared" si="2"/>
        <v>High</v>
      </c>
      <c r="CJ365" s="1">
        <v>431.991</v>
      </c>
      <c r="CK365" s="1">
        <v>364.78</v>
      </c>
      <c r="CL365" s="1">
        <v>67.211</v>
      </c>
      <c r="CM365" s="1">
        <v>356.967</v>
      </c>
      <c r="CN365" s="1">
        <v>58.872</v>
      </c>
      <c r="CO365" s="1">
        <v>3.8</v>
      </c>
      <c r="CP365" s="1">
        <v>0.0</v>
      </c>
      <c r="CQ365" s="1">
        <v>3.8</v>
      </c>
      <c r="CR365" s="1">
        <v>0.0</v>
      </c>
      <c r="CS365" s="1">
        <v>12.352</v>
      </c>
      <c r="CT365" s="1">
        <v>12.352</v>
      </c>
      <c r="CU365" s="1">
        <v>0.0</v>
      </c>
      <c r="CV365" s="1">
        <v>0.002</v>
      </c>
      <c r="CW365" s="1">
        <v>0.0</v>
      </c>
      <c r="CX365" s="1">
        <v>0.0</v>
      </c>
      <c r="CY365" s="1">
        <v>345.444</v>
      </c>
      <c r="CZ365" s="1">
        <v>0.045</v>
      </c>
      <c r="DA365" s="1">
        <v>0.323</v>
      </c>
      <c r="DB365" s="1">
        <v>0.369</v>
      </c>
      <c r="DC365" s="1">
        <v>0.0</v>
      </c>
      <c r="DD365" s="1">
        <v>0.031</v>
      </c>
      <c r="DE365" s="1">
        <v>0.031</v>
      </c>
      <c r="DF365" s="1">
        <v>9.658</v>
      </c>
      <c r="DG365" s="1">
        <v>1.448</v>
      </c>
      <c r="DH365" s="1">
        <v>11.107</v>
      </c>
      <c r="DI365" s="1">
        <v>0.656</v>
      </c>
      <c r="DJ365" s="1">
        <v>5.063</v>
      </c>
      <c r="DK365" s="1">
        <v>5.719</v>
      </c>
      <c r="DL365" s="1">
        <v>5.137</v>
      </c>
      <c r="DM365" s="1">
        <v>47.972</v>
      </c>
      <c r="DN365" s="1">
        <v>53.109</v>
      </c>
      <c r="DO365" s="1">
        <v>0.0</v>
      </c>
      <c r="DP365" s="1">
        <v>12.352</v>
      </c>
      <c r="DQ365" s="1">
        <v>12.352</v>
      </c>
      <c r="DR365" s="1" t="s">
        <v>157</v>
      </c>
      <c r="DS365" s="1" t="s">
        <v>157</v>
      </c>
      <c r="DT365" s="1" t="s">
        <v>149</v>
      </c>
      <c r="DU365" s="1" t="s">
        <v>158</v>
      </c>
      <c r="DV365" s="1">
        <v>491.988</v>
      </c>
      <c r="DW365" s="1" t="str">
        <f t="shared" si="3"/>
        <v>low</v>
      </c>
      <c r="DX365" s="1">
        <v>185.107</v>
      </c>
      <c r="DY365" s="1">
        <v>152.96</v>
      </c>
      <c r="DZ365" s="1">
        <v>25.226</v>
      </c>
      <c r="EA365" s="1" t="s">
        <v>157</v>
      </c>
      <c r="EB365" s="1" t="s">
        <v>157</v>
      </c>
      <c r="EC365" s="1" t="s">
        <v>149</v>
      </c>
      <c r="ED365" s="1" t="s">
        <v>158</v>
      </c>
      <c r="EE365" s="1" t="s">
        <v>889</v>
      </c>
      <c r="EF365" s="1" t="s">
        <v>151</v>
      </c>
      <c r="EG365" s="1" t="s">
        <v>151</v>
      </c>
    </row>
    <row r="366" ht="14.25" customHeight="1">
      <c r="A366" s="1" t="s">
        <v>890</v>
      </c>
      <c r="B366" s="1" t="s">
        <v>136</v>
      </c>
      <c r="C366" s="1">
        <v>52.0</v>
      </c>
      <c r="D366" s="1" t="s">
        <v>161</v>
      </c>
      <c r="E366" s="1">
        <v>109.0</v>
      </c>
      <c r="F366" s="1">
        <v>50.0</v>
      </c>
      <c r="G366" s="1" t="s">
        <v>154</v>
      </c>
      <c r="H366" s="1">
        <v>45.6</v>
      </c>
      <c r="I366" s="1">
        <v>124.0</v>
      </c>
      <c r="J366" s="1">
        <v>220.0</v>
      </c>
      <c r="K366" s="1">
        <v>4.4</v>
      </c>
      <c r="L366" s="1">
        <v>80.1</v>
      </c>
      <c r="M366" s="1">
        <v>0.9</v>
      </c>
      <c r="N366" s="1">
        <v>82.0</v>
      </c>
      <c r="O366" s="1">
        <v>5.7</v>
      </c>
      <c r="P366" s="1">
        <v>0.68</v>
      </c>
      <c r="Q366" s="1">
        <v>6.26</v>
      </c>
      <c r="R366" s="1">
        <v>0.108626198</v>
      </c>
      <c r="S366" s="1">
        <v>228.0</v>
      </c>
      <c r="T366" s="1">
        <v>15.36</v>
      </c>
      <c r="U366" s="1">
        <v>4.551</v>
      </c>
      <c r="V366" s="1">
        <v>182.8</v>
      </c>
      <c r="W366" s="1">
        <v>292.2930542</v>
      </c>
      <c r="X366" s="1">
        <v>52.1</v>
      </c>
      <c r="Y366" s="1">
        <v>32.187294</v>
      </c>
      <c r="Z366" s="1">
        <v>3.106816</v>
      </c>
      <c r="AA366" s="1">
        <v>0.3221509</v>
      </c>
      <c r="AB366" s="1">
        <v>67.6</v>
      </c>
      <c r="AC366" s="1">
        <v>22.56069946</v>
      </c>
      <c r="AD366" s="1" t="s">
        <v>154</v>
      </c>
      <c r="AE366" s="1">
        <v>38.66757749</v>
      </c>
      <c r="AF366" s="1">
        <v>86.6</v>
      </c>
      <c r="AG366" s="1" t="s">
        <v>140</v>
      </c>
      <c r="AH366" s="1" t="s">
        <v>154</v>
      </c>
      <c r="AI366" s="1" t="s">
        <v>142</v>
      </c>
      <c r="AJ366" s="1" t="s">
        <v>142</v>
      </c>
      <c r="AK366" s="1" t="s">
        <v>143</v>
      </c>
      <c r="AL366" s="1">
        <v>153.0</v>
      </c>
      <c r="AM366" s="1">
        <v>95.0</v>
      </c>
      <c r="AN366" s="1">
        <v>1422.95</v>
      </c>
      <c r="AO366" s="1">
        <v>13.5844</v>
      </c>
      <c r="AP366" s="1">
        <v>527.483</v>
      </c>
      <c r="AQ366" s="1">
        <v>776.31</v>
      </c>
      <c r="AR366" s="1">
        <v>10.6934</v>
      </c>
      <c r="AS366" s="1">
        <v>1029.81</v>
      </c>
      <c r="AT366" s="1">
        <v>2755.44</v>
      </c>
      <c r="AU366" s="1">
        <v>200.624</v>
      </c>
      <c r="AV366" s="1">
        <v>9.71555</v>
      </c>
      <c r="AW366" s="1">
        <v>0.944573</v>
      </c>
      <c r="AX366" s="1">
        <v>2.78601</v>
      </c>
      <c r="AY366" s="1">
        <v>779.139</v>
      </c>
      <c r="AZ366" s="1">
        <v>0.85237</v>
      </c>
      <c r="BA366" s="1">
        <v>1.22821</v>
      </c>
      <c r="BB366" s="1">
        <v>10.3771</v>
      </c>
      <c r="BC366" s="1">
        <v>3.69059</v>
      </c>
      <c r="BD366" s="1">
        <v>1.25831</v>
      </c>
      <c r="BE366" s="1">
        <v>282.993</v>
      </c>
      <c r="BF366" s="1">
        <v>6.92373</v>
      </c>
      <c r="BG366" s="1">
        <v>203.905</v>
      </c>
      <c r="BH366" s="1">
        <v>1.781568045</v>
      </c>
      <c r="BI366" s="1">
        <v>0.56269745</v>
      </c>
      <c r="BJ366" s="1">
        <v>0.332483264</v>
      </c>
      <c r="BK366" s="1">
        <v>0.035481978</v>
      </c>
      <c r="BL366" s="1" t="s">
        <v>144</v>
      </c>
      <c r="BM366" s="1" t="s">
        <v>145</v>
      </c>
      <c r="BN366" s="1" t="s">
        <v>145</v>
      </c>
      <c r="BO366" s="1" t="s">
        <v>146</v>
      </c>
      <c r="BP366" s="1" t="s">
        <v>146</v>
      </c>
      <c r="BQ366" s="1" t="s">
        <v>146</v>
      </c>
      <c r="BR366" s="1" t="s">
        <v>145</v>
      </c>
      <c r="BS366" s="1">
        <v>88.15357943</v>
      </c>
      <c r="BT366" s="1">
        <v>6.476023678</v>
      </c>
      <c r="BU366" s="1">
        <v>4.778235624</v>
      </c>
      <c r="BV366" s="1">
        <v>5.059563446</v>
      </c>
      <c r="BW366" s="1">
        <v>2.144885939</v>
      </c>
      <c r="BX366" s="1">
        <v>0.669686435</v>
      </c>
      <c r="BY366" s="1">
        <v>0.470615906</v>
      </c>
      <c r="BZ366" s="1" t="str">
        <f t="shared" si="1"/>
        <v>proinflamatoria</v>
      </c>
      <c r="CA366" s="1">
        <v>24.02309469</v>
      </c>
      <c r="CB366" s="1" t="s">
        <v>148</v>
      </c>
      <c r="CC366" s="1">
        <v>0.15577183</v>
      </c>
      <c r="CD366" s="1">
        <v>0.326466613</v>
      </c>
      <c r="CE366" s="1">
        <v>0.015193295</v>
      </c>
      <c r="CF366" s="1">
        <v>0.06774804</v>
      </c>
      <c r="CG366" s="1">
        <v>0.186699108</v>
      </c>
      <c r="CH366" s="1">
        <v>1408.677</v>
      </c>
      <c r="CI366" s="2" t="str">
        <f t="shared" si="2"/>
        <v>High</v>
      </c>
      <c r="CJ366" s="1">
        <v>1582.891</v>
      </c>
      <c r="CK366" s="1">
        <v>1168.444</v>
      </c>
      <c r="CL366" s="1">
        <v>414.447</v>
      </c>
      <c r="CM366" s="1">
        <v>242.516</v>
      </c>
      <c r="CN366" s="1">
        <v>1323.191</v>
      </c>
      <c r="CO366" s="1">
        <v>17.093</v>
      </c>
      <c r="CP366" s="1">
        <v>0.0</v>
      </c>
      <c r="CQ366" s="1">
        <v>17.093</v>
      </c>
      <c r="CR366" s="1">
        <v>0.0</v>
      </c>
      <c r="CS366" s="1">
        <v>0.09</v>
      </c>
      <c r="CT366" s="1">
        <v>0.09</v>
      </c>
      <c r="CU366" s="1">
        <v>0.0</v>
      </c>
      <c r="CV366" s="1">
        <v>5.409</v>
      </c>
      <c r="CW366" s="1">
        <v>131.447</v>
      </c>
      <c r="CX366" s="1">
        <v>0.0</v>
      </c>
      <c r="CY366" s="1">
        <v>11.313</v>
      </c>
      <c r="CZ366" s="1">
        <v>50.616</v>
      </c>
      <c r="DA366" s="1">
        <v>13.083</v>
      </c>
      <c r="DB366" s="1">
        <v>63.699</v>
      </c>
      <c r="DC366" s="1">
        <v>9.42</v>
      </c>
      <c r="DD366" s="1">
        <v>0.0</v>
      </c>
      <c r="DE366" s="1">
        <v>9.42</v>
      </c>
      <c r="DF366" s="1">
        <v>26.306</v>
      </c>
      <c r="DG366" s="1">
        <v>0.332</v>
      </c>
      <c r="DH366" s="1">
        <v>26.638</v>
      </c>
      <c r="DI366" s="1">
        <v>1.393</v>
      </c>
      <c r="DJ366" s="1">
        <v>0.748</v>
      </c>
      <c r="DK366" s="1">
        <v>2.141</v>
      </c>
      <c r="DL366" s="1">
        <v>920.849</v>
      </c>
      <c r="DM366" s="1">
        <v>400.189</v>
      </c>
      <c r="DN366" s="1">
        <v>1321.038</v>
      </c>
      <c r="DO366" s="1">
        <v>0.0</v>
      </c>
      <c r="DP366" s="1">
        <v>0.09</v>
      </c>
      <c r="DQ366" s="1">
        <v>0.09</v>
      </c>
      <c r="DR366" s="1" t="s">
        <v>149</v>
      </c>
      <c r="DS366" s="1" t="s">
        <v>149</v>
      </c>
      <c r="DT366" s="1" t="s">
        <v>157</v>
      </c>
      <c r="DU366" s="1" t="s">
        <v>149</v>
      </c>
      <c r="DV366" s="1">
        <v>989.969</v>
      </c>
      <c r="DW366" s="1" t="str">
        <f t="shared" si="3"/>
        <v>high</v>
      </c>
      <c r="DX366" s="1">
        <v>1112.401</v>
      </c>
      <c r="DY366" s="1">
        <v>170.432</v>
      </c>
      <c r="DZ366" s="1">
        <v>929.893</v>
      </c>
      <c r="EA366" s="1" t="s">
        <v>149</v>
      </c>
      <c r="EB366" s="1" t="s">
        <v>149</v>
      </c>
      <c r="EC366" s="1" t="s">
        <v>149</v>
      </c>
      <c r="ED366" s="1" t="s">
        <v>149</v>
      </c>
      <c r="EE366" s="1" t="s">
        <v>891</v>
      </c>
      <c r="EF366" s="1" t="s">
        <v>165</v>
      </c>
      <c r="EG366" s="1" t="s">
        <v>165</v>
      </c>
    </row>
    <row r="367" ht="14.25" customHeight="1">
      <c r="A367" s="1" t="s">
        <v>892</v>
      </c>
      <c r="B367" s="1" t="s">
        <v>153</v>
      </c>
      <c r="C367" s="1">
        <v>47.0</v>
      </c>
      <c r="D367" s="1" t="s">
        <v>161</v>
      </c>
      <c r="E367" s="1">
        <v>96.8</v>
      </c>
      <c r="F367" s="1">
        <v>52.0</v>
      </c>
      <c r="G367" s="1" t="s">
        <v>154</v>
      </c>
      <c r="H367" s="1">
        <v>22.6</v>
      </c>
      <c r="I367" s="1">
        <v>127.0</v>
      </c>
      <c r="J367" s="1">
        <v>202.0</v>
      </c>
      <c r="K367" s="1">
        <v>3.884615385</v>
      </c>
      <c r="L367" s="1">
        <v>291.1</v>
      </c>
      <c r="M367" s="1">
        <v>2.2</v>
      </c>
      <c r="N367" s="1">
        <v>76.0</v>
      </c>
      <c r="O367" s="1">
        <v>5.4</v>
      </c>
      <c r="P367" s="1">
        <v>14.2</v>
      </c>
      <c r="Q367" s="1">
        <v>6.98</v>
      </c>
      <c r="R367" s="1">
        <v>2.034383954</v>
      </c>
      <c r="S367" s="1">
        <v>113.0</v>
      </c>
      <c r="T367" s="1">
        <v>11.49</v>
      </c>
      <c r="U367" s="1">
        <v>4.218</v>
      </c>
      <c r="V367" s="1">
        <v>174.9</v>
      </c>
      <c r="W367" s="1">
        <v>320.0557103</v>
      </c>
      <c r="X367" s="1">
        <v>70.7</v>
      </c>
      <c r="Y367" s="1">
        <v>46.42542776</v>
      </c>
      <c r="Z367" s="1">
        <v>2.153992</v>
      </c>
      <c r="AA367" s="1">
        <v>0.339551205</v>
      </c>
      <c r="AB367" s="1">
        <v>103.8</v>
      </c>
      <c r="AC367" s="1">
        <v>36.47263902</v>
      </c>
      <c r="AD367" s="1" t="s">
        <v>155</v>
      </c>
      <c r="AE367" s="1">
        <v>41.24121905</v>
      </c>
      <c r="AF367" s="1">
        <v>104.8</v>
      </c>
      <c r="AG367" s="1" t="s">
        <v>140</v>
      </c>
      <c r="AH367" s="1" t="s">
        <v>141</v>
      </c>
      <c r="AI367" s="1" t="s">
        <v>142</v>
      </c>
      <c r="AJ367" s="1" t="s">
        <v>142</v>
      </c>
      <c r="AK367" s="1" t="s">
        <v>143</v>
      </c>
      <c r="AL367" s="1">
        <v>132.0</v>
      </c>
      <c r="AM367" s="1">
        <v>75.0</v>
      </c>
      <c r="AN367" s="1">
        <v>1519.92</v>
      </c>
      <c r="AO367" s="1">
        <v>14.7577</v>
      </c>
      <c r="AP367" s="1">
        <v>359.205</v>
      </c>
      <c r="AQ367" s="1">
        <v>885.794</v>
      </c>
      <c r="AR367" s="1">
        <v>11.3758</v>
      </c>
      <c r="AS367" s="1">
        <v>973.043</v>
      </c>
      <c r="AT367" s="1">
        <v>2420.14</v>
      </c>
      <c r="AU367" s="1">
        <v>222.22</v>
      </c>
      <c r="AV367" s="1">
        <v>10.2078</v>
      </c>
      <c r="AW367" s="1">
        <v>1.2602</v>
      </c>
      <c r="AX367" s="1">
        <v>4.33287</v>
      </c>
      <c r="AY367" s="1">
        <v>618.595</v>
      </c>
      <c r="AZ367" s="1">
        <v>1.35198</v>
      </c>
      <c r="BA367" s="1">
        <v>1.3235</v>
      </c>
      <c r="BB367" s="1">
        <v>21.1537</v>
      </c>
      <c r="BC367" s="1">
        <v>3.91795</v>
      </c>
      <c r="BD367" s="1">
        <v>1.27772</v>
      </c>
      <c r="BE367" s="1">
        <v>251.887</v>
      </c>
      <c r="BF367" s="1">
        <v>6.75701</v>
      </c>
      <c r="BG367" s="1">
        <v>118.883</v>
      </c>
      <c r="BH367" s="1">
        <v>7.008057016</v>
      </c>
      <c r="BI367" s="1">
        <v>3.530398316</v>
      </c>
      <c r="BJ367" s="1">
        <v>1.030844837</v>
      </c>
      <c r="BK367" s="1">
        <v>0.06280864</v>
      </c>
      <c r="BL367" s="1" t="s">
        <v>156</v>
      </c>
      <c r="BM367" s="1" t="s">
        <v>145</v>
      </c>
      <c r="BN367" s="1" t="s">
        <v>146</v>
      </c>
      <c r="BO367" s="1" t="s">
        <v>146</v>
      </c>
      <c r="BP367" s="1" t="s">
        <v>146</v>
      </c>
      <c r="BQ367" s="1" t="s">
        <v>146</v>
      </c>
      <c r="BR367" s="1" t="s">
        <v>146</v>
      </c>
      <c r="BS367" s="1">
        <v>93.83429548</v>
      </c>
      <c r="BT367" s="1">
        <v>3.28249965</v>
      </c>
      <c r="BU367" s="1">
        <v>1.813499072</v>
      </c>
      <c r="BV367" s="1">
        <v>1.660573588</v>
      </c>
      <c r="BW367" s="1">
        <v>0.621304229</v>
      </c>
      <c r="BX367" s="1">
        <v>0.238790393</v>
      </c>
      <c r="BY367" s="1">
        <v>0.157098943</v>
      </c>
      <c r="BZ367" s="1" t="str">
        <f t="shared" si="1"/>
        <v>proinflamatoria</v>
      </c>
      <c r="CA367" s="1">
        <v>43.80534351</v>
      </c>
      <c r="CB367" s="1" t="s">
        <v>148</v>
      </c>
      <c r="CC367" s="1">
        <v>0.565107178</v>
      </c>
      <c r="CD367" s="1">
        <v>0.031886507</v>
      </c>
      <c r="CE367" s="1">
        <v>0.346526728</v>
      </c>
      <c r="CF367" s="1">
        <v>0.005559014</v>
      </c>
      <c r="CG367" s="1">
        <v>0.013830828</v>
      </c>
      <c r="CH367" s="1">
        <v>1307.79</v>
      </c>
      <c r="CI367" s="2" t="str">
        <f t="shared" si="2"/>
        <v>High</v>
      </c>
      <c r="CJ367" s="1">
        <v>832.488</v>
      </c>
      <c r="CK367" s="1">
        <v>569.324</v>
      </c>
      <c r="CL367" s="1">
        <v>263.163</v>
      </c>
      <c r="CM367" s="1">
        <v>18.998</v>
      </c>
      <c r="CN367" s="1">
        <v>800.873</v>
      </c>
      <c r="CO367" s="1">
        <v>6.855</v>
      </c>
      <c r="CP367" s="1">
        <v>0.0</v>
      </c>
      <c r="CQ367" s="1">
        <v>6.855</v>
      </c>
      <c r="CR367" s="1">
        <v>0.0</v>
      </c>
      <c r="CS367" s="1">
        <v>5.762</v>
      </c>
      <c r="CT367" s="1">
        <v>5.762</v>
      </c>
      <c r="CU367" s="1">
        <v>0.0</v>
      </c>
      <c r="CV367" s="1">
        <v>1.624</v>
      </c>
      <c r="CW367" s="1">
        <v>0.0</v>
      </c>
      <c r="CX367" s="1">
        <v>0.0</v>
      </c>
      <c r="CY367" s="1">
        <v>0.634</v>
      </c>
      <c r="CZ367" s="1">
        <v>0.0</v>
      </c>
      <c r="DA367" s="1">
        <v>0.0</v>
      </c>
      <c r="DB367" s="1">
        <v>0.0</v>
      </c>
      <c r="DC367" s="1">
        <v>10.078</v>
      </c>
      <c r="DD367" s="1">
        <v>0.06</v>
      </c>
      <c r="DE367" s="1">
        <v>10.138</v>
      </c>
      <c r="DF367" s="1">
        <v>6.512</v>
      </c>
      <c r="DG367" s="1">
        <v>1.715</v>
      </c>
      <c r="DH367" s="1">
        <v>8.226</v>
      </c>
      <c r="DI367" s="1">
        <v>0.21</v>
      </c>
      <c r="DJ367" s="1">
        <v>1.895</v>
      </c>
      <c r="DK367" s="1">
        <v>2.105</v>
      </c>
      <c r="DL367" s="1">
        <v>545.026</v>
      </c>
      <c r="DM367" s="1">
        <v>253.721</v>
      </c>
      <c r="DN367" s="1">
        <v>798.746</v>
      </c>
      <c r="DO367" s="1">
        <v>0.0</v>
      </c>
      <c r="DP367" s="1">
        <v>5.762</v>
      </c>
      <c r="DQ367" s="1">
        <v>5.762</v>
      </c>
      <c r="DR367" s="1" t="s">
        <v>149</v>
      </c>
      <c r="DS367" s="1" t="s">
        <v>149</v>
      </c>
      <c r="DT367" s="1" t="s">
        <v>158</v>
      </c>
      <c r="DU367" s="1" t="s">
        <v>149</v>
      </c>
      <c r="DV367" s="1">
        <v>860.434</v>
      </c>
      <c r="DW367" s="1" t="str">
        <f t="shared" si="3"/>
        <v>high</v>
      </c>
      <c r="DX367" s="1">
        <v>547.718</v>
      </c>
      <c r="DY367" s="1">
        <v>12.499</v>
      </c>
      <c r="DZ367" s="1">
        <v>526.918</v>
      </c>
      <c r="EA367" s="1" t="s">
        <v>149</v>
      </c>
      <c r="EB367" s="1" t="s">
        <v>149</v>
      </c>
      <c r="EC367" s="1" t="s">
        <v>158</v>
      </c>
      <c r="ED367" s="1" t="s">
        <v>149</v>
      </c>
      <c r="EE367" s="1" t="s">
        <v>893</v>
      </c>
      <c r="EF367" s="1" t="s">
        <v>165</v>
      </c>
      <c r="EG367" s="1" t="s">
        <v>165</v>
      </c>
    </row>
    <row r="368" ht="14.25" customHeight="1">
      <c r="A368" s="1" t="s">
        <v>894</v>
      </c>
      <c r="B368" s="1" t="s">
        <v>153</v>
      </c>
      <c r="C368" s="1">
        <v>23.0</v>
      </c>
      <c r="D368" s="1" t="s">
        <v>137</v>
      </c>
      <c r="E368" s="1">
        <v>93.2</v>
      </c>
      <c r="F368" s="1">
        <v>54.0</v>
      </c>
      <c r="G368" s="1" t="s">
        <v>154</v>
      </c>
      <c r="H368" s="1">
        <v>23.6</v>
      </c>
      <c r="I368" s="1">
        <v>111.0</v>
      </c>
      <c r="J368" s="1">
        <v>189.0</v>
      </c>
      <c r="K368" s="1">
        <v>3.5</v>
      </c>
      <c r="L368" s="1">
        <v>165.4</v>
      </c>
      <c r="M368" s="1">
        <v>1.3</v>
      </c>
      <c r="N368" s="1">
        <v>80.0</v>
      </c>
      <c r="O368" s="1">
        <v>5.2</v>
      </c>
      <c r="P368" s="1">
        <v>1.9</v>
      </c>
      <c r="Q368" s="1">
        <v>4.4</v>
      </c>
      <c r="R368" s="1">
        <v>0.431818182</v>
      </c>
      <c r="S368" s="1">
        <v>118.0</v>
      </c>
      <c r="T368" s="1">
        <v>5.91</v>
      </c>
      <c r="U368" s="1">
        <v>4.44</v>
      </c>
      <c r="V368" s="1">
        <v>101.1</v>
      </c>
      <c r="W368" s="1">
        <v>125.7446809</v>
      </c>
      <c r="X368" s="1">
        <v>134.0</v>
      </c>
      <c r="Y368" s="1">
        <v>85.74564412</v>
      </c>
      <c r="Z368" s="1">
        <v>1.16624</v>
      </c>
      <c r="AA368" s="1">
        <v>0.373328269</v>
      </c>
      <c r="AB368" s="1">
        <v>52.6</v>
      </c>
      <c r="AC368" s="1">
        <v>19.62855754</v>
      </c>
      <c r="AD368" s="1" t="s">
        <v>154</v>
      </c>
      <c r="AE368" s="1">
        <v>28.20727562</v>
      </c>
      <c r="AF368" s="1">
        <v>66.5</v>
      </c>
      <c r="AG368" s="1" t="s">
        <v>154</v>
      </c>
      <c r="AH368" s="1" t="s">
        <v>154</v>
      </c>
      <c r="AI368" s="1" t="s">
        <v>142</v>
      </c>
      <c r="AJ368" s="1" t="s">
        <v>167</v>
      </c>
      <c r="AK368" s="1" t="s">
        <v>170</v>
      </c>
      <c r="AL368" s="1">
        <v>104.0</v>
      </c>
      <c r="AM368" s="1">
        <v>76.0</v>
      </c>
      <c r="AN368" s="1">
        <v>2180.0</v>
      </c>
      <c r="AO368" s="1">
        <v>12.5687</v>
      </c>
      <c r="AP368" s="1">
        <v>401.914</v>
      </c>
      <c r="AQ368" s="1">
        <v>805.418</v>
      </c>
      <c r="AR368" s="1">
        <v>12.7084</v>
      </c>
      <c r="AS368" s="1">
        <v>1466.08</v>
      </c>
      <c r="AT368" s="1">
        <v>2521.63</v>
      </c>
      <c r="AU368" s="1">
        <v>215.323</v>
      </c>
      <c r="AV368" s="1">
        <v>9.51118</v>
      </c>
      <c r="AW368" s="1">
        <v>1.14899</v>
      </c>
      <c r="AX368" s="1">
        <v>4.20781</v>
      </c>
      <c r="AY368" s="1">
        <v>827.554</v>
      </c>
      <c r="AZ368" s="1">
        <v>0.901781</v>
      </c>
      <c r="BA368" s="1">
        <v>1.55387</v>
      </c>
      <c r="BB368" s="1">
        <v>13.4824</v>
      </c>
      <c r="BC368" s="1">
        <v>4.28526</v>
      </c>
      <c r="BD368" s="1">
        <v>2.86907</v>
      </c>
      <c r="BE368" s="1">
        <v>320.351</v>
      </c>
      <c r="BF368" s="1">
        <v>6.79589</v>
      </c>
      <c r="BG368" s="1">
        <v>136.335</v>
      </c>
      <c r="BH368" s="1">
        <v>2.543320079</v>
      </c>
      <c r="BI368" s="1">
        <v>0.665673237</v>
      </c>
      <c r="BJ368" s="1">
        <v>0.164645815</v>
      </c>
      <c r="BK368" s="1">
        <v>0.0</v>
      </c>
      <c r="BL368" s="1" t="s">
        <v>156</v>
      </c>
      <c r="BM368" s="1" t="s">
        <v>146</v>
      </c>
      <c r="BN368" s="1" t="s">
        <v>146</v>
      </c>
      <c r="BO368" s="1" t="s">
        <v>146</v>
      </c>
      <c r="BP368" s="1" t="s">
        <v>146</v>
      </c>
      <c r="BQ368" s="1" t="s">
        <v>146</v>
      </c>
      <c r="BR368" s="1" t="s">
        <v>146</v>
      </c>
      <c r="BS368" s="1">
        <v>215.0345973</v>
      </c>
      <c r="BT368" s="1">
        <v>3.765355511</v>
      </c>
      <c r="BU368" s="1">
        <v>1.641923648</v>
      </c>
      <c r="BV368" s="1">
        <v>1.134186511</v>
      </c>
      <c r="BW368" s="1">
        <v>0.38935407</v>
      </c>
      <c r="BX368" s="1">
        <v>1.045489083</v>
      </c>
      <c r="BY368" s="1">
        <v>0.479582148</v>
      </c>
      <c r="BZ368" s="1" t="str">
        <f t="shared" si="1"/>
        <v>proinflamatoria</v>
      </c>
      <c r="CA368" s="1">
        <v>26.76691729</v>
      </c>
      <c r="CB368" s="1" t="s">
        <v>154</v>
      </c>
      <c r="CC368" s="1">
        <v>0.41925074</v>
      </c>
      <c r="CD368" s="1">
        <v>0.077133984</v>
      </c>
      <c r="CE368" s="1">
        <v>0.071407774</v>
      </c>
      <c r="CF368" s="1">
        <v>0.127505217</v>
      </c>
      <c r="CG368" s="1">
        <v>0.122919396</v>
      </c>
      <c r="CH368" s="1">
        <v>539.101</v>
      </c>
      <c r="CI368" s="2" t="str">
        <f t="shared" si="2"/>
        <v>low</v>
      </c>
      <c r="CJ368" s="1">
        <v>471.481</v>
      </c>
      <c r="CK368" s="1">
        <v>430.177</v>
      </c>
      <c r="CL368" s="1">
        <v>41.304</v>
      </c>
      <c r="CM368" s="1">
        <v>421.313</v>
      </c>
      <c r="CN368" s="1">
        <v>42.652</v>
      </c>
      <c r="CO368" s="1">
        <v>4.029</v>
      </c>
      <c r="CP368" s="1">
        <v>0.0</v>
      </c>
      <c r="CQ368" s="1">
        <v>4.029</v>
      </c>
      <c r="CR368" s="1">
        <v>0.0</v>
      </c>
      <c r="CS368" s="1">
        <v>3.488</v>
      </c>
      <c r="CT368" s="1">
        <v>3.488</v>
      </c>
      <c r="CU368" s="1">
        <v>0.0</v>
      </c>
      <c r="CV368" s="1">
        <v>0.074</v>
      </c>
      <c r="CW368" s="1">
        <v>0.025</v>
      </c>
      <c r="CX368" s="1">
        <v>0.0</v>
      </c>
      <c r="CY368" s="1">
        <v>51.85</v>
      </c>
      <c r="CZ368" s="1">
        <v>0.344</v>
      </c>
      <c r="DA368" s="1">
        <v>0.732</v>
      </c>
      <c r="DB368" s="1">
        <v>1.075</v>
      </c>
      <c r="DC368" s="1">
        <v>0.725</v>
      </c>
      <c r="DD368" s="1">
        <v>0.286</v>
      </c>
      <c r="DE368" s="1">
        <v>1.011</v>
      </c>
      <c r="DF368" s="1">
        <v>360.269</v>
      </c>
      <c r="DG368" s="1">
        <v>7.083</v>
      </c>
      <c r="DH368" s="1">
        <v>367.352</v>
      </c>
      <c r="DI368" s="1">
        <v>0.517</v>
      </c>
      <c r="DJ368" s="1">
        <v>0.959</v>
      </c>
      <c r="DK368" s="1">
        <v>1.477</v>
      </c>
      <c r="DL368" s="1">
        <v>12.404</v>
      </c>
      <c r="DM368" s="1">
        <v>28.742</v>
      </c>
      <c r="DN368" s="1">
        <v>41.146</v>
      </c>
      <c r="DO368" s="1">
        <v>0.0</v>
      </c>
      <c r="DP368" s="1">
        <v>3.488</v>
      </c>
      <c r="DQ368" s="1">
        <v>3.488</v>
      </c>
      <c r="DR368" s="1" t="s">
        <v>158</v>
      </c>
      <c r="DS368" s="1" t="s">
        <v>157</v>
      </c>
      <c r="DT368" s="1" t="s">
        <v>149</v>
      </c>
      <c r="DU368" s="1" t="s">
        <v>158</v>
      </c>
      <c r="DV368" s="1">
        <v>247.294</v>
      </c>
      <c r="DW368" s="1" t="str">
        <f t="shared" si="3"/>
        <v>low</v>
      </c>
      <c r="DX368" s="1">
        <v>216.276</v>
      </c>
      <c r="DY368" s="1">
        <v>193.263</v>
      </c>
      <c r="DZ368" s="1">
        <v>19.565</v>
      </c>
      <c r="EA368" s="1" t="s">
        <v>158</v>
      </c>
      <c r="EB368" s="1" t="s">
        <v>157</v>
      </c>
      <c r="EC368" s="1" t="s">
        <v>149</v>
      </c>
      <c r="ED368" s="1" t="s">
        <v>158</v>
      </c>
      <c r="EE368" s="1" t="s">
        <v>895</v>
      </c>
      <c r="EF368" s="1" t="s">
        <v>151</v>
      </c>
      <c r="EG368" s="1" t="s">
        <v>151</v>
      </c>
    </row>
    <row r="369" ht="14.25" customHeight="1">
      <c r="A369" s="1" t="s">
        <v>896</v>
      </c>
      <c r="B369" s="1" t="s">
        <v>153</v>
      </c>
      <c r="C369" s="1">
        <v>54.0</v>
      </c>
      <c r="D369" s="1" t="s">
        <v>161</v>
      </c>
      <c r="E369" s="1">
        <v>113.0</v>
      </c>
      <c r="F369" s="1">
        <v>49.0</v>
      </c>
      <c r="G369" s="1" t="s">
        <v>154</v>
      </c>
      <c r="H369" s="1">
        <v>17.2</v>
      </c>
      <c r="I369" s="1">
        <v>161.0</v>
      </c>
      <c r="J369" s="1">
        <v>227.0</v>
      </c>
      <c r="K369" s="1">
        <v>4.632653061</v>
      </c>
      <c r="L369" s="1">
        <v>66.6</v>
      </c>
      <c r="M369" s="1">
        <v>0.9</v>
      </c>
      <c r="N369" s="1">
        <v>92.0</v>
      </c>
      <c r="O369" s="1">
        <v>5.5</v>
      </c>
      <c r="P369" s="1">
        <v>6.55</v>
      </c>
      <c r="Q369" s="1">
        <v>9.36</v>
      </c>
      <c r="R369" s="1">
        <v>0.699786325</v>
      </c>
      <c r="S369" s="1">
        <v>86.0</v>
      </c>
      <c r="T369" s="1">
        <v>16.43</v>
      </c>
      <c r="U369" s="1">
        <v>5.106</v>
      </c>
      <c r="V369" s="1">
        <v>152.7</v>
      </c>
      <c r="W369" s="1">
        <v>204.607721</v>
      </c>
      <c r="X369" s="1">
        <v>47.4</v>
      </c>
      <c r="Y369" s="1">
        <v>26.82033167</v>
      </c>
      <c r="Z369" s="1">
        <v>3.728514667</v>
      </c>
      <c r="AA369" s="1">
        <v>0.31413392</v>
      </c>
      <c r="AB369" s="1">
        <v>59.0</v>
      </c>
      <c r="AC369" s="1">
        <v>25.67163971</v>
      </c>
      <c r="AD369" s="1" t="s">
        <v>139</v>
      </c>
      <c r="AE369" s="1">
        <v>44.63275512</v>
      </c>
      <c r="AF369" s="1">
        <v>89.5</v>
      </c>
      <c r="AG369" s="1" t="s">
        <v>140</v>
      </c>
      <c r="AH369" s="1" t="s">
        <v>141</v>
      </c>
      <c r="AI369" s="1" t="s">
        <v>142</v>
      </c>
      <c r="AJ369" s="1" t="s">
        <v>142</v>
      </c>
      <c r="AK369" s="1" t="s">
        <v>173</v>
      </c>
      <c r="AL369" s="1">
        <v>106.0</v>
      </c>
      <c r="AM369" s="1">
        <v>64.0</v>
      </c>
      <c r="AN369" s="1">
        <v>1790.42</v>
      </c>
      <c r="AO369" s="1">
        <v>14.9634</v>
      </c>
      <c r="AP369" s="1">
        <v>340.233</v>
      </c>
      <c r="AQ369" s="1">
        <v>824.524</v>
      </c>
      <c r="AR369" s="1">
        <v>12.5496</v>
      </c>
      <c r="AS369" s="1">
        <v>879.941</v>
      </c>
      <c r="AT369" s="1">
        <v>2809.1</v>
      </c>
      <c r="AU369" s="1">
        <v>208.051</v>
      </c>
      <c r="AV369" s="1">
        <v>10.3975</v>
      </c>
      <c r="AW369" s="1">
        <v>1.51785</v>
      </c>
      <c r="AX369" s="1">
        <v>3.02614</v>
      </c>
      <c r="AY369" s="1">
        <v>735.121</v>
      </c>
      <c r="AZ369" s="1">
        <v>1.43069</v>
      </c>
      <c r="BA369" s="1">
        <v>1.84154</v>
      </c>
      <c r="BB369" s="1">
        <v>16.0138</v>
      </c>
      <c r="BC369" s="1">
        <v>4.6326</v>
      </c>
      <c r="BD369" s="1">
        <v>1.46395</v>
      </c>
      <c r="BE369" s="1">
        <v>313.154</v>
      </c>
      <c r="BF369" s="1">
        <v>7.65455</v>
      </c>
      <c r="BG369" s="1">
        <v>188.967</v>
      </c>
      <c r="BH369" s="1">
        <v>1.817431953</v>
      </c>
      <c r="BI369" s="1">
        <v>0.721276017</v>
      </c>
      <c r="BJ369" s="1">
        <v>0.199055103</v>
      </c>
      <c r="BK369" s="1">
        <v>0.0</v>
      </c>
      <c r="BL369" s="1" t="s">
        <v>144</v>
      </c>
      <c r="BM369" s="1" t="s">
        <v>146</v>
      </c>
      <c r="BN369" s="1" t="s">
        <v>146</v>
      </c>
      <c r="BO369" s="1" t="s">
        <v>145</v>
      </c>
      <c r="BP369" s="1" t="s">
        <v>146</v>
      </c>
      <c r="BQ369" s="1" t="s">
        <v>146</v>
      </c>
      <c r="BR369" s="1" t="s">
        <v>145</v>
      </c>
      <c r="BS369" s="1">
        <v>63.79154995</v>
      </c>
      <c r="BT369" s="1">
        <v>35.3199335</v>
      </c>
      <c r="BU369" s="1">
        <v>37.74733845</v>
      </c>
      <c r="BV369" s="1">
        <v>34.98306203</v>
      </c>
      <c r="BW369" s="1">
        <v>16.17549992</v>
      </c>
      <c r="BX369" s="1">
        <v>0.652742979</v>
      </c>
      <c r="BY369" s="1">
        <v>0.364660882</v>
      </c>
      <c r="BZ369" s="1" t="str">
        <f t="shared" si="1"/>
        <v>proinflamatoria</v>
      </c>
      <c r="CA369" s="1">
        <v>42.12290503</v>
      </c>
      <c r="CB369" s="1" t="s">
        <v>148</v>
      </c>
      <c r="CC369" s="1">
        <v>0.044504414</v>
      </c>
      <c r="CD369" s="1">
        <v>0.175273293</v>
      </c>
      <c r="CE369" s="1">
        <v>0.015093994</v>
      </c>
      <c r="CF369" s="1">
        <v>0.123999451</v>
      </c>
      <c r="CG369" s="1">
        <v>0.10350821</v>
      </c>
      <c r="CH369" s="1">
        <v>630.546</v>
      </c>
      <c r="CI369" s="2" t="str">
        <f t="shared" si="2"/>
        <v>low</v>
      </c>
      <c r="CJ369" s="1">
        <v>842.306</v>
      </c>
      <c r="CK369" s="1">
        <v>730.491</v>
      </c>
      <c r="CL369" s="1">
        <v>111.814</v>
      </c>
      <c r="CM369" s="1">
        <v>346.703</v>
      </c>
      <c r="CN369" s="1">
        <v>485.284</v>
      </c>
      <c r="CO369" s="1">
        <v>2.728</v>
      </c>
      <c r="CP369" s="1">
        <v>0.0</v>
      </c>
      <c r="CQ369" s="1">
        <v>2.728</v>
      </c>
      <c r="CR369" s="1">
        <v>0.0</v>
      </c>
      <c r="CS369" s="1">
        <v>7.589</v>
      </c>
      <c r="CT369" s="1">
        <v>7.589</v>
      </c>
      <c r="CU369" s="1">
        <v>0.0</v>
      </c>
      <c r="CV369" s="1">
        <v>0.752</v>
      </c>
      <c r="CW369" s="1">
        <v>131.447</v>
      </c>
      <c r="CX369" s="1">
        <v>0.0</v>
      </c>
      <c r="CY369" s="1">
        <v>24.062</v>
      </c>
      <c r="CZ369" s="1">
        <v>0.249</v>
      </c>
      <c r="DA369" s="1">
        <v>0.0</v>
      </c>
      <c r="DB369" s="1">
        <v>0.249</v>
      </c>
      <c r="DC369" s="1">
        <v>5.146</v>
      </c>
      <c r="DD369" s="1">
        <v>0.005</v>
      </c>
      <c r="DE369" s="1">
        <v>5.151</v>
      </c>
      <c r="DF369" s="1">
        <v>185.649</v>
      </c>
      <c r="DG369" s="1">
        <v>0.145</v>
      </c>
      <c r="DH369" s="1">
        <v>185.794</v>
      </c>
      <c r="DI369" s="1">
        <v>0.744</v>
      </c>
      <c r="DJ369" s="1">
        <v>0.647</v>
      </c>
      <c r="DK369" s="1">
        <v>1.391</v>
      </c>
      <c r="DL369" s="1">
        <v>380.458</v>
      </c>
      <c r="DM369" s="1">
        <v>103.419</v>
      </c>
      <c r="DN369" s="1">
        <v>483.877</v>
      </c>
      <c r="DO369" s="1">
        <v>0.0</v>
      </c>
      <c r="DP369" s="1">
        <v>7.589</v>
      </c>
      <c r="DQ369" s="1">
        <v>7.589</v>
      </c>
      <c r="DR369" s="1" t="s">
        <v>158</v>
      </c>
      <c r="DS369" s="1" t="s">
        <v>149</v>
      </c>
      <c r="DT369" s="1" t="s">
        <v>149</v>
      </c>
      <c r="DU369" s="1" t="s">
        <v>149</v>
      </c>
      <c r="DV369" s="1">
        <v>352.178</v>
      </c>
      <c r="DW369" s="1" t="str">
        <f t="shared" si="3"/>
        <v>low</v>
      </c>
      <c r="DX369" s="1">
        <v>470.451</v>
      </c>
      <c r="DY369" s="1">
        <v>193.644</v>
      </c>
      <c r="DZ369" s="1">
        <v>271.045</v>
      </c>
      <c r="EA369" s="1" t="s">
        <v>158</v>
      </c>
      <c r="EB369" s="1" t="s">
        <v>149</v>
      </c>
      <c r="EC369" s="1" t="s">
        <v>149</v>
      </c>
      <c r="ED369" s="1" t="s">
        <v>149</v>
      </c>
      <c r="EE369" s="1" t="s">
        <v>897</v>
      </c>
      <c r="EF369" s="1" t="s">
        <v>151</v>
      </c>
      <c r="EG369" s="1" t="s">
        <v>151</v>
      </c>
    </row>
    <row r="370" ht="14.25" customHeight="1">
      <c r="A370" s="1" t="s">
        <v>898</v>
      </c>
      <c r="B370" s="1" t="s">
        <v>136</v>
      </c>
      <c r="C370" s="1">
        <v>28.0</v>
      </c>
      <c r="D370" s="1" t="s">
        <v>137</v>
      </c>
      <c r="E370" s="1">
        <v>701.0</v>
      </c>
      <c r="F370" s="1">
        <v>38.0</v>
      </c>
      <c r="G370" s="1" t="s">
        <v>138</v>
      </c>
      <c r="H370" s="1">
        <v>30.4</v>
      </c>
      <c r="I370" s="1">
        <v>139.0</v>
      </c>
      <c r="J370" s="1">
        <v>207.0</v>
      </c>
      <c r="K370" s="1">
        <v>5.447368421</v>
      </c>
      <c r="L370" s="1">
        <v>221.9</v>
      </c>
      <c r="M370" s="1">
        <v>0.9</v>
      </c>
      <c r="N370" s="1">
        <v>74.0</v>
      </c>
      <c r="O370" s="1">
        <v>5.2</v>
      </c>
      <c r="P370" s="1">
        <v>2.6</v>
      </c>
      <c r="Q370" s="1">
        <v>4.53</v>
      </c>
      <c r="R370" s="1">
        <v>0.573951435</v>
      </c>
      <c r="S370" s="1">
        <v>152.0</v>
      </c>
      <c r="T370" s="1">
        <v>12.72</v>
      </c>
      <c r="U370" s="1">
        <v>4.107</v>
      </c>
      <c r="V370" s="1">
        <v>197.4</v>
      </c>
      <c r="W370" s="1">
        <v>419.1103789</v>
      </c>
      <c r="X370" s="1">
        <v>64.5</v>
      </c>
      <c r="Y370" s="1">
        <v>43.06958667</v>
      </c>
      <c r="Z370" s="1">
        <v>2.321824</v>
      </c>
      <c r="AA370" s="1">
        <v>0.335835405</v>
      </c>
      <c r="AB370" s="1">
        <v>85.2</v>
      </c>
      <c r="AC370" s="1">
        <v>27.82040816</v>
      </c>
      <c r="AD370" s="1" t="s">
        <v>139</v>
      </c>
      <c r="AE370" s="1">
        <v>36.04380071</v>
      </c>
      <c r="AF370" s="1">
        <v>95.9</v>
      </c>
      <c r="AG370" s="1" t="s">
        <v>140</v>
      </c>
      <c r="AH370" s="1" t="s">
        <v>141</v>
      </c>
      <c r="AI370" s="1" t="s">
        <v>142</v>
      </c>
      <c r="AJ370" s="1" t="s">
        <v>167</v>
      </c>
      <c r="AK370" s="1" t="s">
        <v>173</v>
      </c>
      <c r="AL370" s="1">
        <v>130.0</v>
      </c>
      <c r="AM370" s="1">
        <v>94.0</v>
      </c>
      <c r="AN370" s="1">
        <v>2120.07</v>
      </c>
      <c r="AO370" s="1">
        <v>16.9106</v>
      </c>
      <c r="AP370" s="1">
        <v>763.449</v>
      </c>
      <c r="AQ370" s="1">
        <v>1067.63</v>
      </c>
      <c r="AR370" s="1">
        <v>11.7323</v>
      </c>
      <c r="AS370" s="1">
        <v>1506.67</v>
      </c>
      <c r="AT370" s="1">
        <v>3079.27</v>
      </c>
      <c r="AU370" s="1">
        <v>253.576</v>
      </c>
      <c r="AV370" s="1">
        <v>10.378</v>
      </c>
      <c r="AW370" s="1">
        <v>1.19844</v>
      </c>
      <c r="AX370" s="1">
        <v>3.16811</v>
      </c>
      <c r="AY370" s="1">
        <v>872.991</v>
      </c>
      <c r="AZ370" s="1">
        <v>0.938523</v>
      </c>
      <c r="BA370" s="1">
        <v>2.13306</v>
      </c>
      <c r="BB370" s="1">
        <v>15.4097</v>
      </c>
      <c r="BC370" s="1">
        <v>5.15359</v>
      </c>
      <c r="BD370" s="1">
        <v>1.30938</v>
      </c>
      <c r="BE370" s="1">
        <v>321.124</v>
      </c>
      <c r="BF370" s="1">
        <v>7.07095</v>
      </c>
      <c r="BG370" s="1">
        <v>137.488</v>
      </c>
      <c r="BH370" s="1">
        <v>1.28786311</v>
      </c>
      <c r="BI370" s="1">
        <v>0.359510374</v>
      </c>
      <c r="BJ370" s="1">
        <v>0.179922682</v>
      </c>
      <c r="BK370" s="1">
        <v>0.026060632</v>
      </c>
      <c r="BL370" s="1" t="s">
        <v>144</v>
      </c>
      <c r="BM370" s="1" t="s">
        <v>145</v>
      </c>
      <c r="BN370" s="1" t="s">
        <v>145</v>
      </c>
      <c r="BO370" s="1" t="s">
        <v>145</v>
      </c>
      <c r="BP370" s="1" t="s">
        <v>146</v>
      </c>
      <c r="BQ370" s="1" t="s">
        <v>146</v>
      </c>
      <c r="BR370" s="1" t="s">
        <v>146</v>
      </c>
      <c r="BS370" s="1">
        <v>74.45921917</v>
      </c>
      <c r="BT370" s="1">
        <v>36.33938778</v>
      </c>
      <c r="BU370" s="1">
        <v>32.23447013</v>
      </c>
      <c r="BV370" s="1">
        <v>30.39093707</v>
      </c>
      <c r="BW370" s="1">
        <v>12.62891131</v>
      </c>
      <c r="BX370" s="1">
        <v>1.023017323</v>
      </c>
      <c r="BY370" s="1">
        <v>0.482555341</v>
      </c>
      <c r="BZ370" s="1" t="str">
        <f t="shared" si="1"/>
        <v>proinflamatoria</v>
      </c>
      <c r="CA370" s="1">
        <v>27.50364964</v>
      </c>
      <c r="CB370" s="1" t="s">
        <v>148</v>
      </c>
      <c r="CC370" s="1">
        <v>0.878985036</v>
      </c>
      <c r="CD370" s="1">
        <v>0.028937014</v>
      </c>
      <c r="CE370" s="1">
        <v>0.011711126</v>
      </c>
      <c r="CF370" s="1">
        <v>0.063078973</v>
      </c>
      <c r="CG370" s="1">
        <v>0.003562909</v>
      </c>
      <c r="CH370" s="1">
        <v>1463.86</v>
      </c>
      <c r="CI370" s="2" t="str">
        <f t="shared" si="2"/>
        <v>High</v>
      </c>
      <c r="CJ370" s="1">
        <v>935.985</v>
      </c>
      <c r="CK370" s="1">
        <v>608.733</v>
      </c>
      <c r="CL370" s="1">
        <v>327.252</v>
      </c>
      <c r="CM370" s="1">
        <v>148.079</v>
      </c>
      <c r="CN370" s="1">
        <v>767.981</v>
      </c>
      <c r="CO370" s="1">
        <v>5.167</v>
      </c>
      <c r="CP370" s="1">
        <v>0.0</v>
      </c>
      <c r="CQ370" s="1">
        <v>5.167</v>
      </c>
      <c r="CR370" s="1">
        <v>0.0</v>
      </c>
      <c r="CS370" s="1">
        <v>14.757</v>
      </c>
      <c r="CT370" s="1">
        <v>14.757</v>
      </c>
      <c r="CU370" s="1">
        <v>0.0</v>
      </c>
      <c r="CV370" s="1">
        <v>0.657</v>
      </c>
      <c r="CW370" s="1">
        <v>84.748</v>
      </c>
      <c r="CX370" s="1">
        <v>0.0</v>
      </c>
      <c r="CY370" s="1">
        <v>36.374</v>
      </c>
      <c r="CZ370" s="1">
        <v>0.07</v>
      </c>
      <c r="DA370" s="1">
        <v>0.5</v>
      </c>
      <c r="DB370" s="1">
        <v>0.57</v>
      </c>
      <c r="DC370" s="1">
        <v>1.623</v>
      </c>
      <c r="DD370" s="1">
        <v>0.547</v>
      </c>
      <c r="DE370" s="1">
        <v>2.17</v>
      </c>
      <c r="DF370" s="1">
        <v>16.887</v>
      </c>
      <c r="DG370" s="1">
        <v>7.33</v>
      </c>
      <c r="DH370" s="1">
        <v>24.217</v>
      </c>
      <c r="DI370" s="1">
        <v>25.029</v>
      </c>
      <c r="DJ370" s="1">
        <v>20.993</v>
      </c>
      <c r="DK370" s="1">
        <v>46.022</v>
      </c>
      <c r="DL370" s="1">
        <v>438.784</v>
      </c>
      <c r="DM370" s="1">
        <v>283.077</v>
      </c>
      <c r="DN370" s="1">
        <v>721.861</v>
      </c>
      <c r="DO370" s="1">
        <v>0.0</v>
      </c>
      <c r="DP370" s="1">
        <v>14.757</v>
      </c>
      <c r="DQ370" s="1">
        <v>14.757</v>
      </c>
      <c r="DR370" s="1" t="s">
        <v>149</v>
      </c>
      <c r="DS370" s="1" t="s">
        <v>149</v>
      </c>
      <c r="DT370" s="1" t="s">
        <v>157</v>
      </c>
      <c r="DU370" s="1" t="s">
        <v>149</v>
      </c>
      <c r="DV370" s="1">
        <v>690.477</v>
      </c>
      <c r="DW370" s="1" t="str">
        <f t="shared" si="3"/>
        <v>high</v>
      </c>
      <c r="DX370" s="1">
        <v>441.488</v>
      </c>
      <c r="DY370" s="1">
        <v>69.846</v>
      </c>
      <c r="DZ370" s="1">
        <v>362.243</v>
      </c>
      <c r="EA370" s="1" t="s">
        <v>149</v>
      </c>
      <c r="EB370" s="1" t="s">
        <v>149</v>
      </c>
      <c r="EC370" s="1" t="s">
        <v>157</v>
      </c>
      <c r="ED370" s="1" t="s">
        <v>149</v>
      </c>
      <c r="EE370" s="1" t="s">
        <v>899</v>
      </c>
      <c r="EF370" s="1" t="s">
        <v>151</v>
      </c>
      <c r="EG370" s="1" t="s">
        <v>151</v>
      </c>
    </row>
    <row r="371" ht="14.25" customHeight="1">
      <c r="A371" s="1" t="s">
        <v>900</v>
      </c>
      <c r="B371" s="1" t="s">
        <v>136</v>
      </c>
      <c r="C371" s="1">
        <v>41.0</v>
      </c>
      <c r="D371" s="1" t="s">
        <v>161</v>
      </c>
      <c r="E371" s="1">
        <v>149.0</v>
      </c>
      <c r="F371" s="1">
        <v>41.0</v>
      </c>
      <c r="G371" s="1" t="s">
        <v>154</v>
      </c>
      <c r="H371" s="1">
        <v>75.0</v>
      </c>
      <c r="I371" s="1">
        <v>150.0</v>
      </c>
      <c r="J371" s="1">
        <v>266.0</v>
      </c>
      <c r="K371" s="1">
        <v>6.487804878</v>
      </c>
      <c r="L371" s="1">
        <v>220.5</v>
      </c>
      <c r="M371" s="1">
        <v>5.5</v>
      </c>
      <c r="N371" s="1">
        <v>83.0</v>
      </c>
      <c r="O371" s="1">
        <v>5.4</v>
      </c>
      <c r="P371" s="1">
        <v>12.7</v>
      </c>
      <c r="Q371" s="1">
        <v>2.14</v>
      </c>
      <c r="R371" s="1">
        <v>5.934579439</v>
      </c>
      <c r="S371" s="1">
        <v>375.0</v>
      </c>
      <c r="T371" s="1">
        <v>15.16</v>
      </c>
      <c r="U371" s="1">
        <v>4.6065</v>
      </c>
      <c r="V371" s="1">
        <v>176.9</v>
      </c>
      <c r="W371" s="1">
        <v>274.0171713</v>
      </c>
      <c r="X371" s="1">
        <v>52.6</v>
      </c>
      <c r="Y371" s="1">
        <v>32.21901369</v>
      </c>
      <c r="Z371" s="1">
        <v>3.103757333</v>
      </c>
      <c r="AA371" s="1">
        <v>0.322195301</v>
      </c>
      <c r="AB371" s="1">
        <v>64.0</v>
      </c>
      <c r="AC371" s="1">
        <v>24.81354944</v>
      </c>
      <c r="AD371" s="1" t="s">
        <v>154</v>
      </c>
      <c r="AE371" s="1">
        <v>35.81659971</v>
      </c>
      <c r="AF371" s="1">
        <v>91.4</v>
      </c>
      <c r="AG371" s="1" t="s">
        <v>140</v>
      </c>
      <c r="AH371" s="1" t="s">
        <v>141</v>
      </c>
      <c r="AI371" s="1" t="s">
        <v>142</v>
      </c>
      <c r="AJ371" s="1" t="s">
        <v>142</v>
      </c>
      <c r="AK371" s="1" t="s">
        <v>143</v>
      </c>
      <c r="AL371" s="1">
        <v>141.0</v>
      </c>
      <c r="AM371" s="1">
        <v>97.0</v>
      </c>
      <c r="AN371" s="1">
        <v>2732.34</v>
      </c>
      <c r="AO371" s="1">
        <v>32.1639</v>
      </c>
      <c r="AP371" s="1">
        <v>743.685</v>
      </c>
      <c r="AQ371" s="1">
        <v>1346.7</v>
      </c>
      <c r="AR371" s="1">
        <v>17.3939</v>
      </c>
      <c r="AS371" s="1">
        <v>865.007</v>
      </c>
      <c r="AT371" s="1">
        <v>3605.58</v>
      </c>
      <c r="AU371" s="1">
        <v>378.043</v>
      </c>
      <c r="AV371" s="1">
        <v>10.7763</v>
      </c>
      <c r="AW371" s="1">
        <v>3.06519</v>
      </c>
      <c r="AX371" s="1">
        <v>3.66418</v>
      </c>
      <c r="AY371" s="1">
        <v>940.727</v>
      </c>
      <c r="AZ371" s="1">
        <v>1.58745</v>
      </c>
      <c r="BA371" s="1">
        <v>1.42647</v>
      </c>
      <c r="BB371" s="1">
        <v>18.9885</v>
      </c>
      <c r="BC371" s="1">
        <v>5.17243</v>
      </c>
      <c r="BD371" s="1">
        <v>1.08062</v>
      </c>
      <c r="BE371" s="1">
        <v>588.0</v>
      </c>
      <c r="BF371" s="1">
        <v>6.67276</v>
      </c>
      <c r="BG371" s="1">
        <v>144.218</v>
      </c>
      <c r="BH371" s="1">
        <v>1.628400574</v>
      </c>
      <c r="BI371" s="1">
        <v>0.467327771</v>
      </c>
      <c r="BJ371" s="1">
        <v>0.267360467</v>
      </c>
      <c r="BK371" s="1">
        <v>0.0</v>
      </c>
      <c r="BL371" s="1" t="s">
        <v>144</v>
      </c>
      <c r="BM371" s="1" t="s">
        <v>145</v>
      </c>
      <c r="BN371" s="1" t="s">
        <v>145</v>
      </c>
      <c r="BO371" s="1" t="s">
        <v>146</v>
      </c>
      <c r="BP371" s="1" t="s">
        <v>146</v>
      </c>
      <c r="BQ371" s="1" t="s">
        <v>145</v>
      </c>
      <c r="BR371" s="1" t="s">
        <v>145</v>
      </c>
      <c r="BS371" s="1">
        <v>57.01555264</v>
      </c>
      <c r="BT371" s="1">
        <v>26.50611564</v>
      </c>
      <c r="BU371" s="1">
        <v>20.9583596</v>
      </c>
      <c r="BV371" s="1">
        <v>20.66418853</v>
      </c>
      <c r="BW371" s="1">
        <v>9.09824549</v>
      </c>
      <c r="BX371" s="1">
        <v>-1.468382023</v>
      </c>
      <c r="BY371" s="1">
        <v>-0.537475118</v>
      </c>
      <c r="BZ371" s="1" t="str">
        <f t="shared" si="1"/>
        <v>antiinflamatoria</v>
      </c>
      <c r="CA371" s="1">
        <v>28.85776805</v>
      </c>
      <c r="CB371" s="1" t="s">
        <v>148</v>
      </c>
      <c r="CC371" s="1">
        <v>0.159157668</v>
      </c>
      <c r="CD371" s="1">
        <v>0.102643664</v>
      </c>
      <c r="CE371" s="1">
        <v>0.265442059</v>
      </c>
      <c r="CF371" s="1">
        <v>0.021099665</v>
      </c>
      <c r="CG371" s="1">
        <v>0.164825617</v>
      </c>
      <c r="CH371" s="1">
        <v>2154.317</v>
      </c>
      <c r="CI371" s="2" t="str">
        <f t="shared" si="2"/>
        <v>High</v>
      </c>
      <c r="CJ371" s="1">
        <v>2306.965</v>
      </c>
      <c r="CK371" s="1">
        <v>1889.517</v>
      </c>
      <c r="CL371" s="1">
        <v>417.449</v>
      </c>
      <c r="CM371" s="1">
        <v>791.531</v>
      </c>
      <c r="CN371" s="1">
        <v>1505.037</v>
      </c>
      <c r="CO371" s="1">
        <v>10.247</v>
      </c>
      <c r="CP371" s="1">
        <v>0.0</v>
      </c>
      <c r="CQ371" s="1">
        <v>10.247</v>
      </c>
      <c r="CR371" s="1">
        <v>0.0</v>
      </c>
      <c r="CS371" s="1">
        <v>0.149</v>
      </c>
      <c r="CT371" s="1">
        <v>0.149</v>
      </c>
      <c r="CU371" s="1">
        <v>0.0</v>
      </c>
      <c r="CV371" s="1">
        <v>1.041</v>
      </c>
      <c r="CW371" s="1">
        <v>262.894</v>
      </c>
      <c r="CX371" s="1">
        <v>0.0</v>
      </c>
      <c r="CY371" s="1">
        <v>450.655</v>
      </c>
      <c r="CZ371" s="1">
        <v>0.0</v>
      </c>
      <c r="DA371" s="1">
        <v>0.0</v>
      </c>
      <c r="DB371" s="1">
        <v>0.0</v>
      </c>
      <c r="DC371" s="1">
        <v>0.0</v>
      </c>
      <c r="DD371" s="1">
        <v>0.0</v>
      </c>
      <c r="DE371" s="1">
        <v>0.0</v>
      </c>
      <c r="DF371" s="1">
        <v>77.086</v>
      </c>
      <c r="DG371" s="1">
        <v>0.811</v>
      </c>
      <c r="DH371" s="1">
        <v>77.898</v>
      </c>
      <c r="DI371" s="1">
        <v>1.262</v>
      </c>
      <c r="DJ371" s="1">
        <v>3.328</v>
      </c>
      <c r="DK371" s="1">
        <v>4.59</v>
      </c>
      <c r="DL371" s="1">
        <v>1087.287</v>
      </c>
      <c r="DM371" s="1">
        <v>413.16</v>
      </c>
      <c r="DN371" s="1">
        <v>1500.447</v>
      </c>
      <c r="DO371" s="1">
        <v>0.0</v>
      </c>
      <c r="DP371" s="1">
        <v>0.149</v>
      </c>
      <c r="DQ371" s="1">
        <v>0.149</v>
      </c>
      <c r="DR371" s="1" t="s">
        <v>149</v>
      </c>
      <c r="DS371" s="1" t="s">
        <v>149</v>
      </c>
      <c r="DT371" s="1" t="s">
        <v>149</v>
      </c>
      <c r="DU371" s="1" t="s">
        <v>149</v>
      </c>
      <c r="DV371" s="1">
        <v>788.451</v>
      </c>
      <c r="DW371" s="1" t="str">
        <f t="shared" si="3"/>
        <v>high</v>
      </c>
      <c r="DX371" s="1">
        <v>844.319</v>
      </c>
      <c r="DY371" s="1">
        <v>289.69</v>
      </c>
      <c r="DZ371" s="1">
        <v>550.824</v>
      </c>
      <c r="EA371" s="1" t="s">
        <v>149</v>
      </c>
      <c r="EB371" s="1" t="s">
        <v>149</v>
      </c>
      <c r="EC371" s="1" t="s">
        <v>149</v>
      </c>
      <c r="ED371" s="1" t="s">
        <v>149</v>
      </c>
      <c r="EE371" s="1" t="s">
        <v>901</v>
      </c>
      <c r="EF371" s="1" t="s">
        <v>175</v>
      </c>
      <c r="EG371" s="1" t="s">
        <v>175</v>
      </c>
    </row>
    <row r="372" ht="14.25" customHeight="1">
      <c r="A372" s="1" t="s">
        <v>902</v>
      </c>
      <c r="B372" s="1" t="s">
        <v>153</v>
      </c>
      <c r="C372" s="1">
        <v>49.0</v>
      </c>
      <c r="D372" s="1" t="s">
        <v>161</v>
      </c>
      <c r="E372" s="1">
        <v>83.3</v>
      </c>
      <c r="F372" s="1">
        <v>48.0</v>
      </c>
      <c r="G372" s="1" t="s">
        <v>154</v>
      </c>
      <c r="H372" s="1">
        <v>12.6</v>
      </c>
      <c r="I372" s="1">
        <v>117.0</v>
      </c>
      <c r="J372" s="1">
        <v>178.0</v>
      </c>
      <c r="K372" s="1">
        <v>3.708333333</v>
      </c>
      <c r="L372" s="1">
        <v>95.7</v>
      </c>
      <c r="M372" s="1">
        <v>0.7</v>
      </c>
      <c r="N372" s="1">
        <v>82.0</v>
      </c>
      <c r="O372" s="1">
        <v>5.7</v>
      </c>
      <c r="P372" s="1">
        <v>2.26</v>
      </c>
      <c r="Q372" s="1">
        <v>9.86</v>
      </c>
      <c r="R372" s="1">
        <v>0.229208925</v>
      </c>
      <c r="S372" s="1">
        <v>63.0</v>
      </c>
      <c r="T372" s="1">
        <v>7.87</v>
      </c>
      <c r="U372" s="1">
        <v>4.551</v>
      </c>
      <c r="V372" s="1">
        <v>116.6</v>
      </c>
      <c r="W372" s="1">
        <v>149.7621313</v>
      </c>
      <c r="X372" s="1">
        <v>100.3</v>
      </c>
      <c r="Y372" s="1">
        <v>62.82043656</v>
      </c>
      <c r="Z372" s="1">
        <v>1.591838667</v>
      </c>
      <c r="AA372" s="1">
        <v>0.355401532</v>
      </c>
      <c r="AB372" s="1">
        <v>66.4</v>
      </c>
      <c r="AC372" s="1">
        <v>26.43075361</v>
      </c>
      <c r="AD372" s="1" t="s">
        <v>139</v>
      </c>
      <c r="AE372" s="1">
        <v>37.42823727</v>
      </c>
      <c r="AF372" s="1">
        <v>84.3</v>
      </c>
      <c r="AG372" s="1" t="s">
        <v>140</v>
      </c>
      <c r="AH372" s="1" t="s">
        <v>154</v>
      </c>
      <c r="AI372" s="1" t="s">
        <v>142</v>
      </c>
      <c r="AJ372" s="1" t="s">
        <v>142</v>
      </c>
      <c r="AK372" s="1" t="s">
        <v>143</v>
      </c>
      <c r="AL372" s="1">
        <v>116.0</v>
      </c>
      <c r="AM372" s="1">
        <v>81.0</v>
      </c>
      <c r="AN372" s="1">
        <v>1554.26</v>
      </c>
      <c r="AO372" s="1">
        <v>13.2861</v>
      </c>
      <c r="AP372" s="1">
        <v>509.632</v>
      </c>
      <c r="AQ372" s="1">
        <v>829.764</v>
      </c>
      <c r="AR372" s="1">
        <v>13.1761</v>
      </c>
      <c r="AS372" s="1">
        <v>866.451</v>
      </c>
      <c r="AT372" s="1">
        <v>2840.76</v>
      </c>
      <c r="AU372" s="1">
        <v>217.043</v>
      </c>
      <c r="AV372" s="1">
        <v>10.5122</v>
      </c>
      <c r="AW372" s="1">
        <v>1.26238</v>
      </c>
      <c r="AX372" s="1">
        <v>2.59526</v>
      </c>
      <c r="AY372" s="1">
        <v>679.117</v>
      </c>
      <c r="AZ372" s="1">
        <v>0.885811</v>
      </c>
      <c r="BA372" s="1">
        <v>1.2284</v>
      </c>
      <c r="BB372" s="1">
        <v>12.596</v>
      </c>
      <c r="BC372" s="1">
        <v>4.39448</v>
      </c>
      <c r="BD372" s="1">
        <v>1.35538</v>
      </c>
      <c r="BE372" s="1">
        <v>274.865</v>
      </c>
      <c r="BF372" s="1">
        <v>7.27675</v>
      </c>
      <c r="BG372" s="1">
        <v>137.553</v>
      </c>
      <c r="BH372" s="1">
        <v>1.273971182</v>
      </c>
      <c r="BI372" s="1">
        <v>0.144913501</v>
      </c>
      <c r="BJ372" s="1">
        <v>0.055969625</v>
      </c>
      <c r="BK372" s="1">
        <v>0.020286626</v>
      </c>
      <c r="BL372" s="1" t="s">
        <v>144</v>
      </c>
      <c r="BM372" s="1" t="s">
        <v>145</v>
      </c>
      <c r="BN372" s="1" t="s">
        <v>146</v>
      </c>
      <c r="BO372" s="1" t="s">
        <v>145</v>
      </c>
      <c r="BP372" s="1" t="s">
        <v>146</v>
      </c>
      <c r="BQ372" s="1" t="s">
        <v>146</v>
      </c>
      <c r="BR372" s="1" t="s">
        <v>146</v>
      </c>
      <c r="BS372" s="1">
        <v>52.71462814</v>
      </c>
      <c r="BT372" s="1">
        <v>21.39423821</v>
      </c>
      <c r="BU372" s="1">
        <v>15.54980481</v>
      </c>
      <c r="BV372" s="1">
        <v>15.86014771</v>
      </c>
      <c r="BW372" s="1">
        <v>6.566425568</v>
      </c>
      <c r="BX372" s="1">
        <v>0.666478409</v>
      </c>
      <c r="BY372" s="1">
        <v>0.428879285</v>
      </c>
      <c r="BZ372" s="1" t="str">
        <f t="shared" si="1"/>
        <v>proinflamatoria</v>
      </c>
      <c r="CA372" s="1">
        <v>38.39620403</v>
      </c>
      <c r="CB372" s="1" t="s">
        <v>148</v>
      </c>
      <c r="CC372" s="1">
        <v>5.82009E-4</v>
      </c>
      <c r="CD372" s="1">
        <v>0.055836456</v>
      </c>
      <c r="CE372" s="1">
        <v>0.051216762</v>
      </c>
      <c r="CF372" s="1">
        <v>0.535447965</v>
      </c>
      <c r="CG372" s="1">
        <v>0.138699938</v>
      </c>
      <c r="CH372" s="1">
        <v>1210.773</v>
      </c>
      <c r="CI372" s="2" t="str">
        <f t="shared" si="2"/>
        <v>High</v>
      </c>
      <c r="CJ372" s="1">
        <v>1203.125</v>
      </c>
      <c r="CK372" s="1">
        <v>774.684</v>
      </c>
      <c r="CL372" s="1">
        <v>428.441</v>
      </c>
      <c r="CM372" s="1">
        <v>50.827</v>
      </c>
      <c r="CN372" s="1">
        <v>1119.489</v>
      </c>
      <c r="CO372" s="1">
        <v>8.8</v>
      </c>
      <c r="CP372" s="1">
        <v>0.0</v>
      </c>
      <c r="CQ372" s="1">
        <v>8.8</v>
      </c>
      <c r="CR372" s="1">
        <v>0.0</v>
      </c>
      <c r="CS372" s="1">
        <v>24.009</v>
      </c>
      <c r="CT372" s="1">
        <v>24.009</v>
      </c>
      <c r="CU372" s="1">
        <v>0.0</v>
      </c>
      <c r="CV372" s="1">
        <v>0.895</v>
      </c>
      <c r="CW372" s="1">
        <v>0.0</v>
      </c>
      <c r="CX372" s="1">
        <v>0.0</v>
      </c>
      <c r="CY372" s="1">
        <v>1.581</v>
      </c>
      <c r="CZ372" s="1">
        <v>0.099</v>
      </c>
      <c r="DA372" s="1">
        <v>1.76</v>
      </c>
      <c r="DB372" s="1">
        <v>1.859</v>
      </c>
      <c r="DC372" s="1">
        <v>0.0</v>
      </c>
      <c r="DD372" s="1">
        <v>0.171</v>
      </c>
      <c r="DE372" s="1">
        <v>0.171</v>
      </c>
      <c r="DF372" s="1">
        <v>35.98</v>
      </c>
      <c r="DG372" s="1">
        <v>11.237</v>
      </c>
      <c r="DH372" s="1">
        <v>47.216</v>
      </c>
      <c r="DI372" s="1">
        <v>0.644</v>
      </c>
      <c r="DJ372" s="1">
        <v>2.557</v>
      </c>
      <c r="DK372" s="1">
        <v>3.2</v>
      </c>
      <c r="DL372" s="1">
        <v>727.558</v>
      </c>
      <c r="DM372" s="1">
        <v>388.685</v>
      </c>
      <c r="DN372" s="1">
        <v>1116.243</v>
      </c>
      <c r="DO372" s="1">
        <v>0.0</v>
      </c>
      <c r="DP372" s="1">
        <v>24.009</v>
      </c>
      <c r="DQ372" s="1">
        <v>24.009</v>
      </c>
      <c r="DR372" s="1" t="s">
        <v>157</v>
      </c>
      <c r="DS372" s="1" t="s">
        <v>149</v>
      </c>
      <c r="DT372" s="1" t="s">
        <v>158</v>
      </c>
      <c r="DU372" s="1" t="s">
        <v>149</v>
      </c>
      <c r="DV372" s="1">
        <v>779.003</v>
      </c>
      <c r="DW372" s="1" t="str">
        <f t="shared" si="3"/>
        <v>high</v>
      </c>
      <c r="DX372" s="1">
        <v>774.082</v>
      </c>
      <c r="DY372" s="1">
        <v>32.702</v>
      </c>
      <c r="DZ372" s="1">
        <v>720.271</v>
      </c>
      <c r="EA372" s="1" t="s">
        <v>149</v>
      </c>
      <c r="EB372" s="1" t="s">
        <v>149</v>
      </c>
      <c r="EC372" s="1" t="s">
        <v>157</v>
      </c>
      <c r="ED372" s="1" t="s">
        <v>149</v>
      </c>
      <c r="EE372" s="1" t="s">
        <v>903</v>
      </c>
      <c r="EF372" s="1" t="s">
        <v>165</v>
      </c>
      <c r="EG372" s="1" t="s">
        <v>165</v>
      </c>
    </row>
    <row r="373" ht="14.25" customHeight="1">
      <c r="A373" s="1" t="s">
        <v>904</v>
      </c>
      <c r="B373" s="1" t="s">
        <v>136</v>
      </c>
      <c r="C373" s="1">
        <v>50.0</v>
      </c>
      <c r="D373" s="1" t="s">
        <v>161</v>
      </c>
      <c r="E373" s="1">
        <v>78.2</v>
      </c>
      <c r="F373" s="1">
        <v>29.0</v>
      </c>
      <c r="G373" s="1" t="s">
        <v>138</v>
      </c>
      <c r="H373" s="1">
        <v>41.0</v>
      </c>
      <c r="I373" s="1">
        <v>82.0</v>
      </c>
      <c r="J373" s="1">
        <v>152.0</v>
      </c>
      <c r="K373" s="1">
        <v>5.24137931</v>
      </c>
      <c r="L373" s="1">
        <v>155.1</v>
      </c>
      <c r="M373" s="1">
        <v>6.9</v>
      </c>
      <c r="N373" s="1">
        <v>82.0</v>
      </c>
      <c r="O373" s="1">
        <v>5.1</v>
      </c>
      <c r="P373" s="1">
        <v>7.4</v>
      </c>
      <c r="Q373" s="1">
        <v>5.77</v>
      </c>
      <c r="R373" s="1">
        <v>1.282495667</v>
      </c>
      <c r="S373" s="1">
        <v>205.0</v>
      </c>
      <c r="T373" s="1">
        <v>26.38</v>
      </c>
      <c r="U373" s="1">
        <v>4.551</v>
      </c>
      <c r="V373" s="1">
        <v>263.2</v>
      </c>
      <c r="W373" s="1">
        <v>501.9980971</v>
      </c>
      <c r="X373" s="1">
        <v>31.0</v>
      </c>
      <c r="Y373" s="1">
        <v>18.74135087</v>
      </c>
      <c r="Z373" s="1">
        <v>5.335794667</v>
      </c>
      <c r="AA373" s="1">
        <v>0.299489167</v>
      </c>
      <c r="AB373" s="1">
        <v>117.6</v>
      </c>
      <c r="AC373" s="1">
        <v>39.75121687</v>
      </c>
      <c r="AD373" s="1" t="s">
        <v>155</v>
      </c>
      <c r="AE373" s="1">
        <v>42.65627515</v>
      </c>
      <c r="AF373" s="1">
        <v>121.5</v>
      </c>
      <c r="AG373" s="1" t="s">
        <v>140</v>
      </c>
      <c r="AH373" s="1" t="s">
        <v>141</v>
      </c>
      <c r="AI373" s="1" t="s">
        <v>142</v>
      </c>
      <c r="AJ373" s="1" t="s">
        <v>142</v>
      </c>
      <c r="AK373" s="1" t="s">
        <v>173</v>
      </c>
      <c r="AL373" s="1">
        <v>136.0</v>
      </c>
      <c r="AM373" s="1">
        <v>84.0</v>
      </c>
      <c r="AN373" s="1">
        <v>1252.54</v>
      </c>
      <c r="AO373" s="1">
        <v>13.8737</v>
      </c>
      <c r="AP373" s="1">
        <v>246.796</v>
      </c>
      <c r="AQ373" s="1">
        <v>575.6</v>
      </c>
      <c r="AR373" s="1">
        <v>11.4501</v>
      </c>
      <c r="AS373" s="1">
        <v>888.496</v>
      </c>
      <c r="AT373" s="1">
        <v>2293.71</v>
      </c>
      <c r="AU373" s="1">
        <v>202.445</v>
      </c>
      <c r="AV373" s="1">
        <v>9.19135</v>
      </c>
      <c r="AW373" s="1">
        <v>0.910039</v>
      </c>
      <c r="AX373" s="1">
        <v>2.68997</v>
      </c>
      <c r="AY373" s="1">
        <v>822.862</v>
      </c>
      <c r="AZ373" s="1">
        <v>0.631443</v>
      </c>
      <c r="BA373" s="1">
        <v>1.3987</v>
      </c>
      <c r="BB373" s="1">
        <v>13.4175</v>
      </c>
      <c r="BC373" s="1">
        <v>3.38905</v>
      </c>
      <c r="BD373" s="1">
        <v>1.1876</v>
      </c>
      <c r="BE373" s="1">
        <v>269.721</v>
      </c>
      <c r="BF373" s="1">
        <v>6.24006</v>
      </c>
      <c r="BG373" s="1">
        <v>143.72</v>
      </c>
      <c r="BH373" s="1">
        <v>3.919344023</v>
      </c>
      <c r="BI373" s="1">
        <v>0.988151671</v>
      </c>
      <c r="BJ373" s="1">
        <v>0.228067589</v>
      </c>
      <c r="BK373" s="1">
        <v>0.0</v>
      </c>
      <c r="BL373" s="1" t="s">
        <v>144</v>
      </c>
      <c r="BM373" s="1" t="s">
        <v>145</v>
      </c>
      <c r="BN373" s="1" t="s">
        <v>145</v>
      </c>
      <c r="BO373" s="1" t="s">
        <v>145</v>
      </c>
      <c r="BP373" s="1" t="s">
        <v>146</v>
      </c>
      <c r="BQ373" s="1" t="s">
        <v>145</v>
      </c>
      <c r="BR373" s="1" t="s">
        <v>145</v>
      </c>
      <c r="BS373" s="1">
        <v>65.32068259</v>
      </c>
      <c r="BT373" s="1">
        <v>25.76782717</v>
      </c>
      <c r="BU373" s="1">
        <v>17.7305147</v>
      </c>
      <c r="BV373" s="1">
        <v>17.22494166</v>
      </c>
      <c r="BW373" s="1">
        <v>6.610456936</v>
      </c>
      <c r="BX373" s="1">
        <v>0.390839837</v>
      </c>
      <c r="BY373" s="1">
        <v>0.311923254</v>
      </c>
      <c r="BZ373" s="1" t="str">
        <f t="shared" si="1"/>
        <v>proinflamatoria</v>
      </c>
      <c r="CA373" s="1">
        <v>35.6872428</v>
      </c>
      <c r="CB373" s="1" t="s">
        <v>148</v>
      </c>
      <c r="CC373" s="1">
        <v>0.0</v>
      </c>
      <c r="CD373" s="1">
        <v>0.391346859</v>
      </c>
      <c r="CE373" s="1">
        <v>0.392080176</v>
      </c>
      <c r="CF373" s="1">
        <v>0.03715473</v>
      </c>
      <c r="CG373" s="1">
        <v>0.036665852</v>
      </c>
      <c r="CH373" s="1">
        <v>1643.217</v>
      </c>
      <c r="CI373" s="2" t="str">
        <f t="shared" si="2"/>
        <v>High</v>
      </c>
      <c r="CJ373" s="1">
        <v>1695.105</v>
      </c>
      <c r="CK373" s="1">
        <v>1103.238</v>
      </c>
      <c r="CL373" s="1">
        <v>591.867</v>
      </c>
      <c r="CM373" s="1">
        <v>42.858</v>
      </c>
      <c r="CN373" s="1">
        <v>1629.973</v>
      </c>
      <c r="CO373" s="1">
        <v>12.942</v>
      </c>
      <c r="CP373" s="1">
        <v>0.0</v>
      </c>
      <c r="CQ373" s="1">
        <v>12.942</v>
      </c>
      <c r="CR373" s="1">
        <v>0.0</v>
      </c>
      <c r="CS373" s="1">
        <v>9.332</v>
      </c>
      <c r="CT373" s="1">
        <v>9.332</v>
      </c>
      <c r="CU373" s="1">
        <v>0.0</v>
      </c>
      <c r="CV373" s="1">
        <v>1.317</v>
      </c>
      <c r="CW373" s="1">
        <v>0.0</v>
      </c>
      <c r="CX373" s="1">
        <v>0.0</v>
      </c>
      <c r="CY373" s="1">
        <v>13.153</v>
      </c>
      <c r="CZ373" s="1">
        <v>0.022</v>
      </c>
      <c r="DA373" s="1">
        <v>17.074</v>
      </c>
      <c r="DB373" s="1">
        <v>17.096</v>
      </c>
      <c r="DC373" s="1">
        <v>0.0</v>
      </c>
      <c r="DD373" s="1">
        <v>0.953</v>
      </c>
      <c r="DE373" s="1">
        <v>0.953</v>
      </c>
      <c r="DF373" s="1">
        <v>8.637</v>
      </c>
      <c r="DG373" s="1">
        <v>3.014</v>
      </c>
      <c r="DH373" s="1">
        <v>11.651</v>
      </c>
      <c r="DI373" s="1">
        <v>0.284</v>
      </c>
      <c r="DJ373" s="1">
        <v>4.345</v>
      </c>
      <c r="DK373" s="1">
        <v>4.629</v>
      </c>
      <c r="DL373" s="1">
        <v>1068.171</v>
      </c>
      <c r="DM373" s="1">
        <v>557.124</v>
      </c>
      <c r="DN373" s="1">
        <v>1625.295</v>
      </c>
      <c r="DO373" s="1">
        <v>0.0</v>
      </c>
      <c r="DP373" s="1">
        <v>9.332</v>
      </c>
      <c r="DQ373" s="1">
        <v>9.332</v>
      </c>
      <c r="DR373" s="1" t="s">
        <v>149</v>
      </c>
      <c r="DS373" s="1" t="s">
        <v>149</v>
      </c>
      <c r="DT373" s="1" t="s">
        <v>158</v>
      </c>
      <c r="DU373" s="1" t="s">
        <v>149</v>
      </c>
      <c r="DV373" s="1">
        <v>1311.908</v>
      </c>
      <c r="DW373" s="1" t="str">
        <f t="shared" si="3"/>
        <v>high</v>
      </c>
      <c r="DX373" s="1">
        <v>1353.334</v>
      </c>
      <c r="DY373" s="1">
        <v>34.217</v>
      </c>
      <c r="DZ373" s="1">
        <v>1301.334</v>
      </c>
      <c r="EA373" s="1" t="s">
        <v>149</v>
      </c>
      <c r="EB373" s="1" t="s">
        <v>149</v>
      </c>
      <c r="EC373" s="1" t="s">
        <v>157</v>
      </c>
      <c r="ED373" s="1" t="s">
        <v>149</v>
      </c>
      <c r="EE373" s="1" t="s">
        <v>905</v>
      </c>
      <c r="EF373" s="1" t="s">
        <v>165</v>
      </c>
      <c r="EG373" s="1" t="s">
        <v>165</v>
      </c>
    </row>
    <row r="374" ht="14.25" customHeight="1">
      <c r="A374" s="1" t="s">
        <v>906</v>
      </c>
      <c r="B374" s="1" t="s">
        <v>136</v>
      </c>
      <c r="C374" s="1">
        <v>43.0</v>
      </c>
      <c r="D374" s="1" t="s">
        <v>161</v>
      </c>
      <c r="E374" s="1">
        <v>100.0</v>
      </c>
      <c r="F374" s="1">
        <v>58.0</v>
      </c>
      <c r="G374" s="1" t="s">
        <v>154</v>
      </c>
      <c r="H374" s="1">
        <v>18.4</v>
      </c>
      <c r="I374" s="1">
        <v>133.0</v>
      </c>
      <c r="J374" s="1">
        <v>209.0</v>
      </c>
      <c r="K374" s="1">
        <v>3.603448276</v>
      </c>
      <c r="L374" s="1">
        <v>205.9</v>
      </c>
      <c r="M374" s="1">
        <v>0.4</v>
      </c>
      <c r="N374" s="1">
        <v>77.0</v>
      </c>
      <c r="O374" s="1">
        <v>5.4</v>
      </c>
      <c r="P374" s="1">
        <v>0.45</v>
      </c>
      <c r="Q374" s="1">
        <v>7.25</v>
      </c>
      <c r="R374" s="1">
        <v>0.062068966</v>
      </c>
      <c r="S374" s="1">
        <v>92.0</v>
      </c>
      <c r="T374" s="1">
        <v>3.87</v>
      </c>
      <c r="U374" s="1">
        <v>4.2735</v>
      </c>
      <c r="V374" s="1">
        <v>82.4</v>
      </c>
      <c r="W374" s="1">
        <v>100.0646412</v>
      </c>
      <c r="X374" s="1">
        <v>206.1</v>
      </c>
      <c r="Y374" s="1">
        <v>136.0466477</v>
      </c>
      <c r="Z374" s="1">
        <v>0.735042</v>
      </c>
      <c r="AA374" s="1">
        <v>0.403529758</v>
      </c>
      <c r="AB374" s="1">
        <v>65.0</v>
      </c>
      <c r="AC374" s="1">
        <v>23.58832922</v>
      </c>
      <c r="AD374" s="1" t="s">
        <v>154</v>
      </c>
      <c r="AE374" s="1">
        <v>33.17329786</v>
      </c>
      <c r="AF374" s="1">
        <v>77.8</v>
      </c>
      <c r="AG374" s="1" t="s">
        <v>154</v>
      </c>
      <c r="AH374" s="1" t="s">
        <v>154</v>
      </c>
      <c r="AI374" s="1" t="s">
        <v>142</v>
      </c>
      <c r="AJ374" s="1" t="s">
        <v>142</v>
      </c>
      <c r="AK374" s="1" t="s">
        <v>143</v>
      </c>
      <c r="AL374" s="1">
        <v>129.0</v>
      </c>
      <c r="AM374" s="1">
        <v>84.0</v>
      </c>
      <c r="AN374" s="1">
        <v>1958.81</v>
      </c>
      <c r="AO374" s="1">
        <v>20.805</v>
      </c>
      <c r="AP374" s="1">
        <v>964.583</v>
      </c>
      <c r="AQ374" s="1">
        <v>1221.22</v>
      </c>
      <c r="AR374" s="1">
        <v>14.1829</v>
      </c>
      <c r="AS374" s="1">
        <v>1282.87</v>
      </c>
      <c r="AT374" s="1">
        <v>3286.24</v>
      </c>
      <c r="AU374" s="1">
        <v>241.775</v>
      </c>
      <c r="AV374" s="1">
        <v>10.7677</v>
      </c>
      <c r="AW374" s="1">
        <v>1.48132</v>
      </c>
      <c r="AX374" s="1">
        <v>3.03272</v>
      </c>
      <c r="AY374" s="1">
        <v>1014.99</v>
      </c>
      <c r="AZ374" s="1">
        <v>0.998765</v>
      </c>
      <c r="BA374" s="1">
        <v>1.54539</v>
      </c>
      <c r="BB374" s="1">
        <v>12.9713</v>
      </c>
      <c r="BC374" s="1">
        <v>4.31827</v>
      </c>
      <c r="BD374" s="1">
        <v>0.941714</v>
      </c>
      <c r="BE374" s="1">
        <v>343.999</v>
      </c>
      <c r="BF374" s="1">
        <v>7.30289</v>
      </c>
      <c r="BG374" s="1">
        <v>187.95</v>
      </c>
      <c r="BH374" s="1">
        <v>4.134624996</v>
      </c>
      <c r="BI374" s="1">
        <v>0.379606844</v>
      </c>
      <c r="BJ374" s="1">
        <v>0.149929644</v>
      </c>
      <c r="BK374" s="1">
        <v>0.0</v>
      </c>
      <c r="BL374" s="1" t="s">
        <v>156</v>
      </c>
      <c r="BM374" s="1" t="s">
        <v>146</v>
      </c>
      <c r="BN374" s="1" t="s">
        <v>146</v>
      </c>
      <c r="BO374" s="1" t="s">
        <v>146</v>
      </c>
      <c r="BP374" s="1" t="s">
        <v>146</v>
      </c>
      <c r="BQ374" s="1" t="s">
        <v>146</v>
      </c>
      <c r="BR374" s="1" t="s">
        <v>146</v>
      </c>
      <c r="BS374" s="1">
        <v>110.9080378</v>
      </c>
      <c r="BT374" s="1">
        <v>4.171318263</v>
      </c>
      <c r="BU374" s="1">
        <v>1.05252522</v>
      </c>
      <c r="BV374" s="1">
        <v>0.469122746</v>
      </c>
      <c r="BW374" s="1">
        <v>0.296290035</v>
      </c>
      <c r="BX374" s="1">
        <v>0.065772665</v>
      </c>
      <c r="BY374" s="1">
        <v>0.033574612</v>
      </c>
      <c r="BZ374" s="1" t="str">
        <f t="shared" si="1"/>
        <v>antiinflamatoria</v>
      </c>
      <c r="CA374" s="1">
        <v>21.32647815</v>
      </c>
      <c r="CB374" s="1" t="s">
        <v>148</v>
      </c>
      <c r="CC374" s="1">
        <v>0.608134364</v>
      </c>
      <c r="CD374" s="1">
        <v>0.096282544</v>
      </c>
      <c r="CE374" s="1">
        <v>0.012952809</v>
      </c>
      <c r="CF374" s="1">
        <v>0.008721558</v>
      </c>
      <c r="CG374" s="1">
        <v>0.117784206</v>
      </c>
      <c r="CH374" s="1">
        <v>1109.839</v>
      </c>
      <c r="CI374" s="2" t="str">
        <f t="shared" si="2"/>
        <v>High</v>
      </c>
      <c r="CJ374" s="1">
        <v>1002.516</v>
      </c>
      <c r="CK374" s="1">
        <v>804.934</v>
      </c>
      <c r="CL374" s="1">
        <v>197.582</v>
      </c>
      <c r="CM374" s="1">
        <v>285.742</v>
      </c>
      <c r="CN374" s="1">
        <v>672.541</v>
      </c>
      <c r="CO374" s="1">
        <v>3.355</v>
      </c>
      <c r="CP374" s="1">
        <v>0.0</v>
      </c>
      <c r="CQ374" s="1">
        <v>3.355</v>
      </c>
      <c r="CR374" s="1">
        <v>0.0</v>
      </c>
      <c r="CS374" s="1">
        <v>40.879</v>
      </c>
      <c r="CT374" s="1">
        <v>40.879</v>
      </c>
      <c r="CU374" s="1">
        <v>0.0</v>
      </c>
      <c r="CV374" s="1">
        <v>0.334</v>
      </c>
      <c r="CW374" s="1">
        <v>1.606</v>
      </c>
      <c r="CX374" s="1">
        <v>0.0</v>
      </c>
      <c r="CY374" s="1">
        <v>231.945</v>
      </c>
      <c r="CZ374" s="1">
        <v>0.016</v>
      </c>
      <c r="DA374" s="1">
        <v>0.113</v>
      </c>
      <c r="DB374" s="1">
        <v>0.129</v>
      </c>
      <c r="DC374" s="1">
        <v>0.0</v>
      </c>
      <c r="DD374" s="1">
        <v>0.339</v>
      </c>
      <c r="DE374" s="1">
        <v>0.339</v>
      </c>
      <c r="DF374" s="1">
        <v>33.802</v>
      </c>
      <c r="DG374" s="1">
        <v>8.503</v>
      </c>
      <c r="DH374" s="1">
        <v>42.305</v>
      </c>
      <c r="DI374" s="1">
        <v>3.056</v>
      </c>
      <c r="DJ374" s="1">
        <v>1.708</v>
      </c>
      <c r="DK374" s="1">
        <v>4.764</v>
      </c>
      <c r="DL374" s="1">
        <v>521.736</v>
      </c>
      <c r="DM374" s="1">
        <v>146.04</v>
      </c>
      <c r="DN374" s="1">
        <v>667.776</v>
      </c>
      <c r="DO374" s="1">
        <v>0.0</v>
      </c>
      <c r="DP374" s="1">
        <v>40.879</v>
      </c>
      <c r="DQ374" s="1">
        <v>40.879</v>
      </c>
      <c r="DR374" s="1" t="s">
        <v>157</v>
      </c>
      <c r="DS374" s="1" t="s">
        <v>149</v>
      </c>
      <c r="DT374" s="1" t="s">
        <v>149</v>
      </c>
      <c r="DU374" s="1" t="s">
        <v>149</v>
      </c>
      <c r="DV374" s="1">
        <v>566.588</v>
      </c>
      <c r="DW374" s="1" t="str">
        <f t="shared" si="3"/>
        <v>high</v>
      </c>
      <c r="DX374" s="1">
        <v>511.799</v>
      </c>
      <c r="DY374" s="1">
        <v>145.875</v>
      </c>
      <c r="DZ374" s="1">
        <v>343.342</v>
      </c>
      <c r="EA374" s="1" t="s">
        <v>157</v>
      </c>
      <c r="EB374" s="1" t="s">
        <v>149</v>
      </c>
      <c r="EC374" s="1" t="s">
        <v>149</v>
      </c>
      <c r="ED374" s="1" t="s">
        <v>149</v>
      </c>
      <c r="EE374" s="1" t="s">
        <v>907</v>
      </c>
      <c r="EF374" s="1" t="s">
        <v>151</v>
      </c>
      <c r="EG374" s="1" t="s">
        <v>151</v>
      </c>
    </row>
    <row r="375" ht="14.25" customHeight="1">
      <c r="A375" s="1" t="s">
        <v>908</v>
      </c>
      <c r="B375" s="1" t="s">
        <v>153</v>
      </c>
      <c r="C375" s="1">
        <v>54.0</v>
      </c>
      <c r="D375" s="1" t="s">
        <v>161</v>
      </c>
      <c r="E375" s="1">
        <v>75.3</v>
      </c>
      <c r="F375" s="1">
        <v>52.0</v>
      </c>
      <c r="G375" s="1" t="s">
        <v>154</v>
      </c>
      <c r="H375" s="1">
        <v>12.0</v>
      </c>
      <c r="I375" s="1">
        <v>115.0</v>
      </c>
      <c r="J375" s="1">
        <v>180.0</v>
      </c>
      <c r="K375" s="1">
        <v>3.461538462</v>
      </c>
      <c r="L375" s="1">
        <v>116.0</v>
      </c>
      <c r="M375" s="1">
        <v>3.1</v>
      </c>
      <c r="N375" s="1">
        <v>84.0</v>
      </c>
      <c r="O375" s="1">
        <v>5.4</v>
      </c>
      <c r="P375" s="1">
        <v>12.7</v>
      </c>
      <c r="Q375" s="1">
        <v>18.29</v>
      </c>
      <c r="R375" s="1">
        <v>0.694368507</v>
      </c>
      <c r="S375" s="1">
        <v>60.0</v>
      </c>
      <c r="T375" s="1">
        <v>5.26</v>
      </c>
      <c r="U375" s="1">
        <v>4.662</v>
      </c>
      <c r="V375" s="1">
        <v>84.8</v>
      </c>
      <c r="W375" s="1">
        <v>90.53356282</v>
      </c>
      <c r="X375" s="1">
        <v>148.4</v>
      </c>
      <c r="Y375" s="1">
        <v>91.75389404</v>
      </c>
      <c r="Z375" s="1">
        <v>1.089872</v>
      </c>
      <c r="AA375" s="1">
        <v>0.377473111</v>
      </c>
      <c r="AB375" s="1">
        <v>70.0</v>
      </c>
      <c r="AC375" s="1">
        <v>28.00491766</v>
      </c>
      <c r="AD375" s="1" t="s">
        <v>139</v>
      </c>
      <c r="AE375" s="1">
        <v>42.72299333</v>
      </c>
      <c r="AF375" s="1">
        <v>94.4</v>
      </c>
      <c r="AG375" s="1" t="s">
        <v>140</v>
      </c>
      <c r="AH375" s="1" t="s">
        <v>141</v>
      </c>
      <c r="AI375" s="1" t="s">
        <v>142</v>
      </c>
      <c r="AJ375" s="1" t="s">
        <v>142</v>
      </c>
      <c r="AK375" s="1" t="s">
        <v>143</v>
      </c>
      <c r="AL375" s="1">
        <v>138.0</v>
      </c>
      <c r="AM375" s="1">
        <v>75.0</v>
      </c>
      <c r="AN375" s="1">
        <v>1595.21</v>
      </c>
      <c r="AO375" s="1">
        <v>20.2519</v>
      </c>
      <c r="AP375" s="1">
        <v>474.998</v>
      </c>
      <c r="AQ375" s="1">
        <v>866.158</v>
      </c>
      <c r="AR375" s="1">
        <v>13.0952</v>
      </c>
      <c r="AS375" s="1">
        <v>772.937</v>
      </c>
      <c r="AT375" s="1">
        <v>2661.93</v>
      </c>
      <c r="AU375" s="1">
        <v>210.172</v>
      </c>
      <c r="AV375" s="1">
        <v>9.70913</v>
      </c>
      <c r="AW375" s="1">
        <v>1.27618</v>
      </c>
      <c r="AX375" s="1">
        <v>2.91486</v>
      </c>
      <c r="AY375" s="1">
        <v>711.471</v>
      </c>
      <c r="AZ375" s="1">
        <v>0.968622</v>
      </c>
      <c r="BA375" s="1">
        <v>1.27506</v>
      </c>
      <c r="BB375" s="1">
        <v>10.5027</v>
      </c>
      <c r="BC375" s="1">
        <v>4.22443</v>
      </c>
      <c r="BD375" s="1">
        <v>0.864905</v>
      </c>
      <c r="BE375" s="1">
        <v>384.73</v>
      </c>
      <c r="BF375" s="1">
        <v>6.71151</v>
      </c>
      <c r="BG375" s="1">
        <v>126.008</v>
      </c>
      <c r="BH375" s="1">
        <v>1.910918465</v>
      </c>
      <c r="BI375" s="1">
        <v>0.378530409</v>
      </c>
      <c r="BJ375" s="1">
        <v>0.249095697</v>
      </c>
      <c r="BK375" s="1">
        <v>0.0</v>
      </c>
      <c r="BL375" s="1" t="s">
        <v>144</v>
      </c>
      <c r="BM375" s="1" t="s">
        <v>145</v>
      </c>
      <c r="BN375" s="1" t="s">
        <v>146</v>
      </c>
      <c r="BO375" s="1" t="s">
        <v>146</v>
      </c>
      <c r="BP375" s="1" t="s">
        <v>146</v>
      </c>
      <c r="BQ375" s="1" t="s">
        <v>145</v>
      </c>
      <c r="BR375" s="1" t="s">
        <v>146</v>
      </c>
      <c r="BS375" s="1">
        <v>198.5065461</v>
      </c>
      <c r="BT375" s="1">
        <v>3.106694261</v>
      </c>
      <c r="BU375" s="1">
        <v>1.528761657</v>
      </c>
      <c r="BV375" s="1">
        <v>0.991411023</v>
      </c>
      <c r="BW375" s="1">
        <v>0.201941623</v>
      </c>
      <c r="BX375" s="1">
        <v>0.226349345</v>
      </c>
      <c r="BY375" s="1">
        <v>0.141911815</v>
      </c>
      <c r="BZ375" s="1" t="str">
        <f t="shared" si="1"/>
        <v>proinflamatoria</v>
      </c>
      <c r="CA375" s="1">
        <v>42.50423729</v>
      </c>
      <c r="CB375" s="1" t="s">
        <v>148</v>
      </c>
      <c r="CC375" s="3">
        <v>3.04E-5</v>
      </c>
      <c r="CD375" s="1">
        <v>0.131123109</v>
      </c>
      <c r="CE375" s="1">
        <v>0.114926622</v>
      </c>
      <c r="CF375" s="1">
        <v>0.121724584</v>
      </c>
      <c r="CG375" s="1">
        <v>0.419937647</v>
      </c>
      <c r="CH375" s="1">
        <v>780.198</v>
      </c>
      <c r="CI375" s="2" t="str">
        <f t="shared" si="2"/>
        <v>low</v>
      </c>
      <c r="CJ375" s="1">
        <v>413.126</v>
      </c>
      <c r="CK375" s="1">
        <v>291.558</v>
      </c>
      <c r="CL375" s="1">
        <v>121.568</v>
      </c>
      <c r="CM375" s="1">
        <v>151.511</v>
      </c>
      <c r="CN375" s="1">
        <v>257.933</v>
      </c>
      <c r="CO375" s="1">
        <v>1.959</v>
      </c>
      <c r="CP375" s="1">
        <v>0.0</v>
      </c>
      <c r="CQ375" s="1">
        <v>1.959</v>
      </c>
      <c r="CR375" s="1">
        <v>0.0</v>
      </c>
      <c r="CS375" s="1">
        <v>1.723</v>
      </c>
      <c r="CT375" s="1">
        <v>1.723</v>
      </c>
      <c r="CU375" s="1">
        <v>0.0</v>
      </c>
      <c r="CV375" s="1">
        <v>0.215</v>
      </c>
      <c r="CW375" s="1">
        <v>0.0</v>
      </c>
      <c r="CX375" s="1">
        <v>0.0</v>
      </c>
      <c r="CY375" s="1">
        <v>96.571</v>
      </c>
      <c r="CZ375" s="1">
        <v>0.0</v>
      </c>
      <c r="DA375" s="1">
        <v>34.193</v>
      </c>
      <c r="DB375" s="1">
        <v>34.193</v>
      </c>
      <c r="DC375" s="1">
        <v>0.168</v>
      </c>
      <c r="DD375" s="1">
        <v>1.233</v>
      </c>
      <c r="DE375" s="1">
        <v>1.401</v>
      </c>
      <c r="DF375" s="1">
        <v>17.125</v>
      </c>
      <c r="DG375" s="1">
        <v>2.189</v>
      </c>
      <c r="DH375" s="1">
        <v>19.314</v>
      </c>
      <c r="DI375" s="1">
        <v>0.199</v>
      </c>
      <c r="DJ375" s="1">
        <v>0.313</v>
      </c>
      <c r="DK375" s="1">
        <v>0.511</v>
      </c>
      <c r="DL375" s="1">
        <v>175.504</v>
      </c>
      <c r="DM375" s="1">
        <v>81.917</v>
      </c>
      <c r="DN375" s="1">
        <v>257.422</v>
      </c>
      <c r="DO375" s="1">
        <v>0.0</v>
      </c>
      <c r="DP375" s="1">
        <v>1.723</v>
      </c>
      <c r="DQ375" s="1">
        <v>1.723</v>
      </c>
      <c r="DR375" s="1" t="s">
        <v>157</v>
      </c>
      <c r="DS375" s="1" t="s">
        <v>157</v>
      </c>
      <c r="DT375" s="1" t="s">
        <v>157</v>
      </c>
      <c r="DU375" s="1" t="s">
        <v>157</v>
      </c>
      <c r="DV375" s="1">
        <v>489.088</v>
      </c>
      <c r="DW375" s="1" t="str">
        <f t="shared" si="3"/>
        <v>low</v>
      </c>
      <c r="DX375" s="1">
        <v>258.979</v>
      </c>
      <c r="DY375" s="1">
        <v>94.979</v>
      </c>
      <c r="DZ375" s="1">
        <v>161.692</v>
      </c>
      <c r="EA375" s="1" t="s">
        <v>157</v>
      </c>
      <c r="EB375" s="1" t="s">
        <v>157</v>
      </c>
      <c r="EC375" s="1" t="s">
        <v>157</v>
      </c>
      <c r="ED375" s="1" t="s">
        <v>157</v>
      </c>
      <c r="EE375" s="1" t="s">
        <v>909</v>
      </c>
      <c r="EF375" s="1" t="s">
        <v>165</v>
      </c>
      <c r="EG375" s="1" t="s">
        <v>151</v>
      </c>
    </row>
    <row r="376" ht="14.25" customHeight="1">
      <c r="A376" s="1" t="s">
        <v>910</v>
      </c>
      <c r="B376" s="1" t="s">
        <v>136</v>
      </c>
      <c r="C376" s="1">
        <v>47.0</v>
      </c>
      <c r="D376" s="1" t="s">
        <v>161</v>
      </c>
      <c r="E376" s="1">
        <v>148.0</v>
      </c>
      <c r="F376" s="1">
        <v>36.0</v>
      </c>
      <c r="G376" s="1" t="s">
        <v>138</v>
      </c>
      <c r="H376" s="1">
        <v>51.4</v>
      </c>
      <c r="I376" s="1">
        <v>165.0</v>
      </c>
      <c r="J376" s="1">
        <v>252.0</v>
      </c>
      <c r="K376" s="1">
        <v>7.0</v>
      </c>
      <c r="L376" s="1">
        <v>233.4</v>
      </c>
      <c r="M376" s="1">
        <v>3.2</v>
      </c>
      <c r="N376" s="1">
        <v>98.0</v>
      </c>
      <c r="O376" s="1">
        <v>6.1</v>
      </c>
      <c r="P376" s="1">
        <v>2.58</v>
      </c>
      <c r="Q376" s="1">
        <v>1.21</v>
      </c>
      <c r="R376" s="1">
        <v>2.132231405</v>
      </c>
      <c r="S376" s="1">
        <v>257.0</v>
      </c>
      <c r="T376" s="1">
        <v>21.74</v>
      </c>
      <c r="U376" s="1">
        <v>5.439</v>
      </c>
      <c r="V376" s="1">
        <v>163.8</v>
      </c>
      <c r="W376" s="1">
        <v>224.2392986</v>
      </c>
      <c r="X376" s="1">
        <v>35.6</v>
      </c>
      <c r="Y376" s="1">
        <v>19.02847217</v>
      </c>
      <c r="Z376" s="1">
        <v>5.255282667</v>
      </c>
      <c r="AA376" s="1">
        <v>0.300082591</v>
      </c>
      <c r="AB376" s="1">
        <v>83.2</v>
      </c>
      <c r="AC376" s="1">
        <v>31.27630245</v>
      </c>
      <c r="AD376" s="1" t="s">
        <v>155</v>
      </c>
      <c r="AE376" s="1">
        <v>39.27084881</v>
      </c>
      <c r="AF376" s="1">
        <v>106.7</v>
      </c>
      <c r="AG376" s="1" t="s">
        <v>140</v>
      </c>
      <c r="AH376" s="1" t="s">
        <v>141</v>
      </c>
      <c r="AI376" s="1" t="s">
        <v>167</v>
      </c>
      <c r="AJ376" s="1" t="s">
        <v>167</v>
      </c>
      <c r="AK376" s="1" t="s">
        <v>170</v>
      </c>
      <c r="AL376" s="1">
        <v>137.0</v>
      </c>
      <c r="AM376" s="1">
        <v>81.0</v>
      </c>
      <c r="AN376" s="1">
        <v>2006.19</v>
      </c>
      <c r="AO376" s="1">
        <v>11.6962</v>
      </c>
      <c r="AP376" s="1">
        <v>550.264</v>
      </c>
      <c r="AQ376" s="1">
        <v>801.188</v>
      </c>
      <c r="AR376" s="1">
        <v>15.3749</v>
      </c>
      <c r="AS376" s="1">
        <v>1675.21</v>
      </c>
      <c r="AT376" s="1">
        <v>2585.95</v>
      </c>
      <c r="AU376" s="1">
        <v>190.169</v>
      </c>
      <c r="AV376" s="1">
        <v>10.3011</v>
      </c>
      <c r="AW376" s="1">
        <v>0.944573</v>
      </c>
      <c r="AX376" s="1">
        <v>2.89635</v>
      </c>
      <c r="AY376" s="1">
        <v>587.042</v>
      </c>
      <c r="AZ376" s="1">
        <v>0.865001</v>
      </c>
      <c r="BA376" s="1">
        <v>1.46554</v>
      </c>
      <c r="BB376" s="1">
        <v>15.2435</v>
      </c>
      <c r="BC376" s="1">
        <v>4.94065</v>
      </c>
      <c r="BD376" s="1">
        <v>0.950073</v>
      </c>
      <c r="BE376" s="1">
        <v>286.397</v>
      </c>
      <c r="BF376" s="1">
        <v>7.11712</v>
      </c>
      <c r="BG376" s="1">
        <v>99.1555</v>
      </c>
      <c r="BH376" s="1">
        <v>0.0</v>
      </c>
      <c r="BI376" s="1">
        <v>0.0</v>
      </c>
      <c r="BJ376" s="1">
        <v>0.0</v>
      </c>
      <c r="BK376" s="1">
        <v>0.0</v>
      </c>
      <c r="BL376" s="1" t="s">
        <v>144</v>
      </c>
      <c r="BM376" s="1" t="s">
        <v>145</v>
      </c>
      <c r="BN376" s="1" t="s">
        <v>145</v>
      </c>
      <c r="BO376" s="1" t="s">
        <v>145</v>
      </c>
      <c r="BP376" s="1" t="s">
        <v>146</v>
      </c>
      <c r="BQ376" s="1" t="s">
        <v>145</v>
      </c>
      <c r="BR376" s="1" t="s">
        <v>145</v>
      </c>
      <c r="BS376" s="1">
        <v>242.0004686</v>
      </c>
      <c r="BT376" s="1">
        <v>2.396020212</v>
      </c>
      <c r="BU376" s="1">
        <v>0.911939592</v>
      </c>
      <c r="BV376" s="1">
        <v>0.618013842</v>
      </c>
      <c r="BW376" s="1">
        <v>0.14526104</v>
      </c>
      <c r="BX376" s="1">
        <v>2.090458515</v>
      </c>
      <c r="BY376" s="1">
        <v>1.042102949</v>
      </c>
      <c r="BZ376" s="1" t="str">
        <f t="shared" si="1"/>
        <v>proinflamatoria</v>
      </c>
      <c r="CA376" s="1">
        <v>33.42830366</v>
      </c>
      <c r="CB376" s="1" t="s">
        <v>148</v>
      </c>
      <c r="CC376" s="1">
        <v>0.041355932</v>
      </c>
      <c r="CD376" s="1">
        <v>0.034855434</v>
      </c>
      <c r="CE376" s="1">
        <v>0.186520439</v>
      </c>
      <c r="CF376" s="1">
        <v>0.417587238</v>
      </c>
      <c r="CG376" s="1">
        <v>0.182931206</v>
      </c>
      <c r="CH376" s="1">
        <v>761.639</v>
      </c>
      <c r="CI376" s="2" t="str">
        <f t="shared" si="2"/>
        <v>low</v>
      </c>
      <c r="CJ376" s="1">
        <v>708.058</v>
      </c>
      <c r="CK376" s="1">
        <v>380.708</v>
      </c>
      <c r="CL376" s="1">
        <v>327.35</v>
      </c>
      <c r="CM376" s="1">
        <v>128.071</v>
      </c>
      <c r="CN376" s="1">
        <v>576.078</v>
      </c>
      <c r="CO376" s="1">
        <v>2.588</v>
      </c>
      <c r="CP376" s="1">
        <v>0.0</v>
      </c>
      <c r="CQ376" s="1">
        <v>2.588</v>
      </c>
      <c r="CR376" s="1">
        <v>0.0</v>
      </c>
      <c r="CS376" s="1">
        <v>1.321</v>
      </c>
      <c r="CT376" s="1">
        <v>1.321</v>
      </c>
      <c r="CU376" s="1">
        <v>0.0</v>
      </c>
      <c r="CV376" s="1">
        <v>0.263</v>
      </c>
      <c r="CW376" s="1">
        <v>99.694</v>
      </c>
      <c r="CX376" s="1">
        <v>0.0</v>
      </c>
      <c r="CY376" s="1">
        <v>17.049</v>
      </c>
      <c r="CZ376" s="1">
        <v>0.0</v>
      </c>
      <c r="DA376" s="1">
        <v>0.0</v>
      </c>
      <c r="DB376" s="1">
        <v>0.0</v>
      </c>
      <c r="DC376" s="1">
        <v>0.0</v>
      </c>
      <c r="DD376" s="1">
        <v>0.001</v>
      </c>
      <c r="DE376" s="1">
        <v>0.001</v>
      </c>
      <c r="DF376" s="1">
        <v>7.378</v>
      </c>
      <c r="DG376" s="1">
        <v>3.949</v>
      </c>
      <c r="DH376" s="1">
        <v>11.326</v>
      </c>
      <c r="DI376" s="1">
        <v>29.414</v>
      </c>
      <c r="DJ376" s="1">
        <v>24.101</v>
      </c>
      <c r="DK376" s="1">
        <v>53.515</v>
      </c>
      <c r="DL376" s="1">
        <v>224.471</v>
      </c>
      <c r="DM376" s="1">
        <v>297.866</v>
      </c>
      <c r="DN376" s="1">
        <v>522.338</v>
      </c>
      <c r="DO376" s="1">
        <v>0.0</v>
      </c>
      <c r="DP376" s="1">
        <v>1.321</v>
      </c>
      <c r="DQ376" s="1">
        <v>1.321</v>
      </c>
      <c r="DR376" s="1" t="s">
        <v>157</v>
      </c>
      <c r="DS376" s="1" t="s">
        <v>157</v>
      </c>
      <c r="DT376" s="1" t="s">
        <v>157</v>
      </c>
      <c r="DU376" s="1" t="s">
        <v>149</v>
      </c>
      <c r="DV376" s="1">
        <v>379.644</v>
      </c>
      <c r="DW376" s="1" t="str">
        <f t="shared" si="3"/>
        <v>low</v>
      </c>
      <c r="DX376" s="1">
        <v>352.937</v>
      </c>
      <c r="DY376" s="1">
        <v>63.838</v>
      </c>
      <c r="DZ376" s="1">
        <v>287.15</v>
      </c>
      <c r="EA376" s="1" t="s">
        <v>158</v>
      </c>
      <c r="EB376" s="1" t="s">
        <v>157</v>
      </c>
      <c r="EC376" s="1" t="s">
        <v>157</v>
      </c>
      <c r="ED376" s="1" t="s">
        <v>149</v>
      </c>
      <c r="EE376" s="1" t="s">
        <v>911</v>
      </c>
      <c r="EF376" s="1" t="s">
        <v>151</v>
      </c>
      <c r="EG376" s="1" t="s">
        <v>151</v>
      </c>
    </row>
    <row r="377" ht="14.25" customHeight="1">
      <c r="A377" s="1" t="s">
        <v>912</v>
      </c>
      <c r="B377" s="1" t="s">
        <v>153</v>
      </c>
      <c r="C377" s="1">
        <v>44.0</v>
      </c>
      <c r="D377" s="1" t="s">
        <v>161</v>
      </c>
      <c r="E377" s="1">
        <v>94.3</v>
      </c>
      <c r="F377" s="1">
        <v>53.0</v>
      </c>
      <c r="G377" s="1" t="s">
        <v>154</v>
      </c>
      <c r="H377" s="1">
        <v>21.8</v>
      </c>
      <c r="I377" s="1">
        <v>143.0</v>
      </c>
      <c r="J377" s="1">
        <v>218.0</v>
      </c>
      <c r="K377" s="1">
        <v>4.113207547</v>
      </c>
      <c r="L377" s="1">
        <v>136.5</v>
      </c>
      <c r="M377" s="1">
        <v>0.9</v>
      </c>
      <c r="N377" s="1">
        <v>83.0</v>
      </c>
      <c r="O377" s="1">
        <v>5.7</v>
      </c>
      <c r="P377" s="1">
        <v>11.5</v>
      </c>
      <c r="Q377" s="1">
        <v>4.31</v>
      </c>
      <c r="R377" s="1">
        <v>2.668213457</v>
      </c>
      <c r="S377" s="1">
        <v>107.0</v>
      </c>
      <c r="T377" s="1">
        <v>13.63</v>
      </c>
      <c r="U377" s="1">
        <v>4.6065</v>
      </c>
      <c r="V377" s="1">
        <v>164.6</v>
      </c>
      <c r="W377" s="1">
        <v>246.362404</v>
      </c>
      <c r="X377" s="1">
        <v>58.4</v>
      </c>
      <c r="Y377" s="1">
        <v>35.8356748</v>
      </c>
      <c r="Z377" s="1">
        <v>2.790515333</v>
      </c>
      <c r="AA377" s="1">
        <v>0.327064142</v>
      </c>
      <c r="AB377" s="1">
        <v>78.0</v>
      </c>
      <c r="AC377" s="1">
        <v>30.09143166</v>
      </c>
      <c r="AD377" s="1" t="s">
        <v>155</v>
      </c>
      <c r="AE377" s="1">
        <v>40.41400085</v>
      </c>
      <c r="AF377" s="1">
        <v>83.5</v>
      </c>
      <c r="AG377" s="1" t="s">
        <v>140</v>
      </c>
      <c r="AH377" s="1" t="s">
        <v>154</v>
      </c>
      <c r="AI377" s="1" t="s">
        <v>142</v>
      </c>
      <c r="AJ377" s="1" t="s">
        <v>167</v>
      </c>
      <c r="AK377" s="1" t="s">
        <v>143</v>
      </c>
      <c r="AL377" s="1">
        <v>126.0</v>
      </c>
      <c r="AM377" s="1">
        <v>84.0</v>
      </c>
      <c r="AN377" s="1">
        <v>1343.53</v>
      </c>
      <c r="AO377" s="1">
        <v>12.5379</v>
      </c>
      <c r="AP377" s="1">
        <v>268.522</v>
      </c>
      <c r="AQ377" s="1">
        <v>663.732</v>
      </c>
      <c r="AR377" s="1">
        <v>11.1536</v>
      </c>
      <c r="AS377" s="1">
        <v>1210.68</v>
      </c>
      <c r="AT377" s="1">
        <v>2194.9</v>
      </c>
      <c r="AU377" s="1">
        <v>166.924</v>
      </c>
      <c r="AV377" s="1">
        <v>9.3164</v>
      </c>
      <c r="AW377" s="1">
        <v>1.00361</v>
      </c>
      <c r="AX377" s="1">
        <v>2.64108</v>
      </c>
      <c r="AY377" s="1">
        <v>545.078</v>
      </c>
      <c r="AZ377" s="1">
        <v>0.828748</v>
      </c>
      <c r="BA377" s="1">
        <v>1.11766</v>
      </c>
      <c r="BB377" s="1">
        <v>13.5427</v>
      </c>
      <c r="BC377" s="1">
        <v>3.57486</v>
      </c>
      <c r="BD377" s="1">
        <v>0.756152</v>
      </c>
      <c r="BE377" s="1">
        <v>298.862</v>
      </c>
      <c r="BF377" s="1">
        <v>5.8352</v>
      </c>
      <c r="BG377" s="1">
        <v>179.953</v>
      </c>
      <c r="BH377" s="1">
        <v>0.433680833</v>
      </c>
      <c r="BI377" s="1">
        <v>0.18897341</v>
      </c>
      <c r="BJ377" s="1">
        <v>0.151530956</v>
      </c>
      <c r="BK377" s="1">
        <v>0.030106065</v>
      </c>
      <c r="BL377" s="1" t="s">
        <v>156</v>
      </c>
      <c r="BM377" s="1" t="s">
        <v>146</v>
      </c>
      <c r="BN377" s="1" t="s">
        <v>146</v>
      </c>
      <c r="BO377" s="1" t="s">
        <v>146</v>
      </c>
      <c r="BP377" s="1" t="s">
        <v>146</v>
      </c>
      <c r="BQ377" s="1" t="s">
        <v>146</v>
      </c>
      <c r="BR377" s="1" t="s">
        <v>146</v>
      </c>
      <c r="BS377" s="1">
        <v>237.7356785</v>
      </c>
      <c r="BT377" s="1">
        <v>4.336452377</v>
      </c>
      <c r="BU377" s="1">
        <v>1.21909815</v>
      </c>
      <c r="BV377" s="1">
        <v>0.766030731</v>
      </c>
      <c r="BW377" s="1">
        <v>0.237109343</v>
      </c>
      <c r="BX377" s="1">
        <v>0.851934498</v>
      </c>
      <c r="BY377" s="1">
        <v>0.633879835</v>
      </c>
      <c r="BZ377" s="1" t="str">
        <f t="shared" si="1"/>
        <v>proinflamatoria</v>
      </c>
      <c r="CA377" s="1">
        <v>37.43712575</v>
      </c>
      <c r="CB377" s="1" t="s">
        <v>148</v>
      </c>
      <c r="CC377" s="1">
        <v>0.122419622</v>
      </c>
      <c r="CD377" s="1">
        <v>0.281414083</v>
      </c>
      <c r="CE377" s="1">
        <v>0.001798173</v>
      </c>
      <c r="CF377" s="1">
        <v>0.378875063</v>
      </c>
      <c r="CG377" s="1">
        <v>0.055060059</v>
      </c>
      <c r="CH377" s="1">
        <v>2001.453</v>
      </c>
      <c r="CI377" s="2" t="str">
        <f t="shared" si="2"/>
        <v>High</v>
      </c>
      <c r="CJ377" s="1">
        <v>1878.328</v>
      </c>
      <c r="CK377" s="1">
        <v>1280.831</v>
      </c>
      <c r="CL377" s="1">
        <v>597.496</v>
      </c>
      <c r="CM377" s="1">
        <v>101.786</v>
      </c>
      <c r="CN377" s="1">
        <v>1749.696</v>
      </c>
      <c r="CO377" s="1">
        <v>17.467</v>
      </c>
      <c r="CP377" s="1">
        <v>0.0</v>
      </c>
      <c r="CQ377" s="1">
        <v>17.467</v>
      </c>
      <c r="CR377" s="1">
        <v>0.0</v>
      </c>
      <c r="CS377" s="1">
        <v>9.363</v>
      </c>
      <c r="CT377" s="1">
        <v>9.363</v>
      </c>
      <c r="CU377" s="1">
        <v>0.016</v>
      </c>
      <c r="CV377" s="1">
        <v>1.435</v>
      </c>
      <c r="CW377" s="1">
        <v>0.0</v>
      </c>
      <c r="CX377" s="1">
        <v>0.0</v>
      </c>
      <c r="CY377" s="1">
        <v>16.959</v>
      </c>
      <c r="CZ377" s="1">
        <v>56.941</v>
      </c>
      <c r="DA377" s="1">
        <v>14.827</v>
      </c>
      <c r="DB377" s="1">
        <v>71.769</v>
      </c>
      <c r="DC377" s="1">
        <v>8.623</v>
      </c>
      <c r="DD377" s="1">
        <v>0.726</v>
      </c>
      <c r="DE377" s="1">
        <v>9.348</v>
      </c>
      <c r="DF377" s="1">
        <v>2.509</v>
      </c>
      <c r="DG377" s="1">
        <v>1.201</v>
      </c>
      <c r="DH377" s="1">
        <v>3.71</v>
      </c>
      <c r="DI377" s="1">
        <v>0.024</v>
      </c>
      <c r="DJ377" s="1">
        <v>3.661</v>
      </c>
      <c r="DK377" s="1">
        <v>3.685</v>
      </c>
      <c r="DL377" s="1">
        <v>1178.292</v>
      </c>
      <c r="DM377" s="1">
        <v>567.719</v>
      </c>
      <c r="DN377" s="1">
        <v>1746.011</v>
      </c>
      <c r="DO377" s="1">
        <v>0.0</v>
      </c>
      <c r="DP377" s="1">
        <v>9.363</v>
      </c>
      <c r="DQ377" s="1">
        <v>9.363</v>
      </c>
      <c r="DR377" s="1" t="s">
        <v>149</v>
      </c>
      <c r="DS377" s="1" t="s">
        <v>149</v>
      </c>
      <c r="DT377" s="1" t="s">
        <v>157</v>
      </c>
      <c r="DU377" s="1" t="s">
        <v>149</v>
      </c>
      <c r="DV377" s="1">
        <v>1489.697</v>
      </c>
      <c r="DW377" s="1" t="str">
        <f t="shared" si="3"/>
        <v>high</v>
      </c>
      <c r="DX377" s="1">
        <v>1398.054</v>
      </c>
      <c r="DY377" s="1">
        <v>75.76</v>
      </c>
      <c r="DZ377" s="1">
        <v>1302.312</v>
      </c>
      <c r="EA377" s="1" t="s">
        <v>149</v>
      </c>
      <c r="EB377" s="1" t="s">
        <v>149</v>
      </c>
      <c r="EC377" s="1" t="s">
        <v>157</v>
      </c>
      <c r="ED377" s="1" t="s">
        <v>149</v>
      </c>
      <c r="EE377" s="1" t="s">
        <v>913</v>
      </c>
      <c r="EF377" s="1" t="s">
        <v>165</v>
      </c>
      <c r="EG377" s="1" t="s">
        <v>165</v>
      </c>
    </row>
    <row r="378" ht="14.25" customHeight="1">
      <c r="A378" s="1" t="s">
        <v>914</v>
      </c>
      <c r="B378" s="1" t="s">
        <v>153</v>
      </c>
      <c r="C378" s="1">
        <v>33.0</v>
      </c>
      <c r="D378" s="1" t="s">
        <v>137</v>
      </c>
      <c r="E378" s="1">
        <v>51.8</v>
      </c>
      <c r="F378" s="1">
        <v>58.0</v>
      </c>
      <c r="G378" s="1" t="s">
        <v>154</v>
      </c>
      <c r="H378" s="1">
        <v>8.4</v>
      </c>
      <c r="I378" s="1">
        <v>79.0</v>
      </c>
      <c r="J378" s="1">
        <v>145.0</v>
      </c>
      <c r="K378" s="1">
        <v>2.5</v>
      </c>
      <c r="L378" s="1">
        <v>211.9</v>
      </c>
      <c r="M378" s="1">
        <v>4.9</v>
      </c>
      <c r="N378" s="1">
        <v>79.0</v>
      </c>
      <c r="O378" s="1">
        <v>5.7</v>
      </c>
      <c r="P378" s="1">
        <v>9.9</v>
      </c>
      <c r="Q378" s="1">
        <v>7.41</v>
      </c>
      <c r="R378" s="1">
        <v>1.336032389</v>
      </c>
      <c r="S378" s="1">
        <v>42.0</v>
      </c>
      <c r="T378" s="1">
        <v>12.4</v>
      </c>
      <c r="U378" s="1">
        <v>4.3845</v>
      </c>
      <c r="V378" s="1">
        <v>170.4</v>
      </c>
      <c r="W378" s="1">
        <v>280.384398</v>
      </c>
      <c r="X378" s="1">
        <v>64.9</v>
      </c>
      <c r="Y378" s="1">
        <v>41.38479026</v>
      </c>
      <c r="Z378" s="1">
        <v>2.416346667</v>
      </c>
      <c r="AA378" s="1">
        <v>0.33389215</v>
      </c>
      <c r="AB378" s="1">
        <v>60.8</v>
      </c>
      <c r="AC378" s="1">
        <v>24.29352977</v>
      </c>
      <c r="AD378" s="1" t="s">
        <v>154</v>
      </c>
      <c r="AE378" s="1">
        <v>38.92755779</v>
      </c>
      <c r="AF378" s="1">
        <v>79.0</v>
      </c>
      <c r="AG378" s="1" t="s">
        <v>154</v>
      </c>
      <c r="AH378" s="1" t="s">
        <v>154</v>
      </c>
      <c r="AI378" s="1" t="s">
        <v>142</v>
      </c>
      <c r="AJ378" s="1" t="s">
        <v>142</v>
      </c>
      <c r="AK378" s="1" t="s">
        <v>170</v>
      </c>
      <c r="AL378" s="1">
        <v>76.0</v>
      </c>
      <c r="AM378" s="1">
        <v>60.0</v>
      </c>
      <c r="AN378" s="1">
        <v>1796.75</v>
      </c>
      <c r="AO378" s="1">
        <v>25.013</v>
      </c>
      <c r="AP378" s="1">
        <v>522.568</v>
      </c>
      <c r="AQ378" s="1">
        <v>1006.13</v>
      </c>
      <c r="AR378" s="1">
        <v>13.5101</v>
      </c>
      <c r="AS378" s="1">
        <v>877.788</v>
      </c>
      <c r="AT378" s="1">
        <v>3684.75</v>
      </c>
      <c r="AU378" s="1">
        <v>250.398</v>
      </c>
      <c r="AV378" s="1">
        <v>10.7142</v>
      </c>
      <c r="AW378" s="1">
        <v>1.6638</v>
      </c>
      <c r="AX378" s="1">
        <v>2.69861</v>
      </c>
      <c r="AY378" s="1">
        <v>783.35</v>
      </c>
      <c r="AZ378" s="1">
        <v>0.993673</v>
      </c>
      <c r="BA378" s="1">
        <v>1.83811</v>
      </c>
      <c r="BB378" s="1">
        <v>14.0543</v>
      </c>
      <c r="BC378" s="1">
        <v>5.61269</v>
      </c>
      <c r="BD378" s="1">
        <v>0.83312</v>
      </c>
      <c r="BE378" s="1">
        <v>378.146</v>
      </c>
      <c r="BF378" s="1">
        <v>7.55727</v>
      </c>
      <c r="BG378" s="1">
        <v>276.609</v>
      </c>
      <c r="BH378" s="1">
        <v>2.245264954</v>
      </c>
      <c r="BI378" s="1">
        <v>0.404561672</v>
      </c>
      <c r="BJ378" s="1">
        <v>0.314693775</v>
      </c>
      <c r="BK378" s="1">
        <v>0.020933665</v>
      </c>
      <c r="BL378" s="1" t="s">
        <v>156</v>
      </c>
      <c r="BM378" s="1" t="s">
        <v>146</v>
      </c>
      <c r="BN378" s="1" t="s">
        <v>146</v>
      </c>
      <c r="BO378" s="1" t="s">
        <v>146</v>
      </c>
      <c r="BP378" s="1" t="s">
        <v>146</v>
      </c>
      <c r="BQ378" s="1" t="s">
        <v>145</v>
      </c>
      <c r="BR378" s="1" t="s">
        <v>146</v>
      </c>
      <c r="BS378" s="1">
        <v>196.2591028</v>
      </c>
      <c r="BT378" s="1">
        <v>4.977473158</v>
      </c>
      <c r="BU378" s="1">
        <v>0.967206415</v>
      </c>
      <c r="BV378" s="1">
        <v>0.771264465</v>
      </c>
      <c r="BW378" s="1">
        <v>0.197575464</v>
      </c>
      <c r="BX378" s="1">
        <v>-0.47779476</v>
      </c>
      <c r="BY378" s="1">
        <v>-0.265884674</v>
      </c>
      <c r="BZ378" s="1" t="str">
        <f t="shared" si="1"/>
        <v>antiinflamatoria</v>
      </c>
      <c r="CA378" s="1">
        <v>35.94936709</v>
      </c>
      <c r="CB378" s="1" t="s">
        <v>148</v>
      </c>
      <c r="CC378" s="1">
        <v>0.153604735</v>
      </c>
      <c r="CD378" s="1">
        <v>0.28420911</v>
      </c>
      <c r="CE378" s="1">
        <v>0.032908895</v>
      </c>
      <c r="CF378" s="1">
        <v>0.188979555</v>
      </c>
      <c r="CG378" s="1">
        <v>0.15786406</v>
      </c>
      <c r="CH378" s="1">
        <v>1968.895</v>
      </c>
      <c r="CI378" s="2" t="str">
        <f t="shared" si="2"/>
        <v>High</v>
      </c>
      <c r="CJ378" s="1">
        <v>451.545</v>
      </c>
      <c r="CK378" s="1">
        <v>315.973</v>
      </c>
      <c r="CL378" s="1">
        <v>135.571</v>
      </c>
      <c r="CM378" s="1">
        <v>156.736</v>
      </c>
      <c r="CN378" s="1">
        <v>290.564</v>
      </c>
      <c r="CO378" s="1">
        <v>2.713</v>
      </c>
      <c r="CP378" s="1">
        <v>0.0</v>
      </c>
      <c r="CQ378" s="1">
        <v>2.713</v>
      </c>
      <c r="CR378" s="1">
        <v>0.007</v>
      </c>
      <c r="CS378" s="1">
        <v>1.513</v>
      </c>
      <c r="CT378" s="1">
        <v>1.519</v>
      </c>
      <c r="CU378" s="1">
        <v>0.013</v>
      </c>
      <c r="CV378" s="1">
        <v>0.165</v>
      </c>
      <c r="CW378" s="1">
        <v>66.995</v>
      </c>
      <c r="CX378" s="1">
        <v>0.0</v>
      </c>
      <c r="CY378" s="1">
        <v>71.992</v>
      </c>
      <c r="CZ378" s="1">
        <v>0.47</v>
      </c>
      <c r="DA378" s="1">
        <v>0.308</v>
      </c>
      <c r="DB378" s="1">
        <v>0.779</v>
      </c>
      <c r="DC378" s="1">
        <v>0.134</v>
      </c>
      <c r="DD378" s="1">
        <v>0.029</v>
      </c>
      <c r="DE378" s="1">
        <v>0.163</v>
      </c>
      <c r="DF378" s="1">
        <v>12.27</v>
      </c>
      <c r="DG378" s="1">
        <v>4.537</v>
      </c>
      <c r="DH378" s="1">
        <v>16.807</v>
      </c>
      <c r="DI378" s="1">
        <v>22.58</v>
      </c>
      <c r="DJ378" s="1">
        <v>15.161</v>
      </c>
      <c r="DK378" s="1">
        <v>37.741</v>
      </c>
      <c r="DL378" s="1">
        <v>138.788</v>
      </c>
      <c r="DM378" s="1">
        <v>114.01</v>
      </c>
      <c r="DN378" s="1">
        <v>252.799</v>
      </c>
      <c r="DO378" s="1">
        <v>0.007</v>
      </c>
      <c r="DP378" s="1">
        <v>1.513</v>
      </c>
      <c r="DQ378" s="1">
        <v>1.519</v>
      </c>
      <c r="DR378" s="1" t="s">
        <v>149</v>
      </c>
      <c r="DS378" s="1" t="s">
        <v>157</v>
      </c>
      <c r="DT378" s="1" t="s">
        <v>157</v>
      </c>
      <c r="DU378" s="1" t="s">
        <v>157</v>
      </c>
      <c r="DV378" s="1">
        <v>1095.809</v>
      </c>
      <c r="DW378" s="1" t="str">
        <f t="shared" si="3"/>
        <v>high</v>
      </c>
      <c r="DX378" s="1">
        <v>251.312</v>
      </c>
      <c r="DY378" s="1">
        <v>87.233</v>
      </c>
      <c r="DZ378" s="1">
        <v>161.716</v>
      </c>
      <c r="EA378" s="1" t="s">
        <v>149</v>
      </c>
      <c r="EB378" s="1" t="s">
        <v>157</v>
      </c>
      <c r="EC378" s="1" t="s">
        <v>157</v>
      </c>
      <c r="ED378" s="1" t="s">
        <v>157</v>
      </c>
      <c r="EE378" s="1" t="s">
        <v>915</v>
      </c>
      <c r="EF378" s="1" t="s">
        <v>151</v>
      </c>
      <c r="EG378" s="1" t="s">
        <v>151</v>
      </c>
    </row>
    <row r="379" ht="14.25" customHeight="1">
      <c r="A379" s="1" t="s">
        <v>916</v>
      </c>
      <c r="B379" s="1" t="s">
        <v>136</v>
      </c>
      <c r="C379" s="1">
        <v>60.0</v>
      </c>
      <c r="D379" s="1" t="s">
        <v>161</v>
      </c>
      <c r="E379" s="1">
        <v>137.0</v>
      </c>
      <c r="F379" s="1">
        <v>43.0</v>
      </c>
      <c r="G379" s="1" t="s">
        <v>154</v>
      </c>
      <c r="H379" s="1">
        <v>29.6</v>
      </c>
      <c r="I379" s="1">
        <v>168.0</v>
      </c>
      <c r="J379" s="1">
        <v>241.0</v>
      </c>
      <c r="K379" s="1">
        <v>5.604651163</v>
      </c>
      <c r="L379" s="1">
        <v>129.0</v>
      </c>
      <c r="M379" s="1">
        <v>2.0</v>
      </c>
      <c r="N379" s="1">
        <v>107.0</v>
      </c>
      <c r="O379" s="1">
        <v>6.5</v>
      </c>
      <c r="P379" s="1">
        <v>1.2</v>
      </c>
      <c r="Q379" s="1">
        <v>5.74</v>
      </c>
      <c r="R379" s="1">
        <v>0.209059233</v>
      </c>
      <c r="S379" s="1">
        <v>148.0</v>
      </c>
      <c r="T379" s="1">
        <v>12.11</v>
      </c>
      <c r="U379" s="1">
        <v>5.9385</v>
      </c>
      <c r="V379" s="1">
        <v>92.3</v>
      </c>
      <c r="W379" s="1">
        <v>99.32335452</v>
      </c>
      <c r="X379" s="1">
        <v>61.4</v>
      </c>
      <c r="Y379" s="1">
        <v>31.28683373</v>
      </c>
      <c r="Z379" s="1">
        <v>3.196232667</v>
      </c>
      <c r="AA379" s="1">
        <v>0.320877076</v>
      </c>
      <c r="AB379" s="1">
        <v>53.6</v>
      </c>
      <c r="AC379" s="1">
        <v>25.04241091</v>
      </c>
      <c r="AD379" s="1" t="s">
        <v>139</v>
      </c>
      <c r="AE379" s="1">
        <v>38.48625363</v>
      </c>
      <c r="AF379" s="1">
        <v>91.9</v>
      </c>
      <c r="AG379" s="1" t="s">
        <v>140</v>
      </c>
      <c r="AH379" s="1" t="s">
        <v>141</v>
      </c>
      <c r="AI379" s="1" t="s">
        <v>142</v>
      </c>
      <c r="AJ379" s="1" t="s">
        <v>167</v>
      </c>
      <c r="AK379" s="1" t="s">
        <v>143</v>
      </c>
      <c r="AL379" s="1">
        <v>151.0</v>
      </c>
      <c r="AM379" s="1">
        <v>82.0</v>
      </c>
      <c r="AN379" s="1">
        <v>1348.13</v>
      </c>
      <c r="AO379" s="1">
        <v>16.4344</v>
      </c>
      <c r="AP379" s="1">
        <v>362.844</v>
      </c>
      <c r="AQ379" s="1">
        <v>803.315</v>
      </c>
      <c r="AR379" s="1">
        <v>11.3779</v>
      </c>
      <c r="AS379" s="1">
        <v>652.014</v>
      </c>
      <c r="AT379" s="1">
        <v>2364.64</v>
      </c>
      <c r="AU379" s="1">
        <v>177.962</v>
      </c>
      <c r="AV379" s="1">
        <v>10.2749</v>
      </c>
      <c r="AW379" s="1">
        <v>1.1049</v>
      </c>
      <c r="AX379" s="1">
        <v>2.87368</v>
      </c>
      <c r="AY379" s="1">
        <v>729.383</v>
      </c>
      <c r="AZ379" s="1">
        <v>0.742417</v>
      </c>
      <c r="BA379" s="1">
        <v>1.10748</v>
      </c>
      <c r="BB379" s="1">
        <v>11.0002</v>
      </c>
      <c r="BC379" s="1">
        <v>3.87413</v>
      </c>
      <c r="BD379" s="1">
        <v>0.853384</v>
      </c>
      <c r="BE379" s="1">
        <v>319.096</v>
      </c>
      <c r="BF379" s="1">
        <v>7.05874</v>
      </c>
      <c r="BG379" s="1">
        <v>152.038</v>
      </c>
      <c r="BH379" s="1">
        <v>3.988513917</v>
      </c>
      <c r="BI379" s="1">
        <v>2.82197628</v>
      </c>
      <c r="BJ379" s="1">
        <v>1.929236414</v>
      </c>
      <c r="BK379" s="1">
        <v>0.100246055</v>
      </c>
      <c r="BL379" s="1" t="s">
        <v>144</v>
      </c>
      <c r="BM379" s="1" t="s">
        <v>145</v>
      </c>
      <c r="BN379" s="1" t="s">
        <v>146</v>
      </c>
      <c r="BO379" s="1" t="s">
        <v>146</v>
      </c>
      <c r="BP379" s="1" t="s">
        <v>145</v>
      </c>
      <c r="BQ379" s="1" t="s">
        <v>146</v>
      </c>
      <c r="BR379" s="1" t="s">
        <v>145</v>
      </c>
      <c r="BS379" s="1">
        <v>188.9051101</v>
      </c>
      <c r="BT379" s="1">
        <v>2.961356136</v>
      </c>
      <c r="BU379" s="1">
        <v>1.595852332</v>
      </c>
      <c r="BV379" s="1">
        <v>0.589686498</v>
      </c>
      <c r="BW379" s="1">
        <v>0.066014444</v>
      </c>
      <c r="BX379" s="1">
        <v>0.486628821</v>
      </c>
      <c r="BY379" s="1">
        <v>0.361000609</v>
      </c>
      <c r="BZ379" s="1" t="str">
        <f t="shared" si="1"/>
        <v>proinflamatoria</v>
      </c>
      <c r="CA379" s="1">
        <v>32.16104461</v>
      </c>
      <c r="CB379" s="1" t="s">
        <v>148</v>
      </c>
      <c r="CC379" s="1" t="s">
        <v>147</v>
      </c>
      <c r="CD379" s="1" t="s">
        <v>147</v>
      </c>
      <c r="CE379" s="1" t="s">
        <v>147</v>
      </c>
      <c r="CF379" s="1" t="s">
        <v>147</v>
      </c>
      <c r="CG379" s="1" t="s">
        <v>147</v>
      </c>
      <c r="CH379" s="1">
        <v>1337.008</v>
      </c>
      <c r="CI379" s="2" t="str">
        <f t="shared" si="2"/>
        <v>High</v>
      </c>
      <c r="CJ379" s="1">
        <v>536.955</v>
      </c>
      <c r="CK379" s="1">
        <v>359.804</v>
      </c>
      <c r="CL379" s="1">
        <v>177.151</v>
      </c>
      <c r="CM379" s="1">
        <v>7.205</v>
      </c>
      <c r="CN379" s="1">
        <v>523.404</v>
      </c>
      <c r="CO379" s="1">
        <v>4.228</v>
      </c>
      <c r="CP379" s="1">
        <v>0.0</v>
      </c>
      <c r="CQ379" s="1">
        <v>4.228</v>
      </c>
      <c r="CR379" s="1">
        <v>0.0</v>
      </c>
      <c r="CS379" s="1">
        <v>2.099</v>
      </c>
      <c r="CT379" s="1">
        <v>2.099</v>
      </c>
      <c r="CU379" s="1">
        <v>0.019</v>
      </c>
      <c r="CV379" s="1">
        <v>0.43</v>
      </c>
      <c r="CW379" s="1">
        <v>0.0</v>
      </c>
      <c r="CX379" s="1">
        <v>0.0</v>
      </c>
      <c r="CY379" s="1">
        <v>1.089</v>
      </c>
      <c r="CZ379" s="1">
        <v>0.251</v>
      </c>
      <c r="DA379" s="1">
        <v>0.456</v>
      </c>
      <c r="DB379" s="1">
        <v>0.707</v>
      </c>
      <c r="DC379" s="1">
        <v>0.199</v>
      </c>
      <c r="DD379" s="1">
        <v>0.058</v>
      </c>
      <c r="DE379" s="1">
        <v>0.258</v>
      </c>
      <c r="DF379" s="1">
        <v>3.937</v>
      </c>
      <c r="DG379" s="1">
        <v>1.203</v>
      </c>
      <c r="DH379" s="1">
        <v>5.14</v>
      </c>
      <c r="DI379" s="1">
        <v>0.292</v>
      </c>
      <c r="DJ379" s="1">
        <v>0.873</v>
      </c>
      <c r="DK379" s="1">
        <v>1.166</v>
      </c>
      <c r="DL379" s="1">
        <v>349.777</v>
      </c>
      <c r="DM379" s="1">
        <v>172.461</v>
      </c>
      <c r="DN379" s="1">
        <v>522.238</v>
      </c>
      <c r="DO379" s="1">
        <v>0.0</v>
      </c>
      <c r="DP379" s="1">
        <v>2.099</v>
      </c>
      <c r="DQ379" s="1">
        <v>2.099</v>
      </c>
      <c r="DR379" s="1" t="s">
        <v>149</v>
      </c>
      <c r="DS379" s="1" t="s">
        <v>157</v>
      </c>
      <c r="DT379" s="1" t="s">
        <v>158</v>
      </c>
      <c r="DU379" s="1" t="s">
        <v>149</v>
      </c>
      <c r="DV379" s="1">
        <v>991.75</v>
      </c>
      <c r="DW379" s="1" t="str">
        <f t="shared" si="3"/>
        <v>high</v>
      </c>
      <c r="DX379" s="1">
        <v>398.296</v>
      </c>
      <c r="DY379" s="1">
        <v>5.345</v>
      </c>
      <c r="DZ379" s="1">
        <v>388.244</v>
      </c>
      <c r="EA379" s="1" t="s">
        <v>149</v>
      </c>
      <c r="EB379" s="1" t="s">
        <v>157</v>
      </c>
      <c r="EC379" s="1" t="s">
        <v>158</v>
      </c>
      <c r="ED379" s="1" t="s">
        <v>149</v>
      </c>
      <c r="EE379" s="1" t="s">
        <v>917</v>
      </c>
      <c r="EF379" s="1" t="s">
        <v>165</v>
      </c>
      <c r="EG379" s="1" t="s">
        <v>165</v>
      </c>
    </row>
    <row r="380" ht="14.25" customHeight="1">
      <c r="A380" s="1" t="s">
        <v>918</v>
      </c>
      <c r="B380" s="1" t="s">
        <v>153</v>
      </c>
      <c r="C380" s="1">
        <v>39.0</v>
      </c>
      <c r="D380" s="1" t="s">
        <v>137</v>
      </c>
      <c r="E380" s="1">
        <v>109.0</v>
      </c>
      <c r="F380" s="1">
        <v>38.0</v>
      </c>
      <c r="G380" s="1" t="s">
        <v>154</v>
      </c>
      <c r="H380" s="1">
        <v>105.4</v>
      </c>
      <c r="I380" s="1">
        <v>65.0</v>
      </c>
      <c r="J380" s="1">
        <v>208.0</v>
      </c>
      <c r="K380" s="1">
        <v>5.473684211</v>
      </c>
      <c r="L380" s="1">
        <v>251.4</v>
      </c>
      <c r="M380" s="1">
        <v>5.8</v>
      </c>
      <c r="N380" s="1">
        <v>98.0</v>
      </c>
      <c r="O380" s="1">
        <v>6.0</v>
      </c>
      <c r="P380" s="1">
        <v>10.8</v>
      </c>
      <c r="Q380" s="1">
        <v>3.66</v>
      </c>
      <c r="R380" s="1">
        <v>2.950819672</v>
      </c>
      <c r="S380" s="1">
        <v>527.0</v>
      </c>
      <c r="T380" s="1">
        <v>70.55</v>
      </c>
      <c r="U380" s="1">
        <v>5.439</v>
      </c>
      <c r="V380" s="1">
        <v>369.1</v>
      </c>
      <c r="W380" s="1">
        <v>727.694688</v>
      </c>
      <c r="X380" s="1">
        <v>11.9</v>
      </c>
      <c r="Y380" s="1">
        <v>5.86362842</v>
      </c>
      <c r="Z380" s="1">
        <v>17.05428667</v>
      </c>
      <c r="AA380" s="1">
        <v>0.260169141</v>
      </c>
      <c r="AB380" s="1">
        <v>87.0</v>
      </c>
      <c r="AC380" s="1">
        <v>35.65801748</v>
      </c>
      <c r="AD380" s="1" t="s">
        <v>155</v>
      </c>
      <c r="AE380" s="1">
        <v>39.70012023</v>
      </c>
      <c r="AF380" s="1">
        <v>107.1</v>
      </c>
      <c r="AG380" s="1" t="s">
        <v>140</v>
      </c>
      <c r="AH380" s="1" t="s">
        <v>141</v>
      </c>
      <c r="AI380" s="1" t="s">
        <v>142</v>
      </c>
      <c r="AJ380" s="1" t="s">
        <v>167</v>
      </c>
      <c r="AK380" s="1" t="s">
        <v>143</v>
      </c>
      <c r="AL380" s="1">
        <v>154.0</v>
      </c>
      <c r="AM380" s="1">
        <v>92.0</v>
      </c>
      <c r="AN380" s="1">
        <v>1433.31</v>
      </c>
      <c r="AO380" s="1">
        <v>15.6836</v>
      </c>
      <c r="AP380" s="1">
        <v>416.562</v>
      </c>
      <c r="AQ380" s="1">
        <v>785.266</v>
      </c>
      <c r="AR380" s="1">
        <v>11.2031</v>
      </c>
      <c r="AS380" s="1">
        <v>676.387</v>
      </c>
      <c r="AT380" s="1">
        <v>2679.11</v>
      </c>
      <c r="AU380" s="1">
        <v>202.147</v>
      </c>
      <c r="AV380" s="1">
        <v>9.55602</v>
      </c>
      <c r="AW380" s="1">
        <v>0.890741</v>
      </c>
      <c r="AX380" s="1">
        <v>2.68978</v>
      </c>
      <c r="AY380" s="1">
        <v>886.77</v>
      </c>
      <c r="AZ380" s="1">
        <v>0.815815</v>
      </c>
      <c r="BA380" s="1">
        <v>1.3706</v>
      </c>
      <c r="BB380" s="1">
        <v>12.4532</v>
      </c>
      <c r="BC380" s="1">
        <v>4.11969</v>
      </c>
      <c r="BD380" s="1">
        <v>1.1295</v>
      </c>
      <c r="BE380" s="1">
        <v>319.399</v>
      </c>
      <c r="BF380" s="1">
        <v>6.69802</v>
      </c>
      <c r="BG380" s="1">
        <v>146.194</v>
      </c>
      <c r="BH380" s="1">
        <v>2.031434841</v>
      </c>
      <c r="BI380" s="1">
        <v>0.662773703</v>
      </c>
      <c r="BJ380" s="1">
        <v>0.339560806</v>
      </c>
      <c r="BK380" s="1">
        <v>0.053368484</v>
      </c>
      <c r="BL380" s="1" t="s">
        <v>144</v>
      </c>
      <c r="BM380" s="1" t="s">
        <v>145</v>
      </c>
      <c r="BN380" s="1" t="s">
        <v>145</v>
      </c>
      <c r="BO380" s="1" t="s">
        <v>145</v>
      </c>
      <c r="BP380" s="1" t="s">
        <v>146</v>
      </c>
      <c r="BQ380" s="1" t="s">
        <v>145</v>
      </c>
      <c r="BR380" s="1" t="s">
        <v>145</v>
      </c>
      <c r="BS380" s="1">
        <v>212.0323715</v>
      </c>
      <c r="BT380" s="1">
        <v>2.746142424</v>
      </c>
      <c r="BU380" s="1">
        <v>1.421362283</v>
      </c>
      <c r="BV380" s="1">
        <v>0.971311952</v>
      </c>
      <c r="BW380" s="1">
        <v>0.361419324</v>
      </c>
      <c r="BX380" s="1">
        <v>0.341973571</v>
      </c>
      <c r="BY380" s="1">
        <v>0.238641711</v>
      </c>
      <c r="BZ380" s="1" t="str">
        <f t="shared" si="1"/>
        <v>proinflamatoria</v>
      </c>
      <c r="CA380" s="1">
        <v>46.83099907</v>
      </c>
      <c r="CB380" s="1" t="s">
        <v>148</v>
      </c>
      <c r="CC380" s="1" t="s">
        <v>147</v>
      </c>
      <c r="CD380" s="1" t="s">
        <v>147</v>
      </c>
      <c r="CE380" s="1" t="s">
        <v>147</v>
      </c>
      <c r="CF380" s="1" t="s">
        <v>147</v>
      </c>
      <c r="CG380" s="1" t="s">
        <v>147</v>
      </c>
      <c r="CH380" s="1">
        <v>683.246</v>
      </c>
      <c r="CI380" s="2" t="str">
        <f t="shared" si="2"/>
        <v>low</v>
      </c>
      <c r="CJ380" s="1">
        <v>60.362</v>
      </c>
      <c r="CK380" s="1">
        <v>26.32</v>
      </c>
      <c r="CL380" s="1">
        <v>34.042</v>
      </c>
      <c r="CM380" s="1">
        <v>38.628</v>
      </c>
      <c r="CN380" s="1">
        <v>18.219</v>
      </c>
      <c r="CO380" s="1">
        <v>3.488</v>
      </c>
      <c r="CP380" s="1">
        <v>0.0</v>
      </c>
      <c r="CQ380" s="1">
        <v>3.488</v>
      </c>
      <c r="CR380" s="1">
        <v>0.0</v>
      </c>
      <c r="CS380" s="1">
        <v>0.027</v>
      </c>
      <c r="CT380" s="1">
        <v>0.027</v>
      </c>
      <c r="CU380" s="1">
        <v>0.0</v>
      </c>
      <c r="CV380" s="1">
        <v>0.0</v>
      </c>
      <c r="CW380" s="1">
        <v>0.0</v>
      </c>
      <c r="CX380" s="1">
        <v>0.0</v>
      </c>
      <c r="CY380" s="1">
        <v>19.36</v>
      </c>
      <c r="CZ380" s="1">
        <v>0.498</v>
      </c>
      <c r="DA380" s="1">
        <v>16.92</v>
      </c>
      <c r="DB380" s="1">
        <v>17.418</v>
      </c>
      <c r="DC380" s="1">
        <v>0.0</v>
      </c>
      <c r="DD380" s="1">
        <v>0.61</v>
      </c>
      <c r="DE380" s="1">
        <v>0.61</v>
      </c>
      <c r="DF380" s="1">
        <v>1.064</v>
      </c>
      <c r="DG380" s="1">
        <v>0.176</v>
      </c>
      <c r="DH380" s="1">
        <v>1.24</v>
      </c>
      <c r="DI380" s="1">
        <v>0.4</v>
      </c>
      <c r="DJ380" s="1">
        <v>0.361</v>
      </c>
      <c r="DK380" s="1">
        <v>0.76</v>
      </c>
      <c r="DL380" s="1">
        <v>1.502</v>
      </c>
      <c r="DM380" s="1">
        <v>15.941</v>
      </c>
      <c r="DN380" s="1">
        <v>17.442</v>
      </c>
      <c r="DO380" s="1">
        <v>0.0</v>
      </c>
      <c r="DP380" s="1">
        <v>0.027</v>
      </c>
      <c r="DQ380" s="1">
        <v>0.027</v>
      </c>
      <c r="DR380" s="1" t="s">
        <v>158</v>
      </c>
      <c r="DS380" s="1" t="s">
        <v>158</v>
      </c>
      <c r="DT380" s="1" t="s">
        <v>158</v>
      </c>
      <c r="DU380" s="1" t="s">
        <v>158</v>
      </c>
      <c r="DV380" s="1">
        <v>476.691</v>
      </c>
      <c r="DW380" s="1" t="str">
        <f t="shared" si="3"/>
        <v>low</v>
      </c>
      <c r="DX380" s="1">
        <v>42.114</v>
      </c>
      <c r="DY380" s="1">
        <v>26.95</v>
      </c>
      <c r="DZ380" s="1">
        <v>12.711</v>
      </c>
      <c r="EA380" s="1" t="s">
        <v>157</v>
      </c>
      <c r="EB380" s="1" t="s">
        <v>158</v>
      </c>
      <c r="EC380" s="1" t="s">
        <v>158</v>
      </c>
      <c r="ED380" s="1" t="s">
        <v>158</v>
      </c>
      <c r="EE380" s="1" t="s">
        <v>919</v>
      </c>
      <c r="EF380" s="1" t="s">
        <v>165</v>
      </c>
      <c r="EG380" s="1" t="s">
        <v>165</v>
      </c>
    </row>
    <row r="381" ht="14.25" customHeight="1">
      <c r="A381" s="1" t="s">
        <v>920</v>
      </c>
      <c r="B381" s="1" t="s">
        <v>153</v>
      </c>
      <c r="C381" s="1">
        <v>55.0</v>
      </c>
      <c r="D381" s="1" t="s">
        <v>161</v>
      </c>
      <c r="E381" s="1">
        <v>94.2</v>
      </c>
      <c r="F381" s="1">
        <v>58.0</v>
      </c>
      <c r="G381" s="1" t="s">
        <v>154</v>
      </c>
      <c r="H381" s="1">
        <v>28.0</v>
      </c>
      <c r="I381" s="1">
        <v>111.0</v>
      </c>
      <c r="J381" s="1">
        <v>196.0</v>
      </c>
      <c r="K381" s="1">
        <v>3.379310345</v>
      </c>
      <c r="L381" s="1">
        <v>97.3</v>
      </c>
      <c r="M381" s="1">
        <v>1.1</v>
      </c>
      <c r="N381" s="1">
        <v>96.0</v>
      </c>
      <c r="O381" s="1">
        <v>5.6</v>
      </c>
      <c r="P381" s="1">
        <v>9.68</v>
      </c>
      <c r="Q381" s="1">
        <v>24.61</v>
      </c>
      <c r="R381" s="1">
        <v>0.393336042</v>
      </c>
      <c r="S381" s="1">
        <v>140.0</v>
      </c>
      <c r="T381" s="1">
        <v>11.54</v>
      </c>
      <c r="U381" s="1">
        <v>5.328</v>
      </c>
      <c r="V381" s="1">
        <v>110.4</v>
      </c>
      <c r="W381" s="1">
        <v>126.2582057</v>
      </c>
      <c r="X381" s="1">
        <v>66.1</v>
      </c>
      <c r="Y381" s="1">
        <v>36.59421987</v>
      </c>
      <c r="Z381" s="1">
        <v>2.732672</v>
      </c>
      <c r="AA381" s="1">
        <v>0.32804015</v>
      </c>
      <c r="AB381" s="1">
        <v>86.4</v>
      </c>
      <c r="AC381" s="1">
        <v>37.34696498</v>
      </c>
      <c r="AD381" s="1" t="s">
        <v>155</v>
      </c>
      <c r="AE381" s="1">
        <v>42.72299333</v>
      </c>
      <c r="AF381" s="1">
        <v>106.2</v>
      </c>
      <c r="AG381" s="1" t="s">
        <v>140</v>
      </c>
      <c r="AH381" s="1" t="s">
        <v>141</v>
      </c>
      <c r="AI381" s="1" t="s">
        <v>142</v>
      </c>
      <c r="AJ381" s="1" t="s">
        <v>167</v>
      </c>
      <c r="AK381" s="1" t="s">
        <v>143</v>
      </c>
      <c r="AL381" s="1">
        <v>151.0</v>
      </c>
      <c r="AM381" s="1">
        <v>99.0</v>
      </c>
      <c r="AN381" s="1">
        <v>1476.46</v>
      </c>
      <c r="AO381" s="1">
        <v>13.1741</v>
      </c>
      <c r="AP381" s="1">
        <v>681.218</v>
      </c>
      <c r="AQ381" s="1">
        <v>941.593</v>
      </c>
      <c r="AR381" s="1">
        <v>13.0643</v>
      </c>
      <c r="AS381" s="1">
        <v>1041.43</v>
      </c>
      <c r="AT381" s="1">
        <v>3314.71</v>
      </c>
      <c r="AU381" s="1">
        <v>204.296</v>
      </c>
      <c r="AV381" s="1">
        <v>10.3519</v>
      </c>
      <c r="AW381" s="1">
        <v>1.03249</v>
      </c>
      <c r="AX381" s="1">
        <v>2.68076</v>
      </c>
      <c r="AY381" s="1">
        <v>729.849</v>
      </c>
      <c r="AZ381" s="1">
        <v>1.03531</v>
      </c>
      <c r="BA381" s="1">
        <v>1.63587</v>
      </c>
      <c r="BB381" s="1">
        <v>14.5962</v>
      </c>
      <c r="BC381" s="1">
        <v>4.0973</v>
      </c>
      <c r="BD381" s="1">
        <v>1.04689</v>
      </c>
      <c r="BE381" s="1">
        <v>284.5</v>
      </c>
      <c r="BF381" s="1">
        <v>7.30831</v>
      </c>
      <c r="BG381" s="1">
        <v>102.919</v>
      </c>
      <c r="BH381" s="1">
        <v>3.863156773</v>
      </c>
      <c r="BI381" s="1">
        <v>1.106983379</v>
      </c>
      <c r="BJ381" s="1">
        <v>0.29267519</v>
      </c>
      <c r="BK381" s="1">
        <v>0.0</v>
      </c>
      <c r="BL381" s="1" t="s">
        <v>156</v>
      </c>
      <c r="BM381" s="1" t="s">
        <v>145</v>
      </c>
      <c r="BN381" s="1" t="s">
        <v>146</v>
      </c>
      <c r="BO381" s="1" t="s">
        <v>146</v>
      </c>
      <c r="BP381" s="1" t="s">
        <v>146</v>
      </c>
      <c r="BQ381" s="1" t="s">
        <v>146</v>
      </c>
      <c r="BR381" s="1" t="s">
        <v>146</v>
      </c>
      <c r="BS381" s="1">
        <v>85.47586741</v>
      </c>
      <c r="BT381" s="1">
        <v>2.115203291</v>
      </c>
      <c r="BU381" s="1">
        <v>0.37468112</v>
      </c>
      <c r="BV381" s="1">
        <v>0.420753844</v>
      </c>
      <c r="BW381" s="1">
        <v>0.117086038</v>
      </c>
      <c r="BX381" s="1">
        <v>1.104978166</v>
      </c>
      <c r="BY381" s="1">
        <v>0.748630194</v>
      </c>
      <c r="BZ381" s="1" t="str">
        <f t="shared" si="1"/>
        <v>proinflamatoria</v>
      </c>
      <c r="CA381" s="1">
        <v>47.3559322</v>
      </c>
      <c r="CB381" s="1" t="s">
        <v>148</v>
      </c>
      <c r="CC381" s="1">
        <v>0.048855781</v>
      </c>
      <c r="CD381" s="1">
        <v>0.260452319</v>
      </c>
      <c r="CE381" s="1">
        <v>0.025300315</v>
      </c>
      <c r="CF381" s="1">
        <v>0.053754782</v>
      </c>
      <c r="CG381" s="1">
        <v>0.111536139</v>
      </c>
      <c r="CH381" s="1">
        <v>655.711</v>
      </c>
      <c r="CI381" s="2" t="str">
        <f t="shared" si="2"/>
        <v>low</v>
      </c>
      <c r="CJ381" s="1">
        <v>616.635</v>
      </c>
      <c r="CK381" s="1">
        <v>423.096</v>
      </c>
      <c r="CL381" s="1">
        <v>193.538</v>
      </c>
      <c r="CM381" s="1">
        <v>5.128</v>
      </c>
      <c r="CN381" s="1">
        <v>600.235</v>
      </c>
      <c r="CO381" s="1">
        <v>10.077</v>
      </c>
      <c r="CP381" s="1">
        <v>0.0</v>
      </c>
      <c r="CQ381" s="1">
        <v>10.077</v>
      </c>
      <c r="CR381" s="1">
        <v>0.0</v>
      </c>
      <c r="CS381" s="1">
        <v>1.194</v>
      </c>
      <c r="CT381" s="1">
        <v>1.194</v>
      </c>
      <c r="CU381" s="1">
        <v>0.0</v>
      </c>
      <c r="CV381" s="1">
        <v>5.29</v>
      </c>
      <c r="CW381" s="1">
        <v>0.0</v>
      </c>
      <c r="CX381" s="1">
        <v>0.0</v>
      </c>
      <c r="CY381" s="1">
        <v>1.409</v>
      </c>
      <c r="CZ381" s="1">
        <v>0.0</v>
      </c>
      <c r="DA381" s="1">
        <v>0.0</v>
      </c>
      <c r="DB381" s="1">
        <v>0.0</v>
      </c>
      <c r="DC381" s="1">
        <v>3.7</v>
      </c>
      <c r="DD381" s="1">
        <v>0.001</v>
      </c>
      <c r="DE381" s="1">
        <v>3.7</v>
      </c>
      <c r="DF381" s="1">
        <v>0.0</v>
      </c>
      <c r="DG381" s="1">
        <v>0.019</v>
      </c>
      <c r="DH381" s="1">
        <v>0.019</v>
      </c>
      <c r="DI381" s="1">
        <v>0.102</v>
      </c>
      <c r="DJ381" s="1">
        <v>0.488</v>
      </c>
      <c r="DK381" s="1">
        <v>0.59</v>
      </c>
      <c r="DL381" s="1">
        <v>407.809</v>
      </c>
      <c r="DM381" s="1">
        <v>191.836</v>
      </c>
      <c r="DN381" s="1">
        <v>599.645</v>
      </c>
      <c r="DO381" s="1">
        <v>0.0</v>
      </c>
      <c r="DP381" s="1">
        <v>1.194</v>
      </c>
      <c r="DQ381" s="1">
        <v>1.194</v>
      </c>
      <c r="DR381" s="1" t="s">
        <v>158</v>
      </c>
      <c r="DS381" s="1" t="s">
        <v>157</v>
      </c>
      <c r="DT381" s="1" t="s">
        <v>158</v>
      </c>
      <c r="DU381" s="1" t="s">
        <v>149</v>
      </c>
      <c r="DV381" s="1">
        <v>444.11</v>
      </c>
      <c r="DW381" s="1" t="str">
        <f t="shared" si="3"/>
        <v>low</v>
      </c>
      <c r="DX381" s="1">
        <v>417.644</v>
      </c>
      <c r="DY381" s="1">
        <v>3.473</v>
      </c>
      <c r="DZ381" s="1">
        <v>406.537</v>
      </c>
      <c r="EA381" s="1" t="s">
        <v>157</v>
      </c>
      <c r="EB381" s="1" t="s">
        <v>149</v>
      </c>
      <c r="EC381" s="1" t="s">
        <v>158</v>
      </c>
      <c r="ED381" s="1" t="s">
        <v>149</v>
      </c>
      <c r="EE381" s="1" t="s">
        <v>921</v>
      </c>
      <c r="EF381" s="1" t="s">
        <v>165</v>
      </c>
      <c r="EG381" s="1" t="s">
        <v>165</v>
      </c>
    </row>
    <row r="382" ht="14.25" customHeight="1">
      <c r="A382" s="1" t="s">
        <v>922</v>
      </c>
      <c r="B382" s="1" t="s">
        <v>136</v>
      </c>
      <c r="C382" s="1">
        <v>32.0</v>
      </c>
      <c r="D382" s="1" t="s">
        <v>137</v>
      </c>
      <c r="E382" s="1">
        <v>105.0</v>
      </c>
      <c r="F382" s="1">
        <v>30.0</v>
      </c>
      <c r="G382" s="1" t="s">
        <v>138</v>
      </c>
      <c r="H382" s="1">
        <v>37.0</v>
      </c>
      <c r="I382" s="1">
        <v>114.0</v>
      </c>
      <c r="J382" s="1">
        <v>181.0</v>
      </c>
      <c r="K382" s="1">
        <v>6.033333333</v>
      </c>
      <c r="L382" s="1">
        <v>384.2</v>
      </c>
      <c r="M382" s="1">
        <v>8.8</v>
      </c>
      <c r="N382" s="1">
        <v>101.0</v>
      </c>
      <c r="O382" s="1">
        <v>5.8</v>
      </c>
      <c r="P382" s="1">
        <v>11.1</v>
      </c>
      <c r="Q382" s="1">
        <v>2.95</v>
      </c>
      <c r="R382" s="1">
        <v>3.762711864</v>
      </c>
      <c r="S382" s="1">
        <v>185.0</v>
      </c>
      <c r="T382" s="1">
        <v>34.55</v>
      </c>
      <c r="U382" s="1">
        <v>5.6055</v>
      </c>
      <c r="V382" s="1">
        <v>213.3</v>
      </c>
      <c r="W382" s="1">
        <v>328.1880788</v>
      </c>
      <c r="X382" s="1">
        <v>22.7</v>
      </c>
      <c r="Y382" s="1">
        <v>11.61769871</v>
      </c>
      <c r="Z382" s="1">
        <v>8.607556667</v>
      </c>
      <c r="AA382" s="1">
        <v>0.28195226</v>
      </c>
      <c r="AB382" s="1">
        <v>123.0</v>
      </c>
      <c r="AC382" s="1">
        <v>39.75332255</v>
      </c>
      <c r="AD382" s="1" t="s">
        <v>155</v>
      </c>
      <c r="AE382" s="1">
        <v>45.37023035</v>
      </c>
      <c r="AF382" s="1">
        <v>129.2</v>
      </c>
      <c r="AG382" s="1" t="s">
        <v>140</v>
      </c>
      <c r="AH382" s="1" t="s">
        <v>141</v>
      </c>
      <c r="AI382" s="1" t="s">
        <v>142</v>
      </c>
      <c r="AJ382" s="1" t="s">
        <v>167</v>
      </c>
      <c r="AK382" s="1" t="s">
        <v>143</v>
      </c>
      <c r="AL382" s="1">
        <v>134.0</v>
      </c>
      <c r="AM382" s="1">
        <v>84.0</v>
      </c>
      <c r="AN382" s="1">
        <v>3059.91</v>
      </c>
      <c r="AO382" s="1">
        <v>26.8149</v>
      </c>
      <c r="AP382" s="1">
        <v>767.144</v>
      </c>
      <c r="AQ382" s="1">
        <v>1443.18</v>
      </c>
      <c r="AR382" s="1">
        <v>17.1146</v>
      </c>
      <c r="AS382" s="1">
        <v>1548.28</v>
      </c>
      <c r="AT382" s="1">
        <v>5167.38</v>
      </c>
      <c r="AU382" s="1">
        <v>410.756</v>
      </c>
      <c r="AV382" s="1">
        <v>11.5695</v>
      </c>
      <c r="AW382" s="1">
        <v>3.14747</v>
      </c>
      <c r="AX382" s="1">
        <v>3.53181</v>
      </c>
      <c r="AY382" s="1">
        <v>952.216</v>
      </c>
      <c r="AZ382" s="1">
        <v>1.89312</v>
      </c>
      <c r="BA382" s="1">
        <v>2.41516</v>
      </c>
      <c r="BB382" s="1">
        <v>26.1512</v>
      </c>
      <c r="BC382" s="1">
        <v>7.51676</v>
      </c>
      <c r="BD382" s="1">
        <v>0.989438</v>
      </c>
      <c r="BE382" s="1">
        <v>395.535</v>
      </c>
      <c r="BF382" s="1">
        <v>7.50796</v>
      </c>
      <c r="BG382" s="1">
        <v>179.248</v>
      </c>
      <c r="BH382" s="1">
        <v>2.532034736</v>
      </c>
      <c r="BI382" s="1">
        <v>1.418616289</v>
      </c>
      <c r="BJ382" s="1">
        <v>1.514896507</v>
      </c>
      <c r="BK382" s="1">
        <v>0.026528407</v>
      </c>
      <c r="BL382" s="1" t="s">
        <v>144</v>
      </c>
      <c r="BM382" s="1" t="s">
        <v>145</v>
      </c>
      <c r="BN382" s="1" t="s">
        <v>145</v>
      </c>
      <c r="BO382" s="1" t="s">
        <v>145</v>
      </c>
      <c r="BP382" s="1" t="s">
        <v>145</v>
      </c>
      <c r="BQ382" s="1" t="s">
        <v>145</v>
      </c>
      <c r="BR382" s="1" t="s">
        <v>145</v>
      </c>
      <c r="BS382" s="1">
        <v>218.8877891</v>
      </c>
      <c r="BT382" s="1">
        <v>4.280631169</v>
      </c>
      <c r="BU382" s="1">
        <v>1.213903158</v>
      </c>
      <c r="BV382" s="1">
        <v>1.242963818</v>
      </c>
      <c r="BW382" s="1">
        <v>0.246336625</v>
      </c>
      <c r="BX382" s="1">
        <v>-0.558358675</v>
      </c>
      <c r="BY382" s="1">
        <v>-0.182470155</v>
      </c>
      <c r="BZ382" s="1" t="str">
        <f t="shared" si="1"/>
        <v>antiinflamatoria</v>
      </c>
      <c r="CA382" s="1">
        <v>36.77089783</v>
      </c>
      <c r="CB382" s="1" t="s">
        <v>148</v>
      </c>
      <c r="CC382" s="1">
        <v>0.650479616</v>
      </c>
      <c r="CD382" s="1">
        <v>0.084382494</v>
      </c>
      <c r="CE382" s="1">
        <v>0.049310552</v>
      </c>
      <c r="CF382" s="1">
        <v>0.116232014</v>
      </c>
      <c r="CG382" s="1">
        <v>0.037619904</v>
      </c>
      <c r="CH382" s="1">
        <v>1739.249</v>
      </c>
      <c r="CI382" s="2" t="str">
        <f t="shared" si="2"/>
        <v>High</v>
      </c>
      <c r="CJ382" s="1">
        <v>498.898</v>
      </c>
      <c r="CK382" s="1">
        <v>371.917</v>
      </c>
      <c r="CL382" s="1">
        <v>126.981</v>
      </c>
      <c r="CM382" s="1">
        <v>68.554</v>
      </c>
      <c r="CN382" s="1">
        <v>419.295</v>
      </c>
      <c r="CO382" s="1">
        <v>1.645</v>
      </c>
      <c r="CP382" s="1">
        <v>0.0</v>
      </c>
      <c r="CQ382" s="1">
        <v>1.645</v>
      </c>
      <c r="CR382" s="1">
        <v>0.0</v>
      </c>
      <c r="CS382" s="1">
        <v>9.404</v>
      </c>
      <c r="CT382" s="1">
        <v>9.404</v>
      </c>
      <c r="CU382" s="1">
        <v>0.0</v>
      </c>
      <c r="CV382" s="1">
        <v>1.529</v>
      </c>
      <c r="CW382" s="1">
        <v>0.0</v>
      </c>
      <c r="CX382" s="1">
        <v>0.0</v>
      </c>
      <c r="CY382" s="1">
        <v>41.555</v>
      </c>
      <c r="CZ382" s="1">
        <v>0.099</v>
      </c>
      <c r="DA382" s="1">
        <v>4.938</v>
      </c>
      <c r="DB382" s="1">
        <v>5.037</v>
      </c>
      <c r="DC382" s="1">
        <v>14.896</v>
      </c>
      <c r="DD382" s="1">
        <v>0.225</v>
      </c>
      <c r="DE382" s="1">
        <v>15.12</v>
      </c>
      <c r="DF382" s="1">
        <v>5.044</v>
      </c>
      <c r="DG382" s="1">
        <v>1.766</v>
      </c>
      <c r="DH382" s="1">
        <v>6.81</v>
      </c>
      <c r="DI382" s="1">
        <v>0.369</v>
      </c>
      <c r="DJ382" s="1">
        <v>1.984</v>
      </c>
      <c r="DK382" s="1">
        <v>2.354</v>
      </c>
      <c r="DL382" s="1">
        <v>308.219</v>
      </c>
      <c r="DM382" s="1">
        <v>108.607</v>
      </c>
      <c r="DN382" s="1">
        <v>416.827</v>
      </c>
      <c r="DO382" s="1">
        <v>0.0</v>
      </c>
      <c r="DP382" s="1">
        <v>9.404</v>
      </c>
      <c r="DQ382" s="1">
        <v>9.404</v>
      </c>
      <c r="DR382" s="1" t="s">
        <v>149</v>
      </c>
      <c r="DS382" s="1" t="s">
        <v>157</v>
      </c>
      <c r="DT382" s="1" t="s">
        <v>157</v>
      </c>
      <c r="DU382" s="1" t="s">
        <v>157</v>
      </c>
      <c r="DV382" s="1">
        <v>568.399</v>
      </c>
      <c r="DW382" s="1" t="str">
        <f t="shared" si="3"/>
        <v>high</v>
      </c>
      <c r="DX382" s="1">
        <v>163.043</v>
      </c>
      <c r="DY382" s="1">
        <v>22.404</v>
      </c>
      <c r="DZ382" s="1">
        <v>137.029</v>
      </c>
      <c r="EA382" s="1" t="s">
        <v>157</v>
      </c>
      <c r="EB382" s="1" t="s">
        <v>158</v>
      </c>
      <c r="EC382" s="1" t="s">
        <v>158</v>
      </c>
      <c r="ED382" s="1" t="s">
        <v>157</v>
      </c>
      <c r="EE382" s="1" t="s">
        <v>923</v>
      </c>
      <c r="EF382" s="1" t="s">
        <v>175</v>
      </c>
      <c r="EG382" s="1" t="s">
        <v>175</v>
      </c>
    </row>
    <row r="383" ht="14.25" customHeight="1">
      <c r="A383" s="1" t="s">
        <v>924</v>
      </c>
      <c r="B383" s="1" t="s">
        <v>136</v>
      </c>
      <c r="C383" s="1">
        <v>45.0</v>
      </c>
      <c r="D383" s="1" t="s">
        <v>161</v>
      </c>
      <c r="E383" s="1">
        <v>67.8</v>
      </c>
      <c r="F383" s="1">
        <v>34.0</v>
      </c>
      <c r="G383" s="1" t="s">
        <v>138</v>
      </c>
      <c r="H383" s="1">
        <v>37.4</v>
      </c>
      <c r="I383" s="1">
        <v>66.0</v>
      </c>
      <c r="J383" s="1">
        <v>137.0</v>
      </c>
      <c r="K383" s="1">
        <v>4.029411765</v>
      </c>
      <c r="L383" s="1">
        <v>136.4</v>
      </c>
      <c r="M383" s="1">
        <v>1.4</v>
      </c>
      <c r="N383" s="1">
        <v>82.0</v>
      </c>
      <c r="O383" s="1">
        <v>5.1</v>
      </c>
      <c r="P383" s="1">
        <v>0.9</v>
      </c>
      <c r="Q383" s="1">
        <v>2.57</v>
      </c>
      <c r="R383" s="1">
        <v>0.350194553</v>
      </c>
      <c r="S383" s="1">
        <v>187.0</v>
      </c>
      <c r="T383" s="1">
        <v>8.21</v>
      </c>
      <c r="U383" s="1">
        <v>4.551</v>
      </c>
      <c r="V383" s="1">
        <v>119.9</v>
      </c>
      <c r="W383" s="1">
        <v>156.2321598</v>
      </c>
      <c r="X383" s="1">
        <v>96.2</v>
      </c>
      <c r="Y383" s="1">
        <v>60.21885943</v>
      </c>
      <c r="Z383" s="1">
        <v>1.660609333</v>
      </c>
      <c r="AA383" s="1">
        <v>0.35309646</v>
      </c>
      <c r="AB383" s="1">
        <v>92.8</v>
      </c>
      <c r="AC383" s="1">
        <v>29.65461639</v>
      </c>
      <c r="AD383" s="1" t="s">
        <v>139</v>
      </c>
      <c r="AE383" s="1">
        <v>39.13768459</v>
      </c>
      <c r="AF383" s="1">
        <v>106.5</v>
      </c>
      <c r="AG383" s="1" t="s">
        <v>140</v>
      </c>
      <c r="AH383" s="1" t="s">
        <v>141</v>
      </c>
      <c r="AI383" s="1" t="s">
        <v>142</v>
      </c>
      <c r="AJ383" s="1" t="s">
        <v>167</v>
      </c>
      <c r="AK383" s="1" t="s">
        <v>143</v>
      </c>
      <c r="AL383" s="1">
        <v>126.0</v>
      </c>
      <c r="AM383" s="1">
        <v>88.0</v>
      </c>
      <c r="AN383" s="1">
        <v>1871.46</v>
      </c>
      <c r="AO383" s="1">
        <v>17.3299</v>
      </c>
      <c r="AP383" s="1">
        <v>541.175</v>
      </c>
      <c r="AQ383" s="1">
        <v>958.595</v>
      </c>
      <c r="AR383" s="1">
        <v>13.4605</v>
      </c>
      <c r="AS383" s="1">
        <v>1027.07</v>
      </c>
      <c r="AT383" s="1">
        <v>3334.97</v>
      </c>
      <c r="AU383" s="1">
        <v>199.73</v>
      </c>
      <c r="AV383" s="1">
        <v>10.9062</v>
      </c>
      <c r="AW383" s="1">
        <v>1.30631</v>
      </c>
      <c r="AX383" s="1">
        <v>3.33948</v>
      </c>
      <c r="AY383" s="1">
        <v>653.477</v>
      </c>
      <c r="AZ383" s="1">
        <v>0.865001</v>
      </c>
      <c r="BA383" s="1">
        <v>1.50509</v>
      </c>
      <c r="BB383" s="1">
        <v>16.2414</v>
      </c>
      <c r="BC383" s="1">
        <v>4.26807</v>
      </c>
      <c r="BD383" s="1">
        <v>1.06729</v>
      </c>
      <c r="BE383" s="1">
        <v>376.455</v>
      </c>
      <c r="BF383" s="1">
        <v>7.25171</v>
      </c>
      <c r="BG383" s="1">
        <v>259.367</v>
      </c>
      <c r="BH383" s="1">
        <v>0.834845929</v>
      </c>
      <c r="BI383" s="1">
        <v>1.314886323</v>
      </c>
      <c r="BJ383" s="1">
        <v>0.599712795</v>
      </c>
      <c r="BK383" s="1">
        <v>0.017588218</v>
      </c>
      <c r="BL383" s="1" t="s">
        <v>144</v>
      </c>
      <c r="BM383" s="1" t="s">
        <v>145</v>
      </c>
      <c r="BN383" s="1" t="s">
        <v>145</v>
      </c>
      <c r="BO383" s="1" t="s">
        <v>145</v>
      </c>
      <c r="BP383" s="1" t="s">
        <v>146</v>
      </c>
      <c r="BQ383" s="1" t="s">
        <v>146</v>
      </c>
      <c r="BR383" s="1" t="s">
        <v>146</v>
      </c>
      <c r="BS383" s="1">
        <v>92.87914302</v>
      </c>
      <c r="BT383" s="1">
        <v>1.827378513</v>
      </c>
      <c r="BU383" s="1">
        <v>0.431991389</v>
      </c>
      <c r="BV383" s="1">
        <v>0.308077118</v>
      </c>
      <c r="BW383" s="1">
        <v>0.070093379</v>
      </c>
      <c r="BX383" s="1">
        <v>-0.281754525</v>
      </c>
      <c r="BY383" s="1">
        <v>-0.15059034</v>
      </c>
      <c r="BZ383" s="1" t="str">
        <f t="shared" si="1"/>
        <v>antiinflamatoria</v>
      </c>
      <c r="CA383" s="1">
        <v>30.77934272</v>
      </c>
      <c r="CB383" s="1" t="s">
        <v>148</v>
      </c>
      <c r="CC383" s="1">
        <v>0.347726146</v>
      </c>
      <c r="CD383" s="1">
        <v>0.16766575</v>
      </c>
      <c r="CE383" s="1">
        <v>0.132825528</v>
      </c>
      <c r="CF383" s="1">
        <v>0.250732411</v>
      </c>
      <c r="CG383" s="1">
        <v>0.00437193</v>
      </c>
      <c r="CH383" s="1">
        <v>554.851</v>
      </c>
      <c r="CI383" s="2" t="str">
        <f t="shared" si="2"/>
        <v>low</v>
      </c>
      <c r="CJ383" s="1">
        <v>458.744</v>
      </c>
      <c r="CK383" s="1">
        <v>425.362</v>
      </c>
      <c r="CL383" s="1">
        <v>33.382</v>
      </c>
      <c r="CM383" s="1">
        <v>422.721</v>
      </c>
      <c r="CN383" s="1">
        <v>35.59</v>
      </c>
      <c r="CO383" s="1">
        <v>0.292</v>
      </c>
      <c r="CP383" s="1">
        <v>0.0</v>
      </c>
      <c r="CQ383" s="1">
        <v>0.292</v>
      </c>
      <c r="CR383" s="1">
        <v>0.0</v>
      </c>
      <c r="CS383" s="1">
        <v>0.141</v>
      </c>
      <c r="CT383" s="1">
        <v>0.141</v>
      </c>
      <c r="CU383" s="1">
        <v>0.0</v>
      </c>
      <c r="CV383" s="1">
        <v>0.0</v>
      </c>
      <c r="CW383" s="1">
        <v>0.098</v>
      </c>
      <c r="CX383" s="1">
        <v>0.0</v>
      </c>
      <c r="CY383" s="1">
        <v>35.805</v>
      </c>
      <c r="CZ383" s="1">
        <v>0.748</v>
      </c>
      <c r="DA383" s="1">
        <v>0.0</v>
      </c>
      <c r="DB383" s="1">
        <v>0.748</v>
      </c>
      <c r="DC383" s="1">
        <v>0.068</v>
      </c>
      <c r="DD383" s="1">
        <v>0.004</v>
      </c>
      <c r="DE383" s="1">
        <v>0.072</v>
      </c>
      <c r="DF383" s="1">
        <v>385.708</v>
      </c>
      <c r="DG383" s="1">
        <v>0.291</v>
      </c>
      <c r="DH383" s="1">
        <v>385.999</v>
      </c>
      <c r="DI383" s="1">
        <v>0.299</v>
      </c>
      <c r="DJ383" s="1">
        <v>2.36</v>
      </c>
      <c r="DK383" s="1">
        <v>2.659</v>
      </c>
      <c r="DL383" s="1">
        <v>2.327</v>
      </c>
      <c r="DM383" s="1">
        <v>30.569</v>
      </c>
      <c r="DN383" s="1">
        <v>32.895</v>
      </c>
      <c r="DO383" s="1">
        <v>0.0</v>
      </c>
      <c r="DP383" s="1">
        <v>0.141</v>
      </c>
      <c r="DQ383" s="1">
        <v>0.141</v>
      </c>
      <c r="DR383" s="1" t="s">
        <v>158</v>
      </c>
      <c r="DS383" s="1" t="s">
        <v>157</v>
      </c>
      <c r="DT383" s="1" t="s">
        <v>149</v>
      </c>
      <c r="DU383" s="1" t="s">
        <v>158</v>
      </c>
      <c r="DV383" s="1">
        <v>296.48</v>
      </c>
      <c r="DW383" s="1" t="str">
        <f t="shared" si="3"/>
        <v>low</v>
      </c>
      <c r="DX383" s="1">
        <v>245.126</v>
      </c>
      <c r="DY383" s="1">
        <v>225.878</v>
      </c>
      <c r="DZ383" s="1">
        <v>19.017</v>
      </c>
      <c r="EA383" s="1" t="s">
        <v>158</v>
      </c>
      <c r="EB383" s="1" t="s">
        <v>157</v>
      </c>
      <c r="EC383" s="1" t="s">
        <v>149</v>
      </c>
      <c r="ED383" s="1" t="s">
        <v>158</v>
      </c>
      <c r="EE383" s="1" t="s">
        <v>925</v>
      </c>
      <c r="EF383" s="1" t="s">
        <v>151</v>
      </c>
      <c r="EG383" s="1" t="s">
        <v>151</v>
      </c>
    </row>
    <row r="384" ht="14.25" customHeight="1">
      <c r="A384" s="1" t="s">
        <v>926</v>
      </c>
      <c r="B384" s="1" t="s">
        <v>153</v>
      </c>
      <c r="C384" s="1">
        <v>41.0</v>
      </c>
      <c r="D384" s="1" t="s">
        <v>161</v>
      </c>
      <c r="E384" s="1">
        <v>74.1</v>
      </c>
      <c r="F384" s="1">
        <v>77.0</v>
      </c>
      <c r="G384" s="1" t="s">
        <v>154</v>
      </c>
      <c r="H384" s="1">
        <v>11.4</v>
      </c>
      <c r="I384" s="1">
        <v>110.0</v>
      </c>
      <c r="J384" s="1">
        <v>198.0</v>
      </c>
      <c r="K384" s="1">
        <v>2.571428571</v>
      </c>
      <c r="L384" s="1">
        <v>75.4</v>
      </c>
      <c r="M384" s="1">
        <v>1.9</v>
      </c>
      <c r="N384" s="1">
        <v>86.0</v>
      </c>
      <c r="O384" s="1">
        <v>5.8</v>
      </c>
      <c r="P384" s="1">
        <v>4.27</v>
      </c>
      <c r="Q384" s="1">
        <v>15.87</v>
      </c>
      <c r="R384" s="1">
        <v>0.269061122</v>
      </c>
      <c r="S384" s="1">
        <v>57.0</v>
      </c>
      <c r="T384" s="1">
        <v>9.57</v>
      </c>
      <c r="U384" s="1">
        <v>4.773</v>
      </c>
      <c r="V384" s="1">
        <v>120.9</v>
      </c>
      <c r="W384" s="1">
        <v>150.3534957</v>
      </c>
      <c r="X384" s="1">
        <v>81.7</v>
      </c>
      <c r="Y384" s="1">
        <v>49.25826899</v>
      </c>
      <c r="Z384" s="1">
        <v>2.030116</v>
      </c>
      <c r="AA384" s="1">
        <v>0.342543097</v>
      </c>
      <c r="AB384" s="1">
        <v>56.4</v>
      </c>
      <c r="AC384" s="1">
        <v>23.23508135</v>
      </c>
      <c r="AD384" s="1" t="s">
        <v>154</v>
      </c>
      <c r="AE384" s="1">
        <v>38.30997828</v>
      </c>
      <c r="AF384" s="1">
        <v>75.0</v>
      </c>
      <c r="AG384" s="1" t="s">
        <v>154</v>
      </c>
      <c r="AH384" s="1" t="s">
        <v>154</v>
      </c>
      <c r="AI384" s="1" t="s">
        <v>142</v>
      </c>
      <c r="AJ384" s="1" t="s">
        <v>167</v>
      </c>
      <c r="AK384" s="1" t="s">
        <v>173</v>
      </c>
      <c r="AL384" s="1">
        <v>91.0</v>
      </c>
      <c r="AM384" s="1">
        <v>56.0</v>
      </c>
      <c r="AN384" s="1">
        <v>1959.37</v>
      </c>
      <c r="AO384" s="1">
        <v>20.9495</v>
      </c>
      <c r="AP384" s="1">
        <v>738.897</v>
      </c>
      <c r="AQ384" s="1">
        <v>775.449</v>
      </c>
      <c r="AR384" s="1">
        <v>14.1304</v>
      </c>
      <c r="AS384" s="1">
        <v>850.246</v>
      </c>
      <c r="AT384" s="1">
        <v>3719.44</v>
      </c>
      <c r="AU384" s="1">
        <v>313.238</v>
      </c>
      <c r="AV384" s="1">
        <v>9.71341</v>
      </c>
      <c r="AW384" s="1">
        <v>2.07242</v>
      </c>
      <c r="AX384" s="1">
        <v>3.78927</v>
      </c>
      <c r="AY384" s="1">
        <v>968.409</v>
      </c>
      <c r="AZ384" s="1">
        <v>1.09169</v>
      </c>
      <c r="BA384" s="1">
        <v>1.4994</v>
      </c>
      <c r="BB384" s="1">
        <v>15.9568</v>
      </c>
      <c r="BC384" s="1">
        <v>4.58111</v>
      </c>
      <c r="BD384" s="1">
        <v>0.941714</v>
      </c>
      <c r="BE384" s="1">
        <v>370.461</v>
      </c>
      <c r="BF384" s="1">
        <v>6.57241</v>
      </c>
      <c r="BG384" s="1">
        <v>260.145</v>
      </c>
      <c r="BH384" s="1">
        <v>3.77536057</v>
      </c>
      <c r="BI384" s="1">
        <v>0.775159916</v>
      </c>
      <c r="BJ384" s="1">
        <v>0.391397289</v>
      </c>
      <c r="BK384" s="1">
        <v>0.035674566</v>
      </c>
      <c r="BL384" s="1" t="s">
        <v>156</v>
      </c>
      <c r="BM384" s="1" t="s">
        <v>146</v>
      </c>
      <c r="BN384" s="1" t="s">
        <v>146</v>
      </c>
      <c r="BO384" s="1" t="s">
        <v>146</v>
      </c>
      <c r="BP384" s="1" t="s">
        <v>146</v>
      </c>
      <c r="BQ384" s="1" t="s">
        <v>146</v>
      </c>
      <c r="BR384" s="1" t="s">
        <v>146</v>
      </c>
      <c r="BS384" s="1">
        <v>184.8893142</v>
      </c>
      <c r="BT384" s="1">
        <v>3.902139218</v>
      </c>
      <c r="BU384" s="1">
        <v>1.218611968</v>
      </c>
      <c r="BV384" s="1">
        <v>0.673322712</v>
      </c>
      <c r="BW384" s="1">
        <v>0.222077979</v>
      </c>
      <c r="BX384" s="1">
        <v>-0.622966614</v>
      </c>
      <c r="BY384" s="1">
        <v>-0.318002355</v>
      </c>
      <c r="BZ384" s="1" t="str">
        <f t="shared" si="1"/>
        <v>antiinflamatoria</v>
      </c>
      <c r="CA384" s="1">
        <v>34.45333333</v>
      </c>
      <c r="CB384" s="1" t="s">
        <v>148</v>
      </c>
      <c r="CC384" s="1">
        <v>0.022777341</v>
      </c>
      <c r="CD384" s="1">
        <v>0.091817467</v>
      </c>
      <c r="CE384" s="1">
        <v>0.038867034</v>
      </c>
      <c r="CF384" s="1">
        <v>0.219354839</v>
      </c>
      <c r="CG384" s="1">
        <v>0.216443745</v>
      </c>
      <c r="CH384" s="1">
        <v>6609.24</v>
      </c>
      <c r="CI384" s="2" t="str">
        <f t="shared" si="2"/>
        <v>High</v>
      </c>
      <c r="CJ384" s="1">
        <v>7077.084</v>
      </c>
      <c r="CK384" s="1">
        <v>4899.26</v>
      </c>
      <c r="CL384" s="1">
        <v>2177.824</v>
      </c>
      <c r="CM384" s="1">
        <v>354.977</v>
      </c>
      <c r="CN384" s="1">
        <v>6654.729</v>
      </c>
      <c r="CO384" s="1">
        <v>64.352</v>
      </c>
      <c r="CP384" s="1">
        <v>0.0</v>
      </c>
      <c r="CQ384" s="1">
        <v>64.352</v>
      </c>
      <c r="CR384" s="1">
        <v>0.0</v>
      </c>
      <c r="CS384" s="1">
        <v>3.026</v>
      </c>
      <c r="CT384" s="1">
        <v>3.026</v>
      </c>
      <c r="CU384" s="1">
        <v>0.0</v>
      </c>
      <c r="CV384" s="1">
        <v>5.425</v>
      </c>
      <c r="CW384" s="1">
        <v>0.0</v>
      </c>
      <c r="CX384" s="1">
        <v>0.0</v>
      </c>
      <c r="CY384" s="1">
        <v>56.664</v>
      </c>
      <c r="CZ384" s="1">
        <v>186.903</v>
      </c>
      <c r="DA384" s="1">
        <v>48.686</v>
      </c>
      <c r="DB384" s="1">
        <v>235.589</v>
      </c>
      <c r="DC384" s="1">
        <v>28.302</v>
      </c>
      <c r="DD384" s="1">
        <v>1.046</v>
      </c>
      <c r="DE384" s="1">
        <v>29.348</v>
      </c>
      <c r="DF384" s="1">
        <v>29.243</v>
      </c>
      <c r="DG384" s="1">
        <v>4.132</v>
      </c>
      <c r="DH384" s="1">
        <v>33.375</v>
      </c>
      <c r="DI384" s="1">
        <v>0.451</v>
      </c>
      <c r="DJ384" s="1">
        <v>2.643</v>
      </c>
      <c r="DK384" s="1">
        <v>3.094</v>
      </c>
      <c r="DL384" s="1">
        <v>4533.345</v>
      </c>
      <c r="DM384" s="1">
        <v>2118.291</v>
      </c>
      <c r="DN384" s="1">
        <v>6651.636</v>
      </c>
      <c r="DO384" s="1">
        <v>0.0</v>
      </c>
      <c r="DP384" s="1">
        <v>3.026</v>
      </c>
      <c r="DQ384" s="1">
        <v>3.026</v>
      </c>
      <c r="DR384" s="1" t="s">
        <v>149</v>
      </c>
      <c r="DS384" s="1" t="s">
        <v>149</v>
      </c>
      <c r="DT384" s="1" t="s">
        <v>149</v>
      </c>
      <c r="DU384" s="1" t="s">
        <v>149</v>
      </c>
      <c r="DV384" s="1">
        <v>3373.145</v>
      </c>
      <c r="DW384" s="1" t="str">
        <f t="shared" si="3"/>
        <v>high</v>
      </c>
      <c r="DX384" s="1">
        <v>3611.918</v>
      </c>
      <c r="DY384" s="1">
        <v>181.169</v>
      </c>
      <c r="DZ384" s="1">
        <v>3396.362</v>
      </c>
      <c r="EA384" s="1" t="s">
        <v>149</v>
      </c>
      <c r="EB384" s="1" t="s">
        <v>149</v>
      </c>
      <c r="EC384" s="1" t="s">
        <v>149</v>
      </c>
      <c r="ED384" s="1" t="s">
        <v>149</v>
      </c>
      <c r="EE384" s="1" t="s">
        <v>927</v>
      </c>
      <c r="EF384" s="1" t="s">
        <v>151</v>
      </c>
      <c r="EG384" s="1" t="s">
        <v>151</v>
      </c>
    </row>
    <row r="385" ht="14.25" customHeight="1">
      <c r="A385" s="1" t="s">
        <v>928</v>
      </c>
      <c r="B385" s="1" t="s">
        <v>153</v>
      </c>
      <c r="C385" s="1">
        <v>54.0</v>
      </c>
      <c r="D385" s="1" t="s">
        <v>161</v>
      </c>
      <c r="E385" s="1">
        <v>101.0</v>
      </c>
      <c r="F385" s="1">
        <v>56.0</v>
      </c>
      <c r="G385" s="1" t="s">
        <v>154</v>
      </c>
      <c r="H385" s="1">
        <v>37.4</v>
      </c>
      <c r="I385" s="1">
        <v>116.0</v>
      </c>
      <c r="J385" s="1">
        <v>210.0</v>
      </c>
      <c r="K385" s="1">
        <v>3.75</v>
      </c>
      <c r="L385" s="1">
        <v>60.2</v>
      </c>
      <c r="M385" s="1">
        <v>2.5</v>
      </c>
      <c r="N385" s="1">
        <v>86.0</v>
      </c>
      <c r="O385" s="1">
        <v>5.3</v>
      </c>
      <c r="P385" s="1">
        <v>12.3</v>
      </c>
      <c r="Q385" s="1">
        <v>5.95</v>
      </c>
      <c r="R385" s="1">
        <v>2.067226891</v>
      </c>
      <c r="S385" s="1">
        <v>187.0</v>
      </c>
      <c r="T385" s="1">
        <v>16.77</v>
      </c>
      <c r="U385" s="1">
        <v>4.773</v>
      </c>
      <c r="V385" s="1">
        <v>176.6</v>
      </c>
      <c r="W385" s="1">
        <v>263.4721131</v>
      </c>
      <c r="X385" s="1">
        <v>47.3</v>
      </c>
      <c r="Y385" s="1">
        <v>28.10981718</v>
      </c>
      <c r="Z385" s="1">
        <v>3.557476</v>
      </c>
      <c r="AA385" s="1">
        <v>0.316159366</v>
      </c>
      <c r="AB385" s="1">
        <v>77.0</v>
      </c>
      <c r="AC385" s="1">
        <v>32.93637164</v>
      </c>
      <c r="AD385" s="1" t="s">
        <v>155</v>
      </c>
      <c r="AE385" s="1">
        <v>48.02895265</v>
      </c>
      <c r="AF385" s="1">
        <v>98.7</v>
      </c>
      <c r="AG385" s="1" t="s">
        <v>140</v>
      </c>
      <c r="AH385" s="1" t="s">
        <v>141</v>
      </c>
      <c r="AI385" s="1" t="s">
        <v>142</v>
      </c>
      <c r="AJ385" s="1" t="s">
        <v>142</v>
      </c>
      <c r="AK385" s="1" t="s">
        <v>143</v>
      </c>
      <c r="AL385" s="1">
        <v>93.0</v>
      </c>
      <c r="AM385" s="1">
        <v>70.0</v>
      </c>
      <c r="AN385" s="1">
        <v>1725.75</v>
      </c>
      <c r="AO385" s="1">
        <v>13.2428</v>
      </c>
      <c r="AP385" s="1">
        <v>346.883</v>
      </c>
      <c r="AQ385" s="1">
        <v>874.372</v>
      </c>
      <c r="AR385" s="1">
        <v>14.6203</v>
      </c>
      <c r="AS385" s="1">
        <v>1427.74</v>
      </c>
      <c r="AT385" s="1">
        <v>2261.19</v>
      </c>
      <c r="AU385" s="1">
        <v>212.983</v>
      </c>
      <c r="AV385" s="1">
        <v>9.89914</v>
      </c>
      <c r="AW385" s="1">
        <v>1.0866</v>
      </c>
      <c r="AX385" s="1">
        <v>2.51463</v>
      </c>
      <c r="AY385" s="1">
        <v>863.193</v>
      </c>
      <c r="AZ385" s="1">
        <v>1.85427</v>
      </c>
      <c r="BA385" s="1">
        <v>2.87784</v>
      </c>
      <c r="BB385" s="1">
        <v>17.2465</v>
      </c>
      <c r="BC385" s="1">
        <v>5.44252</v>
      </c>
      <c r="BD385" s="1">
        <v>1.11314</v>
      </c>
      <c r="BE385" s="1">
        <v>329.231</v>
      </c>
      <c r="BF385" s="1">
        <v>7.07393</v>
      </c>
      <c r="BG385" s="1">
        <v>249.168</v>
      </c>
      <c r="BH385" s="1">
        <v>1.887013235</v>
      </c>
      <c r="BI385" s="1">
        <v>0.991354092</v>
      </c>
      <c r="BJ385" s="1">
        <v>0.197123548</v>
      </c>
      <c r="BK385" s="1">
        <v>0.0</v>
      </c>
      <c r="BL385" s="1" t="s">
        <v>144</v>
      </c>
      <c r="BM385" s="1" t="s">
        <v>146</v>
      </c>
      <c r="BN385" s="1" t="s">
        <v>145</v>
      </c>
      <c r="BO385" s="1" t="s">
        <v>146</v>
      </c>
      <c r="BP385" s="1" t="s">
        <v>146</v>
      </c>
      <c r="BQ385" s="1" t="s">
        <v>146</v>
      </c>
      <c r="BR385" s="1" t="s">
        <v>145</v>
      </c>
      <c r="BS385" s="1">
        <v>138.2606595</v>
      </c>
      <c r="BT385" s="1">
        <v>2.478712927</v>
      </c>
      <c r="BU385" s="1">
        <v>0.532685398</v>
      </c>
      <c r="BV385" s="1">
        <v>0.443866626</v>
      </c>
      <c r="BW385" s="1">
        <v>0.105765096</v>
      </c>
      <c r="BX385" s="1">
        <v>-0.568954479</v>
      </c>
      <c r="BY385" s="1">
        <v>-0.329637589</v>
      </c>
      <c r="BZ385" s="1" t="str">
        <f t="shared" si="1"/>
        <v>antiinflamatoria</v>
      </c>
      <c r="CA385" s="1">
        <v>45.01722391</v>
      </c>
      <c r="CB385" s="1" t="s">
        <v>148</v>
      </c>
      <c r="CC385" s="1">
        <v>0.717285945</v>
      </c>
      <c r="CD385" s="1">
        <v>0.016002682</v>
      </c>
      <c r="CE385" s="1">
        <v>3.65776E-4</v>
      </c>
      <c r="CF385" s="1">
        <v>0.257323132</v>
      </c>
      <c r="CG385" s="1">
        <v>0.001859359</v>
      </c>
      <c r="CH385" s="1">
        <v>1323.502</v>
      </c>
      <c r="CI385" s="2" t="str">
        <f t="shared" si="2"/>
        <v>High</v>
      </c>
      <c r="CJ385" s="1">
        <v>1230.386</v>
      </c>
      <c r="CK385" s="1">
        <v>843.09</v>
      </c>
      <c r="CL385" s="1">
        <v>387.296</v>
      </c>
      <c r="CM385" s="1">
        <v>31.61</v>
      </c>
      <c r="CN385" s="1">
        <v>1187.205</v>
      </c>
      <c r="CO385" s="1">
        <v>8.335</v>
      </c>
      <c r="CP385" s="1">
        <v>0.0</v>
      </c>
      <c r="CQ385" s="1">
        <v>8.335</v>
      </c>
      <c r="CR385" s="1">
        <v>0.013</v>
      </c>
      <c r="CS385" s="1">
        <v>3.222</v>
      </c>
      <c r="CT385" s="1">
        <v>3.235</v>
      </c>
      <c r="CU385" s="1">
        <v>0.0</v>
      </c>
      <c r="CV385" s="1">
        <v>0.834</v>
      </c>
      <c r="CW385" s="1">
        <v>0.0</v>
      </c>
      <c r="CX385" s="1">
        <v>0.0</v>
      </c>
      <c r="CY385" s="1">
        <v>27.27</v>
      </c>
      <c r="CZ385" s="1">
        <v>0.04</v>
      </c>
      <c r="DA385" s="1">
        <v>0.285</v>
      </c>
      <c r="DB385" s="1">
        <v>0.325</v>
      </c>
      <c r="DC385" s="1">
        <v>0.002</v>
      </c>
      <c r="DD385" s="1">
        <v>0.047</v>
      </c>
      <c r="DE385" s="1">
        <v>0.049</v>
      </c>
      <c r="DF385" s="1">
        <v>2.887</v>
      </c>
      <c r="DG385" s="1">
        <v>1.079</v>
      </c>
      <c r="DH385" s="1">
        <v>3.967</v>
      </c>
      <c r="DI385" s="1">
        <v>0.197</v>
      </c>
      <c r="DJ385" s="1">
        <v>1.184</v>
      </c>
      <c r="DK385" s="1">
        <v>1.381</v>
      </c>
      <c r="DL385" s="1">
        <v>804.311</v>
      </c>
      <c r="DM385" s="1">
        <v>381.443</v>
      </c>
      <c r="DN385" s="1">
        <v>1185.754</v>
      </c>
      <c r="DO385" s="1">
        <v>0.013</v>
      </c>
      <c r="DP385" s="1">
        <v>3.222</v>
      </c>
      <c r="DQ385" s="1">
        <v>3.235</v>
      </c>
      <c r="DR385" s="1" t="s">
        <v>149</v>
      </c>
      <c r="DS385" s="1" t="s">
        <v>149</v>
      </c>
      <c r="DT385" s="1" t="s">
        <v>158</v>
      </c>
      <c r="DU385" s="1" t="s">
        <v>149</v>
      </c>
      <c r="DV385" s="1">
        <v>766.914</v>
      </c>
      <c r="DW385" s="1" t="str">
        <f t="shared" si="3"/>
        <v>high</v>
      </c>
      <c r="DX385" s="1">
        <v>712.957</v>
      </c>
      <c r="DY385" s="1">
        <v>18.317</v>
      </c>
      <c r="DZ385" s="1">
        <v>687.936</v>
      </c>
      <c r="EA385" s="1" t="s">
        <v>149</v>
      </c>
      <c r="EB385" s="1" t="s">
        <v>149</v>
      </c>
      <c r="EC385" s="1" t="s">
        <v>158</v>
      </c>
      <c r="ED385" s="1" t="s">
        <v>149</v>
      </c>
      <c r="EE385" s="1" t="s">
        <v>929</v>
      </c>
      <c r="EF385" s="1" t="s">
        <v>151</v>
      </c>
      <c r="EG385" s="1" t="s">
        <v>151</v>
      </c>
    </row>
    <row r="386" ht="14.25" customHeight="1">
      <c r="A386" s="1" t="s">
        <v>930</v>
      </c>
      <c r="B386" s="1" t="s">
        <v>136</v>
      </c>
      <c r="C386" s="1">
        <v>22.0</v>
      </c>
      <c r="D386" s="1" t="s">
        <v>137</v>
      </c>
      <c r="E386" s="1">
        <v>104.0</v>
      </c>
      <c r="F386" s="1">
        <v>30.0</v>
      </c>
      <c r="G386" s="1" t="s">
        <v>138</v>
      </c>
      <c r="H386" s="1">
        <v>33.0</v>
      </c>
      <c r="I386" s="1">
        <v>117.0</v>
      </c>
      <c r="J386" s="1">
        <v>181.0</v>
      </c>
      <c r="K386" s="1">
        <v>6.033333333</v>
      </c>
      <c r="L386" s="1">
        <v>384.6</v>
      </c>
      <c r="M386" s="1">
        <v>0.6</v>
      </c>
      <c r="N386" s="1">
        <v>83.0</v>
      </c>
      <c r="O386" s="1">
        <v>5.7</v>
      </c>
      <c r="P386" s="1">
        <v>0.63</v>
      </c>
      <c r="Q386" s="1">
        <v>3.72</v>
      </c>
      <c r="R386" s="1">
        <v>0.169354839</v>
      </c>
      <c r="S386" s="1">
        <v>165.0</v>
      </c>
      <c r="T386" s="1">
        <v>9.88</v>
      </c>
      <c r="U386" s="1">
        <v>4.6065</v>
      </c>
      <c r="V386" s="1">
        <v>132.6</v>
      </c>
      <c r="W386" s="1">
        <v>178.5811116</v>
      </c>
      <c r="X386" s="1">
        <v>80.0</v>
      </c>
      <c r="Y386" s="1">
        <v>49.43727202</v>
      </c>
      <c r="Z386" s="1">
        <v>2.022765333</v>
      </c>
      <c r="AA386" s="1">
        <v>0.342728042</v>
      </c>
      <c r="AB386" s="1">
        <v>83.2</v>
      </c>
      <c r="AC386" s="1">
        <v>26.73783043</v>
      </c>
      <c r="AD386" s="1" t="s">
        <v>139</v>
      </c>
      <c r="AE386" s="1">
        <v>34.3779902</v>
      </c>
      <c r="AF386" s="1">
        <v>89.3</v>
      </c>
      <c r="AG386" s="1" t="s">
        <v>140</v>
      </c>
      <c r="AH386" s="1" t="s">
        <v>141</v>
      </c>
      <c r="AI386" s="1" t="s">
        <v>142</v>
      </c>
      <c r="AJ386" s="1" t="s">
        <v>167</v>
      </c>
      <c r="AK386" s="1" t="s">
        <v>143</v>
      </c>
      <c r="AL386" s="1">
        <v>128.0</v>
      </c>
      <c r="AM386" s="1">
        <v>77.0</v>
      </c>
      <c r="AN386" s="1">
        <v>2503.63</v>
      </c>
      <c r="AO386" s="1">
        <v>22.1407</v>
      </c>
      <c r="AP386" s="1">
        <v>658.244</v>
      </c>
      <c r="AQ386" s="1">
        <v>1153.08</v>
      </c>
      <c r="AR386" s="1">
        <v>14.5963</v>
      </c>
      <c r="AS386" s="1">
        <v>1659.43</v>
      </c>
      <c r="AT386" s="1">
        <v>3950.61</v>
      </c>
      <c r="AU386" s="1">
        <v>272.398</v>
      </c>
      <c r="AV386" s="1">
        <v>11.8128</v>
      </c>
      <c r="AW386" s="1">
        <v>1.90718</v>
      </c>
      <c r="AX386" s="1">
        <v>3.36619</v>
      </c>
      <c r="AY386" s="1">
        <v>953.759</v>
      </c>
      <c r="AZ386" s="1">
        <v>1.28696</v>
      </c>
      <c r="BA386" s="1">
        <v>2.22473</v>
      </c>
      <c r="BB386" s="1">
        <v>20.7804</v>
      </c>
      <c r="BC386" s="1">
        <v>5.84406</v>
      </c>
      <c r="BD386" s="1">
        <v>2.09745</v>
      </c>
      <c r="BE386" s="1">
        <v>367.639</v>
      </c>
      <c r="BF386" s="1">
        <v>7.76019</v>
      </c>
      <c r="BG386" s="1">
        <v>274.375</v>
      </c>
      <c r="BH386" s="1">
        <v>3.741325797</v>
      </c>
      <c r="BI386" s="1">
        <v>0.730248269</v>
      </c>
      <c r="BJ386" s="1">
        <v>0.204597571</v>
      </c>
      <c r="BK386" s="1">
        <v>0.018316188</v>
      </c>
      <c r="BL386" s="1" t="s">
        <v>144</v>
      </c>
      <c r="BM386" s="1" t="s">
        <v>146</v>
      </c>
      <c r="BN386" s="1" t="s">
        <v>145</v>
      </c>
      <c r="BO386" s="1" t="s">
        <v>145</v>
      </c>
      <c r="BP386" s="1" t="s">
        <v>146</v>
      </c>
      <c r="BQ386" s="1" t="s">
        <v>146</v>
      </c>
      <c r="BR386" s="1" t="s">
        <v>146</v>
      </c>
      <c r="BS386" s="1">
        <v>233.0326642</v>
      </c>
      <c r="BT386" s="1">
        <v>3.952305809</v>
      </c>
      <c r="BU386" s="1">
        <v>0.927499891</v>
      </c>
      <c r="BV386" s="1">
        <v>0.652790372</v>
      </c>
      <c r="BW386" s="1">
        <v>0.185250142</v>
      </c>
      <c r="BX386" s="1">
        <v>-1.163604001</v>
      </c>
      <c r="BY386" s="1">
        <v>-0.464698083</v>
      </c>
      <c r="BZ386" s="1" t="str">
        <f t="shared" si="1"/>
        <v>antiinflamatoria</v>
      </c>
      <c r="CA386" s="1">
        <v>24.49272116</v>
      </c>
      <c r="CB386" s="1" t="s">
        <v>148</v>
      </c>
      <c r="CC386" s="1">
        <v>0.329430879</v>
      </c>
      <c r="CD386" s="1">
        <v>0.021885602</v>
      </c>
      <c r="CE386" s="1">
        <v>0.499976107</v>
      </c>
      <c r="CF386" s="1">
        <v>0.004874086</v>
      </c>
      <c r="CG386" s="1">
        <v>0.050556697</v>
      </c>
      <c r="CH386" s="1">
        <v>2398.057</v>
      </c>
      <c r="CI386" s="2" t="str">
        <f t="shared" si="2"/>
        <v>High</v>
      </c>
      <c r="CJ386" s="1">
        <v>621.206</v>
      </c>
      <c r="CK386" s="1">
        <v>405.451</v>
      </c>
      <c r="CL386" s="1">
        <v>215.756</v>
      </c>
      <c r="CM386" s="1">
        <v>207.755</v>
      </c>
      <c r="CN386" s="1">
        <v>351.817</v>
      </c>
      <c r="CO386" s="1">
        <v>2.071</v>
      </c>
      <c r="CP386" s="1">
        <v>0.0</v>
      </c>
      <c r="CQ386" s="1">
        <v>2.071</v>
      </c>
      <c r="CR386" s="1">
        <v>0.0</v>
      </c>
      <c r="CS386" s="1">
        <v>59.431</v>
      </c>
      <c r="CT386" s="1">
        <v>59.431</v>
      </c>
      <c r="CU386" s="1">
        <v>0.133</v>
      </c>
      <c r="CV386" s="1">
        <v>0.211</v>
      </c>
      <c r="CW386" s="1">
        <v>67.619</v>
      </c>
      <c r="CX386" s="1">
        <v>0.0</v>
      </c>
      <c r="CY386" s="1">
        <v>123.292</v>
      </c>
      <c r="CZ386" s="1">
        <v>1.428</v>
      </c>
      <c r="DA386" s="1">
        <v>0.0</v>
      </c>
      <c r="DB386" s="1">
        <v>1.428</v>
      </c>
      <c r="DC386" s="1">
        <v>0.311</v>
      </c>
      <c r="DD386" s="1">
        <v>0.147</v>
      </c>
      <c r="DE386" s="1">
        <v>0.458</v>
      </c>
      <c r="DF386" s="1">
        <v>10.086</v>
      </c>
      <c r="DG386" s="1">
        <v>4.873</v>
      </c>
      <c r="DH386" s="1">
        <v>14.959</v>
      </c>
      <c r="DI386" s="1">
        <v>14.614</v>
      </c>
      <c r="DJ386" s="1">
        <v>29.372</v>
      </c>
      <c r="DK386" s="1">
        <v>43.986</v>
      </c>
      <c r="DL386" s="1">
        <v>185.881</v>
      </c>
      <c r="DM386" s="1">
        <v>121.915</v>
      </c>
      <c r="DN386" s="1">
        <v>307.795</v>
      </c>
      <c r="DO386" s="1">
        <v>0.0</v>
      </c>
      <c r="DP386" s="1">
        <v>59.431</v>
      </c>
      <c r="DQ386" s="1">
        <v>59.431</v>
      </c>
      <c r="DR386" s="1" t="s">
        <v>149</v>
      </c>
      <c r="DS386" s="1" t="s">
        <v>157</v>
      </c>
      <c r="DT386" s="1" t="s">
        <v>157</v>
      </c>
      <c r="DU386" s="1" t="s">
        <v>157</v>
      </c>
      <c r="DV386" s="1">
        <v>957.832</v>
      </c>
      <c r="DW386" s="1" t="str">
        <f t="shared" si="3"/>
        <v>high</v>
      </c>
      <c r="DX386" s="1">
        <v>248.122</v>
      </c>
      <c r="DY386" s="1">
        <v>82.982</v>
      </c>
      <c r="DZ386" s="1">
        <v>140.523</v>
      </c>
      <c r="EA386" s="1" t="s">
        <v>149</v>
      </c>
      <c r="EB386" s="1" t="s">
        <v>157</v>
      </c>
      <c r="EC386" s="1" t="s">
        <v>157</v>
      </c>
      <c r="ED386" s="1" t="s">
        <v>157</v>
      </c>
      <c r="EE386" s="1" t="s">
        <v>931</v>
      </c>
      <c r="EF386" s="1" t="s">
        <v>175</v>
      </c>
      <c r="EG386" s="1" t="s">
        <v>175</v>
      </c>
    </row>
    <row r="387" ht="14.25" customHeight="1">
      <c r="A387" s="1" t="s">
        <v>932</v>
      </c>
      <c r="B387" s="1" t="s">
        <v>153</v>
      </c>
      <c r="C387" s="1">
        <v>35.0</v>
      </c>
      <c r="D387" s="1" t="s">
        <v>137</v>
      </c>
      <c r="E387" s="1">
        <v>122.0</v>
      </c>
      <c r="F387" s="1">
        <v>48.0</v>
      </c>
      <c r="G387" s="1" t="s">
        <v>154</v>
      </c>
      <c r="H387" s="1">
        <v>30.0</v>
      </c>
      <c r="I387" s="1">
        <v>156.0</v>
      </c>
      <c r="J387" s="1">
        <v>234.0</v>
      </c>
      <c r="K387" s="1">
        <v>4.875</v>
      </c>
      <c r="L387" s="1">
        <v>242.1</v>
      </c>
      <c r="M387" s="1">
        <v>2.3</v>
      </c>
      <c r="N387" s="1">
        <v>76.0</v>
      </c>
      <c r="O387" s="1">
        <v>5.2</v>
      </c>
      <c r="P387" s="1">
        <v>3.99</v>
      </c>
      <c r="Q387" s="1">
        <v>14.26</v>
      </c>
      <c r="R387" s="1">
        <v>0.279803647</v>
      </c>
      <c r="S387" s="1">
        <v>150.0</v>
      </c>
      <c r="T387" s="1">
        <v>5.6</v>
      </c>
      <c r="U387" s="1">
        <v>4.218</v>
      </c>
      <c r="V387" s="1">
        <v>108.2</v>
      </c>
      <c r="W387" s="1">
        <v>155.9888579</v>
      </c>
      <c r="X387" s="1">
        <v>143.4</v>
      </c>
      <c r="Y387" s="1">
        <v>95.2550295</v>
      </c>
      <c r="Z387" s="1">
        <v>1.049813333</v>
      </c>
      <c r="AA387" s="1">
        <v>0.379804732</v>
      </c>
      <c r="AB387" s="1">
        <v>49.0</v>
      </c>
      <c r="AC387" s="1">
        <v>20.16061841</v>
      </c>
      <c r="AD387" s="1" t="s">
        <v>154</v>
      </c>
      <c r="AE387" s="1">
        <v>33.09715518</v>
      </c>
      <c r="AF387" s="1">
        <v>69.9</v>
      </c>
      <c r="AG387" s="1" t="s">
        <v>154</v>
      </c>
      <c r="AH387" s="1" t="s">
        <v>154</v>
      </c>
      <c r="AI387" s="1" t="s">
        <v>142</v>
      </c>
      <c r="AJ387" s="1" t="s">
        <v>142</v>
      </c>
      <c r="AK387" s="1" t="s">
        <v>143</v>
      </c>
      <c r="AL387" s="1">
        <v>105.0</v>
      </c>
      <c r="AM387" s="1">
        <v>75.0</v>
      </c>
      <c r="AN387" s="1">
        <v>2064.3</v>
      </c>
      <c r="AO387" s="1">
        <v>25.3128</v>
      </c>
      <c r="AP387" s="1">
        <v>758.81</v>
      </c>
      <c r="AQ387" s="1">
        <v>1127.71</v>
      </c>
      <c r="AR387" s="1">
        <v>13.9463</v>
      </c>
      <c r="AS387" s="1">
        <v>1335.78</v>
      </c>
      <c r="AT387" s="1">
        <v>3322.35</v>
      </c>
      <c r="AU387" s="1">
        <v>291.45</v>
      </c>
      <c r="AV387" s="1">
        <v>10.3581</v>
      </c>
      <c r="AW387" s="1">
        <v>1.53037</v>
      </c>
      <c r="AX387" s="1">
        <v>3.20229</v>
      </c>
      <c r="AY387" s="1">
        <v>771.962</v>
      </c>
      <c r="AZ387" s="1">
        <v>1.27884</v>
      </c>
      <c r="BA387" s="1">
        <v>1.67431</v>
      </c>
      <c r="BB387" s="1">
        <v>12.7652</v>
      </c>
      <c r="BC387" s="1">
        <v>4.64382</v>
      </c>
      <c r="BD387" s="1">
        <v>1.2812</v>
      </c>
      <c r="BE387" s="1">
        <v>393.972</v>
      </c>
      <c r="BF387" s="1">
        <v>6.96969</v>
      </c>
      <c r="BG387" s="1">
        <v>129.299</v>
      </c>
      <c r="BH387" s="1">
        <v>1.553220824</v>
      </c>
      <c r="BI387" s="1">
        <v>0.486874858</v>
      </c>
      <c r="BJ387" s="1">
        <v>0.403270175</v>
      </c>
      <c r="BK387" s="1">
        <v>0.040709307</v>
      </c>
      <c r="BL387" s="1" t="s">
        <v>144</v>
      </c>
      <c r="BM387" s="1" t="s">
        <v>146</v>
      </c>
      <c r="BN387" s="1" t="s">
        <v>145</v>
      </c>
      <c r="BO387" s="1" t="s">
        <v>145</v>
      </c>
      <c r="BP387" s="1" t="s">
        <v>146</v>
      </c>
      <c r="BQ387" s="1" t="s">
        <v>146</v>
      </c>
      <c r="BR387" s="1" t="s">
        <v>146</v>
      </c>
      <c r="BS387" s="1">
        <v>252.2832388</v>
      </c>
      <c r="BT387" s="1">
        <v>3.407693811</v>
      </c>
      <c r="BU387" s="1">
        <v>1.018413493</v>
      </c>
      <c r="BV387" s="1">
        <v>0.861783135</v>
      </c>
      <c r="BW387" s="1">
        <v>0.229428372</v>
      </c>
      <c r="BX387" s="1">
        <v>0.118388096</v>
      </c>
      <c r="BY387" s="1">
        <v>0.057358574</v>
      </c>
      <c r="BZ387" s="1" t="str">
        <f t="shared" si="1"/>
        <v>proinflamatoria</v>
      </c>
      <c r="CA387" s="1">
        <v>31.39341917</v>
      </c>
      <c r="CB387" s="1" t="s">
        <v>148</v>
      </c>
      <c r="CC387" s="1">
        <v>0.009160366</v>
      </c>
      <c r="CD387" s="1">
        <v>0.107724309</v>
      </c>
      <c r="CE387" s="1">
        <v>0.02676107</v>
      </c>
      <c r="CF387" s="1">
        <v>0.611424457</v>
      </c>
      <c r="CG387" s="1">
        <v>0.049681987</v>
      </c>
      <c r="CH387" s="1">
        <v>1247.514</v>
      </c>
      <c r="CI387" s="2" t="str">
        <f t="shared" si="2"/>
        <v>High</v>
      </c>
      <c r="CJ387" s="1">
        <v>1499.662</v>
      </c>
      <c r="CK387" s="1">
        <v>1077.618</v>
      </c>
      <c r="CL387" s="1">
        <v>422.043</v>
      </c>
      <c r="CM387" s="1">
        <v>183.318</v>
      </c>
      <c r="CN387" s="1">
        <v>1306.156</v>
      </c>
      <c r="CO387" s="1">
        <v>9.319</v>
      </c>
      <c r="CP387" s="1">
        <v>0.0</v>
      </c>
      <c r="CQ387" s="1">
        <v>9.319</v>
      </c>
      <c r="CR387" s="1">
        <v>0.0</v>
      </c>
      <c r="CS387" s="1">
        <v>0.869</v>
      </c>
      <c r="CT387" s="1">
        <v>0.869</v>
      </c>
      <c r="CU387" s="1">
        <v>0.0</v>
      </c>
      <c r="CV387" s="1">
        <v>0.948</v>
      </c>
      <c r="CW387" s="1">
        <v>131.447</v>
      </c>
      <c r="CX387" s="1">
        <v>0.0</v>
      </c>
      <c r="CY387" s="1">
        <v>10.943</v>
      </c>
      <c r="CZ387" s="1">
        <v>0.0</v>
      </c>
      <c r="DA387" s="1">
        <v>8.46</v>
      </c>
      <c r="DB387" s="1">
        <v>8.46</v>
      </c>
      <c r="DC387" s="1">
        <v>0.0</v>
      </c>
      <c r="DD387" s="1">
        <v>0.305</v>
      </c>
      <c r="DE387" s="1">
        <v>0.305</v>
      </c>
      <c r="DF387" s="1">
        <v>31.361</v>
      </c>
      <c r="DG387" s="1">
        <v>0.729</v>
      </c>
      <c r="DH387" s="1">
        <v>32.09</v>
      </c>
      <c r="DI387" s="1">
        <v>0.759</v>
      </c>
      <c r="DJ387" s="1">
        <v>1.285</v>
      </c>
      <c r="DK387" s="1">
        <v>2.044</v>
      </c>
      <c r="DL387" s="1">
        <v>893.695</v>
      </c>
      <c r="DM387" s="1">
        <v>410.375</v>
      </c>
      <c r="DN387" s="1">
        <v>1304.07</v>
      </c>
      <c r="DO387" s="1">
        <v>0.0</v>
      </c>
      <c r="DP387" s="1">
        <v>0.869</v>
      </c>
      <c r="DQ387" s="1">
        <v>0.869</v>
      </c>
      <c r="DR387" s="1" t="s">
        <v>157</v>
      </c>
      <c r="DS387" s="1" t="s">
        <v>149</v>
      </c>
      <c r="DT387" s="1" t="s">
        <v>157</v>
      </c>
      <c r="DU387" s="1" t="s">
        <v>149</v>
      </c>
      <c r="DV387" s="1">
        <v>604.328</v>
      </c>
      <c r="DW387" s="1" t="str">
        <f t="shared" si="3"/>
        <v>high</v>
      </c>
      <c r="DX387" s="1">
        <v>726.475</v>
      </c>
      <c r="DY387" s="1">
        <v>88.804</v>
      </c>
      <c r="DZ387" s="1">
        <v>632.735</v>
      </c>
      <c r="EA387" s="1" t="s">
        <v>157</v>
      </c>
      <c r="EB387" s="1" t="s">
        <v>149</v>
      </c>
      <c r="EC387" s="1" t="s">
        <v>157</v>
      </c>
      <c r="ED387" s="1" t="s">
        <v>149</v>
      </c>
      <c r="EE387" s="1" t="s">
        <v>933</v>
      </c>
      <c r="EF387" s="1" t="s">
        <v>151</v>
      </c>
      <c r="EG387" s="1" t="s">
        <v>151</v>
      </c>
    </row>
    <row r="388" ht="14.25" customHeight="1">
      <c r="A388" s="1" t="s">
        <v>934</v>
      </c>
      <c r="B388" s="1" t="s">
        <v>136</v>
      </c>
      <c r="C388" s="1">
        <v>28.0</v>
      </c>
      <c r="D388" s="1" t="s">
        <v>137</v>
      </c>
      <c r="E388" s="1">
        <v>85.3</v>
      </c>
      <c r="F388" s="1">
        <v>37.0</v>
      </c>
      <c r="G388" s="1" t="s">
        <v>138</v>
      </c>
      <c r="H388" s="1">
        <v>40.0</v>
      </c>
      <c r="I388" s="1">
        <v>90.0</v>
      </c>
      <c r="J388" s="1">
        <v>166.0</v>
      </c>
      <c r="K388" s="1">
        <v>4.486486486</v>
      </c>
      <c r="L388" s="1">
        <v>164.8</v>
      </c>
      <c r="M388" s="1">
        <v>3.7</v>
      </c>
      <c r="N388" s="1">
        <v>86.0</v>
      </c>
      <c r="O388" s="1">
        <v>5.9</v>
      </c>
      <c r="P388" s="1">
        <v>3.98</v>
      </c>
      <c r="Q388" s="1">
        <v>5.27</v>
      </c>
      <c r="R388" s="1">
        <v>0.755218216</v>
      </c>
      <c r="S388" s="1">
        <v>200.0</v>
      </c>
      <c r="T388" s="1">
        <v>18.8</v>
      </c>
      <c r="U388" s="1">
        <v>4.773</v>
      </c>
      <c r="V388" s="1">
        <v>190.8</v>
      </c>
      <c r="W388" s="1">
        <v>295.3652789</v>
      </c>
      <c r="X388" s="1">
        <v>42.3</v>
      </c>
      <c r="Y388" s="1">
        <v>25.07455501</v>
      </c>
      <c r="Z388" s="1">
        <v>3.988106667</v>
      </c>
      <c r="AA388" s="1">
        <v>0.311275656</v>
      </c>
      <c r="AB388" s="1">
        <v>86.3</v>
      </c>
      <c r="AC388" s="1">
        <v>30.07350061</v>
      </c>
      <c r="AD388" s="1" t="s">
        <v>155</v>
      </c>
      <c r="AE388" s="1">
        <v>34.02258709</v>
      </c>
      <c r="AF388" s="1">
        <v>96.2</v>
      </c>
      <c r="AG388" s="1" t="s">
        <v>140</v>
      </c>
      <c r="AH388" s="1" t="s">
        <v>141</v>
      </c>
      <c r="AI388" s="1" t="s">
        <v>142</v>
      </c>
      <c r="AJ388" s="1" t="s">
        <v>142</v>
      </c>
      <c r="AK388" s="1" t="s">
        <v>143</v>
      </c>
      <c r="AL388" s="1">
        <v>144.0</v>
      </c>
      <c r="AM388" s="1">
        <v>95.0</v>
      </c>
      <c r="AN388" s="1">
        <v>2220.77</v>
      </c>
      <c r="AO388" s="1">
        <v>20.9623</v>
      </c>
      <c r="AP388" s="1">
        <v>520.823</v>
      </c>
      <c r="AQ388" s="1">
        <v>1156.61</v>
      </c>
      <c r="AR388" s="1">
        <v>15.261</v>
      </c>
      <c r="AS388" s="1">
        <v>1173.25</v>
      </c>
      <c r="AT388" s="1">
        <v>2933.01</v>
      </c>
      <c r="AU388" s="1">
        <v>282.853</v>
      </c>
      <c r="AV388" s="1">
        <v>10.7575</v>
      </c>
      <c r="AW388" s="1">
        <v>3.09156</v>
      </c>
      <c r="AX388" s="1">
        <v>4.71109</v>
      </c>
      <c r="AY388" s="1">
        <v>1562.73</v>
      </c>
      <c r="AZ388" s="1">
        <v>1.23796</v>
      </c>
      <c r="BA388" s="1">
        <v>2.78991</v>
      </c>
      <c r="BB388" s="1">
        <v>22.2779</v>
      </c>
      <c r="BC388" s="1">
        <v>7.27199</v>
      </c>
      <c r="BD388" s="1">
        <v>2.03961</v>
      </c>
      <c r="BE388" s="1">
        <v>404.524</v>
      </c>
      <c r="BF388" s="1">
        <v>7.8862</v>
      </c>
      <c r="BG388" s="1">
        <v>135.024</v>
      </c>
      <c r="BH388" s="1">
        <v>7.237946067</v>
      </c>
      <c r="BI388" s="1">
        <v>3.490202686</v>
      </c>
      <c r="BJ388" s="1">
        <v>2.736585005</v>
      </c>
      <c r="BK388" s="1">
        <v>0.015049773</v>
      </c>
      <c r="BL388" s="1" t="s">
        <v>144</v>
      </c>
      <c r="BM388" s="1" t="s">
        <v>145</v>
      </c>
      <c r="BN388" s="1" t="s">
        <v>145</v>
      </c>
      <c r="BO388" s="1" t="s">
        <v>145</v>
      </c>
      <c r="BP388" s="1" t="s">
        <v>146</v>
      </c>
      <c r="BQ388" s="1" t="s">
        <v>145</v>
      </c>
      <c r="BR388" s="1" t="s">
        <v>145</v>
      </c>
      <c r="BS388" s="1">
        <v>129.8894573</v>
      </c>
      <c r="BT388" s="1">
        <v>2.289075478</v>
      </c>
      <c r="BU388" s="1">
        <v>0.809893158</v>
      </c>
      <c r="BV388" s="1">
        <v>0.43889362</v>
      </c>
      <c r="BW388" s="1">
        <v>0.105290003</v>
      </c>
      <c r="BX388" s="1">
        <v>-1.346033436</v>
      </c>
      <c r="BY388" s="1">
        <v>-0.606048373</v>
      </c>
      <c r="BZ388" s="1" t="str">
        <f t="shared" si="1"/>
        <v>antiinflamatoria</v>
      </c>
      <c r="CA388" s="1">
        <v>28.78170478</v>
      </c>
      <c r="CB388" s="1" t="s">
        <v>148</v>
      </c>
      <c r="CC388" s="1" t="s">
        <v>147</v>
      </c>
      <c r="CD388" s="1" t="s">
        <v>147</v>
      </c>
      <c r="CE388" s="1" t="s">
        <v>147</v>
      </c>
      <c r="CF388" s="1" t="s">
        <v>147</v>
      </c>
      <c r="CG388" s="1" t="s">
        <v>147</v>
      </c>
      <c r="CH388" s="1">
        <v>1287.369</v>
      </c>
      <c r="CI388" s="2" t="str">
        <f t="shared" si="2"/>
        <v>High</v>
      </c>
      <c r="CJ388" s="1">
        <v>377.711</v>
      </c>
      <c r="CK388" s="1">
        <v>334.923</v>
      </c>
      <c r="CL388" s="1">
        <v>42.787</v>
      </c>
      <c r="CM388" s="1">
        <v>264.378</v>
      </c>
      <c r="CN388" s="1">
        <v>94.12</v>
      </c>
      <c r="CO388" s="1">
        <v>0.027</v>
      </c>
      <c r="CP388" s="1">
        <v>0.0</v>
      </c>
      <c r="CQ388" s="1">
        <v>0.027</v>
      </c>
      <c r="CR388" s="1">
        <v>0.0</v>
      </c>
      <c r="CS388" s="1">
        <v>19.185</v>
      </c>
      <c r="CT388" s="1">
        <v>19.185</v>
      </c>
      <c r="CU388" s="1">
        <v>0.0</v>
      </c>
      <c r="CV388" s="1">
        <v>0.001</v>
      </c>
      <c r="CW388" s="1">
        <v>0.0</v>
      </c>
      <c r="CX388" s="1">
        <v>0.0</v>
      </c>
      <c r="CY388" s="1">
        <v>225.749</v>
      </c>
      <c r="CZ388" s="1">
        <v>1.332</v>
      </c>
      <c r="DA388" s="1">
        <v>0.616</v>
      </c>
      <c r="DB388" s="1">
        <v>1.949</v>
      </c>
      <c r="DC388" s="1">
        <v>0.0</v>
      </c>
      <c r="DD388" s="1">
        <v>0.149</v>
      </c>
      <c r="DE388" s="1">
        <v>0.149</v>
      </c>
      <c r="DF388" s="1">
        <v>28.521</v>
      </c>
      <c r="DG388" s="1">
        <v>7.696</v>
      </c>
      <c r="DH388" s="1">
        <v>36.217</v>
      </c>
      <c r="DI388" s="1">
        <v>0.861</v>
      </c>
      <c r="DJ388" s="1">
        <v>5.242</v>
      </c>
      <c r="DK388" s="1">
        <v>6.103</v>
      </c>
      <c r="DL388" s="1">
        <v>78.285</v>
      </c>
      <c r="DM388" s="1">
        <v>9.732</v>
      </c>
      <c r="DN388" s="1">
        <v>88.017</v>
      </c>
      <c r="DO388" s="1">
        <v>0.0</v>
      </c>
      <c r="DP388" s="1">
        <v>19.185</v>
      </c>
      <c r="DQ388" s="1">
        <v>19.185</v>
      </c>
      <c r="DR388" s="1" t="s">
        <v>157</v>
      </c>
      <c r="DS388" s="1" t="s">
        <v>157</v>
      </c>
      <c r="DT388" s="1" t="s">
        <v>149</v>
      </c>
      <c r="DU388" s="1" t="s">
        <v>158</v>
      </c>
      <c r="DV388" s="1">
        <v>579.695</v>
      </c>
      <c r="DW388" s="1" t="str">
        <f t="shared" si="3"/>
        <v>high</v>
      </c>
      <c r="DX388" s="1">
        <v>170.081</v>
      </c>
      <c r="DY388" s="1">
        <v>119.048</v>
      </c>
      <c r="DZ388" s="1">
        <v>42.382</v>
      </c>
      <c r="EA388" s="1" t="s">
        <v>157</v>
      </c>
      <c r="EB388" s="1" t="s">
        <v>158</v>
      </c>
      <c r="EC388" s="1" t="s">
        <v>157</v>
      </c>
      <c r="ED388" s="1" t="s">
        <v>158</v>
      </c>
      <c r="EE388" s="1" t="s">
        <v>935</v>
      </c>
      <c r="EF388" s="1" t="s">
        <v>151</v>
      </c>
      <c r="EG388" s="1" t="s">
        <v>151</v>
      </c>
    </row>
    <row r="389" ht="14.25" customHeight="1">
      <c r="A389" s="1" t="s">
        <v>936</v>
      </c>
      <c r="B389" s="1" t="s">
        <v>153</v>
      </c>
      <c r="C389" s="1">
        <v>51.0</v>
      </c>
      <c r="D389" s="1" t="s">
        <v>161</v>
      </c>
      <c r="E389" s="1">
        <v>112.0</v>
      </c>
      <c r="F389" s="1">
        <v>65.0</v>
      </c>
      <c r="G389" s="1" t="s">
        <v>154</v>
      </c>
      <c r="H389" s="1">
        <v>22.4</v>
      </c>
      <c r="I389" s="1">
        <v>146.0</v>
      </c>
      <c r="J389" s="1">
        <v>233.0</v>
      </c>
      <c r="K389" s="1">
        <v>3.584615385</v>
      </c>
      <c r="L389" s="1">
        <v>158.8</v>
      </c>
      <c r="M389" s="1">
        <v>2.3</v>
      </c>
      <c r="N389" s="1">
        <v>80.0</v>
      </c>
      <c r="O389" s="1">
        <v>5.2</v>
      </c>
      <c r="P389" s="1">
        <v>6.16</v>
      </c>
      <c r="Q389" s="1">
        <v>10.51</v>
      </c>
      <c r="R389" s="1">
        <v>0.586108468</v>
      </c>
      <c r="S389" s="1">
        <v>112.0</v>
      </c>
      <c r="T389" s="1">
        <v>9.96</v>
      </c>
      <c r="U389" s="1">
        <v>4.44</v>
      </c>
      <c r="V389" s="1">
        <v>143.4</v>
      </c>
      <c r="W389" s="1">
        <v>211.9148936</v>
      </c>
      <c r="X389" s="1">
        <v>80.1</v>
      </c>
      <c r="Y389" s="1">
        <v>50.87919245</v>
      </c>
      <c r="Z389" s="1">
        <v>1.96544</v>
      </c>
      <c r="AA389" s="1">
        <v>0.344200948</v>
      </c>
      <c r="AB389" s="1">
        <v>59.2</v>
      </c>
      <c r="AC389" s="1">
        <v>25.3225091</v>
      </c>
      <c r="AD389" s="1" t="s">
        <v>139</v>
      </c>
      <c r="AE389" s="1">
        <v>38.84663164</v>
      </c>
      <c r="AF389" s="1">
        <v>81.4</v>
      </c>
      <c r="AG389" s="1" t="s">
        <v>140</v>
      </c>
      <c r="AH389" s="1" t="s">
        <v>154</v>
      </c>
      <c r="AI389" s="1" t="s">
        <v>142</v>
      </c>
      <c r="AJ389" s="1" t="s">
        <v>142</v>
      </c>
      <c r="AK389" s="1" t="s">
        <v>143</v>
      </c>
      <c r="AL389" s="1">
        <v>120.0</v>
      </c>
      <c r="AM389" s="1">
        <v>72.0</v>
      </c>
      <c r="AN389" s="1">
        <v>1711.58</v>
      </c>
      <c r="AO389" s="1">
        <v>23.6178</v>
      </c>
      <c r="AP389" s="1">
        <v>597.384</v>
      </c>
      <c r="AQ389" s="1">
        <v>914.064</v>
      </c>
      <c r="AR389" s="1">
        <v>16.3056</v>
      </c>
      <c r="AS389" s="1">
        <v>1602.4</v>
      </c>
      <c r="AT389" s="1">
        <v>2606.02</v>
      </c>
      <c r="AU389" s="1">
        <v>245.232</v>
      </c>
      <c r="AV389" s="1">
        <v>11.3589</v>
      </c>
      <c r="AW389" s="1">
        <v>1.57397</v>
      </c>
      <c r="AX389" s="1">
        <v>4.16281</v>
      </c>
      <c r="AY389" s="1">
        <v>1044.65</v>
      </c>
      <c r="AZ389" s="1">
        <v>1.42977</v>
      </c>
      <c r="BA389" s="1">
        <v>2.1432</v>
      </c>
      <c r="BB389" s="1">
        <v>20.4808</v>
      </c>
      <c r="BC389" s="1">
        <v>3.45588</v>
      </c>
      <c r="BD389" s="1">
        <v>1.74706</v>
      </c>
      <c r="BE389" s="1">
        <v>407.83</v>
      </c>
      <c r="BF389" s="1">
        <v>6.66805</v>
      </c>
      <c r="BG389" s="1">
        <v>156.17</v>
      </c>
      <c r="BH389" s="1">
        <v>3.385849247</v>
      </c>
      <c r="BI389" s="1">
        <v>0.971534574</v>
      </c>
      <c r="BJ389" s="1">
        <v>0.407377112</v>
      </c>
      <c r="BK389" s="1">
        <v>0.01689034</v>
      </c>
      <c r="BL389" s="1" t="s">
        <v>156</v>
      </c>
      <c r="BM389" s="1" t="s">
        <v>146</v>
      </c>
      <c r="BN389" s="1" t="s">
        <v>146</v>
      </c>
      <c r="BO389" s="1" t="s">
        <v>146</v>
      </c>
      <c r="BP389" s="1" t="s">
        <v>146</v>
      </c>
      <c r="BQ389" s="1" t="s">
        <v>146</v>
      </c>
      <c r="BR389" s="1" t="s">
        <v>146</v>
      </c>
      <c r="BS389" s="1">
        <v>30.93505395</v>
      </c>
      <c r="BT389" s="1">
        <v>1.487801917</v>
      </c>
      <c r="BU389" s="1">
        <v>0.435863571</v>
      </c>
      <c r="BV389" s="1">
        <v>0.191922739</v>
      </c>
      <c r="BW389" s="1">
        <v>0.056288585</v>
      </c>
      <c r="BX389" s="1">
        <v>-2.01710917</v>
      </c>
      <c r="BY389" s="1">
        <v>-1.178217973</v>
      </c>
      <c r="BZ389" s="1" t="str">
        <f t="shared" si="1"/>
        <v>antiinflamatoria</v>
      </c>
      <c r="CA389" s="1">
        <v>38.43243243</v>
      </c>
      <c r="CB389" s="1" t="s">
        <v>148</v>
      </c>
      <c r="CC389" s="1">
        <v>0.008516053</v>
      </c>
      <c r="CD389" s="1">
        <v>0.15416993</v>
      </c>
      <c r="CE389" s="1">
        <v>0.019772905</v>
      </c>
      <c r="CF389" s="1">
        <v>0.764193422</v>
      </c>
      <c r="CG389" s="1">
        <v>0.005579483</v>
      </c>
      <c r="CH389" s="1">
        <v>1514.325</v>
      </c>
      <c r="CI389" s="2" t="str">
        <f t="shared" si="2"/>
        <v>High</v>
      </c>
      <c r="CJ389" s="1">
        <v>932.749</v>
      </c>
      <c r="CK389" s="1">
        <v>841.807</v>
      </c>
      <c r="CL389" s="1">
        <v>90.942</v>
      </c>
      <c r="CM389" s="1">
        <v>724.845</v>
      </c>
      <c r="CN389" s="1">
        <v>198.223</v>
      </c>
      <c r="CO389" s="1">
        <v>4.236</v>
      </c>
      <c r="CP389" s="1">
        <v>0.0</v>
      </c>
      <c r="CQ389" s="1">
        <v>4.236</v>
      </c>
      <c r="CR389" s="1">
        <v>0.0</v>
      </c>
      <c r="CS389" s="1">
        <v>5.445</v>
      </c>
      <c r="CT389" s="1">
        <v>5.445</v>
      </c>
      <c r="CU389" s="1">
        <v>0.0</v>
      </c>
      <c r="CV389" s="1">
        <v>4.236</v>
      </c>
      <c r="CW389" s="1">
        <v>83.806</v>
      </c>
      <c r="CX389" s="1">
        <v>0.0</v>
      </c>
      <c r="CY389" s="1">
        <v>561.257</v>
      </c>
      <c r="CZ389" s="1">
        <v>0.0</v>
      </c>
      <c r="DA389" s="1">
        <v>3.13</v>
      </c>
      <c r="DB389" s="1">
        <v>3.13</v>
      </c>
      <c r="DC389" s="1">
        <v>0.155</v>
      </c>
      <c r="DD389" s="1">
        <v>0.946</v>
      </c>
      <c r="DE389" s="1">
        <v>1.101</v>
      </c>
      <c r="DF389" s="1">
        <v>37.322</v>
      </c>
      <c r="DG389" s="1">
        <v>14.761</v>
      </c>
      <c r="DH389" s="1">
        <v>52.083</v>
      </c>
      <c r="DI389" s="1">
        <v>28.139</v>
      </c>
      <c r="DJ389" s="1">
        <v>21.553</v>
      </c>
      <c r="DK389" s="1">
        <v>49.692</v>
      </c>
      <c r="DL389" s="1">
        <v>103.407</v>
      </c>
      <c r="DM389" s="1">
        <v>45.089</v>
      </c>
      <c r="DN389" s="1">
        <v>148.497</v>
      </c>
      <c r="DO389" s="1">
        <v>0.0</v>
      </c>
      <c r="DP389" s="1">
        <v>5.445</v>
      </c>
      <c r="DQ389" s="1">
        <v>5.445</v>
      </c>
      <c r="DR389" s="1" t="s">
        <v>149</v>
      </c>
      <c r="DS389" s="1" t="s">
        <v>149</v>
      </c>
      <c r="DT389" s="1" t="s">
        <v>149</v>
      </c>
      <c r="DU389" s="1" t="s">
        <v>157</v>
      </c>
      <c r="DV389" s="1">
        <v>884.753</v>
      </c>
      <c r="DW389" s="1" t="str">
        <f t="shared" si="3"/>
        <v>high</v>
      </c>
      <c r="DX389" s="1">
        <v>544.964</v>
      </c>
      <c r="DY389" s="1">
        <v>423.495</v>
      </c>
      <c r="DZ389" s="1">
        <v>115.813</v>
      </c>
      <c r="EA389" s="1" t="s">
        <v>149</v>
      </c>
      <c r="EB389" s="1" t="s">
        <v>149</v>
      </c>
      <c r="EC389" s="1" t="s">
        <v>149</v>
      </c>
      <c r="ED389" s="1" t="s">
        <v>157</v>
      </c>
      <c r="EE389" s="1" t="s">
        <v>937</v>
      </c>
      <c r="EF389" s="1" t="s">
        <v>151</v>
      </c>
      <c r="EG389" s="1" t="s">
        <v>151</v>
      </c>
    </row>
    <row r="390" ht="14.25" customHeight="1">
      <c r="A390" s="1" t="s">
        <v>938</v>
      </c>
      <c r="B390" s="1" t="s">
        <v>153</v>
      </c>
      <c r="C390" s="1">
        <v>26.0</v>
      </c>
      <c r="D390" s="1" t="s">
        <v>137</v>
      </c>
      <c r="E390" s="1">
        <v>69.3</v>
      </c>
      <c r="F390" s="1">
        <v>49.0</v>
      </c>
      <c r="G390" s="1" t="s">
        <v>154</v>
      </c>
      <c r="H390" s="1">
        <v>17.8</v>
      </c>
      <c r="I390" s="1">
        <v>93.0</v>
      </c>
      <c r="J390" s="1">
        <v>159.0</v>
      </c>
      <c r="K390" s="1">
        <v>3.244897959</v>
      </c>
      <c r="L390" s="1">
        <v>75.0</v>
      </c>
      <c r="M390" s="1">
        <v>10.9</v>
      </c>
      <c r="N390" s="1">
        <v>87.0</v>
      </c>
      <c r="O390" s="1">
        <v>5.7</v>
      </c>
      <c r="P390" s="1">
        <v>23.3</v>
      </c>
      <c r="Q390" s="1">
        <v>7.16</v>
      </c>
      <c r="R390" s="1">
        <v>3.254189944</v>
      </c>
      <c r="S390" s="1">
        <v>89.0</v>
      </c>
      <c r="T390" s="1">
        <v>23.0</v>
      </c>
      <c r="U390" s="1">
        <v>4.8285</v>
      </c>
      <c r="V390" s="1">
        <v>214.0</v>
      </c>
      <c r="W390" s="1">
        <v>346.255175</v>
      </c>
      <c r="X390" s="1">
        <v>34.8</v>
      </c>
      <c r="Y390" s="1">
        <v>20.2601402</v>
      </c>
      <c r="Z390" s="1">
        <v>4.9358</v>
      </c>
      <c r="AA390" s="1">
        <v>0.302555622</v>
      </c>
      <c r="AB390" s="1">
        <v>79.9</v>
      </c>
      <c r="AC390" s="1">
        <v>33.51600043</v>
      </c>
      <c r="AD390" s="1" t="s">
        <v>155</v>
      </c>
      <c r="AE390" s="1">
        <v>41.59557271</v>
      </c>
      <c r="AF390" s="1">
        <v>93.4</v>
      </c>
      <c r="AG390" s="1" t="s">
        <v>140</v>
      </c>
      <c r="AH390" s="1" t="s">
        <v>141</v>
      </c>
      <c r="AI390" s="1" t="s">
        <v>142</v>
      </c>
      <c r="AJ390" s="1" t="s">
        <v>167</v>
      </c>
      <c r="AK390" s="1" t="s">
        <v>173</v>
      </c>
      <c r="AL390" s="1">
        <v>124.0</v>
      </c>
      <c r="AM390" s="1">
        <v>82.0</v>
      </c>
      <c r="AN390" s="1">
        <v>2142.45</v>
      </c>
      <c r="AO390" s="1">
        <v>27.1377</v>
      </c>
      <c r="AP390" s="1">
        <v>461.026</v>
      </c>
      <c r="AQ390" s="1">
        <v>1006.11</v>
      </c>
      <c r="AR390" s="1">
        <v>13.7439</v>
      </c>
      <c r="AS390" s="1">
        <v>1316.85</v>
      </c>
      <c r="AT390" s="1">
        <v>3477.43</v>
      </c>
      <c r="AU390" s="1">
        <v>265.374</v>
      </c>
      <c r="AV390" s="1">
        <v>10.141</v>
      </c>
      <c r="AW390" s="1">
        <v>1.91799</v>
      </c>
      <c r="AX390" s="1">
        <v>3.07767</v>
      </c>
      <c r="AY390" s="1">
        <v>888.901</v>
      </c>
      <c r="AZ390" s="1">
        <v>1.50137</v>
      </c>
      <c r="BA390" s="1">
        <v>1.86111</v>
      </c>
      <c r="BB390" s="1">
        <v>14.7569</v>
      </c>
      <c r="BC390" s="1">
        <v>5.95409</v>
      </c>
      <c r="BD390" s="1">
        <v>1.43319</v>
      </c>
      <c r="BE390" s="1">
        <v>435.597</v>
      </c>
      <c r="BF390" s="1">
        <v>7.05717</v>
      </c>
      <c r="BG390" s="1">
        <v>315.237</v>
      </c>
      <c r="BH390" s="1">
        <v>3.769757941</v>
      </c>
      <c r="BI390" s="1">
        <v>0.886103687</v>
      </c>
      <c r="BJ390" s="1">
        <v>0.477724704</v>
      </c>
      <c r="BK390" s="1">
        <v>0.022322614</v>
      </c>
      <c r="BL390" s="1" t="s">
        <v>144</v>
      </c>
      <c r="BM390" s="1" t="s">
        <v>146</v>
      </c>
      <c r="BN390" s="1" t="s">
        <v>146</v>
      </c>
      <c r="BO390" s="1" t="s">
        <v>145</v>
      </c>
      <c r="BP390" s="1" t="s">
        <v>146</v>
      </c>
      <c r="BQ390" s="1" t="s">
        <v>145</v>
      </c>
      <c r="BR390" s="1" t="s">
        <v>145</v>
      </c>
      <c r="BS390" s="1" t="s">
        <v>147</v>
      </c>
      <c r="BT390" s="1" t="s">
        <v>147</v>
      </c>
      <c r="BU390" s="1" t="s">
        <v>147</v>
      </c>
      <c r="BV390" s="1" t="s">
        <v>147</v>
      </c>
      <c r="BW390" s="1" t="s">
        <v>147</v>
      </c>
      <c r="BX390" s="1">
        <v>-1.376904788</v>
      </c>
      <c r="BY390" s="1">
        <v>-0.642812693</v>
      </c>
      <c r="BZ390" s="1" t="str">
        <f t="shared" si="1"/>
        <v>antiinflamatoria</v>
      </c>
      <c r="CA390" s="1">
        <v>42.9379015</v>
      </c>
      <c r="CB390" s="1" t="s">
        <v>148</v>
      </c>
      <c r="CC390" s="1">
        <v>0.892498824</v>
      </c>
      <c r="CD390" s="1">
        <v>0.024180906</v>
      </c>
      <c r="CE390" s="1">
        <v>0.008465277</v>
      </c>
      <c r="CF390" s="1">
        <v>0.024298479</v>
      </c>
      <c r="CG390" s="1">
        <v>0.012815488</v>
      </c>
      <c r="CH390" s="1">
        <v>1480.095</v>
      </c>
      <c r="CI390" s="2" t="str">
        <f t="shared" si="2"/>
        <v>High</v>
      </c>
      <c r="CJ390" s="1">
        <v>982.491</v>
      </c>
      <c r="CK390" s="1">
        <v>696.958</v>
      </c>
      <c r="CL390" s="1">
        <v>285.532</v>
      </c>
      <c r="CM390" s="1">
        <v>447.403</v>
      </c>
      <c r="CN390" s="1">
        <v>496.15</v>
      </c>
      <c r="CO390" s="1">
        <v>18.647</v>
      </c>
      <c r="CP390" s="1">
        <v>0.0</v>
      </c>
      <c r="CQ390" s="1">
        <v>18.647</v>
      </c>
      <c r="CR390" s="1">
        <v>0.0</v>
      </c>
      <c r="CS390" s="1">
        <v>20.291</v>
      </c>
      <c r="CT390" s="1">
        <v>20.291</v>
      </c>
      <c r="CU390" s="1">
        <v>0.0</v>
      </c>
      <c r="CV390" s="1">
        <v>1.031</v>
      </c>
      <c r="CW390" s="1">
        <v>0.0</v>
      </c>
      <c r="CX390" s="1">
        <v>0.0</v>
      </c>
      <c r="CY390" s="1">
        <v>67.566</v>
      </c>
      <c r="CZ390" s="1">
        <v>249.209</v>
      </c>
      <c r="DA390" s="1">
        <v>67.064</v>
      </c>
      <c r="DB390" s="1">
        <v>316.273</v>
      </c>
      <c r="DC390" s="1">
        <v>44.649</v>
      </c>
      <c r="DD390" s="1">
        <v>0.316</v>
      </c>
      <c r="DE390" s="1">
        <v>44.965</v>
      </c>
      <c r="DF390" s="1">
        <v>15.62</v>
      </c>
      <c r="DG390" s="1">
        <v>2.962</v>
      </c>
      <c r="DH390" s="1">
        <v>18.582</v>
      </c>
      <c r="DI390" s="1">
        <v>0.186</v>
      </c>
      <c r="DJ390" s="1">
        <v>3.764</v>
      </c>
      <c r="DK390" s="1">
        <v>3.95</v>
      </c>
      <c r="DL390" s="1">
        <v>301.059</v>
      </c>
      <c r="DM390" s="1">
        <v>191.13</v>
      </c>
      <c r="DN390" s="1">
        <v>492.189</v>
      </c>
      <c r="DO390" s="1">
        <v>0.0</v>
      </c>
      <c r="DP390" s="1">
        <v>20.291</v>
      </c>
      <c r="DQ390" s="1">
        <v>20.291</v>
      </c>
      <c r="DR390" s="1" t="s">
        <v>149</v>
      </c>
      <c r="DS390" s="1" t="s">
        <v>149</v>
      </c>
      <c r="DT390" s="1" t="s">
        <v>149</v>
      </c>
      <c r="DU390" s="1" t="s">
        <v>149</v>
      </c>
      <c r="DV390" s="1">
        <v>690.842</v>
      </c>
      <c r="DW390" s="1" t="str">
        <f t="shared" si="3"/>
        <v>high</v>
      </c>
      <c r="DX390" s="1">
        <v>458.583</v>
      </c>
      <c r="DY390" s="1">
        <v>208.828</v>
      </c>
      <c r="DZ390" s="1">
        <v>231.581</v>
      </c>
      <c r="EA390" s="1" t="s">
        <v>149</v>
      </c>
      <c r="EB390" s="1" t="s">
        <v>149</v>
      </c>
      <c r="EC390" s="1" t="s">
        <v>149</v>
      </c>
      <c r="ED390" s="1" t="s">
        <v>157</v>
      </c>
      <c r="EE390" s="1" t="s">
        <v>939</v>
      </c>
      <c r="EF390" s="1" t="s">
        <v>151</v>
      </c>
      <c r="EG390" s="1" t="s">
        <v>151</v>
      </c>
    </row>
    <row r="391" ht="14.25" customHeight="1">
      <c r="A391" s="1" t="s">
        <v>940</v>
      </c>
      <c r="B391" s="1" t="s">
        <v>153</v>
      </c>
      <c r="C391" s="1">
        <v>38.0</v>
      </c>
      <c r="D391" s="1" t="s">
        <v>137</v>
      </c>
      <c r="E391" s="1">
        <v>82.5</v>
      </c>
      <c r="F391" s="1">
        <v>46.0</v>
      </c>
      <c r="G391" s="1" t="s">
        <v>154</v>
      </c>
      <c r="H391" s="1">
        <v>18.2</v>
      </c>
      <c r="I391" s="1">
        <v>112.0</v>
      </c>
      <c r="J391" s="1">
        <v>177.0</v>
      </c>
      <c r="K391" s="1">
        <v>3.847826087</v>
      </c>
      <c r="L391" s="1">
        <v>60.9</v>
      </c>
      <c r="M391" s="1">
        <v>3.0</v>
      </c>
      <c r="N391" s="1">
        <v>82.0</v>
      </c>
      <c r="O391" s="1">
        <v>5.3</v>
      </c>
      <c r="P391" s="1">
        <v>26.3</v>
      </c>
      <c r="Q391" s="1">
        <v>6.45</v>
      </c>
      <c r="R391" s="1">
        <v>4.07751938</v>
      </c>
      <c r="S391" s="1">
        <v>91.0</v>
      </c>
      <c r="T391" s="1">
        <v>9.48</v>
      </c>
      <c r="U391" s="1">
        <v>4.551</v>
      </c>
      <c r="V391" s="1">
        <v>132.1</v>
      </c>
      <c r="W391" s="1">
        <v>180.3996194</v>
      </c>
      <c r="X391" s="1">
        <v>83.5</v>
      </c>
      <c r="Y391" s="1">
        <v>52.15156496</v>
      </c>
      <c r="Z391" s="1">
        <v>1.917488</v>
      </c>
      <c r="AA391" s="1">
        <v>0.345476548</v>
      </c>
      <c r="AB391" s="1">
        <v>87.8</v>
      </c>
      <c r="AC391" s="1">
        <v>33.08661571</v>
      </c>
      <c r="AD391" s="1" t="s">
        <v>155</v>
      </c>
      <c r="AE391" s="1">
        <v>42.25277384</v>
      </c>
      <c r="AF391" s="1">
        <v>103.5</v>
      </c>
      <c r="AG391" s="1" t="s">
        <v>140</v>
      </c>
      <c r="AH391" s="1" t="s">
        <v>141</v>
      </c>
      <c r="AI391" s="1" t="s">
        <v>142</v>
      </c>
      <c r="AJ391" s="1" t="s">
        <v>142</v>
      </c>
      <c r="AK391" s="1" t="s">
        <v>173</v>
      </c>
      <c r="AL391" s="1">
        <v>106.0</v>
      </c>
      <c r="AM391" s="1">
        <v>66.0</v>
      </c>
      <c r="AN391" s="1">
        <v>1559.33</v>
      </c>
      <c r="AO391" s="1">
        <v>12.2405</v>
      </c>
      <c r="AP391" s="1">
        <v>437.486</v>
      </c>
      <c r="AQ391" s="1">
        <v>905.091</v>
      </c>
      <c r="AR391" s="1">
        <v>11.2685</v>
      </c>
      <c r="AS391" s="1">
        <v>1107.97</v>
      </c>
      <c r="AT391" s="1">
        <v>1970.55</v>
      </c>
      <c r="AU391" s="1">
        <v>189.211</v>
      </c>
      <c r="AV391" s="1">
        <v>10.0002</v>
      </c>
      <c r="AW391" s="1">
        <v>0.84226</v>
      </c>
      <c r="AX391" s="1">
        <v>2.92187</v>
      </c>
      <c r="AY391" s="1">
        <v>845.633</v>
      </c>
      <c r="AZ391" s="1">
        <v>1.024</v>
      </c>
      <c r="BA391" s="1">
        <v>1.23808</v>
      </c>
      <c r="BB391" s="1">
        <v>18.731</v>
      </c>
      <c r="BC391" s="1">
        <v>3.58992</v>
      </c>
      <c r="BD391" s="1">
        <v>1.93404</v>
      </c>
      <c r="BE391" s="1">
        <v>287.159</v>
      </c>
      <c r="BF391" s="1">
        <v>6.90867</v>
      </c>
      <c r="BG391" s="1">
        <v>133.919</v>
      </c>
      <c r="BH391" s="1">
        <v>0.260090067</v>
      </c>
      <c r="BI391" s="1">
        <v>0.088624891</v>
      </c>
      <c r="BJ391" s="1">
        <v>0.054599757</v>
      </c>
      <c r="BK391" s="1">
        <v>0.024996418</v>
      </c>
      <c r="BL391" s="1" t="s">
        <v>156</v>
      </c>
      <c r="BM391" s="1" t="s">
        <v>146</v>
      </c>
      <c r="BN391" s="1" t="s">
        <v>146</v>
      </c>
      <c r="BO391" s="1" t="s">
        <v>145</v>
      </c>
      <c r="BP391" s="1" t="s">
        <v>146</v>
      </c>
      <c r="BQ391" s="1" t="s">
        <v>146</v>
      </c>
      <c r="BR391" s="1" t="s">
        <v>146</v>
      </c>
      <c r="BS391" s="1">
        <v>28.23691167</v>
      </c>
      <c r="BT391" s="1">
        <v>1.546281277</v>
      </c>
      <c r="BU391" s="1">
        <v>0.406305174</v>
      </c>
      <c r="BV391" s="1">
        <v>0.177862591</v>
      </c>
      <c r="BW391" s="1">
        <v>0.057012967</v>
      </c>
      <c r="BX391" s="1">
        <v>-0.19613817</v>
      </c>
      <c r="BY391" s="1">
        <v>-0.125810244</v>
      </c>
      <c r="BZ391" s="1" t="str">
        <f t="shared" si="1"/>
        <v>antiinflamatoria</v>
      </c>
      <c r="CA391" s="1">
        <v>44.52173913</v>
      </c>
      <c r="CB391" s="1" t="s">
        <v>148</v>
      </c>
      <c r="CC391" s="3">
        <v>7.02E-5</v>
      </c>
      <c r="CD391" s="1">
        <v>0.107196744</v>
      </c>
      <c r="CE391" s="1">
        <v>0.114775957</v>
      </c>
      <c r="CF391" s="1">
        <v>0.424471034</v>
      </c>
      <c r="CG391" s="1">
        <v>0.125758799</v>
      </c>
      <c r="CH391" s="1">
        <v>436.428</v>
      </c>
      <c r="CI391" s="2" t="str">
        <f t="shared" si="2"/>
        <v>low</v>
      </c>
      <c r="CJ391" s="1">
        <v>507.242</v>
      </c>
      <c r="CK391" s="1">
        <v>464.439</v>
      </c>
      <c r="CL391" s="1">
        <v>42.803</v>
      </c>
      <c r="CM391" s="1">
        <v>239.846</v>
      </c>
      <c r="CN391" s="1">
        <v>261.747</v>
      </c>
      <c r="CO391" s="1">
        <v>0.431</v>
      </c>
      <c r="CP391" s="1">
        <v>0.0</v>
      </c>
      <c r="CQ391" s="1">
        <v>0.431</v>
      </c>
      <c r="CR391" s="1">
        <v>0.0</v>
      </c>
      <c r="CS391" s="1">
        <v>5.217</v>
      </c>
      <c r="CT391" s="1">
        <v>5.217</v>
      </c>
      <c r="CU391" s="1">
        <v>0.0</v>
      </c>
      <c r="CV391" s="1">
        <v>0.044</v>
      </c>
      <c r="CW391" s="1">
        <v>197.17</v>
      </c>
      <c r="CX391" s="1">
        <v>0.0</v>
      </c>
      <c r="CY391" s="1">
        <v>2.673</v>
      </c>
      <c r="CZ391" s="1">
        <v>0.205</v>
      </c>
      <c r="DA391" s="1">
        <v>1.464</v>
      </c>
      <c r="DB391" s="1">
        <v>1.669</v>
      </c>
      <c r="DC391" s="1">
        <v>0.0</v>
      </c>
      <c r="DD391" s="1">
        <v>0.14</v>
      </c>
      <c r="DE391" s="1">
        <v>0.14</v>
      </c>
      <c r="DF391" s="1">
        <v>36.334</v>
      </c>
      <c r="DG391" s="1">
        <v>1.861</v>
      </c>
      <c r="DH391" s="1">
        <v>38.195</v>
      </c>
      <c r="DI391" s="1">
        <v>0.893</v>
      </c>
      <c r="DJ391" s="1">
        <v>0.379</v>
      </c>
      <c r="DK391" s="1">
        <v>1.272</v>
      </c>
      <c r="DL391" s="1">
        <v>226.726</v>
      </c>
      <c r="DM391" s="1">
        <v>33.736</v>
      </c>
      <c r="DN391" s="1">
        <v>260.463</v>
      </c>
      <c r="DO391" s="1">
        <v>0.0</v>
      </c>
      <c r="DP391" s="1">
        <v>5.217</v>
      </c>
      <c r="DQ391" s="1">
        <v>5.217</v>
      </c>
      <c r="DR391" s="1" t="s">
        <v>158</v>
      </c>
      <c r="DS391" s="1" t="s">
        <v>157</v>
      </c>
      <c r="DT391" s="1" t="s">
        <v>157</v>
      </c>
      <c r="DU391" s="1" t="s">
        <v>157</v>
      </c>
      <c r="DV391" s="1">
        <v>279.882</v>
      </c>
      <c r="DW391" s="1" t="str">
        <f t="shared" si="3"/>
        <v>low</v>
      </c>
      <c r="DX391" s="1">
        <v>325.295</v>
      </c>
      <c r="DY391" s="1">
        <v>153.814</v>
      </c>
      <c r="DZ391" s="1">
        <v>167.859</v>
      </c>
      <c r="EA391" s="1" t="s">
        <v>158</v>
      </c>
      <c r="EB391" s="1" t="s">
        <v>157</v>
      </c>
      <c r="EC391" s="1" t="s">
        <v>149</v>
      </c>
      <c r="ED391" s="1" t="s">
        <v>157</v>
      </c>
      <c r="EE391" s="1" t="s">
        <v>941</v>
      </c>
      <c r="EF391" s="1" t="s">
        <v>165</v>
      </c>
      <c r="EG391" s="1" t="s">
        <v>165</v>
      </c>
    </row>
    <row r="392" ht="14.25" customHeight="1">
      <c r="A392" s="1" t="s">
        <v>942</v>
      </c>
      <c r="B392" s="1" t="s">
        <v>136</v>
      </c>
      <c r="C392" s="1">
        <v>32.0</v>
      </c>
      <c r="D392" s="1" t="s">
        <v>137</v>
      </c>
      <c r="E392" s="1">
        <v>60.2</v>
      </c>
      <c r="F392" s="1">
        <v>38.0</v>
      </c>
      <c r="G392" s="1" t="s">
        <v>138</v>
      </c>
      <c r="H392" s="1">
        <v>16.4</v>
      </c>
      <c r="I392" s="1">
        <v>83.0</v>
      </c>
      <c r="J392" s="1">
        <v>138.0</v>
      </c>
      <c r="K392" s="1">
        <v>3.631578947</v>
      </c>
      <c r="L392" s="1">
        <v>197.6</v>
      </c>
      <c r="M392" s="1">
        <v>0.9</v>
      </c>
      <c r="N392" s="1">
        <v>87.0</v>
      </c>
      <c r="O392" s="1">
        <v>5.3</v>
      </c>
      <c r="P392" s="1">
        <v>0.54</v>
      </c>
      <c r="Q392" s="1">
        <v>7.04</v>
      </c>
      <c r="R392" s="1">
        <v>0.076704545</v>
      </c>
      <c r="S392" s="1">
        <v>82.0</v>
      </c>
      <c r="T392" s="1">
        <v>7.57</v>
      </c>
      <c r="U392" s="1">
        <v>4.8285</v>
      </c>
      <c r="V392" s="1">
        <v>100.9</v>
      </c>
      <c r="W392" s="1">
        <v>113.9631163</v>
      </c>
      <c r="X392" s="1">
        <v>102.6</v>
      </c>
      <c r="Y392" s="1">
        <v>61.55656864</v>
      </c>
      <c r="Z392" s="1">
        <v>1.624522</v>
      </c>
      <c r="AA392" s="1">
        <v>0.354290135</v>
      </c>
      <c r="AB392" s="1">
        <v>58.0</v>
      </c>
      <c r="AC392" s="1">
        <v>20.06920415</v>
      </c>
      <c r="AD392" s="1" t="s">
        <v>154</v>
      </c>
      <c r="AE392" s="1">
        <v>21.79238122</v>
      </c>
      <c r="AF392" s="1">
        <v>73.4</v>
      </c>
      <c r="AG392" s="1" t="s">
        <v>154</v>
      </c>
      <c r="AH392" s="1" t="s">
        <v>154</v>
      </c>
      <c r="AI392" s="1" t="s">
        <v>142</v>
      </c>
      <c r="AJ392" s="1" t="s">
        <v>167</v>
      </c>
      <c r="AK392" s="1" t="s">
        <v>143</v>
      </c>
      <c r="AL392" s="1">
        <v>99.0</v>
      </c>
      <c r="AM392" s="1">
        <v>65.0</v>
      </c>
      <c r="AN392" s="1">
        <v>2355.6</v>
      </c>
      <c r="AO392" s="1">
        <v>27.8531</v>
      </c>
      <c r="AP392" s="1">
        <v>612.803</v>
      </c>
      <c r="AQ392" s="1">
        <v>1159.8</v>
      </c>
      <c r="AR392" s="1">
        <v>13.5568</v>
      </c>
      <c r="AS392" s="1">
        <v>918.535</v>
      </c>
      <c r="AT392" s="1">
        <v>3637.34</v>
      </c>
      <c r="AU392" s="1">
        <v>314.621</v>
      </c>
      <c r="AV392" s="1">
        <v>10.5516</v>
      </c>
      <c r="AW392" s="1">
        <v>2.31695</v>
      </c>
      <c r="AX392" s="1">
        <v>3.31689</v>
      </c>
      <c r="AY392" s="1">
        <v>883.136</v>
      </c>
      <c r="AZ392" s="1">
        <v>1.38435</v>
      </c>
      <c r="BA392" s="1">
        <v>1.55123</v>
      </c>
      <c r="BB392" s="1">
        <v>17.7103</v>
      </c>
      <c r="BC392" s="1">
        <v>6.07345</v>
      </c>
      <c r="BD392" s="1">
        <v>1.5187</v>
      </c>
      <c r="BE392" s="1">
        <v>446.052</v>
      </c>
      <c r="BF392" s="1">
        <v>6.98226</v>
      </c>
      <c r="BG392" s="1">
        <v>161.676</v>
      </c>
      <c r="BH392" s="1">
        <v>2.023689522</v>
      </c>
      <c r="BI392" s="1">
        <v>0.52466394</v>
      </c>
      <c r="BJ392" s="1">
        <v>0.416012184</v>
      </c>
      <c r="BK392" s="1">
        <v>0.040904295</v>
      </c>
      <c r="BL392" s="1" t="s">
        <v>156</v>
      </c>
      <c r="BM392" s="1" t="s">
        <v>146</v>
      </c>
      <c r="BN392" s="1" t="s">
        <v>146</v>
      </c>
      <c r="BO392" s="1" t="s">
        <v>145</v>
      </c>
      <c r="BP392" s="1" t="s">
        <v>146</v>
      </c>
      <c r="BQ392" s="1" t="s">
        <v>146</v>
      </c>
      <c r="BR392" s="1" t="s">
        <v>146</v>
      </c>
      <c r="BS392" s="1">
        <v>38.77807419</v>
      </c>
      <c r="BT392" s="1">
        <v>1.42691572</v>
      </c>
      <c r="BU392" s="1">
        <v>0.581816947</v>
      </c>
      <c r="BV392" s="1">
        <v>0.261840053</v>
      </c>
      <c r="BW392" s="1">
        <v>0.066912243</v>
      </c>
      <c r="BX392" s="1">
        <v>-0.845558952</v>
      </c>
      <c r="BY392" s="1">
        <v>-0.35889599</v>
      </c>
      <c r="BZ392" s="1" t="str">
        <f t="shared" si="1"/>
        <v>antiinflamatoria</v>
      </c>
      <c r="CA392" s="1">
        <v>17.67847411</v>
      </c>
      <c r="CB392" s="1" t="s">
        <v>154</v>
      </c>
      <c r="CC392" s="1">
        <v>0.010162162</v>
      </c>
      <c r="CD392" s="1">
        <v>0.536072072</v>
      </c>
      <c r="CE392" s="1">
        <v>0.094630631</v>
      </c>
      <c r="CF392" s="1">
        <v>0.22190991</v>
      </c>
      <c r="CG392" s="1">
        <v>0.067243243</v>
      </c>
      <c r="CH392" s="1">
        <v>1651.409</v>
      </c>
      <c r="CI392" s="2" t="str">
        <f t="shared" si="2"/>
        <v>High</v>
      </c>
      <c r="CJ392" s="1">
        <v>1127.586</v>
      </c>
      <c r="CK392" s="1">
        <v>855.638</v>
      </c>
      <c r="CL392" s="1">
        <v>271.947</v>
      </c>
      <c r="CM392" s="1">
        <v>287.2</v>
      </c>
      <c r="CN392" s="1">
        <v>821.29</v>
      </c>
      <c r="CO392" s="1">
        <v>4.141</v>
      </c>
      <c r="CP392" s="1">
        <v>0.0</v>
      </c>
      <c r="CQ392" s="1">
        <v>4.141</v>
      </c>
      <c r="CR392" s="1">
        <v>0.0</v>
      </c>
      <c r="CS392" s="1">
        <v>14.954</v>
      </c>
      <c r="CT392" s="1">
        <v>14.954</v>
      </c>
      <c r="CU392" s="1">
        <v>0.0</v>
      </c>
      <c r="CV392" s="1">
        <v>0.421</v>
      </c>
      <c r="CW392" s="1">
        <v>67.792</v>
      </c>
      <c r="CX392" s="1">
        <v>0.0</v>
      </c>
      <c r="CY392" s="1">
        <v>139.148</v>
      </c>
      <c r="CZ392" s="1">
        <v>0.185</v>
      </c>
      <c r="DA392" s="1">
        <v>1.322</v>
      </c>
      <c r="DB392" s="1">
        <v>1.507</v>
      </c>
      <c r="DC392" s="1">
        <v>0.0</v>
      </c>
      <c r="DD392" s="1">
        <v>0.174</v>
      </c>
      <c r="DE392" s="1">
        <v>0.174</v>
      </c>
      <c r="DF392" s="1">
        <v>63.09</v>
      </c>
      <c r="DG392" s="1">
        <v>15.445</v>
      </c>
      <c r="DH392" s="1">
        <v>78.535</v>
      </c>
      <c r="DI392" s="1">
        <v>20.619</v>
      </c>
      <c r="DJ392" s="1">
        <v>15.74</v>
      </c>
      <c r="DK392" s="1">
        <v>36.359</v>
      </c>
      <c r="DL392" s="1">
        <v>560.591</v>
      </c>
      <c r="DM392" s="1">
        <v>224.284</v>
      </c>
      <c r="DN392" s="1">
        <v>784.875</v>
      </c>
      <c r="DO392" s="1">
        <v>0.0</v>
      </c>
      <c r="DP392" s="1">
        <v>14.954</v>
      </c>
      <c r="DQ392" s="1">
        <v>14.954</v>
      </c>
      <c r="DR392" s="1" t="s">
        <v>149</v>
      </c>
      <c r="DS392" s="1" t="s">
        <v>149</v>
      </c>
      <c r="DT392" s="1" t="s">
        <v>149</v>
      </c>
      <c r="DU392" s="1" t="s">
        <v>149</v>
      </c>
      <c r="DV392" s="1">
        <v>701.057</v>
      </c>
      <c r="DW392" s="1" t="str">
        <f t="shared" si="3"/>
        <v>high</v>
      </c>
      <c r="DX392" s="1">
        <v>478.683</v>
      </c>
      <c r="DY392" s="1">
        <v>121.922</v>
      </c>
      <c r="DZ392" s="1">
        <v>348.654</v>
      </c>
      <c r="EA392" s="1" t="s">
        <v>149</v>
      </c>
      <c r="EB392" s="1" t="s">
        <v>149</v>
      </c>
      <c r="EC392" s="1" t="s">
        <v>157</v>
      </c>
      <c r="ED392" s="1" t="s">
        <v>149</v>
      </c>
      <c r="EE392" s="1" t="s">
        <v>943</v>
      </c>
      <c r="EF392" s="1" t="s">
        <v>151</v>
      </c>
      <c r="EG392" s="1" t="s">
        <v>151</v>
      </c>
    </row>
    <row r="393" ht="14.25" customHeight="1">
      <c r="A393" s="1" t="s">
        <v>944</v>
      </c>
      <c r="B393" s="1" t="s">
        <v>136</v>
      </c>
      <c r="C393" s="1">
        <v>28.0</v>
      </c>
      <c r="D393" s="1" t="s">
        <v>137</v>
      </c>
      <c r="E393" s="1">
        <v>76.9</v>
      </c>
      <c r="F393" s="1">
        <v>35.0</v>
      </c>
      <c r="G393" s="1" t="s">
        <v>138</v>
      </c>
      <c r="H393" s="1">
        <v>16.4</v>
      </c>
      <c r="I393" s="1">
        <v>101.0</v>
      </c>
      <c r="J393" s="1">
        <v>153.0</v>
      </c>
      <c r="K393" s="1">
        <v>4.371428571</v>
      </c>
      <c r="L393" s="1">
        <v>180.0</v>
      </c>
      <c r="M393" s="1">
        <v>0.5</v>
      </c>
      <c r="N393" s="1">
        <v>82.0</v>
      </c>
      <c r="O393" s="1">
        <v>5.3</v>
      </c>
      <c r="P393" s="1">
        <v>0.44</v>
      </c>
      <c r="Q393" s="1">
        <v>4.87</v>
      </c>
      <c r="R393" s="1">
        <v>0.090349076</v>
      </c>
      <c r="S393" s="1">
        <v>82.0</v>
      </c>
      <c r="T393" s="1">
        <v>5.5</v>
      </c>
      <c r="U393" s="1">
        <v>4.551</v>
      </c>
      <c r="V393" s="1">
        <v>91.7</v>
      </c>
      <c r="W393" s="1">
        <v>104.6622265</v>
      </c>
      <c r="X393" s="1">
        <v>142.9</v>
      </c>
      <c r="Y393" s="1">
        <v>89.89033377</v>
      </c>
      <c r="Z393" s="1">
        <v>1.112466667</v>
      </c>
      <c r="AA393" s="1">
        <v>0.376207603</v>
      </c>
      <c r="AB393" s="1">
        <v>53.4</v>
      </c>
      <c r="AC393" s="1">
        <v>20.57548951</v>
      </c>
      <c r="AD393" s="1" t="s">
        <v>154</v>
      </c>
      <c r="AE393" s="1">
        <v>26.5512977</v>
      </c>
      <c r="AF393" s="1">
        <v>73.6</v>
      </c>
      <c r="AG393" s="1" t="s">
        <v>154</v>
      </c>
      <c r="AH393" s="1" t="s">
        <v>154</v>
      </c>
      <c r="AI393" s="1" t="s">
        <v>142</v>
      </c>
      <c r="AJ393" s="1" t="s">
        <v>167</v>
      </c>
      <c r="AK393" s="1" t="s">
        <v>143</v>
      </c>
      <c r="AL393" s="1">
        <v>108.0</v>
      </c>
      <c r="AM393" s="1">
        <v>70.0</v>
      </c>
      <c r="AN393" s="1">
        <v>2051.81</v>
      </c>
      <c r="AO393" s="1">
        <v>20.1337</v>
      </c>
      <c r="AP393" s="1">
        <v>515.677</v>
      </c>
      <c r="AQ393" s="1">
        <v>1018.4</v>
      </c>
      <c r="AR393" s="1">
        <v>13.384</v>
      </c>
      <c r="AS393" s="1">
        <v>977.621</v>
      </c>
      <c r="AT393" s="1">
        <v>3346.6</v>
      </c>
      <c r="AU393" s="1">
        <v>278.607</v>
      </c>
      <c r="AV393" s="1">
        <v>11.277</v>
      </c>
      <c r="AW393" s="1">
        <v>1.31387</v>
      </c>
      <c r="AX393" s="1">
        <v>3.30345</v>
      </c>
      <c r="AY393" s="1">
        <v>621.673</v>
      </c>
      <c r="AZ393" s="1">
        <v>1.1221</v>
      </c>
      <c r="BA393" s="1">
        <v>1.35468</v>
      </c>
      <c r="BB393" s="1">
        <v>13.7679</v>
      </c>
      <c r="BC393" s="1">
        <v>5.30403</v>
      </c>
      <c r="BD393" s="1">
        <v>2.06657</v>
      </c>
      <c r="BE393" s="1">
        <v>330.244</v>
      </c>
      <c r="BF393" s="1">
        <v>7.50631</v>
      </c>
      <c r="BG393" s="1">
        <v>74.0787</v>
      </c>
      <c r="BH393" s="1">
        <v>4.152596857</v>
      </c>
      <c r="BI393" s="1">
        <v>0.548671337</v>
      </c>
      <c r="BJ393" s="1">
        <v>0.323882318</v>
      </c>
      <c r="BK393" s="1">
        <v>0.023441882</v>
      </c>
      <c r="BL393" s="1" t="s">
        <v>156</v>
      </c>
      <c r="BM393" s="1" t="s">
        <v>146</v>
      </c>
      <c r="BN393" s="1" t="s">
        <v>146</v>
      </c>
      <c r="BO393" s="1" t="s">
        <v>145</v>
      </c>
      <c r="BP393" s="1" t="s">
        <v>146</v>
      </c>
      <c r="BQ393" s="1" t="s">
        <v>146</v>
      </c>
      <c r="BR393" s="1" t="s">
        <v>146</v>
      </c>
      <c r="BS393" s="1">
        <v>22.74886747</v>
      </c>
      <c r="BT393" s="1">
        <v>1.633004719</v>
      </c>
      <c r="BU393" s="1">
        <v>0.455718067</v>
      </c>
      <c r="BV393" s="1">
        <v>0.194733235</v>
      </c>
      <c r="BW393" s="1">
        <v>0.054124474</v>
      </c>
      <c r="BX393" s="1">
        <v>0.501498041</v>
      </c>
      <c r="BY393" s="1">
        <v>0.244394757</v>
      </c>
      <c r="BZ393" s="1" t="str">
        <f t="shared" si="1"/>
        <v>proinflamatoria</v>
      </c>
      <c r="CA393" s="1">
        <v>20.22282609</v>
      </c>
      <c r="CB393" s="1" t="s">
        <v>148</v>
      </c>
      <c r="CC393" s="1">
        <v>0.430050703</v>
      </c>
      <c r="CD393" s="1">
        <v>0.019924302</v>
      </c>
      <c r="CE393" s="1">
        <v>0.006177248</v>
      </c>
      <c r="CF393" s="1">
        <v>0.048025423</v>
      </c>
      <c r="CG393" s="1">
        <v>0.17685496</v>
      </c>
      <c r="CH393" s="1">
        <v>873.182</v>
      </c>
      <c r="CI393" s="2" t="str">
        <f t="shared" si="2"/>
        <v>low</v>
      </c>
      <c r="CJ393" s="1">
        <v>439.574</v>
      </c>
      <c r="CK393" s="1">
        <v>301.068</v>
      </c>
      <c r="CL393" s="1">
        <v>138.506</v>
      </c>
      <c r="CM393" s="1">
        <v>14.824</v>
      </c>
      <c r="CN393" s="1">
        <v>415.601</v>
      </c>
      <c r="CO393" s="1">
        <v>7.471</v>
      </c>
      <c r="CP393" s="1">
        <v>0.0</v>
      </c>
      <c r="CQ393" s="1">
        <v>7.471</v>
      </c>
      <c r="CR393" s="1">
        <v>0.0</v>
      </c>
      <c r="CS393" s="1">
        <v>1.677</v>
      </c>
      <c r="CT393" s="1">
        <v>1.677</v>
      </c>
      <c r="CU393" s="1">
        <v>0.0</v>
      </c>
      <c r="CV393" s="1">
        <v>4.565</v>
      </c>
      <c r="CW393" s="1">
        <v>0.0</v>
      </c>
      <c r="CX393" s="1">
        <v>0.0</v>
      </c>
      <c r="CY393" s="1">
        <v>8.715</v>
      </c>
      <c r="CZ393" s="1">
        <v>0.0</v>
      </c>
      <c r="DA393" s="1">
        <v>4.23</v>
      </c>
      <c r="DB393" s="1">
        <v>4.23</v>
      </c>
      <c r="DC393" s="1">
        <v>0.0</v>
      </c>
      <c r="DD393" s="1">
        <v>0.154</v>
      </c>
      <c r="DE393" s="1">
        <v>0.154</v>
      </c>
      <c r="DF393" s="1">
        <v>1.649</v>
      </c>
      <c r="DG393" s="1">
        <v>0.077</v>
      </c>
      <c r="DH393" s="1">
        <v>1.725</v>
      </c>
      <c r="DI393" s="1">
        <v>1.816</v>
      </c>
      <c r="DJ393" s="1">
        <v>0.621</v>
      </c>
      <c r="DK393" s="1">
        <v>2.436</v>
      </c>
      <c r="DL393" s="1">
        <v>281.417</v>
      </c>
      <c r="DM393" s="1">
        <v>131.748</v>
      </c>
      <c r="DN393" s="1">
        <v>413.165</v>
      </c>
      <c r="DO393" s="1">
        <v>0.0</v>
      </c>
      <c r="DP393" s="1">
        <v>1.677</v>
      </c>
      <c r="DQ393" s="1">
        <v>1.677</v>
      </c>
      <c r="DR393" s="1" t="s">
        <v>157</v>
      </c>
      <c r="DS393" s="1" t="s">
        <v>157</v>
      </c>
      <c r="DT393" s="1" t="s">
        <v>158</v>
      </c>
      <c r="DU393" s="1" t="s">
        <v>157</v>
      </c>
      <c r="DV393" s="1">
        <v>425.566</v>
      </c>
      <c r="DW393" s="1" t="str">
        <f t="shared" si="3"/>
        <v>low</v>
      </c>
      <c r="DX393" s="1">
        <v>214.237</v>
      </c>
      <c r="DY393" s="1">
        <v>7.225</v>
      </c>
      <c r="DZ393" s="1">
        <v>202.554</v>
      </c>
      <c r="EA393" s="1" t="s">
        <v>157</v>
      </c>
      <c r="EB393" s="1" t="s">
        <v>157</v>
      </c>
      <c r="EC393" s="1" t="s">
        <v>158</v>
      </c>
      <c r="ED393" s="1" t="s">
        <v>157</v>
      </c>
      <c r="EE393" s="1" t="s">
        <v>945</v>
      </c>
      <c r="EF393" s="1" t="s">
        <v>151</v>
      </c>
      <c r="EG393" s="1" t="s">
        <v>151</v>
      </c>
    </row>
    <row r="394" ht="14.25" customHeight="1">
      <c r="A394" s="1" t="s">
        <v>946</v>
      </c>
      <c r="B394" s="1" t="s">
        <v>136</v>
      </c>
      <c r="C394" s="1">
        <v>56.0</v>
      </c>
      <c r="D394" s="1" t="s">
        <v>161</v>
      </c>
      <c r="E394" s="1">
        <v>94.6</v>
      </c>
      <c r="F394" s="1">
        <v>39.0</v>
      </c>
      <c r="G394" s="1" t="s">
        <v>138</v>
      </c>
      <c r="H394" s="1">
        <v>51.4</v>
      </c>
      <c r="I394" s="1">
        <v>101.0</v>
      </c>
      <c r="J394" s="1">
        <v>191.0</v>
      </c>
      <c r="K394" s="1">
        <v>4.897435897</v>
      </c>
      <c r="L394" s="1">
        <v>141.5</v>
      </c>
      <c r="M394" s="1">
        <v>0.3</v>
      </c>
      <c r="N394" s="1">
        <v>88.0</v>
      </c>
      <c r="O394" s="1">
        <v>5.5</v>
      </c>
      <c r="P394" s="1">
        <v>0.53</v>
      </c>
      <c r="Q394" s="1">
        <v>6.85</v>
      </c>
      <c r="R394" s="1">
        <v>0.077372263</v>
      </c>
      <c r="S394" s="1">
        <v>257.0</v>
      </c>
      <c r="T394" s="1">
        <v>6.71</v>
      </c>
      <c r="U394" s="1">
        <v>4.884</v>
      </c>
      <c r="V394" s="1">
        <v>90.9</v>
      </c>
      <c r="W394" s="1">
        <v>96.96531792</v>
      </c>
      <c r="X394" s="1">
        <v>115.2</v>
      </c>
      <c r="Y394" s="1">
        <v>68.65692411</v>
      </c>
      <c r="Z394" s="1">
        <v>1.456517333</v>
      </c>
      <c r="AA394" s="1">
        <v>0.360342767</v>
      </c>
      <c r="AB394" s="1">
        <v>67.4</v>
      </c>
      <c r="AC394" s="1">
        <v>25.43027727</v>
      </c>
      <c r="AD394" s="1" t="s">
        <v>139</v>
      </c>
      <c r="AE394" s="1">
        <v>39.70980393</v>
      </c>
      <c r="AF394" s="1">
        <v>89.6</v>
      </c>
      <c r="AG394" s="1" t="s">
        <v>140</v>
      </c>
      <c r="AH394" s="1" t="s">
        <v>141</v>
      </c>
      <c r="AI394" s="1" t="s">
        <v>142</v>
      </c>
      <c r="AJ394" s="1" t="s">
        <v>142</v>
      </c>
      <c r="AK394" s="1" t="s">
        <v>143</v>
      </c>
      <c r="AL394" s="1">
        <v>122.0</v>
      </c>
      <c r="AM394" s="1">
        <v>77.0</v>
      </c>
      <c r="AN394" s="1">
        <v>1797.66</v>
      </c>
      <c r="AO394" s="1">
        <v>16.8391</v>
      </c>
      <c r="AP394" s="1">
        <v>346.774</v>
      </c>
      <c r="AQ394" s="1">
        <v>801.641</v>
      </c>
      <c r="AR394" s="1">
        <v>11.3824</v>
      </c>
      <c r="AS394" s="1">
        <v>951.921</v>
      </c>
      <c r="AT394" s="1">
        <v>3250.42</v>
      </c>
      <c r="AU394" s="1">
        <v>252.901</v>
      </c>
      <c r="AV394" s="1">
        <v>9.39237</v>
      </c>
      <c r="AW394" s="1">
        <v>1.39028</v>
      </c>
      <c r="AX394" s="1">
        <v>2.83873</v>
      </c>
      <c r="AY394" s="1">
        <v>1048.69</v>
      </c>
      <c r="AZ394" s="1">
        <v>0.920387</v>
      </c>
      <c r="BA394" s="1">
        <v>1.52225</v>
      </c>
      <c r="BB394" s="1">
        <v>15.2386</v>
      </c>
      <c r="BC394" s="1">
        <v>4.7929</v>
      </c>
      <c r="BD394" s="1">
        <v>1.01881</v>
      </c>
      <c r="BE394" s="1">
        <v>299.454</v>
      </c>
      <c r="BF394" s="1">
        <v>7.7406</v>
      </c>
      <c r="BG394" s="1">
        <v>202.177</v>
      </c>
      <c r="BH394" s="1">
        <v>1.220919554</v>
      </c>
      <c r="BI394" s="1">
        <v>0.479980257</v>
      </c>
      <c r="BJ394" s="1">
        <v>0.293072637</v>
      </c>
      <c r="BK394" s="1">
        <v>0.0</v>
      </c>
      <c r="BL394" s="1" t="s">
        <v>144</v>
      </c>
      <c r="BM394" s="1" t="s">
        <v>146</v>
      </c>
      <c r="BN394" s="1" t="s">
        <v>145</v>
      </c>
      <c r="BO394" s="1" t="s">
        <v>145</v>
      </c>
      <c r="BP394" s="1" t="s">
        <v>146</v>
      </c>
      <c r="BQ394" s="1" t="s">
        <v>146</v>
      </c>
      <c r="BR394" s="1" t="s">
        <v>146</v>
      </c>
      <c r="BS394" s="1">
        <v>34.53162523</v>
      </c>
      <c r="BT394" s="1">
        <v>2.112690128</v>
      </c>
      <c r="BU394" s="1">
        <v>0.672844074</v>
      </c>
      <c r="BV394" s="1">
        <v>0.233478201</v>
      </c>
      <c r="BW394" s="1">
        <v>0.054603179</v>
      </c>
      <c r="BX394" s="1">
        <v>0.092467249</v>
      </c>
      <c r="BY394" s="1">
        <v>0.051427836</v>
      </c>
      <c r="BZ394" s="1" t="str">
        <f t="shared" si="1"/>
        <v>antiinflamatoria</v>
      </c>
      <c r="CA394" s="1">
        <v>27.66071429</v>
      </c>
      <c r="CB394" s="1" t="s">
        <v>148</v>
      </c>
      <c r="CC394" s="1">
        <v>0.287816323</v>
      </c>
      <c r="CD394" s="1">
        <v>0.354550025</v>
      </c>
      <c r="CE394" s="1">
        <v>0.054432713</v>
      </c>
      <c r="CF394" s="1">
        <v>0.126864421</v>
      </c>
      <c r="CG394" s="1">
        <v>0.094586895</v>
      </c>
      <c r="CH394" s="1">
        <v>1845.26</v>
      </c>
      <c r="CI394" s="2" t="str">
        <f t="shared" si="2"/>
        <v>High</v>
      </c>
      <c r="CJ394" s="1">
        <v>2658.461</v>
      </c>
      <c r="CK394" s="1">
        <v>2143.061</v>
      </c>
      <c r="CL394" s="1">
        <v>515.4</v>
      </c>
      <c r="CM394" s="1">
        <v>659.962</v>
      </c>
      <c r="CN394" s="1">
        <v>1982.323</v>
      </c>
      <c r="CO394" s="1">
        <v>11.453</v>
      </c>
      <c r="CP394" s="1">
        <v>0.0</v>
      </c>
      <c r="CQ394" s="1">
        <v>11.453</v>
      </c>
      <c r="CR394" s="1">
        <v>0.0</v>
      </c>
      <c r="CS394" s="1">
        <v>4.723</v>
      </c>
      <c r="CT394" s="1">
        <v>4.723</v>
      </c>
      <c r="CU394" s="1">
        <v>0.0</v>
      </c>
      <c r="CV394" s="1">
        <v>1.165</v>
      </c>
      <c r="CW394" s="1">
        <v>525.787</v>
      </c>
      <c r="CX394" s="1">
        <v>0.0</v>
      </c>
      <c r="CY394" s="1">
        <v>7.128</v>
      </c>
      <c r="CZ394" s="1">
        <v>0.025</v>
      </c>
      <c r="DA394" s="1">
        <v>0.175</v>
      </c>
      <c r="DB394" s="1">
        <v>0.2</v>
      </c>
      <c r="DC394" s="1">
        <v>0.0</v>
      </c>
      <c r="DD394" s="1">
        <v>0.244</v>
      </c>
      <c r="DE394" s="1">
        <v>0.244</v>
      </c>
      <c r="DF394" s="1">
        <v>122.814</v>
      </c>
      <c r="DG394" s="1">
        <v>3.788</v>
      </c>
      <c r="DH394" s="1">
        <v>126.602</v>
      </c>
      <c r="DI394" s="1">
        <v>2.284</v>
      </c>
      <c r="DJ394" s="1">
        <v>1.921</v>
      </c>
      <c r="DK394" s="1">
        <v>4.205</v>
      </c>
      <c r="DL394" s="1">
        <v>1473.549</v>
      </c>
      <c r="DM394" s="1">
        <v>504.527</v>
      </c>
      <c r="DN394" s="1">
        <v>1978.076</v>
      </c>
      <c r="DO394" s="1">
        <v>0.0</v>
      </c>
      <c r="DP394" s="1">
        <v>4.723</v>
      </c>
      <c r="DQ394" s="1">
        <v>4.723</v>
      </c>
      <c r="DR394" s="1" t="s">
        <v>149</v>
      </c>
      <c r="DS394" s="1" t="s">
        <v>149</v>
      </c>
      <c r="DT394" s="1" t="s">
        <v>149</v>
      </c>
      <c r="DU394" s="1" t="s">
        <v>149</v>
      </c>
      <c r="DV394" s="1">
        <v>1026.479</v>
      </c>
      <c r="DW394" s="1" t="str">
        <f t="shared" si="3"/>
        <v>high</v>
      </c>
      <c r="DX394" s="1">
        <v>1478.845</v>
      </c>
      <c r="DY394" s="1">
        <v>367.123</v>
      </c>
      <c r="DZ394" s="1">
        <v>1102.724</v>
      </c>
      <c r="EA394" s="1" t="s">
        <v>149</v>
      </c>
      <c r="EB394" s="1" t="s">
        <v>149</v>
      </c>
      <c r="EC394" s="1" t="s">
        <v>149</v>
      </c>
      <c r="ED394" s="1" t="s">
        <v>149</v>
      </c>
      <c r="EE394" s="1" t="s">
        <v>947</v>
      </c>
      <c r="EF394" s="1" t="s">
        <v>151</v>
      </c>
      <c r="EG394" s="1" t="s">
        <v>151</v>
      </c>
    </row>
    <row r="395" ht="14.25" customHeight="1">
      <c r="A395" s="1" t="s">
        <v>948</v>
      </c>
      <c r="B395" s="1" t="s">
        <v>153</v>
      </c>
      <c r="C395" s="1">
        <v>27.0</v>
      </c>
      <c r="D395" s="1" t="s">
        <v>137</v>
      </c>
      <c r="E395" s="1">
        <v>97.8</v>
      </c>
      <c r="F395" s="1">
        <v>37.0</v>
      </c>
      <c r="G395" s="1" t="s">
        <v>154</v>
      </c>
      <c r="H395" s="1">
        <v>22.2</v>
      </c>
      <c r="I395" s="1">
        <v>124.0</v>
      </c>
      <c r="J395" s="1">
        <v>183.0</v>
      </c>
      <c r="K395" s="1">
        <v>4.945945946</v>
      </c>
      <c r="L395" s="1">
        <v>249.4</v>
      </c>
      <c r="M395" s="1">
        <v>3.9</v>
      </c>
      <c r="N395" s="1">
        <v>89.0</v>
      </c>
      <c r="O395" s="1">
        <v>5.5</v>
      </c>
      <c r="P395" s="1">
        <v>23.7</v>
      </c>
      <c r="Q395" s="1">
        <v>0.62</v>
      </c>
      <c r="R395" s="1">
        <v>38.22580645</v>
      </c>
      <c r="S395" s="1">
        <v>111.0</v>
      </c>
      <c r="T395" s="1">
        <v>22.99</v>
      </c>
      <c r="U395" s="1">
        <v>4.9395</v>
      </c>
      <c r="V395" s="1">
        <v>204.7</v>
      </c>
      <c r="W395" s="1">
        <v>319.4164641</v>
      </c>
      <c r="X395" s="1">
        <v>34.6</v>
      </c>
      <c r="Y395" s="1">
        <v>19.8134707</v>
      </c>
      <c r="Z395" s="1">
        <v>5.047071333</v>
      </c>
      <c r="AA395" s="1">
        <v>0.301671932</v>
      </c>
      <c r="AB395" s="1">
        <v>99.5</v>
      </c>
      <c r="AC395" s="1">
        <v>37.44965938</v>
      </c>
      <c r="AD395" s="1" t="s">
        <v>155</v>
      </c>
      <c r="AE395" s="1">
        <v>43.19129349</v>
      </c>
      <c r="AF395" s="1">
        <v>114.2</v>
      </c>
      <c r="AG395" s="1" t="s">
        <v>140</v>
      </c>
      <c r="AH395" s="1" t="s">
        <v>141</v>
      </c>
      <c r="AI395" s="1" t="s">
        <v>142</v>
      </c>
      <c r="AJ395" s="1" t="s">
        <v>142</v>
      </c>
      <c r="AK395" s="1" t="s">
        <v>173</v>
      </c>
      <c r="AL395" s="1">
        <v>125.0</v>
      </c>
      <c r="AM395" s="1">
        <v>85.0</v>
      </c>
      <c r="AN395" s="1">
        <v>1680.97</v>
      </c>
      <c r="AO395" s="1">
        <v>14.8262</v>
      </c>
      <c r="AP395" s="1">
        <v>779.691</v>
      </c>
      <c r="AQ395" s="1">
        <v>1164.78</v>
      </c>
      <c r="AR395" s="1">
        <v>14.4791</v>
      </c>
      <c r="AS395" s="1">
        <v>1285.2</v>
      </c>
      <c r="AT395" s="1">
        <v>3036.26</v>
      </c>
      <c r="AU395" s="1">
        <v>238.026</v>
      </c>
      <c r="AV395" s="1">
        <v>10.8807</v>
      </c>
      <c r="AW395" s="1">
        <v>1.21673</v>
      </c>
      <c r="AX395" s="1">
        <v>3.03045</v>
      </c>
      <c r="AY395" s="1">
        <v>1159.46</v>
      </c>
      <c r="AZ395" s="1">
        <v>1.40669</v>
      </c>
      <c r="BA395" s="1">
        <v>2.32692</v>
      </c>
      <c r="BB395" s="1">
        <v>17.0753</v>
      </c>
      <c r="BC395" s="1">
        <v>5.74555</v>
      </c>
      <c r="BD395" s="1">
        <v>1.67107</v>
      </c>
      <c r="BE395" s="1">
        <v>350.819</v>
      </c>
      <c r="BF395" s="1">
        <v>7.58926</v>
      </c>
      <c r="BG395" s="1">
        <v>138.02</v>
      </c>
      <c r="BH395" s="1">
        <v>7.469939664</v>
      </c>
      <c r="BI395" s="1">
        <v>1.682743978</v>
      </c>
      <c r="BJ395" s="1">
        <v>0.765670337</v>
      </c>
      <c r="BK395" s="1">
        <v>0.0</v>
      </c>
      <c r="BL395" s="1" t="s">
        <v>144</v>
      </c>
      <c r="BM395" s="1" t="s">
        <v>145</v>
      </c>
      <c r="BN395" s="1" t="s">
        <v>146</v>
      </c>
      <c r="BO395" s="1" t="s">
        <v>145</v>
      </c>
      <c r="BP395" s="1" t="s">
        <v>146</v>
      </c>
      <c r="BQ395" s="1" t="s">
        <v>145</v>
      </c>
      <c r="BR395" s="1" t="s">
        <v>145</v>
      </c>
      <c r="BS395" s="1">
        <v>33.75546658</v>
      </c>
      <c r="BT395" s="1">
        <v>1.509946746</v>
      </c>
      <c r="BU395" s="1">
        <v>0.554329143</v>
      </c>
      <c r="BV395" s="1">
        <v>0.24675233</v>
      </c>
      <c r="BW395" s="1">
        <v>0.065506835</v>
      </c>
      <c r="BX395" s="1">
        <v>-0.845864629</v>
      </c>
      <c r="BY395" s="1">
        <v>-0.503191332</v>
      </c>
      <c r="BZ395" s="1" t="str">
        <f t="shared" si="1"/>
        <v>antiinflamatoria</v>
      </c>
      <c r="CA395" s="1">
        <v>47.45359019</v>
      </c>
      <c r="CB395" s="1" t="s">
        <v>148</v>
      </c>
      <c r="CC395" s="1">
        <v>0.004793938</v>
      </c>
      <c r="CD395" s="1">
        <v>0.030658007</v>
      </c>
      <c r="CE395" s="1">
        <v>0.896079796</v>
      </c>
      <c r="CF395" s="1">
        <v>0.013260651</v>
      </c>
      <c r="CG395" s="1">
        <v>0.023853708</v>
      </c>
      <c r="CH395" s="1">
        <v>584.6</v>
      </c>
      <c r="CI395" s="2" t="str">
        <f t="shared" si="2"/>
        <v>low</v>
      </c>
      <c r="CJ395" s="1">
        <v>543.207</v>
      </c>
      <c r="CK395" s="1">
        <v>327.265</v>
      </c>
      <c r="CL395" s="1">
        <v>215.942</v>
      </c>
      <c r="CM395" s="1">
        <v>62.184</v>
      </c>
      <c r="CN395" s="1">
        <v>457.903</v>
      </c>
      <c r="CO395" s="1">
        <v>3.235</v>
      </c>
      <c r="CP395" s="1">
        <v>0.0</v>
      </c>
      <c r="CQ395" s="1">
        <v>3.235</v>
      </c>
      <c r="CR395" s="1">
        <v>0.0</v>
      </c>
      <c r="CS395" s="1">
        <v>19.884</v>
      </c>
      <c r="CT395" s="1">
        <v>19.884</v>
      </c>
      <c r="CU395" s="1">
        <v>0.0</v>
      </c>
      <c r="CV395" s="1">
        <v>0.329</v>
      </c>
      <c r="CW395" s="1">
        <v>0.0</v>
      </c>
      <c r="CX395" s="1">
        <v>0.0</v>
      </c>
      <c r="CY395" s="1">
        <v>27.234</v>
      </c>
      <c r="CZ395" s="1">
        <v>0.096</v>
      </c>
      <c r="DA395" s="1">
        <v>0.683</v>
      </c>
      <c r="DB395" s="1">
        <v>0.779</v>
      </c>
      <c r="DC395" s="1">
        <v>0.0</v>
      </c>
      <c r="DD395" s="1">
        <v>0.193</v>
      </c>
      <c r="DE395" s="1">
        <v>0.193</v>
      </c>
      <c r="DF395" s="1">
        <v>19.569</v>
      </c>
      <c r="DG395" s="1">
        <v>6.977</v>
      </c>
      <c r="DH395" s="1">
        <v>26.546</v>
      </c>
      <c r="DI395" s="1">
        <v>0.615</v>
      </c>
      <c r="DJ395" s="1">
        <v>4.097</v>
      </c>
      <c r="DK395" s="1">
        <v>4.711</v>
      </c>
      <c r="DL395" s="1">
        <v>274.745</v>
      </c>
      <c r="DM395" s="1">
        <v>178.412</v>
      </c>
      <c r="DN395" s="1">
        <v>453.157</v>
      </c>
      <c r="DO395" s="1">
        <v>0.0</v>
      </c>
      <c r="DP395" s="1">
        <v>19.884</v>
      </c>
      <c r="DQ395" s="1">
        <v>19.884</v>
      </c>
      <c r="DR395" s="1" t="s">
        <v>158</v>
      </c>
      <c r="DS395" s="1" t="s">
        <v>157</v>
      </c>
      <c r="DT395" s="1" t="s">
        <v>157</v>
      </c>
      <c r="DU395" s="1" t="s">
        <v>157</v>
      </c>
      <c r="DV395" s="1">
        <v>347.775</v>
      </c>
      <c r="DW395" s="1" t="str">
        <f t="shared" si="3"/>
        <v>low</v>
      </c>
      <c r="DX395" s="1">
        <v>323.151</v>
      </c>
      <c r="DY395" s="1">
        <v>36.993</v>
      </c>
      <c r="DZ395" s="1">
        <v>272.404</v>
      </c>
      <c r="EA395" s="1" t="s">
        <v>158</v>
      </c>
      <c r="EB395" s="1" t="s">
        <v>157</v>
      </c>
      <c r="EC395" s="1" t="s">
        <v>157</v>
      </c>
      <c r="ED395" s="1" t="s">
        <v>149</v>
      </c>
      <c r="EE395" s="1" t="s">
        <v>949</v>
      </c>
      <c r="EF395" s="1" t="s">
        <v>151</v>
      </c>
      <c r="EG395" s="1" t="s">
        <v>151</v>
      </c>
    </row>
    <row r="396" ht="14.25" customHeight="1">
      <c r="A396" s="1" t="s">
        <v>950</v>
      </c>
      <c r="B396" s="1" t="s">
        <v>136</v>
      </c>
      <c r="C396" s="1">
        <v>21.0</v>
      </c>
      <c r="D396" s="1" t="s">
        <v>137</v>
      </c>
      <c r="E396" s="1">
        <v>67.7</v>
      </c>
      <c r="F396" s="1">
        <v>30.0</v>
      </c>
      <c r="G396" s="1" t="s">
        <v>138</v>
      </c>
      <c r="H396" s="1">
        <v>50.2</v>
      </c>
      <c r="I396" s="1">
        <v>59.0</v>
      </c>
      <c r="J396" s="1">
        <v>139.0</v>
      </c>
      <c r="K396" s="1">
        <v>4.633333333</v>
      </c>
      <c r="L396" s="1">
        <v>182.5</v>
      </c>
      <c r="M396" s="1">
        <v>1.5</v>
      </c>
      <c r="N396" s="1">
        <v>97.0</v>
      </c>
      <c r="O396" s="1">
        <v>5.6</v>
      </c>
      <c r="P396" s="1">
        <v>4.3</v>
      </c>
      <c r="Q396" s="1">
        <v>6.32</v>
      </c>
      <c r="R396" s="1">
        <v>0.680379747</v>
      </c>
      <c r="S396" s="1">
        <v>251.0</v>
      </c>
      <c r="T396" s="1">
        <v>20.22</v>
      </c>
      <c r="U396" s="1">
        <v>5.3835</v>
      </c>
      <c r="V396" s="1">
        <v>158.9</v>
      </c>
      <c r="W396" s="1">
        <v>214.7066631</v>
      </c>
      <c r="X396" s="1">
        <v>38.2</v>
      </c>
      <c r="Y396" s="1">
        <v>20.66981785</v>
      </c>
      <c r="Z396" s="1">
        <v>4.837972</v>
      </c>
      <c r="AA396" s="1">
        <v>0.303353588</v>
      </c>
      <c r="AB396" s="1">
        <v>84.6</v>
      </c>
      <c r="AC396" s="1">
        <v>27.75120747</v>
      </c>
      <c r="AD396" s="1" t="s">
        <v>139</v>
      </c>
      <c r="AE396" s="1">
        <v>36.96507624</v>
      </c>
      <c r="AF396" s="1">
        <v>95.8</v>
      </c>
      <c r="AG396" s="1" t="s">
        <v>140</v>
      </c>
      <c r="AH396" s="1" t="s">
        <v>141</v>
      </c>
      <c r="AI396" s="1" t="s">
        <v>167</v>
      </c>
      <c r="AJ396" s="1" t="s">
        <v>167</v>
      </c>
      <c r="AK396" s="1" t="s">
        <v>170</v>
      </c>
      <c r="AL396" s="1">
        <v>130.0</v>
      </c>
      <c r="AM396" s="1">
        <v>77.0</v>
      </c>
      <c r="AN396" s="1">
        <v>2351.03</v>
      </c>
      <c r="AO396" s="1">
        <v>14.0098</v>
      </c>
      <c r="AP396" s="1">
        <v>284.234</v>
      </c>
      <c r="AQ396" s="1">
        <v>836.021</v>
      </c>
      <c r="AR396" s="1">
        <v>11.4096</v>
      </c>
      <c r="AS396" s="1">
        <v>1279.99</v>
      </c>
      <c r="AT396" s="1">
        <v>3012.55</v>
      </c>
      <c r="AU396" s="1">
        <v>221.328</v>
      </c>
      <c r="AV396" s="1">
        <v>9.94155</v>
      </c>
      <c r="AW396" s="1">
        <v>2.56874</v>
      </c>
      <c r="AX396" s="1">
        <v>3.11171</v>
      </c>
      <c r="AY396" s="1">
        <v>591.03</v>
      </c>
      <c r="AZ396" s="1">
        <v>1.14964</v>
      </c>
      <c r="BA396" s="1">
        <v>1.29226</v>
      </c>
      <c r="BB396" s="1">
        <v>20.5926</v>
      </c>
      <c r="BC396" s="1">
        <v>4.67704</v>
      </c>
      <c r="BD396" s="1">
        <v>0.950073</v>
      </c>
      <c r="BE396" s="1">
        <v>304.026</v>
      </c>
      <c r="BF396" s="1">
        <v>6.62826</v>
      </c>
      <c r="BG396" s="1">
        <v>217.686</v>
      </c>
      <c r="BH396" s="1">
        <v>0.537223088</v>
      </c>
      <c r="BI396" s="1">
        <v>0.121817047</v>
      </c>
      <c r="BJ396" s="1">
        <v>0.045204771</v>
      </c>
      <c r="BK396" s="1">
        <v>0.0</v>
      </c>
      <c r="BL396" s="1" t="s">
        <v>144</v>
      </c>
      <c r="BM396" s="1" t="s">
        <v>145</v>
      </c>
      <c r="BN396" s="1" t="s">
        <v>145</v>
      </c>
      <c r="BO396" s="1" t="s">
        <v>145</v>
      </c>
      <c r="BP396" s="1" t="s">
        <v>146</v>
      </c>
      <c r="BQ396" s="1" t="s">
        <v>146</v>
      </c>
      <c r="BR396" s="1" t="s">
        <v>145</v>
      </c>
      <c r="BS396" s="1">
        <v>38.47069233</v>
      </c>
      <c r="BT396" s="1">
        <v>1.620409908</v>
      </c>
      <c r="BU396" s="1">
        <v>0.589400895</v>
      </c>
      <c r="BV396" s="1">
        <v>0.266893577</v>
      </c>
      <c r="BW396" s="1">
        <v>0.079737948</v>
      </c>
      <c r="BX396" s="1">
        <v>0.734489856</v>
      </c>
      <c r="BY396" s="1">
        <v>0.312415932</v>
      </c>
      <c r="BZ396" s="1" t="str">
        <f t="shared" si="1"/>
        <v>proinflamatoria</v>
      </c>
      <c r="CA396" s="1">
        <v>27.54906054</v>
      </c>
      <c r="CB396" s="1" t="s">
        <v>148</v>
      </c>
      <c r="CC396" s="1">
        <v>0.667113944</v>
      </c>
      <c r="CD396" s="1">
        <v>0.063625182</v>
      </c>
      <c r="CE396" s="1">
        <v>0.190316449</v>
      </c>
      <c r="CF396" s="1">
        <v>0.012076484</v>
      </c>
      <c r="CG396" s="1">
        <v>0.022475679</v>
      </c>
      <c r="CH396" s="1">
        <v>542.926</v>
      </c>
      <c r="CI396" s="2" t="str">
        <f t="shared" si="2"/>
        <v>low</v>
      </c>
      <c r="CJ396" s="1">
        <v>467.035</v>
      </c>
      <c r="CK396" s="1">
        <v>377.486</v>
      </c>
      <c r="CL396" s="1">
        <v>89.549</v>
      </c>
      <c r="CM396" s="1">
        <v>356.348</v>
      </c>
      <c r="CN396" s="1">
        <v>92.366</v>
      </c>
      <c r="CO396" s="1">
        <v>9.095</v>
      </c>
      <c r="CP396" s="1">
        <v>0.0</v>
      </c>
      <c r="CQ396" s="1">
        <v>9.095</v>
      </c>
      <c r="CR396" s="1">
        <v>0.0</v>
      </c>
      <c r="CS396" s="1">
        <v>8.838</v>
      </c>
      <c r="CT396" s="1">
        <v>8.838</v>
      </c>
      <c r="CU396" s="1">
        <v>0.388</v>
      </c>
      <c r="CV396" s="1">
        <v>0.0</v>
      </c>
      <c r="CW396" s="1">
        <v>0.368</v>
      </c>
      <c r="CX396" s="1">
        <v>0.0</v>
      </c>
      <c r="CY396" s="1">
        <v>125.724</v>
      </c>
      <c r="CZ396" s="1">
        <v>154.362</v>
      </c>
      <c r="DA396" s="1">
        <v>40.121</v>
      </c>
      <c r="DB396" s="1">
        <v>194.483</v>
      </c>
      <c r="DC396" s="1">
        <v>23.332</v>
      </c>
      <c r="DD396" s="1">
        <v>0.003</v>
      </c>
      <c r="DE396" s="1">
        <v>23.335</v>
      </c>
      <c r="DF396" s="1">
        <v>8.756</v>
      </c>
      <c r="DG396" s="1">
        <v>3.683</v>
      </c>
      <c r="DH396" s="1">
        <v>12.439</v>
      </c>
      <c r="DI396" s="1">
        <v>0.136</v>
      </c>
      <c r="DJ396" s="1">
        <v>7.428</v>
      </c>
      <c r="DK396" s="1">
        <v>7.564</v>
      </c>
      <c r="DL396" s="1">
        <v>55.327</v>
      </c>
      <c r="DM396" s="1">
        <v>29.475</v>
      </c>
      <c r="DN396" s="1">
        <v>84.802</v>
      </c>
      <c r="DO396" s="1">
        <v>0.0</v>
      </c>
      <c r="DP396" s="1">
        <v>8.838</v>
      </c>
      <c r="DQ396" s="1">
        <v>8.838</v>
      </c>
      <c r="DR396" s="1" t="s">
        <v>158</v>
      </c>
      <c r="DS396" s="1" t="s">
        <v>157</v>
      </c>
      <c r="DT396" s="1" t="s">
        <v>149</v>
      </c>
      <c r="DU396" s="1" t="s">
        <v>158</v>
      </c>
      <c r="DV396" s="1">
        <v>230.931</v>
      </c>
      <c r="DW396" s="1" t="str">
        <f t="shared" si="3"/>
        <v>low</v>
      </c>
      <c r="DX396" s="1">
        <v>198.651</v>
      </c>
      <c r="DY396" s="1">
        <v>151.571</v>
      </c>
      <c r="DZ396" s="1">
        <v>39.288</v>
      </c>
      <c r="EA396" s="1" t="s">
        <v>158</v>
      </c>
      <c r="EB396" s="1" t="s">
        <v>157</v>
      </c>
      <c r="EC396" s="1" t="s">
        <v>149</v>
      </c>
      <c r="ED396" s="1" t="s">
        <v>158</v>
      </c>
      <c r="EE396" s="1" t="s">
        <v>951</v>
      </c>
      <c r="EF396" s="1" t="s">
        <v>151</v>
      </c>
      <c r="EG396" s="1" t="s">
        <v>151</v>
      </c>
    </row>
    <row r="397" ht="14.25" customHeight="1">
      <c r="A397" s="1" t="s">
        <v>952</v>
      </c>
      <c r="B397" s="1" t="s">
        <v>153</v>
      </c>
      <c r="C397" s="1">
        <v>41.0</v>
      </c>
      <c r="D397" s="1" t="s">
        <v>161</v>
      </c>
      <c r="E397" s="1">
        <v>96.2</v>
      </c>
      <c r="F397" s="1">
        <v>51.0</v>
      </c>
      <c r="G397" s="1" t="s">
        <v>154</v>
      </c>
      <c r="H397" s="1">
        <v>27.2</v>
      </c>
      <c r="I397" s="1">
        <v>116.0</v>
      </c>
      <c r="J397" s="1">
        <v>195.0</v>
      </c>
      <c r="K397" s="1">
        <v>3.823529412</v>
      </c>
      <c r="L397" s="1">
        <v>54.4</v>
      </c>
      <c r="M397" s="1">
        <v>0.5</v>
      </c>
      <c r="N397" s="1">
        <v>81.0</v>
      </c>
      <c r="O397" s="1">
        <v>5.3</v>
      </c>
      <c r="P397" s="1">
        <v>3.3</v>
      </c>
      <c r="Q397" s="1">
        <v>13.86</v>
      </c>
      <c r="R397" s="1">
        <v>0.238095238</v>
      </c>
      <c r="S397" s="1">
        <v>136.0</v>
      </c>
      <c r="T397" s="1">
        <v>11.92</v>
      </c>
      <c r="U397" s="1">
        <v>4.4955</v>
      </c>
      <c r="V397" s="1">
        <v>157.9</v>
      </c>
      <c r="W397" s="1">
        <v>239.4776494</v>
      </c>
      <c r="X397" s="1">
        <v>67.0</v>
      </c>
      <c r="Y397" s="1">
        <v>41.98829702</v>
      </c>
      <c r="Z397" s="1">
        <v>2.381616</v>
      </c>
      <c r="AA397" s="1">
        <v>0.33459458</v>
      </c>
      <c r="AB397" s="1">
        <v>50.8</v>
      </c>
      <c r="AC397" s="1">
        <v>22.27972457</v>
      </c>
      <c r="AD397" s="1" t="s">
        <v>154</v>
      </c>
      <c r="AE397" s="1">
        <v>33.98366753</v>
      </c>
      <c r="AF397" s="1">
        <v>73.8</v>
      </c>
      <c r="AG397" s="1" t="s">
        <v>154</v>
      </c>
      <c r="AH397" s="1" t="s">
        <v>154</v>
      </c>
      <c r="AI397" s="1" t="s">
        <v>142</v>
      </c>
      <c r="AJ397" s="1" t="s">
        <v>167</v>
      </c>
      <c r="AK397" s="1" t="s">
        <v>143</v>
      </c>
      <c r="AL397" s="1">
        <v>111.0</v>
      </c>
      <c r="AM397" s="1">
        <v>71.0</v>
      </c>
      <c r="AN397" s="1">
        <v>1268.57</v>
      </c>
      <c r="AO397" s="1">
        <v>14.9431</v>
      </c>
      <c r="AP397" s="1">
        <v>494.319</v>
      </c>
      <c r="AQ397" s="1">
        <v>753.322</v>
      </c>
      <c r="AR397" s="1">
        <v>10.8467</v>
      </c>
      <c r="AS397" s="1">
        <v>855.782</v>
      </c>
      <c r="AT397" s="1">
        <v>2394.93</v>
      </c>
      <c r="AU397" s="1">
        <v>176.872</v>
      </c>
      <c r="AV397" s="1">
        <v>9.21712</v>
      </c>
      <c r="AW397" s="1">
        <v>0.824457</v>
      </c>
      <c r="AX397" s="1">
        <v>2.90007</v>
      </c>
      <c r="AY397" s="1">
        <v>793.868</v>
      </c>
      <c r="AZ397" s="1">
        <v>0.806656</v>
      </c>
      <c r="BA397" s="1">
        <v>1.2635</v>
      </c>
      <c r="BB397" s="1">
        <v>14.2754</v>
      </c>
      <c r="BC397" s="1">
        <v>3.87413</v>
      </c>
      <c r="BD397" s="1">
        <v>1.34806</v>
      </c>
      <c r="BE397" s="1">
        <v>290.991</v>
      </c>
      <c r="BF397" s="1">
        <v>6.83386</v>
      </c>
      <c r="BG397" s="1">
        <v>150.619</v>
      </c>
      <c r="BH397" s="1">
        <v>3.383861677</v>
      </c>
      <c r="BI397" s="1">
        <v>0.495770065</v>
      </c>
      <c r="BJ397" s="1">
        <v>0.261913782</v>
      </c>
      <c r="BK397" s="1">
        <v>0.030882913</v>
      </c>
      <c r="BL397" s="1" t="s">
        <v>156</v>
      </c>
      <c r="BM397" s="1" t="s">
        <v>146</v>
      </c>
      <c r="BN397" s="1" t="s">
        <v>146</v>
      </c>
      <c r="BO397" s="1" t="s">
        <v>146</v>
      </c>
      <c r="BP397" s="1" t="s">
        <v>146</v>
      </c>
      <c r="BQ397" s="1" t="s">
        <v>146</v>
      </c>
      <c r="BR397" s="1" t="s">
        <v>146</v>
      </c>
      <c r="BS397" s="1">
        <v>31.4864138</v>
      </c>
      <c r="BT397" s="1">
        <v>1.398294665</v>
      </c>
      <c r="BU397" s="1">
        <v>0.372923954</v>
      </c>
      <c r="BV397" s="1">
        <v>0.191865225</v>
      </c>
      <c r="BW397" s="1">
        <v>0.052592615</v>
      </c>
      <c r="BX397" s="1">
        <v>0.35928821</v>
      </c>
      <c r="BY397" s="1">
        <v>0.283127037</v>
      </c>
      <c r="BZ397" s="1" t="str">
        <f t="shared" si="1"/>
        <v>proinflamatoria</v>
      </c>
      <c r="CA397" s="1">
        <v>35.07859079</v>
      </c>
      <c r="CB397" s="1" t="s">
        <v>148</v>
      </c>
      <c r="CC397" s="1">
        <v>0.049533321</v>
      </c>
      <c r="CD397" s="1">
        <v>0.047110381</v>
      </c>
      <c r="CE397" s="1">
        <v>0.138760719</v>
      </c>
      <c r="CF397" s="1">
        <v>0.58643575</v>
      </c>
      <c r="CG397" s="1">
        <v>0.04447675</v>
      </c>
      <c r="CH397" s="1">
        <v>886.687</v>
      </c>
      <c r="CI397" s="2" t="str">
        <f t="shared" si="2"/>
        <v>low</v>
      </c>
      <c r="CJ397" s="1">
        <v>524.131</v>
      </c>
      <c r="CK397" s="1">
        <v>423.502</v>
      </c>
      <c r="CL397" s="1">
        <v>100.629</v>
      </c>
      <c r="CM397" s="1">
        <v>223.129</v>
      </c>
      <c r="CN397" s="1">
        <v>295.007</v>
      </c>
      <c r="CO397" s="1">
        <v>2.071</v>
      </c>
      <c r="CP397" s="1">
        <v>0.0</v>
      </c>
      <c r="CQ397" s="1">
        <v>2.071</v>
      </c>
      <c r="CR397" s="1">
        <v>0.0</v>
      </c>
      <c r="CS397" s="1">
        <v>3.925</v>
      </c>
      <c r="CT397" s="1">
        <v>3.925</v>
      </c>
      <c r="CU397" s="1">
        <v>0.0</v>
      </c>
      <c r="CV397" s="1">
        <v>0.211</v>
      </c>
      <c r="CW397" s="1">
        <v>1.432</v>
      </c>
      <c r="CX397" s="1">
        <v>0.0</v>
      </c>
      <c r="CY397" s="1">
        <v>193.353</v>
      </c>
      <c r="CZ397" s="1">
        <v>0.083</v>
      </c>
      <c r="DA397" s="1">
        <v>0.589</v>
      </c>
      <c r="DB397" s="1">
        <v>0.672</v>
      </c>
      <c r="DC397" s="1">
        <v>0.011</v>
      </c>
      <c r="DD397" s="1">
        <v>0.352</v>
      </c>
      <c r="DE397" s="1">
        <v>0.363</v>
      </c>
      <c r="DF397" s="1">
        <v>13.66</v>
      </c>
      <c r="DG397" s="1">
        <v>5.352</v>
      </c>
      <c r="DH397" s="1">
        <v>19.012</v>
      </c>
      <c r="DI397" s="1">
        <v>1.824</v>
      </c>
      <c r="DJ397" s="1">
        <v>1.749</v>
      </c>
      <c r="DK397" s="1">
        <v>3.573</v>
      </c>
      <c r="DL397" s="1">
        <v>202.772</v>
      </c>
      <c r="DM397" s="1">
        <v>88.661</v>
      </c>
      <c r="DN397" s="1">
        <v>291.433</v>
      </c>
      <c r="DO397" s="1">
        <v>0.0</v>
      </c>
      <c r="DP397" s="1">
        <v>3.925</v>
      </c>
      <c r="DQ397" s="1">
        <v>3.925</v>
      </c>
      <c r="DR397" s="1" t="s">
        <v>157</v>
      </c>
      <c r="DS397" s="1" t="s">
        <v>157</v>
      </c>
      <c r="DT397" s="1" t="s">
        <v>157</v>
      </c>
      <c r="DU397" s="1" t="s">
        <v>157</v>
      </c>
      <c r="DV397" s="1">
        <v>698.965</v>
      </c>
      <c r="DW397" s="1" t="str">
        <f t="shared" si="3"/>
        <v>high</v>
      </c>
      <c r="DX397" s="1">
        <v>413.167</v>
      </c>
      <c r="DY397" s="1">
        <v>175.89</v>
      </c>
      <c r="DZ397" s="1">
        <v>232.55</v>
      </c>
      <c r="EA397" s="1" t="s">
        <v>149</v>
      </c>
      <c r="EB397" s="1" t="s">
        <v>149</v>
      </c>
      <c r="EC397" s="1" t="s">
        <v>149</v>
      </c>
      <c r="ED397" s="1" t="s">
        <v>157</v>
      </c>
      <c r="EE397" s="1" t="s">
        <v>953</v>
      </c>
      <c r="EF397" s="1" t="s">
        <v>165</v>
      </c>
      <c r="EG397" s="1" t="s">
        <v>165</v>
      </c>
    </row>
    <row r="398" ht="14.25" customHeight="1">
      <c r="A398" s="1" t="s">
        <v>954</v>
      </c>
      <c r="B398" s="1" t="s">
        <v>153</v>
      </c>
      <c r="C398" s="1">
        <v>28.0</v>
      </c>
      <c r="D398" s="1" t="s">
        <v>137</v>
      </c>
      <c r="E398" s="1">
        <v>70.4</v>
      </c>
      <c r="F398" s="1">
        <v>33.0</v>
      </c>
      <c r="G398" s="1" t="s">
        <v>154</v>
      </c>
      <c r="H398" s="1">
        <v>21.8</v>
      </c>
      <c r="I398" s="1">
        <v>79.0</v>
      </c>
      <c r="J398" s="1">
        <v>134.0</v>
      </c>
      <c r="K398" s="1">
        <v>4.060606061</v>
      </c>
      <c r="L398" s="1">
        <v>223.5</v>
      </c>
      <c r="M398" s="1">
        <v>8.9</v>
      </c>
      <c r="N398" s="1">
        <v>113.0</v>
      </c>
      <c r="O398" s="1">
        <v>6.2</v>
      </c>
      <c r="P398" s="1">
        <v>22.2</v>
      </c>
      <c r="Q398" s="1">
        <v>3.57</v>
      </c>
      <c r="R398" s="1">
        <v>6.218487395</v>
      </c>
      <c r="S398" s="1">
        <v>109.0</v>
      </c>
      <c r="T398" s="1">
        <v>28.44</v>
      </c>
      <c r="U398" s="1">
        <v>6.2715</v>
      </c>
      <c r="V398" s="1">
        <v>151.3</v>
      </c>
      <c r="W398" s="1">
        <v>205.2318239</v>
      </c>
      <c r="X398" s="1">
        <v>26.6</v>
      </c>
      <c r="Y398" s="1">
        <v>12.61483282</v>
      </c>
      <c r="Z398" s="1">
        <v>7.927176</v>
      </c>
      <c r="AA398" s="1">
        <v>0.284824143</v>
      </c>
      <c r="AB398" s="1">
        <v>115.0</v>
      </c>
      <c r="AC398" s="1">
        <v>46.30047154</v>
      </c>
      <c r="AD398" s="1" t="s">
        <v>155</v>
      </c>
      <c r="AE398" s="1">
        <v>47.45132351</v>
      </c>
      <c r="AF398" s="1">
        <v>118.5</v>
      </c>
      <c r="AG398" s="1" t="s">
        <v>140</v>
      </c>
      <c r="AH398" s="1" t="s">
        <v>141</v>
      </c>
      <c r="AI398" s="1" t="s">
        <v>142</v>
      </c>
      <c r="AJ398" s="1" t="s">
        <v>142</v>
      </c>
      <c r="AK398" s="1" t="s">
        <v>173</v>
      </c>
      <c r="AL398" s="1">
        <v>117.0</v>
      </c>
      <c r="AM398" s="1">
        <v>75.0</v>
      </c>
      <c r="AN398" s="1">
        <v>2490.45</v>
      </c>
      <c r="AO398" s="1">
        <v>25.5155</v>
      </c>
      <c r="AP398" s="1">
        <v>675.246</v>
      </c>
      <c r="AQ398" s="1">
        <v>1335.68</v>
      </c>
      <c r="AR398" s="1">
        <v>14.6639</v>
      </c>
      <c r="AS398" s="1">
        <v>1066.22</v>
      </c>
      <c r="AT398" s="1">
        <v>4692.58</v>
      </c>
      <c r="AU398" s="1">
        <v>373.459</v>
      </c>
      <c r="AV398" s="1">
        <v>10.5642</v>
      </c>
      <c r="AW398" s="1">
        <v>2.24103</v>
      </c>
      <c r="AX398" s="1">
        <v>3.43951</v>
      </c>
      <c r="AY398" s="1">
        <v>977.575</v>
      </c>
      <c r="AZ398" s="1">
        <v>1.23151</v>
      </c>
      <c r="BA398" s="1">
        <v>1.96543</v>
      </c>
      <c r="BB398" s="1">
        <v>21.1763</v>
      </c>
      <c r="BC398" s="1">
        <v>6.85256</v>
      </c>
      <c r="BD398" s="1">
        <v>1.58533</v>
      </c>
      <c r="BE398" s="1">
        <v>397.945</v>
      </c>
      <c r="BF398" s="1">
        <v>7.89229</v>
      </c>
      <c r="BG398" s="1">
        <v>177.585</v>
      </c>
      <c r="BH398" s="1">
        <v>7.15418577</v>
      </c>
      <c r="BI398" s="1">
        <v>1.612977797</v>
      </c>
      <c r="BJ398" s="1">
        <v>1.411210978</v>
      </c>
      <c r="BK398" s="1">
        <v>0.011477402</v>
      </c>
      <c r="BL398" s="1" t="s">
        <v>144</v>
      </c>
      <c r="BM398" s="1" t="s">
        <v>146</v>
      </c>
      <c r="BN398" s="1" t="s">
        <v>146</v>
      </c>
      <c r="BO398" s="1" t="s">
        <v>145</v>
      </c>
      <c r="BP398" s="1" t="s">
        <v>145</v>
      </c>
      <c r="BQ398" s="1" t="s">
        <v>145</v>
      </c>
      <c r="BR398" s="1" t="s">
        <v>145</v>
      </c>
      <c r="BS398" s="1">
        <v>19.32349023</v>
      </c>
      <c r="BT398" s="1">
        <v>0.997783543</v>
      </c>
      <c r="BU398" s="1">
        <v>0.326124599</v>
      </c>
      <c r="BV398" s="1">
        <v>0.132883156</v>
      </c>
      <c r="BW398" s="1">
        <v>0.030682337</v>
      </c>
      <c r="BX398" s="1">
        <v>-0.853039301</v>
      </c>
      <c r="BY398" s="1">
        <v>-0.342586065</v>
      </c>
      <c r="BZ398" s="1" t="str">
        <f t="shared" si="1"/>
        <v>antiinflamatoria</v>
      </c>
      <c r="CA398" s="1">
        <v>49.40084388</v>
      </c>
      <c r="CB398" s="1" t="s">
        <v>148</v>
      </c>
      <c r="CC398" s="1">
        <v>0.587522129</v>
      </c>
      <c r="CD398" s="1">
        <v>0.113298643</v>
      </c>
      <c r="CE398" s="1">
        <v>0.079126656</v>
      </c>
      <c r="CF398" s="1">
        <v>0.082774529</v>
      </c>
      <c r="CG398" s="1">
        <v>0.00847594</v>
      </c>
      <c r="CH398" s="1">
        <v>2107.952</v>
      </c>
      <c r="CI398" s="2" t="str">
        <f t="shared" si="2"/>
        <v>High</v>
      </c>
      <c r="CJ398" s="1">
        <v>1067.847</v>
      </c>
      <c r="CK398" s="1">
        <v>754.12</v>
      </c>
      <c r="CL398" s="1">
        <v>313.727</v>
      </c>
      <c r="CM398" s="1">
        <v>295.326</v>
      </c>
      <c r="CN398" s="1">
        <v>740.0</v>
      </c>
      <c r="CO398" s="1">
        <v>5.395</v>
      </c>
      <c r="CP398" s="1">
        <v>0.0</v>
      </c>
      <c r="CQ398" s="1">
        <v>5.395</v>
      </c>
      <c r="CR398" s="1">
        <v>0.0</v>
      </c>
      <c r="CS398" s="1">
        <v>27.127</v>
      </c>
      <c r="CT398" s="1">
        <v>27.127</v>
      </c>
      <c r="CU398" s="1">
        <v>0.0</v>
      </c>
      <c r="CV398" s="1">
        <v>0.548</v>
      </c>
      <c r="CW398" s="1">
        <v>0.0</v>
      </c>
      <c r="CX398" s="1">
        <v>0.0</v>
      </c>
      <c r="CY398" s="1">
        <v>251.374</v>
      </c>
      <c r="CZ398" s="1">
        <v>0.23</v>
      </c>
      <c r="DA398" s="1">
        <v>25.297</v>
      </c>
      <c r="DB398" s="1">
        <v>25.527</v>
      </c>
      <c r="DC398" s="1">
        <v>0.016</v>
      </c>
      <c r="DD398" s="1">
        <v>1.229</v>
      </c>
      <c r="DE398" s="1">
        <v>1.245</v>
      </c>
      <c r="DF398" s="1">
        <v>12.654</v>
      </c>
      <c r="DG398" s="1">
        <v>4.509</v>
      </c>
      <c r="DH398" s="1">
        <v>17.163</v>
      </c>
      <c r="DI398" s="1">
        <v>1.088</v>
      </c>
      <c r="DJ398" s="1">
        <v>9.899</v>
      </c>
      <c r="DK398" s="1">
        <v>10.987</v>
      </c>
      <c r="DL398" s="1">
        <v>483.338</v>
      </c>
      <c r="DM398" s="1">
        <v>245.658</v>
      </c>
      <c r="DN398" s="1">
        <v>728.996</v>
      </c>
      <c r="DO398" s="1">
        <v>0.0</v>
      </c>
      <c r="DP398" s="1">
        <v>27.127</v>
      </c>
      <c r="DQ398" s="1">
        <v>27.127</v>
      </c>
      <c r="DR398" s="1" t="s">
        <v>149</v>
      </c>
      <c r="DS398" s="1" t="s">
        <v>149</v>
      </c>
      <c r="DT398" s="1" t="s">
        <v>149</v>
      </c>
      <c r="DU398" s="1" t="s">
        <v>149</v>
      </c>
      <c r="DV398" s="1">
        <v>846.414</v>
      </c>
      <c r="DW398" s="1" t="str">
        <f t="shared" si="3"/>
        <v>high</v>
      </c>
      <c r="DX398" s="1">
        <v>428.777</v>
      </c>
      <c r="DY398" s="1">
        <v>118.583</v>
      </c>
      <c r="DZ398" s="1">
        <v>297.135</v>
      </c>
      <c r="EA398" s="1" t="s">
        <v>149</v>
      </c>
      <c r="EB398" s="1" t="s">
        <v>149</v>
      </c>
      <c r="EC398" s="1" t="s">
        <v>157</v>
      </c>
      <c r="ED398" s="1" t="s">
        <v>149</v>
      </c>
      <c r="EE398" s="1" t="s">
        <v>955</v>
      </c>
      <c r="EF398" s="1" t="s">
        <v>175</v>
      </c>
      <c r="EG398" s="1" t="s">
        <v>175</v>
      </c>
    </row>
    <row r="399" ht="14.25" customHeight="1">
      <c r="A399" s="1" t="s">
        <v>956</v>
      </c>
      <c r="B399" s="1" t="s">
        <v>153</v>
      </c>
      <c r="C399" s="1">
        <v>50.0</v>
      </c>
      <c r="D399" s="1" t="s">
        <v>161</v>
      </c>
      <c r="E399" s="1">
        <v>89.9</v>
      </c>
      <c r="F399" s="1">
        <v>59.0</v>
      </c>
      <c r="G399" s="1" t="s">
        <v>154</v>
      </c>
      <c r="H399" s="1">
        <v>21.8</v>
      </c>
      <c r="I399" s="1">
        <v>115.0</v>
      </c>
      <c r="J399" s="1">
        <v>196.0</v>
      </c>
      <c r="K399" s="1">
        <v>3.322033898</v>
      </c>
      <c r="L399" s="1">
        <v>41.9</v>
      </c>
      <c r="M399" s="1">
        <v>1.8</v>
      </c>
      <c r="N399" s="1">
        <v>84.0</v>
      </c>
      <c r="O399" s="1">
        <v>5.6</v>
      </c>
      <c r="P399" s="1">
        <v>9.75</v>
      </c>
      <c r="Q399" s="1">
        <v>15.9</v>
      </c>
      <c r="R399" s="1">
        <v>0.613207547</v>
      </c>
      <c r="S399" s="1">
        <v>109.0</v>
      </c>
      <c r="T399" s="1">
        <v>8.44</v>
      </c>
      <c r="U399" s="1">
        <v>4.662</v>
      </c>
      <c r="V399" s="1">
        <v>116.4</v>
      </c>
      <c r="W399" s="1">
        <v>145.2667814</v>
      </c>
      <c r="X399" s="1">
        <v>93.0</v>
      </c>
      <c r="Y399" s="1">
        <v>57.18311406</v>
      </c>
      <c r="Z399" s="1">
        <v>1.748768</v>
      </c>
      <c r="AA399" s="1">
        <v>0.350317665</v>
      </c>
      <c r="AB399" s="1">
        <v>65.2</v>
      </c>
      <c r="AC399" s="1">
        <v>24.21198709</v>
      </c>
      <c r="AD399" s="1" t="s">
        <v>154</v>
      </c>
      <c r="AE399" s="1">
        <v>40.04352249</v>
      </c>
      <c r="AF399" s="1">
        <v>85.2</v>
      </c>
      <c r="AG399" s="1" t="s">
        <v>140</v>
      </c>
      <c r="AH399" s="1" t="s">
        <v>154</v>
      </c>
      <c r="AI399" s="1" t="s">
        <v>142</v>
      </c>
      <c r="AJ399" s="1" t="s">
        <v>167</v>
      </c>
      <c r="AK399" s="1" t="s">
        <v>143</v>
      </c>
      <c r="AL399" s="1">
        <v>130.0</v>
      </c>
      <c r="AM399" s="1">
        <v>76.0</v>
      </c>
      <c r="AN399" s="1">
        <v>2028.36</v>
      </c>
      <c r="AO399" s="1">
        <v>28.1883</v>
      </c>
      <c r="AP399" s="1">
        <v>889.945</v>
      </c>
      <c r="AQ399" s="1">
        <v>1010.66</v>
      </c>
      <c r="AR399" s="1">
        <v>13.4134</v>
      </c>
      <c r="AS399" s="1">
        <v>1170.96</v>
      </c>
      <c r="AT399" s="1">
        <v>4133.86</v>
      </c>
      <c r="AU399" s="1">
        <v>299.755</v>
      </c>
      <c r="AV399" s="1">
        <v>10.0723</v>
      </c>
      <c r="AW399" s="1">
        <v>2.72971</v>
      </c>
      <c r="AX399" s="1">
        <v>2.99601</v>
      </c>
      <c r="AY399" s="1">
        <v>1002.31</v>
      </c>
      <c r="AZ399" s="1">
        <v>1.48153</v>
      </c>
      <c r="BA399" s="1">
        <v>2.04189</v>
      </c>
      <c r="BB399" s="1">
        <v>12.7577</v>
      </c>
      <c r="BC399" s="1">
        <v>5.32955</v>
      </c>
      <c r="BD399" s="1">
        <v>1.28688</v>
      </c>
      <c r="BE399" s="1">
        <v>387.307</v>
      </c>
      <c r="BF399" s="1">
        <v>6.81574</v>
      </c>
      <c r="BG399" s="1">
        <v>375.316</v>
      </c>
      <c r="BH399" s="1">
        <v>1.275940781</v>
      </c>
      <c r="BI399" s="1">
        <v>0.57335259</v>
      </c>
      <c r="BJ399" s="1">
        <v>0.566006424</v>
      </c>
      <c r="BK399" s="1">
        <v>0.01431791</v>
      </c>
      <c r="BL399" s="1" t="s">
        <v>156</v>
      </c>
      <c r="BM399" s="1" t="s">
        <v>145</v>
      </c>
      <c r="BN399" s="1" t="s">
        <v>146</v>
      </c>
      <c r="BO399" s="1" t="s">
        <v>146</v>
      </c>
      <c r="BP399" s="1" t="s">
        <v>146</v>
      </c>
      <c r="BQ399" s="1" t="s">
        <v>146</v>
      </c>
      <c r="BR399" s="1" t="s">
        <v>146</v>
      </c>
      <c r="BS399" s="1">
        <v>33.05009854</v>
      </c>
      <c r="BT399" s="1">
        <v>7.034081097</v>
      </c>
      <c r="BU399" s="1">
        <v>6.104456741</v>
      </c>
      <c r="BV399" s="1">
        <v>6.186227184</v>
      </c>
      <c r="BW399" s="1">
        <v>2.347067818</v>
      </c>
      <c r="BX399" s="1">
        <v>-0.970321203</v>
      </c>
      <c r="BY399" s="1">
        <v>-0.478462132</v>
      </c>
      <c r="BZ399" s="1" t="str">
        <f t="shared" si="1"/>
        <v>antiinflamatoria</v>
      </c>
      <c r="CA399" s="1">
        <v>37.47887324</v>
      </c>
      <c r="CB399" s="1" t="s">
        <v>148</v>
      </c>
      <c r="CC399" s="1">
        <v>0.098497496</v>
      </c>
      <c r="CD399" s="1">
        <v>0.227045075</v>
      </c>
      <c r="CE399" s="1">
        <v>0.243739566</v>
      </c>
      <c r="CF399" s="1">
        <v>0.070116861</v>
      </c>
      <c r="CG399" s="1">
        <v>0.035296923</v>
      </c>
      <c r="CH399" s="1">
        <v>3676.308</v>
      </c>
      <c r="CI399" s="2" t="str">
        <f t="shared" si="2"/>
        <v>High</v>
      </c>
      <c r="CJ399" s="1">
        <v>1257.954</v>
      </c>
      <c r="CK399" s="1">
        <v>1120.089</v>
      </c>
      <c r="CL399" s="1">
        <v>137.865</v>
      </c>
      <c r="CM399" s="1">
        <v>94.855</v>
      </c>
      <c r="CN399" s="1">
        <v>1085.592</v>
      </c>
      <c r="CO399" s="1">
        <v>12.917</v>
      </c>
      <c r="CP399" s="1">
        <v>0.0</v>
      </c>
      <c r="CQ399" s="1">
        <v>12.917</v>
      </c>
      <c r="CR399" s="1">
        <v>0.0</v>
      </c>
      <c r="CS399" s="1">
        <v>64.59</v>
      </c>
      <c r="CT399" s="1">
        <v>64.59</v>
      </c>
      <c r="CU399" s="1">
        <v>0.0</v>
      </c>
      <c r="CV399" s="1">
        <v>4.196</v>
      </c>
      <c r="CW399" s="1">
        <v>0.0</v>
      </c>
      <c r="CX399" s="1">
        <v>0.0</v>
      </c>
      <c r="CY399" s="1">
        <v>55.571</v>
      </c>
      <c r="CZ399" s="1">
        <v>0.0</v>
      </c>
      <c r="DA399" s="1">
        <v>37.541</v>
      </c>
      <c r="DB399" s="1">
        <v>37.541</v>
      </c>
      <c r="DC399" s="1">
        <v>0.0</v>
      </c>
      <c r="DD399" s="1">
        <v>1.353</v>
      </c>
      <c r="DE399" s="1">
        <v>1.353</v>
      </c>
      <c r="DF399" s="1">
        <v>0.0</v>
      </c>
      <c r="DG399" s="1">
        <v>0.391</v>
      </c>
      <c r="DH399" s="1">
        <v>0.391</v>
      </c>
      <c r="DI399" s="1">
        <v>0.062</v>
      </c>
      <c r="DJ399" s="1">
        <v>0.409</v>
      </c>
      <c r="DK399" s="1">
        <v>0.471</v>
      </c>
      <c r="DL399" s="1">
        <v>1051.52</v>
      </c>
      <c r="DM399" s="1">
        <v>33.562</v>
      </c>
      <c r="DN399" s="1">
        <v>1085.082</v>
      </c>
      <c r="DO399" s="1">
        <v>0.0</v>
      </c>
      <c r="DP399" s="1">
        <v>64.59</v>
      </c>
      <c r="DQ399" s="1">
        <v>64.59</v>
      </c>
      <c r="DR399" s="1" t="s">
        <v>149</v>
      </c>
      <c r="DS399" s="1" t="s">
        <v>149</v>
      </c>
      <c r="DT399" s="1" t="s">
        <v>157</v>
      </c>
      <c r="DU399" s="1" t="s">
        <v>149</v>
      </c>
      <c r="DV399" s="1">
        <v>1812.454</v>
      </c>
      <c r="DW399" s="1" t="str">
        <f t="shared" si="3"/>
        <v>high</v>
      </c>
      <c r="DX399" s="1">
        <v>620.183</v>
      </c>
      <c r="DY399" s="1">
        <v>46.765</v>
      </c>
      <c r="DZ399" s="1">
        <v>535.207</v>
      </c>
      <c r="EA399" s="1" t="s">
        <v>149</v>
      </c>
      <c r="EB399" s="1" t="s">
        <v>149</v>
      </c>
      <c r="EC399" s="1" t="s">
        <v>157</v>
      </c>
      <c r="ED399" s="1" t="s">
        <v>149</v>
      </c>
      <c r="EE399" s="1" t="s">
        <v>957</v>
      </c>
      <c r="EF399" s="1" t="s">
        <v>151</v>
      </c>
      <c r="EG399" s="1" t="s">
        <v>151</v>
      </c>
    </row>
    <row r="400" ht="14.25" customHeight="1">
      <c r="A400" s="1" t="s">
        <v>958</v>
      </c>
      <c r="B400" s="1" t="s">
        <v>153</v>
      </c>
      <c r="C400" s="1">
        <v>56.0</v>
      </c>
      <c r="D400" s="1" t="s">
        <v>161</v>
      </c>
      <c r="E400" s="1">
        <v>123.0</v>
      </c>
      <c r="F400" s="1">
        <v>45.0</v>
      </c>
      <c r="G400" s="1" t="s">
        <v>154</v>
      </c>
      <c r="H400" s="1">
        <v>49.2</v>
      </c>
      <c r="I400" s="1">
        <v>132.0</v>
      </c>
      <c r="J400" s="1">
        <v>226.0</v>
      </c>
      <c r="K400" s="1">
        <v>5.022222222</v>
      </c>
      <c r="L400" s="1">
        <v>125.8</v>
      </c>
      <c r="M400" s="1">
        <v>6.1</v>
      </c>
      <c r="N400" s="1">
        <v>94.0</v>
      </c>
      <c r="O400" s="1">
        <v>5.9</v>
      </c>
      <c r="P400" s="1">
        <v>15.0</v>
      </c>
      <c r="Q400" s="1">
        <v>7.94</v>
      </c>
      <c r="R400" s="1">
        <v>1.889168766</v>
      </c>
      <c r="S400" s="1">
        <v>246.0</v>
      </c>
      <c r="T400" s="1">
        <v>13.97</v>
      </c>
      <c r="U400" s="1">
        <v>5.217</v>
      </c>
      <c r="V400" s="1">
        <v>131.1</v>
      </c>
      <c r="W400" s="1">
        <v>162.7256843</v>
      </c>
      <c r="X400" s="1">
        <v>55.1</v>
      </c>
      <c r="Y400" s="1">
        <v>30.87203624</v>
      </c>
      <c r="Z400" s="1">
        <v>3.239177333</v>
      </c>
      <c r="AA400" s="1">
        <v>0.320281381</v>
      </c>
      <c r="AB400" s="1">
        <v>69.6</v>
      </c>
      <c r="AC400" s="1">
        <v>30.16433059</v>
      </c>
      <c r="AD400" s="1" t="s">
        <v>155</v>
      </c>
      <c r="AE400" s="1">
        <v>42.72299333</v>
      </c>
      <c r="AF400" s="1">
        <v>102.0</v>
      </c>
      <c r="AG400" s="1" t="s">
        <v>140</v>
      </c>
      <c r="AH400" s="1" t="s">
        <v>141</v>
      </c>
      <c r="AI400" s="1" t="s">
        <v>142</v>
      </c>
      <c r="AJ400" s="1" t="s">
        <v>142</v>
      </c>
      <c r="AK400" s="1" t="s">
        <v>173</v>
      </c>
      <c r="AL400" s="1">
        <v>149.0</v>
      </c>
      <c r="AM400" s="1">
        <v>96.0</v>
      </c>
      <c r="AN400" s="1">
        <v>1540.28</v>
      </c>
      <c r="AO400" s="1">
        <v>13.1741</v>
      </c>
      <c r="AP400" s="1">
        <v>656.192</v>
      </c>
      <c r="AQ400" s="1">
        <v>950.889</v>
      </c>
      <c r="AR400" s="1">
        <v>10.3964</v>
      </c>
      <c r="AS400" s="1">
        <v>1115.72</v>
      </c>
      <c r="AT400" s="1">
        <v>1937.96</v>
      </c>
      <c r="AU400" s="1">
        <v>187.652</v>
      </c>
      <c r="AV400" s="1">
        <v>9.8582</v>
      </c>
      <c r="AW400" s="1">
        <v>0.798717</v>
      </c>
      <c r="AX400" s="1">
        <v>2.42829</v>
      </c>
      <c r="AY400" s="1">
        <v>909.772</v>
      </c>
      <c r="AZ400" s="1">
        <v>0.668354</v>
      </c>
      <c r="BA400" s="1">
        <v>1.24008</v>
      </c>
      <c r="BB400" s="1">
        <v>17.746</v>
      </c>
      <c r="BC400" s="1">
        <v>3.79268</v>
      </c>
      <c r="BD400" s="1">
        <v>1.3371</v>
      </c>
      <c r="BE400" s="1">
        <v>231.458</v>
      </c>
      <c r="BF400" s="1">
        <v>6.87685</v>
      </c>
      <c r="BG400" s="1">
        <v>167.024</v>
      </c>
      <c r="BH400" s="1">
        <v>0.753336982</v>
      </c>
      <c r="BI400" s="1">
        <v>0.179615249</v>
      </c>
      <c r="BJ400" s="1">
        <v>0.08905109</v>
      </c>
      <c r="BK400" s="1">
        <v>0.0</v>
      </c>
      <c r="BL400" s="1" t="s">
        <v>144</v>
      </c>
      <c r="BM400" s="1" t="s">
        <v>145</v>
      </c>
      <c r="BN400" s="1" t="s">
        <v>145</v>
      </c>
      <c r="BO400" s="1" t="s">
        <v>145</v>
      </c>
      <c r="BP400" s="1" t="s">
        <v>146</v>
      </c>
      <c r="BQ400" s="1" t="s">
        <v>145</v>
      </c>
      <c r="BR400" s="1" t="s">
        <v>145</v>
      </c>
      <c r="BS400" s="1">
        <v>38.19644495</v>
      </c>
      <c r="BT400" s="1">
        <v>1.004176507</v>
      </c>
      <c r="BU400" s="1">
        <v>0.489677568</v>
      </c>
      <c r="BV400" s="1">
        <v>0.396483823</v>
      </c>
      <c r="BW400" s="1">
        <v>0.08527363</v>
      </c>
      <c r="BX400" s="1">
        <v>0.419248908</v>
      </c>
      <c r="BY400" s="1">
        <v>0.272239551</v>
      </c>
      <c r="BZ400" s="1" t="str">
        <f t="shared" si="1"/>
        <v>proinflamatoria</v>
      </c>
      <c r="CA400" s="1">
        <v>46.21568627</v>
      </c>
      <c r="CB400" s="1" t="s">
        <v>148</v>
      </c>
      <c r="CC400" s="1">
        <v>0.020833333</v>
      </c>
      <c r="CD400" s="1">
        <v>0.396554261</v>
      </c>
      <c r="CE400" s="1">
        <v>0.088747646</v>
      </c>
      <c r="CF400" s="1">
        <v>0.171830862</v>
      </c>
      <c r="CG400" s="1">
        <v>0.045550847</v>
      </c>
      <c r="CH400" s="1">
        <v>1783.641</v>
      </c>
      <c r="CI400" s="2" t="str">
        <f t="shared" si="2"/>
        <v>High</v>
      </c>
      <c r="CJ400" s="1">
        <v>2170.694</v>
      </c>
      <c r="CK400" s="1">
        <v>1617.258</v>
      </c>
      <c r="CL400" s="1">
        <v>553.436</v>
      </c>
      <c r="CM400" s="1">
        <v>238.137</v>
      </c>
      <c r="CN400" s="1">
        <v>1901.358</v>
      </c>
      <c r="CO400" s="1">
        <v>12.942</v>
      </c>
      <c r="CP400" s="1">
        <v>0.0</v>
      </c>
      <c r="CQ400" s="1">
        <v>12.942</v>
      </c>
      <c r="CR400" s="1">
        <v>0.0</v>
      </c>
      <c r="CS400" s="1">
        <v>18.257</v>
      </c>
      <c r="CT400" s="1">
        <v>18.257</v>
      </c>
      <c r="CU400" s="1">
        <v>0.0</v>
      </c>
      <c r="CV400" s="1">
        <v>1.317</v>
      </c>
      <c r="CW400" s="1">
        <v>197.17</v>
      </c>
      <c r="CX400" s="1">
        <v>0.0</v>
      </c>
      <c r="CY400" s="1">
        <v>3.096</v>
      </c>
      <c r="CZ400" s="1">
        <v>0.0</v>
      </c>
      <c r="DA400" s="1">
        <v>0.0</v>
      </c>
      <c r="DB400" s="1">
        <v>0.0</v>
      </c>
      <c r="DC400" s="1">
        <v>0.0</v>
      </c>
      <c r="DD400" s="1">
        <v>0.064</v>
      </c>
      <c r="DE400" s="1">
        <v>0.064</v>
      </c>
      <c r="DF400" s="1">
        <v>37.071</v>
      </c>
      <c r="DG400" s="1">
        <v>0.736</v>
      </c>
      <c r="DH400" s="1">
        <v>37.808</v>
      </c>
      <c r="DI400" s="1">
        <v>0.946</v>
      </c>
      <c r="DJ400" s="1">
        <v>2.511</v>
      </c>
      <c r="DK400" s="1">
        <v>3.457</v>
      </c>
      <c r="DL400" s="1">
        <v>1366.021</v>
      </c>
      <c r="DM400" s="1">
        <v>531.855</v>
      </c>
      <c r="DN400" s="1">
        <v>1897.876</v>
      </c>
      <c r="DO400" s="1">
        <v>0.0</v>
      </c>
      <c r="DP400" s="1">
        <v>18.257</v>
      </c>
      <c r="DQ400" s="1">
        <v>18.257</v>
      </c>
      <c r="DR400" s="1" t="s">
        <v>149</v>
      </c>
      <c r="DS400" s="1" t="s">
        <v>149</v>
      </c>
      <c r="DT400" s="1" t="s">
        <v>157</v>
      </c>
      <c r="DU400" s="1" t="s">
        <v>149</v>
      </c>
      <c r="DV400" s="1">
        <v>1157.998</v>
      </c>
      <c r="DW400" s="1" t="str">
        <f t="shared" si="3"/>
        <v>high</v>
      </c>
      <c r="DX400" s="1">
        <v>1409.285</v>
      </c>
      <c r="DY400" s="1">
        <v>154.607</v>
      </c>
      <c r="DZ400" s="1">
        <v>1234.424</v>
      </c>
      <c r="EA400" s="1" t="s">
        <v>149</v>
      </c>
      <c r="EB400" s="1" t="s">
        <v>149</v>
      </c>
      <c r="EC400" s="1" t="s">
        <v>149</v>
      </c>
      <c r="ED400" s="1" t="s">
        <v>149</v>
      </c>
      <c r="EE400" s="1" t="s">
        <v>959</v>
      </c>
      <c r="EF400" s="1" t="s">
        <v>165</v>
      </c>
      <c r="EG400" s="1" t="s">
        <v>165</v>
      </c>
    </row>
    <row r="401" ht="14.25" customHeight="1">
      <c r="A401" s="1" t="s">
        <v>960</v>
      </c>
      <c r="B401" s="1" t="s">
        <v>153</v>
      </c>
      <c r="C401" s="1">
        <v>37.0</v>
      </c>
      <c r="D401" s="1" t="s">
        <v>137</v>
      </c>
      <c r="E401" s="1">
        <v>66.9</v>
      </c>
      <c r="F401" s="1">
        <v>64.0</v>
      </c>
      <c r="G401" s="1" t="s">
        <v>154</v>
      </c>
      <c r="H401" s="1">
        <v>18.2</v>
      </c>
      <c r="I401" s="1">
        <v>79.0</v>
      </c>
      <c r="J401" s="1">
        <v>178.0</v>
      </c>
      <c r="K401" s="1">
        <v>2.78125</v>
      </c>
      <c r="L401" s="1">
        <v>127.8</v>
      </c>
      <c r="M401" s="1">
        <v>5.5</v>
      </c>
      <c r="N401" s="1">
        <v>91.0</v>
      </c>
      <c r="O401" s="1">
        <v>5.0</v>
      </c>
      <c r="P401" s="1">
        <v>34.9</v>
      </c>
      <c r="Q401" s="1">
        <v>5.43</v>
      </c>
      <c r="R401" s="1">
        <v>6.427255985</v>
      </c>
      <c r="S401" s="1">
        <v>175.0</v>
      </c>
      <c r="T401" s="1">
        <v>33.33</v>
      </c>
      <c r="U401" s="1">
        <v>5.0505</v>
      </c>
      <c r="V401" s="1">
        <v>252.9</v>
      </c>
      <c r="W401" s="1">
        <v>429.9258304</v>
      </c>
      <c r="X401" s="1">
        <v>24.1</v>
      </c>
      <c r="Y401" s="1">
        <v>13.36635</v>
      </c>
      <c r="Z401" s="1">
        <v>7.481474</v>
      </c>
      <c r="AA401" s="1">
        <v>0.286877615</v>
      </c>
      <c r="AB401" s="1">
        <v>69.7</v>
      </c>
      <c r="AC401" s="1">
        <v>28.38538474</v>
      </c>
      <c r="AD401" s="1" t="s">
        <v>139</v>
      </c>
      <c r="AE401" s="1">
        <v>40.31671437</v>
      </c>
      <c r="AF401" s="1">
        <v>87.5</v>
      </c>
      <c r="AG401" s="1" t="s">
        <v>140</v>
      </c>
      <c r="AH401" s="1" t="s">
        <v>141</v>
      </c>
      <c r="AI401" s="1" t="s">
        <v>142</v>
      </c>
      <c r="AJ401" s="1" t="s">
        <v>142</v>
      </c>
      <c r="AK401" s="1" t="s">
        <v>173</v>
      </c>
      <c r="AL401" s="1">
        <v>110.0</v>
      </c>
      <c r="AM401" s="1">
        <v>75.0</v>
      </c>
      <c r="AN401" s="1">
        <v>1997.51</v>
      </c>
      <c r="AO401" s="1">
        <v>12.5699</v>
      </c>
      <c r="AP401" s="1">
        <v>591.895</v>
      </c>
      <c r="AQ401" s="1">
        <v>1061.12</v>
      </c>
      <c r="AR401" s="1">
        <v>14.3509</v>
      </c>
      <c r="AS401" s="1">
        <v>942.998</v>
      </c>
      <c r="AT401" s="1">
        <v>3043.61</v>
      </c>
      <c r="AU401" s="1">
        <v>216.467</v>
      </c>
      <c r="AV401" s="1">
        <v>10.8455</v>
      </c>
      <c r="AW401" s="1">
        <v>0.764037</v>
      </c>
      <c r="AX401" s="1">
        <v>2.2487</v>
      </c>
      <c r="AY401" s="1">
        <v>647.628</v>
      </c>
      <c r="AZ401" s="1">
        <v>0.771964</v>
      </c>
      <c r="BA401" s="1">
        <v>1.70066</v>
      </c>
      <c r="BB401" s="1">
        <v>15.1992</v>
      </c>
      <c r="BC401" s="1">
        <v>5.06415</v>
      </c>
      <c r="BD401" s="1">
        <v>1.42279</v>
      </c>
      <c r="BE401" s="1">
        <v>293.083</v>
      </c>
      <c r="BF401" s="1">
        <v>7.72177</v>
      </c>
      <c r="BG401" s="1">
        <v>171.647</v>
      </c>
      <c r="BH401" s="1">
        <v>0.0</v>
      </c>
      <c r="BI401" s="1">
        <v>0.223524879</v>
      </c>
      <c r="BJ401" s="1">
        <v>0.106792018</v>
      </c>
      <c r="BK401" s="1">
        <v>0.009863188</v>
      </c>
      <c r="BL401" s="1" t="s">
        <v>144</v>
      </c>
      <c r="BM401" s="1" t="s">
        <v>146</v>
      </c>
      <c r="BN401" s="1" t="s">
        <v>145</v>
      </c>
      <c r="BO401" s="1" t="s">
        <v>146</v>
      </c>
      <c r="BP401" s="1" t="s">
        <v>146</v>
      </c>
      <c r="BQ401" s="1" t="s">
        <v>145</v>
      </c>
      <c r="BR401" s="1" t="s">
        <v>145</v>
      </c>
      <c r="BS401" s="1">
        <v>31.44006447</v>
      </c>
      <c r="BT401" s="1">
        <v>3.851601617</v>
      </c>
      <c r="BU401" s="1">
        <v>3.774855257</v>
      </c>
      <c r="BV401" s="1">
        <v>3.160653989</v>
      </c>
      <c r="BW401" s="1">
        <v>1.261186835</v>
      </c>
      <c r="BX401" s="1">
        <v>1.071375285</v>
      </c>
      <c r="BY401" s="1">
        <v>0.536223866</v>
      </c>
      <c r="BZ401" s="1" t="str">
        <f t="shared" si="1"/>
        <v>proinflamatoria</v>
      </c>
      <c r="CA401" s="1">
        <v>40.18285714</v>
      </c>
      <c r="CB401" s="1" t="s">
        <v>148</v>
      </c>
      <c r="CC401" s="1">
        <v>0.001068281</v>
      </c>
      <c r="CD401" s="1">
        <v>0.05721238</v>
      </c>
      <c r="CE401" s="1">
        <v>0.007774711</v>
      </c>
      <c r="CF401" s="1">
        <v>0.836226594</v>
      </c>
      <c r="CG401" s="1">
        <v>0.039852815</v>
      </c>
      <c r="CH401" s="1">
        <v>1119.586</v>
      </c>
      <c r="CI401" s="2" t="str">
        <f t="shared" si="2"/>
        <v>High</v>
      </c>
      <c r="CJ401" s="1">
        <v>99.6</v>
      </c>
      <c r="CK401" s="1">
        <v>8.072</v>
      </c>
      <c r="CL401" s="1">
        <v>91.528</v>
      </c>
      <c r="CM401" s="1">
        <v>67.525</v>
      </c>
      <c r="CN401" s="1">
        <v>28.637</v>
      </c>
      <c r="CO401" s="1">
        <v>0.476</v>
      </c>
      <c r="CP401" s="1">
        <v>0.0</v>
      </c>
      <c r="CQ401" s="1">
        <v>0.476</v>
      </c>
      <c r="CR401" s="1">
        <v>0.0</v>
      </c>
      <c r="CS401" s="1">
        <v>2.961</v>
      </c>
      <c r="CT401" s="1">
        <v>2.961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0.139</v>
      </c>
      <c r="DA401" s="1">
        <v>59.922</v>
      </c>
      <c r="DB401" s="1">
        <v>60.061</v>
      </c>
      <c r="DC401" s="1">
        <v>0.102</v>
      </c>
      <c r="DD401" s="1">
        <v>2.207</v>
      </c>
      <c r="DE401" s="1">
        <v>2.309</v>
      </c>
      <c r="DF401" s="1">
        <v>2.818</v>
      </c>
      <c r="DG401" s="1">
        <v>2.339</v>
      </c>
      <c r="DH401" s="1">
        <v>5.156</v>
      </c>
      <c r="DI401" s="1">
        <v>0.11</v>
      </c>
      <c r="DJ401" s="1">
        <v>0.354</v>
      </c>
      <c r="DK401" s="1">
        <v>0.464</v>
      </c>
      <c r="DL401" s="1">
        <v>4.416</v>
      </c>
      <c r="DM401" s="1">
        <v>23.733</v>
      </c>
      <c r="DN401" s="1">
        <v>28.149</v>
      </c>
      <c r="DO401" s="1">
        <v>0.0</v>
      </c>
      <c r="DP401" s="1">
        <v>2.961</v>
      </c>
      <c r="DQ401" s="1">
        <v>2.961</v>
      </c>
      <c r="DR401" s="1" t="s">
        <v>157</v>
      </c>
      <c r="DS401" s="1" t="s">
        <v>158</v>
      </c>
      <c r="DT401" s="1" t="s">
        <v>157</v>
      </c>
      <c r="DU401" s="1" t="s">
        <v>158</v>
      </c>
      <c r="DV401" s="1">
        <v>560.491</v>
      </c>
      <c r="DW401" s="1" t="str">
        <f t="shared" si="3"/>
        <v>high</v>
      </c>
      <c r="DX401" s="1">
        <v>49.862</v>
      </c>
      <c r="DY401" s="1">
        <v>33.805</v>
      </c>
      <c r="DZ401" s="1">
        <v>14.336</v>
      </c>
      <c r="EA401" s="1" t="s">
        <v>157</v>
      </c>
      <c r="EB401" s="1" t="s">
        <v>158</v>
      </c>
      <c r="EC401" s="1" t="s">
        <v>157</v>
      </c>
      <c r="ED401" s="1" t="s">
        <v>158</v>
      </c>
      <c r="EE401" s="1" t="s">
        <v>961</v>
      </c>
      <c r="EF401" s="1" t="s">
        <v>151</v>
      </c>
      <c r="EG401" s="1" t="s">
        <v>151</v>
      </c>
    </row>
    <row r="402" ht="14.25" customHeight="1">
      <c r="A402" s="1" t="s">
        <v>962</v>
      </c>
      <c r="B402" s="1" t="s">
        <v>136</v>
      </c>
      <c r="C402" s="1">
        <v>31.0</v>
      </c>
      <c r="D402" s="1" t="s">
        <v>137</v>
      </c>
      <c r="E402" s="1">
        <v>89.2</v>
      </c>
      <c r="F402" s="1">
        <v>61.0</v>
      </c>
      <c r="G402" s="1" t="s">
        <v>154</v>
      </c>
      <c r="H402" s="1">
        <v>51.8</v>
      </c>
      <c r="I402" s="1">
        <v>88.0</v>
      </c>
      <c r="J402" s="1">
        <v>200.0</v>
      </c>
      <c r="K402" s="1">
        <v>3.278688525</v>
      </c>
      <c r="L402" s="1">
        <v>152.6</v>
      </c>
      <c r="M402" s="1">
        <v>2.4</v>
      </c>
      <c r="N402" s="1">
        <v>84.0</v>
      </c>
      <c r="O402" s="1">
        <v>5.1</v>
      </c>
      <c r="P402" s="1">
        <v>0.89</v>
      </c>
      <c r="Q402" s="1">
        <v>8.8</v>
      </c>
      <c r="R402" s="1">
        <v>0.101136364</v>
      </c>
      <c r="S402" s="1">
        <v>259.0</v>
      </c>
      <c r="T402" s="1">
        <v>5.66</v>
      </c>
      <c r="U402" s="1">
        <v>4.662</v>
      </c>
      <c r="V402" s="1">
        <v>89.0</v>
      </c>
      <c r="W402" s="1">
        <v>97.41824441</v>
      </c>
      <c r="X402" s="1">
        <v>138.0</v>
      </c>
      <c r="Y402" s="1">
        <v>85.2695199</v>
      </c>
      <c r="Z402" s="1">
        <v>1.172752</v>
      </c>
      <c r="AA402" s="1">
        <v>0.372991532</v>
      </c>
      <c r="AB402" s="1">
        <v>78.0</v>
      </c>
      <c r="AC402" s="1">
        <v>29.21396457</v>
      </c>
      <c r="AD402" s="1" t="s">
        <v>139</v>
      </c>
      <c r="AE402" s="1">
        <v>32.31522959</v>
      </c>
      <c r="AF402" s="1">
        <v>89.8</v>
      </c>
      <c r="AG402" s="1" t="s">
        <v>140</v>
      </c>
      <c r="AH402" s="1" t="s">
        <v>141</v>
      </c>
      <c r="AI402" s="1" t="s">
        <v>167</v>
      </c>
      <c r="AJ402" s="1" t="s">
        <v>167</v>
      </c>
      <c r="AK402" s="1" t="s">
        <v>143</v>
      </c>
      <c r="AL402" s="1">
        <v>139.0</v>
      </c>
      <c r="AM402" s="1">
        <v>99.0</v>
      </c>
      <c r="AN402" s="1">
        <v>2352.83</v>
      </c>
      <c r="AO402" s="1">
        <v>17.6912</v>
      </c>
      <c r="AP402" s="1">
        <v>521.132</v>
      </c>
      <c r="AQ402" s="1">
        <v>1157.06</v>
      </c>
      <c r="AR402" s="1">
        <v>13.4388</v>
      </c>
      <c r="AS402" s="1">
        <v>1039.31</v>
      </c>
      <c r="AT402" s="1">
        <v>3396.17</v>
      </c>
      <c r="AU402" s="1">
        <v>272.377</v>
      </c>
      <c r="AV402" s="1">
        <v>10.7451</v>
      </c>
      <c r="AW402" s="1">
        <v>2.6713</v>
      </c>
      <c r="AX402" s="1">
        <v>3.35676</v>
      </c>
      <c r="AY402" s="1">
        <v>913.958</v>
      </c>
      <c r="AZ402" s="1">
        <v>1.40801</v>
      </c>
      <c r="BA402" s="1">
        <v>1.60493</v>
      </c>
      <c r="BB402" s="1">
        <v>21.7841</v>
      </c>
      <c r="BC402" s="1">
        <v>5.36841</v>
      </c>
      <c r="BD402" s="1">
        <v>1.05375</v>
      </c>
      <c r="BE402" s="1">
        <v>355.562</v>
      </c>
      <c r="BF402" s="1">
        <v>7.73525</v>
      </c>
      <c r="BG402" s="1">
        <v>169.366</v>
      </c>
      <c r="BH402" s="1">
        <v>2.434704982</v>
      </c>
      <c r="BI402" s="1">
        <v>0.340494025</v>
      </c>
      <c r="BJ402" s="1">
        <v>0.180495169</v>
      </c>
      <c r="BK402" s="1">
        <v>0.0</v>
      </c>
      <c r="BL402" s="1" t="s">
        <v>144</v>
      </c>
      <c r="BM402" s="1" t="s">
        <v>145</v>
      </c>
      <c r="BN402" s="1" t="s">
        <v>145</v>
      </c>
      <c r="BO402" s="1" t="s">
        <v>146</v>
      </c>
      <c r="BP402" s="1" t="s">
        <v>146</v>
      </c>
      <c r="BQ402" s="1" t="s">
        <v>146</v>
      </c>
      <c r="BR402" s="1" t="s">
        <v>146</v>
      </c>
      <c r="BS402" s="1">
        <v>55.37781762</v>
      </c>
      <c r="BT402" s="1">
        <v>1.062228314</v>
      </c>
      <c r="BU402" s="1">
        <v>1.17481111</v>
      </c>
      <c r="BV402" s="1">
        <v>0.410177664</v>
      </c>
      <c r="BW402" s="1">
        <v>0.052547311</v>
      </c>
      <c r="BX402" s="1">
        <v>-0.369709186</v>
      </c>
      <c r="BY402" s="1">
        <v>-0.157122476</v>
      </c>
      <c r="BZ402" s="1" t="str">
        <f t="shared" si="1"/>
        <v>antiinflamatoria</v>
      </c>
      <c r="CA402" s="1">
        <v>27.60801782</v>
      </c>
      <c r="CB402" s="1" t="s">
        <v>148</v>
      </c>
      <c r="CC402" s="1">
        <v>0.082071472</v>
      </c>
      <c r="CD402" s="1">
        <v>0.298455482</v>
      </c>
      <c r="CE402" s="1">
        <v>0.304966687</v>
      </c>
      <c r="CF402" s="1">
        <v>0.099182314</v>
      </c>
      <c r="CG402" s="1">
        <v>0.06632344</v>
      </c>
      <c r="CH402" s="1">
        <v>465.514</v>
      </c>
      <c r="CI402" s="2" t="str">
        <f t="shared" si="2"/>
        <v>low</v>
      </c>
      <c r="CJ402" s="1">
        <v>347.662</v>
      </c>
      <c r="CK402" s="1">
        <v>262.08</v>
      </c>
      <c r="CL402" s="1">
        <v>85.581</v>
      </c>
      <c r="CM402" s="1">
        <v>27.66</v>
      </c>
      <c r="CN402" s="1">
        <v>260.79</v>
      </c>
      <c r="CO402" s="1">
        <v>2.376</v>
      </c>
      <c r="CP402" s="1">
        <v>0.0</v>
      </c>
      <c r="CQ402" s="1">
        <v>2.376</v>
      </c>
      <c r="CR402" s="1">
        <v>0.0</v>
      </c>
      <c r="CS402" s="1">
        <v>56.836</v>
      </c>
      <c r="CT402" s="1">
        <v>56.836</v>
      </c>
      <c r="CU402" s="1">
        <v>0.0</v>
      </c>
      <c r="CV402" s="1">
        <v>2.376</v>
      </c>
      <c r="CW402" s="1">
        <v>0.0</v>
      </c>
      <c r="CX402" s="1">
        <v>0.0</v>
      </c>
      <c r="CY402" s="1">
        <v>0.634</v>
      </c>
      <c r="CZ402" s="1">
        <v>0.0</v>
      </c>
      <c r="DA402" s="1">
        <v>0.0</v>
      </c>
      <c r="DB402" s="1">
        <v>0.0</v>
      </c>
      <c r="DC402" s="1">
        <v>23.143</v>
      </c>
      <c r="DD402" s="1">
        <v>0.387</v>
      </c>
      <c r="DE402" s="1">
        <v>23.53</v>
      </c>
      <c r="DF402" s="1">
        <v>1.455</v>
      </c>
      <c r="DG402" s="1">
        <v>2.041</v>
      </c>
      <c r="DH402" s="1">
        <v>3.496</v>
      </c>
      <c r="DI402" s="1">
        <v>0.227</v>
      </c>
      <c r="DJ402" s="1">
        <v>4.869</v>
      </c>
      <c r="DK402" s="1">
        <v>5.096</v>
      </c>
      <c r="DL402" s="1">
        <v>234.246</v>
      </c>
      <c r="DM402" s="1">
        <v>21.448</v>
      </c>
      <c r="DN402" s="1">
        <v>255.694</v>
      </c>
      <c r="DO402" s="1">
        <v>0.0</v>
      </c>
      <c r="DP402" s="1">
        <v>56.836</v>
      </c>
      <c r="DQ402" s="1">
        <v>56.836</v>
      </c>
      <c r="DR402" s="1" t="s">
        <v>158</v>
      </c>
      <c r="DS402" s="1" t="s">
        <v>158</v>
      </c>
      <c r="DT402" s="1" t="s">
        <v>158</v>
      </c>
      <c r="DU402" s="1" t="s">
        <v>157</v>
      </c>
      <c r="DV402" s="1">
        <v>197.853</v>
      </c>
      <c r="DW402" s="1" t="str">
        <f t="shared" si="3"/>
        <v>low</v>
      </c>
      <c r="DX402" s="1">
        <v>147.763</v>
      </c>
      <c r="DY402" s="1">
        <v>11.756</v>
      </c>
      <c r="DZ402" s="1">
        <v>110.841</v>
      </c>
      <c r="EA402" s="1" t="s">
        <v>158</v>
      </c>
      <c r="EB402" s="1" t="s">
        <v>158</v>
      </c>
      <c r="EC402" s="1" t="s">
        <v>158</v>
      </c>
      <c r="ED402" s="1" t="s">
        <v>157</v>
      </c>
      <c r="EE402" s="1" t="s">
        <v>963</v>
      </c>
      <c r="EF402" s="1" t="s">
        <v>151</v>
      </c>
      <c r="EG402" s="1" t="s">
        <v>151</v>
      </c>
    </row>
    <row r="403" ht="14.25" customHeight="1">
      <c r="A403" s="1" t="s">
        <v>964</v>
      </c>
      <c r="B403" s="1" t="s">
        <v>136</v>
      </c>
      <c r="C403" s="1">
        <v>31.0</v>
      </c>
      <c r="D403" s="1" t="s">
        <v>137</v>
      </c>
      <c r="E403" s="1">
        <v>95.6</v>
      </c>
      <c r="F403" s="1">
        <v>61.0</v>
      </c>
      <c r="G403" s="1" t="s">
        <v>154</v>
      </c>
      <c r="H403" s="1">
        <v>12.8</v>
      </c>
      <c r="I403" s="1">
        <v>137.0</v>
      </c>
      <c r="J403" s="1">
        <v>210.0</v>
      </c>
      <c r="K403" s="1">
        <v>3.442622951</v>
      </c>
      <c r="L403" s="1">
        <v>173.6</v>
      </c>
      <c r="M403" s="1">
        <v>0.7</v>
      </c>
      <c r="N403" s="1">
        <v>76.0</v>
      </c>
      <c r="O403" s="1">
        <v>5.1</v>
      </c>
      <c r="P403" s="1">
        <v>0.39</v>
      </c>
      <c r="Q403" s="1">
        <v>11.47</v>
      </c>
      <c r="R403" s="1">
        <v>0.034001744</v>
      </c>
      <c r="S403" s="1">
        <v>64.0</v>
      </c>
      <c r="T403" s="1">
        <v>3.74</v>
      </c>
      <c r="U403" s="1">
        <v>4.218</v>
      </c>
      <c r="V403" s="1">
        <v>82.8</v>
      </c>
      <c r="W403" s="1">
        <v>104.178273</v>
      </c>
      <c r="X403" s="1">
        <v>214.0</v>
      </c>
      <c r="Y403" s="1">
        <v>142.6278517</v>
      </c>
      <c r="Z403" s="1">
        <v>0.701125333</v>
      </c>
      <c r="AA403" s="1">
        <v>0.406898477</v>
      </c>
      <c r="AB403" s="1">
        <v>59.8</v>
      </c>
      <c r="AC403" s="1">
        <v>19.08774618</v>
      </c>
      <c r="AD403" s="1" t="s">
        <v>154</v>
      </c>
      <c r="AE403" s="1">
        <v>22.57177368</v>
      </c>
      <c r="AF403" s="1">
        <v>75.5</v>
      </c>
      <c r="AG403" s="1" t="s">
        <v>154</v>
      </c>
      <c r="AH403" s="1" t="s">
        <v>154</v>
      </c>
      <c r="AI403" s="1" t="s">
        <v>167</v>
      </c>
      <c r="AJ403" s="1" t="s">
        <v>167</v>
      </c>
      <c r="AK403" s="1" t="s">
        <v>170</v>
      </c>
      <c r="AL403" s="1">
        <v>114.0</v>
      </c>
      <c r="AM403" s="1">
        <v>73.0</v>
      </c>
      <c r="AN403" s="1">
        <v>2261.32</v>
      </c>
      <c r="AO403" s="1">
        <v>21.5707</v>
      </c>
      <c r="AP403" s="1">
        <v>492.549</v>
      </c>
      <c r="AQ403" s="1">
        <v>1183.36</v>
      </c>
      <c r="AR403" s="1">
        <v>14.3538</v>
      </c>
      <c r="AS403" s="1">
        <v>1657.31</v>
      </c>
      <c r="AT403" s="1">
        <v>3253.47</v>
      </c>
      <c r="AU403" s="1">
        <v>285.119</v>
      </c>
      <c r="AV403" s="1">
        <v>10.9756</v>
      </c>
      <c r="AW403" s="1">
        <v>3.08069</v>
      </c>
      <c r="AX403" s="1">
        <v>3.37378</v>
      </c>
      <c r="AY403" s="1">
        <v>755.365</v>
      </c>
      <c r="AZ403" s="1">
        <v>1.44386</v>
      </c>
      <c r="BA403" s="1">
        <v>1.97688</v>
      </c>
      <c r="BB403" s="1">
        <v>20.8841</v>
      </c>
      <c r="BC403" s="1">
        <v>5.39784</v>
      </c>
      <c r="BD403" s="1">
        <v>1.44351</v>
      </c>
      <c r="BE403" s="1">
        <v>352.513</v>
      </c>
      <c r="BF403" s="1">
        <v>7.21569</v>
      </c>
      <c r="BG403" s="1">
        <v>182.626</v>
      </c>
      <c r="BH403" s="1">
        <v>3.308924495</v>
      </c>
      <c r="BI403" s="1">
        <v>0.766529443</v>
      </c>
      <c r="BJ403" s="1">
        <v>0.750957333</v>
      </c>
      <c r="BK403" s="1">
        <v>0.03952937</v>
      </c>
      <c r="BL403" s="1" t="s">
        <v>156</v>
      </c>
      <c r="BM403" s="1" t="s">
        <v>146</v>
      </c>
      <c r="BN403" s="1" t="s">
        <v>146</v>
      </c>
      <c r="BO403" s="1" t="s">
        <v>146</v>
      </c>
      <c r="BP403" s="1" t="s">
        <v>146</v>
      </c>
      <c r="BQ403" s="1" t="s">
        <v>146</v>
      </c>
      <c r="BR403" s="1" t="s">
        <v>146</v>
      </c>
      <c r="BS403" s="1">
        <v>30.61245116</v>
      </c>
      <c r="BT403" s="1">
        <v>1.093600243</v>
      </c>
      <c r="BU403" s="1">
        <v>0.92366443</v>
      </c>
      <c r="BV403" s="1">
        <v>0.94130604</v>
      </c>
      <c r="BW403" s="1">
        <v>0.349884379</v>
      </c>
      <c r="BX403" s="1">
        <v>-0.64192345</v>
      </c>
      <c r="BY403" s="1">
        <v>-0.2839113</v>
      </c>
      <c r="BZ403" s="1" t="str">
        <f t="shared" si="1"/>
        <v>antiinflamatoria</v>
      </c>
      <c r="CA403" s="1">
        <v>17.11258278</v>
      </c>
      <c r="CB403" s="1" t="s">
        <v>154</v>
      </c>
      <c r="CC403" s="1" t="s">
        <v>147</v>
      </c>
      <c r="CD403" s="1" t="s">
        <v>147</v>
      </c>
      <c r="CE403" s="1" t="s">
        <v>147</v>
      </c>
      <c r="CF403" s="1" t="s">
        <v>147</v>
      </c>
      <c r="CG403" s="1" t="s">
        <v>147</v>
      </c>
      <c r="CH403" s="1">
        <v>2112.747</v>
      </c>
      <c r="CI403" s="2" t="str">
        <f t="shared" si="2"/>
        <v>High</v>
      </c>
      <c r="CJ403" s="1">
        <v>1248.608</v>
      </c>
      <c r="CK403" s="1">
        <v>1186.859</v>
      </c>
      <c r="CL403" s="1">
        <v>61.749</v>
      </c>
      <c r="CM403" s="1">
        <v>1161.292</v>
      </c>
      <c r="CN403" s="1">
        <v>77.381</v>
      </c>
      <c r="CO403" s="1">
        <v>7.562</v>
      </c>
      <c r="CP403" s="1">
        <v>0.0</v>
      </c>
      <c r="CQ403" s="1">
        <v>7.562</v>
      </c>
      <c r="CR403" s="1">
        <v>0.007</v>
      </c>
      <c r="CS403" s="1">
        <v>2.355</v>
      </c>
      <c r="CT403" s="1">
        <v>2.362</v>
      </c>
      <c r="CU403" s="1">
        <v>0.011</v>
      </c>
      <c r="CV403" s="1">
        <v>1.959</v>
      </c>
      <c r="CW403" s="1">
        <v>0.0</v>
      </c>
      <c r="CX403" s="1">
        <v>0.0</v>
      </c>
      <c r="CY403" s="1">
        <v>1009.146</v>
      </c>
      <c r="CZ403" s="1">
        <v>91.804</v>
      </c>
      <c r="DA403" s="1">
        <v>23.898</v>
      </c>
      <c r="DB403" s="1">
        <v>115.702</v>
      </c>
      <c r="DC403" s="1">
        <v>32.928</v>
      </c>
      <c r="DD403" s="1">
        <v>0.001</v>
      </c>
      <c r="DE403" s="1">
        <v>32.93</v>
      </c>
      <c r="DF403" s="1">
        <v>2.801</v>
      </c>
      <c r="DG403" s="1">
        <v>0.713</v>
      </c>
      <c r="DH403" s="1">
        <v>3.514</v>
      </c>
      <c r="DI403" s="1">
        <v>0.134</v>
      </c>
      <c r="DJ403" s="1">
        <v>13.62</v>
      </c>
      <c r="DK403" s="1">
        <v>13.753</v>
      </c>
      <c r="DL403" s="1">
        <v>42.466</v>
      </c>
      <c r="DM403" s="1">
        <v>21.162</v>
      </c>
      <c r="DN403" s="1">
        <v>63.628</v>
      </c>
      <c r="DO403" s="1">
        <v>0.007</v>
      </c>
      <c r="DP403" s="1">
        <v>2.355</v>
      </c>
      <c r="DQ403" s="1">
        <v>2.362</v>
      </c>
      <c r="DR403" s="1" t="s">
        <v>149</v>
      </c>
      <c r="DS403" s="1" t="s">
        <v>149</v>
      </c>
      <c r="DT403" s="1" t="s">
        <v>149</v>
      </c>
      <c r="DU403" s="1" t="s">
        <v>158</v>
      </c>
      <c r="DV403" s="1">
        <v>934.298</v>
      </c>
      <c r="DW403" s="1" t="str">
        <f t="shared" si="3"/>
        <v>high</v>
      </c>
      <c r="DX403" s="1">
        <v>552.159</v>
      </c>
      <c r="DY403" s="1">
        <v>513.546</v>
      </c>
      <c r="DZ403" s="1">
        <v>34.219</v>
      </c>
      <c r="EA403" s="1" t="s">
        <v>149</v>
      </c>
      <c r="EB403" s="1" t="s">
        <v>149</v>
      </c>
      <c r="EC403" s="1" t="s">
        <v>149</v>
      </c>
      <c r="ED403" s="1" t="s">
        <v>158</v>
      </c>
      <c r="EE403" s="1" t="s">
        <v>965</v>
      </c>
      <c r="EF403" s="1" t="s">
        <v>151</v>
      </c>
      <c r="EG403" s="1" t="s">
        <v>151</v>
      </c>
    </row>
    <row r="404" ht="14.25" customHeight="1">
      <c r="A404" s="1" t="s">
        <v>966</v>
      </c>
      <c r="B404" s="1" t="s">
        <v>136</v>
      </c>
      <c r="C404" s="1">
        <v>49.0</v>
      </c>
      <c r="D404" s="1" t="s">
        <v>161</v>
      </c>
      <c r="E404" s="1">
        <v>92.3</v>
      </c>
      <c r="F404" s="1">
        <v>38.0</v>
      </c>
      <c r="G404" s="1" t="s">
        <v>138</v>
      </c>
      <c r="H404" s="1">
        <v>19.8</v>
      </c>
      <c r="I404" s="1">
        <v>89.0</v>
      </c>
      <c r="J404" s="1">
        <v>146.0</v>
      </c>
      <c r="K404" s="1">
        <v>3.842105263</v>
      </c>
      <c r="L404" s="1">
        <v>148.1</v>
      </c>
      <c r="M404" s="1">
        <v>1.7</v>
      </c>
      <c r="N404" s="1">
        <v>96.0</v>
      </c>
      <c r="O404" s="1">
        <v>5.8</v>
      </c>
      <c r="P404" s="1">
        <v>0.87</v>
      </c>
      <c r="Q404" s="1">
        <v>4.53</v>
      </c>
      <c r="R404" s="1">
        <v>0.19205298</v>
      </c>
      <c r="S404" s="1">
        <v>99.0</v>
      </c>
      <c r="T404" s="1">
        <v>33.6</v>
      </c>
      <c r="U404" s="1">
        <v>5.328</v>
      </c>
      <c r="V404" s="1">
        <v>230.0</v>
      </c>
      <c r="W404" s="1">
        <v>367.6148796</v>
      </c>
      <c r="X404" s="1">
        <v>23.6</v>
      </c>
      <c r="Y404" s="1">
        <v>12.56837194</v>
      </c>
      <c r="Z404" s="1">
        <v>7.95648</v>
      </c>
      <c r="AA404" s="1">
        <v>0.284694202</v>
      </c>
      <c r="AB404" s="1">
        <v>68.2</v>
      </c>
      <c r="AC404" s="1">
        <v>27.07886899</v>
      </c>
      <c r="AD404" s="1" t="s">
        <v>139</v>
      </c>
      <c r="AE404" s="1">
        <v>35.64423812</v>
      </c>
      <c r="AF404" s="1">
        <v>95.6</v>
      </c>
      <c r="AG404" s="1" t="s">
        <v>140</v>
      </c>
      <c r="AH404" s="1" t="s">
        <v>141</v>
      </c>
      <c r="AI404" s="1" t="s">
        <v>142</v>
      </c>
      <c r="AJ404" s="1" t="s">
        <v>167</v>
      </c>
      <c r="AK404" s="1" t="s">
        <v>143</v>
      </c>
      <c r="AL404" s="1">
        <v>168.0</v>
      </c>
      <c r="AM404" s="1">
        <v>104.0</v>
      </c>
      <c r="AN404" s="1">
        <v>1925.7</v>
      </c>
      <c r="AO404" s="1">
        <v>16.3846</v>
      </c>
      <c r="AP404" s="1">
        <v>304.547</v>
      </c>
      <c r="AQ404" s="1">
        <v>825.019</v>
      </c>
      <c r="AR404" s="1">
        <v>11.4366</v>
      </c>
      <c r="AS404" s="1">
        <v>975.355</v>
      </c>
      <c r="AT404" s="1">
        <v>2780.3</v>
      </c>
      <c r="AU404" s="1">
        <v>230.021</v>
      </c>
      <c r="AV404" s="1">
        <v>9.60422</v>
      </c>
      <c r="AW404" s="1">
        <v>1.34756</v>
      </c>
      <c r="AX404" s="1">
        <v>3.00615</v>
      </c>
      <c r="AY404" s="1">
        <v>843.032</v>
      </c>
      <c r="AZ404" s="1">
        <v>1.1625</v>
      </c>
      <c r="BA404" s="1">
        <v>1.72743</v>
      </c>
      <c r="BB404" s="1">
        <v>16.4404</v>
      </c>
      <c r="BC404" s="1">
        <v>5.16772</v>
      </c>
      <c r="BD404" s="1">
        <v>1.7204</v>
      </c>
      <c r="BE404" s="1">
        <v>297.722</v>
      </c>
      <c r="BF404" s="1">
        <v>6.76511</v>
      </c>
      <c r="BG404" s="1">
        <v>287.733</v>
      </c>
      <c r="BH404" s="1">
        <v>2.15833646</v>
      </c>
      <c r="BI404" s="1">
        <v>0.325188755</v>
      </c>
      <c r="BJ404" s="1">
        <v>0.22555069</v>
      </c>
      <c r="BK404" s="1">
        <v>0.021966408</v>
      </c>
      <c r="BL404" s="1" t="s">
        <v>144</v>
      </c>
      <c r="BM404" s="1" t="s">
        <v>145</v>
      </c>
      <c r="BN404" s="1" t="s">
        <v>146</v>
      </c>
      <c r="BO404" s="1" t="s">
        <v>145</v>
      </c>
      <c r="BP404" s="1" t="s">
        <v>145</v>
      </c>
      <c r="BQ404" s="1" t="s">
        <v>146</v>
      </c>
      <c r="BR404" s="1" t="s">
        <v>145</v>
      </c>
      <c r="BS404" s="1">
        <v>39.69872468</v>
      </c>
      <c r="BT404" s="1">
        <v>1.772765433</v>
      </c>
      <c r="BU404" s="1">
        <v>1.018008162</v>
      </c>
      <c r="BV404" s="1">
        <v>0.881005091</v>
      </c>
      <c r="BW404" s="1">
        <v>0.234979625</v>
      </c>
      <c r="BX404" s="1">
        <v>-0.33043265</v>
      </c>
      <c r="BY404" s="1">
        <v>-0.171564201</v>
      </c>
      <c r="BZ404" s="1" t="str">
        <f t="shared" si="1"/>
        <v>antiinflamatoria</v>
      </c>
      <c r="CA404" s="1">
        <v>30.79916318</v>
      </c>
      <c r="CB404" s="1" t="s">
        <v>148</v>
      </c>
      <c r="CC404" s="1">
        <v>0.009082918</v>
      </c>
      <c r="CD404" s="1">
        <v>0.206449198</v>
      </c>
      <c r="CE404" s="1">
        <v>0.109515903</v>
      </c>
      <c r="CF404" s="1">
        <v>0.531318163</v>
      </c>
      <c r="CG404" s="1">
        <v>0.030797278</v>
      </c>
      <c r="CH404" s="1">
        <v>1560.587</v>
      </c>
      <c r="CI404" s="2" t="str">
        <f t="shared" si="2"/>
        <v>High</v>
      </c>
      <c r="CJ404" s="1">
        <v>770.331</v>
      </c>
      <c r="CK404" s="1">
        <v>524.7</v>
      </c>
      <c r="CL404" s="1">
        <v>245.631</v>
      </c>
      <c r="CM404" s="1">
        <v>47.168</v>
      </c>
      <c r="CN404" s="1">
        <v>714.174</v>
      </c>
      <c r="CO404" s="1">
        <v>5.562</v>
      </c>
      <c r="CP404" s="1">
        <v>0.0</v>
      </c>
      <c r="CQ404" s="1">
        <v>5.562</v>
      </c>
      <c r="CR404" s="1">
        <v>0.0</v>
      </c>
      <c r="CS404" s="1">
        <v>3.427</v>
      </c>
      <c r="CT404" s="1">
        <v>3.427</v>
      </c>
      <c r="CU404" s="1">
        <v>0.0</v>
      </c>
      <c r="CV404" s="1">
        <v>0.68</v>
      </c>
      <c r="CW404" s="1">
        <v>0.0</v>
      </c>
      <c r="CX404" s="1">
        <v>0.0</v>
      </c>
      <c r="CY404" s="1">
        <v>42.817</v>
      </c>
      <c r="CZ404" s="1">
        <v>0.034</v>
      </c>
      <c r="DA404" s="1">
        <v>0.244</v>
      </c>
      <c r="DB404" s="1">
        <v>0.278</v>
      </c>
      <c r="DC404" s="1">
        <v>1.232</v>
      </c>
      <c r="DD404" s="1">
        <v>0.025</v>
      </c>
      <c r="DE404" s="1">
        <v>1.257</v>
      </c>
      <c r="DF404" s="1">
        <v>1.986</v>
      </c>
      <c r="DG404" s="1">
        <v>0.83</v>
      </c>
      <c r="DH404" s="1">
        <v>2.816</v>
      </c>
      <c r="DI404" s="1">
        <v>1.454</v>
      </c>
      <c r="DJ404" s="1">
        <v>1.06</v>
      </c>
      <c r="DK404" s="1">
        <v>2.514</v>
      </c>
      <c r="DL404" s="1">
        <v>471.603</v>
      </c>
      <c r="DM404" s="1">
        <v>240.033</v>
      </c>
      <c r="DN404" s="1">
        <v>711.635</v>
      </c>
      <c r="DO404" s="1">
        <v>0.0</v>
      </c>
      <c r="DP404" s="1">
        <v>3.427</v>
      </c>
      <c r="DQ404" s="1">
        <v>3.427</v>
      </c>
      <c r="DR404" s="1" t="s">
        <v>149</v>
      </c>
      <c r="DS404" s="1" t="s">
        <v>149</v>
      </c>
      <c r="DT404" s="1" t="s">
        <v>158</v>
      </c>
      <c r="DU404" s="1" t="s">
        <v>149</v>
      </c>
      <c r="DV404" s="1">
        <v>810.4</v>
      </c>
      <c r="DW404" s="1" t="str">
        <f t="shared" si="3"/>
        <v>high</v>
      </c>
      <c r="DX404" s="1">
        <v>400.027</v>
      </c>
      <c r="DY404" s="1">
        <v>24.494</v>
      </c>
      <c r="DZ404" s="1">
        <v>370.865</v>
      </c>
      <c r="EA404" s="1" t="s">
        <v>149</v>
      </c>
      <c r="EB404" s="1" t="s">
        <v>157</v>
      </c>
      <c r="EC404" s="1" t="s">
        <v>158</v>
      </c>
      <c r="ED404" s="1" t="s">
        <v>149</v>
      </c>
      <c r="EE404" s="1" t="s">
        <v>967</v>
      </c>
      <c r="EF404" s="1" t="s">
        <v>151</v>
      </c>
      <c r="EG404" s="1" t="s">
        <v>151</v>
      </c>
    </row>
    <row r="405" ht="14.25" customHeight="1">
      <c r="A405" s="1" t="s">
        <v>968</v>
      </c>
      <c r="B405" s="1" t="s">
        <v>136</v>
      </c>
      <c r="C405" s="1">
        <v>40.0</v>
      </c>
      <c r="D405" s="1" t="s">
        <v>137</v>
      </c>
      <c r="E405" s="1">
        <v>93.0</v>
      </c>
      <c r="F405" s="1">
        <v>37.0</v>
      </c>
      <c r="G405" s="1" t="s">
        <v>138</v>
      </c>
      <c r="H405" s="1">
        <v>20.0</v>
      </c>
      <c r="I405" s="1">
        <v>124.0</v>
      </c>
      <c r="J405" s="1">
        <v>180.0</v>
      </c>
      <c r="K405" s="1">
        <v>4.864864865</v>
      </c>
      <c r="L405" s="1">
        <v>258.2</v>
      </c>
      <c r="M405" s="1">
        <v>1.8</v>
      </c>
      <c r="N405" s="1">
        <v>92.0</v>
      </c>
      <c r="O405" s="1">
        <v>5.8</v>
      </c>
      <c r="P405" s="1">
        <v>2.7</v>
      </c>
      <c r="Q405" s="1">
        <v>6.36</v>
      </c>
      <c r="R405" s="1">
        <v>0.424528302</v>
      </c>
      <c r="S405" s="1">
        <v>100.0</v>
      </c>
      <c r="T405" s="1">
        <v>12.29</v>
      </c>
      <c r="U405" s="1">
        <v>5.106</v>
      </c>
      <c r="V405" s="1">
        <v>125.3</v>
      </c>
      <c r="W405" s="1">
        <v>153.0510585</v>
      </c>
      <c r="X405" s="1">
        <v>62.8</v>
      </c>
      <c r="Y405" s="1">
        <v>35.85500808</v>
      </c>
      <c r="Z405" s="1">
        <v>2.789010667</v>
      </c>
      <c r="AA405" s="1">
        <v>0.3270892</v>
      </c>
      <c r="AB405" s="1">
        <v>101.2</v>
      </c>
      <c r="AC405" s="1">
        <v>31.58453232</v>
      </c>
      <c r="AD405" s="1" t="s">
        <v>155</v>
      </c>
      <c r="AE405" s="1">
        <v>41.35540904</v>
      </c>
      <c r="AF405" s="1">
        <v>110.9</v>
      </c>
      <c r="AG405" s="1" t="s">
        <v>140</v>
      </c>
      <c r="AH405" s="1" t="s">
        <v>141</v>
      </c>
      <c r="AI405" s="1" t="s">
        <v>142</v>
      </c>
      <c r="AJ405" s="1" t="s">
        <v>142</v>
      </c>
      <c r="AK405" s="1" t="s">
        <v>143</v>
      </c>
      <c r="AL405" s="1">
        <v>113.0</v>
      </c>
      <c r="AM405" s="1">
        <v>83.0</v>
      </c>
      <c r="AN405" s="1">
        <v>2543.5</v>
      </c>
      <c r="AO405" s="1">
        <v>18.1703</v>
      </c>
      <c r="AP405" s="1">
        <v>1099.08</v>
      </c>
      <c r="AQ405" s="1">
        <v>1466.38</v>
      </c>
      <c r="AR405" s="1">
        <v>14.0834</v>
      </c>
      <c r="AS405" s="1">
        <v>1552.33</v>
      </c>
      <c r="AT405" s="1">
        <v>2805.23</v>
      </c>
      <c r="AU405" s="1">
        <v>261.331</v>
      </c>
      <c r="AV405" s="1">
        <v>11.4292</v>
      </c>
      <c r="AW405" s="1">
        <v>2.569</v>
      </c>
      <c r="AX405" s="1">
        <v>3.96108</v>
      </c>
      <c r="AY405" s="1">
        <v>1280.99</v>
      </c>
      <c r="AZ405" s="1">
        <v>1.58982</v>
      </c>
      <c r="BA405" s="1">
        <v>2.53731</v>
      </c>
      <c r="BB405" s="1">
        <v>20.7582</v>
      </c>
      <c r="BC405" s="1">
        <v>7.34866</v>
      </c>
      <c r="BD405" s="1">
        <v>1.40927</v>
      </c>
      <c r="BE405" s="1">
        <v>345.491</v>
      </c>
      <c r="BF405" s="1">
        <v>7.60363</v>
      </c>
      <c r="BG405" s="1">
        <v>123.846</v>
      </c>
      <c r="BH405" s="1">
        <v>1.889196861</v>
      </c>
      <c r="BI405" s="1">
        <v>0.321243469</v>
      </c>
      <c r="BJ405" s="1">
        <v>0.27829171</v>
      </c>
      <c r="BK405" s="1">
        <v>0.037215232</v>
      </c>
      <c r="BL405" s="1" t="s">
        <v>156</v>
      </c>
      <c r="BM405" s="1" t="s">
        <v>146</v>
      </c>
      <c r="BN405" s="1" t="s">
        <v>146</v>
      </c>
      <c r="BO405" s="1" t="s">
        <v>145</v>
      </c>
      <c r="BP405" s="1" t="s">
        <v>146</v>
      </c>
      <c r="BQ405" s="1" t="s">
        <v>146</v>
      </c>
      <c r="BR405" s="1" t="s">
        <v>146</v>
      </c>
      <c r="BS405" s="1">
        <v>22.12459442</v>
      </c>
      <c r="BT405" s="1">
        <v>1.176652123</v>
      </c>
      <c r="BU405" s="1">
        <v>0.478867384</v>
      </c>
      <c r="BV405" s="1">
        <v>0.399479928</v>
      </c>
      <c r="BW405" s="1">
        <v>0.110320187</v>
      </c>
      <c r="BX405" s="1">
        <v>0.329764491</v>
      </c>
      <c r="BY405" s="1">
        <v>0.129624407</v>
      </c>
      <c r="BZ405" s="1" t="str">
        <f t="shared" si="1"/>
        <v>proinflamatoria</v>
      </c>
      <c r="CA405" s="1">
        <v>31.71866546</v>
      </c>
      <c r="CB405" s="1" t="s">
        <v>148</v>
      </c>
      <c r="CC405" s="1">
        <v>0.103923065</v>
      </c>
      <c r="CD405" s="1">
        <v>0.200427416</v>
      </c>
      <c r="CE405" s="1">
        <v>0.065425126</v>
      </c>
      <c r="CF405" s="1">
        <v>0.086185315</v>
      </c>
      <c r="CG405" s="1">
        <v>0.345260266</v>
      </c>
      <c r="CH405" s="1">
        <v>1490.46</v>
      </c>
      <c r="CI405" s="2" t="str">
        <f t="shared" si="2"/>
        <v>High</v>
      </c>
      <c r="CJ405" s="1">
        <v>1067.842</v>
      </c>
      <c r="CK405" s="1">
        <v>818.05</v>
      </c>
      <c r="CL405" s="1">
        <v>249.792</v>
      </c>
      <c r="CM405" s="1">
        <v>488.331</v>
      </c>
      <c r="CN405" s="1">
        <v>555.536</v>
      </c>
      <c r="CO405" s="1">
        <v>4.039</v>
      </c>
      <c r="CP405" s="1">
        <v>0.0</v>
      </c>
      <c r="CQ405" s="1">
        <v>4.039</v>
      </c>
      <c r="CR405" s="1">
        <v>0.005</v>
      </c>
      <c r="CS405" s="1">
        <v>19.636</v>
      </c>
      <c r="CT405" s="1">
        <v>19.642</v>
      </c>
      <c r="CU405" s="1">
        <v>0.294</v>
      </c>
      <c r="CV405" s="1">
        <v>1.181</v>
      </c>
      <c r="CW405" s="1">
        <v>199.389</v>
      </c>
      <c r="CX405" s="1">
        <v>0.0</v>
      </c>
      <c r="CY405" s="1">
        <v>239.686</v>
      </c>
      <c r="CZ405" s="1">
        <v>0.043</v>
      </c>
      <c r="DA405" s="1">
        <v>1.789</v>
      </c>
      <c r="DB405" s="1">
        <v>1.832</v>
      </c>
      <c r="DC405" s="1">
        <v>8.451</v>
      </c>
      <c r="DD405" s="1">
        <v>0.256</v>
      </c>
      <c r="DE405" s="1">
        <v>8.707</v>
      </c>
      <c r="DF405" s="1">
        <v>25.453</v>
      </c>
      <c r="DG405" s="1">
        <v>13.265</v>
      </c>
      <c r="DH405" s="1">
        <v>38.718</v>
      </c>
      <c r="DI405" s="1">
        <v>58.27</v>
      </c>
      <c r="DJ405" s="1">
        <v>49.447</v>
      </c>
      <c r="DK405" s="1">
        <v>107.717</v>
      </c>
      <c r="DL405" s="1">
        <v>282.408</v>
      </c>
      <c r="DM405" s="1">
        <v>165.387</v>
      </c>
      <c r="DN405" s="1">
        <v>447.795</v>
      </c>
      <c r="DO405" s="1">
        <v>0.005</v>
      </c>
      <c r="DP405" s="1">
        <v>19.636</v>
      </c>
      <c r="DQ405" s="1">
        <v>19.642</v>
      </c>
      <c r="DR405" s="1" t="s">
        <v>149</v>
      </c>
      <c r="DS405" s="1" t="s">
        <v>149</v>
      </c>
      <c r="DT405" s="1" t="s">
        <v>149</v>
      </c>
      <c r="DU405" s="1" t="s">
        <v>149</v>
      </c>
      <c r="DV405" s="1">
        <v>585.988</v>
      </c>
      <c r="DW405" s="1" t="str">
        <f t="shared" si="3"/>
        <v>high</v>
      </c>
      <c r="DX405" s="1">
        <v>419.832</v>
      </c>
      <c r="DY405" s="1">
        <v>191.992</v>
      </c>
      <c r="DZ405" s="1">
        <v>218.414</v>
      </c>
      <c r="EA405" s="1" t="s">
        <v>157</v>
      </c>
      <c r="EB405" s="1" t="s">
        <v>149</v>
      </c>
      <c r="EC405" s="1" t="s">
        <v>149</v>
      </c>
      <c r="ED405" s="1" t="s">
        <v>157</v>
      </c>
      <c r="EE405" s="1" t="s">
        <v>969</v>
      </c>
      <c r="EF405" s="1" t="s">
        <v>175</v>
      </c>
      <c r="EG405" s="1" t="s">
        <v>175</v>
      </c>
    </row>
    <row r="406" ht="14.25" customHeight="1">
      <c r="A406" s="1" t="s">
        <v>970</v>
      </c>
      <c r="B406" s="1" t="s">
        <v>136</v>
      </c>
      <c r="C406" s="1">
        <v>33.0</v>
      </c>
      <c r="D406" s="1" t="s">
        <v>137</v>
      </c>
      <c r="E406" s="1">
        <v>78.3</v>
      </c>
      <c r="F406" s="1">
        <v>53.0</v>
      </c>
      <c r="G406" s="1" t="s">
        <v>154</v>
      </c>
      <c r="H406" s="1">
        <v>22.6</v>
      </c>
      <c r="I406" s="1">
        <v>101.0</v>
      </c>
      <c r="J406" s="1">
        <v>177.0</v>
      </c>
      <c r="K406" s="1">
        <v>3.339622642</v>
      </c>
      <c r="L406" s="1">
        <v>252.1</v>
      </c>
      <c r="M406" s="1">
        <v>0.5</v>
      </c>
      <c r="N406" s="1">
        <v>90.0</v>
      </c>
      <c r="O406" s="1">
        <v>5.3</v>
      </c>
      <c r="P406" s="1">
        <v>0.49</v>
      </c>
      <c r="Q406" s="1">
        <v>7.47</v>
      </c>
      <c r="R406" s="1">
        <v>0.065595716</v>
      </c>
      <c r="S406" s="1">
        <v>113.0</v>
      </c>
      <c r="T406" s="1">
        <v>4.29</v>
      </c>
      <c r="U406" s="1">
        <v>4.995</v>
      </c>
      <c r="V406" s="1">
        <v>64.3</v>
      </c>
      <c r="W406" s="1">
        <v>57.39130435</v>
      </c>
      <c r="X406" s="1">
        <v>178.3</v>
      </c>
      <c r="Y406" s="1">
        <v>105.000105</v>
      </c>
      <c r="Z406" s="1">
        <v>0.95238</v>
      </c>
      <c r="AA406" s="1">
        <v>0.386006478</v>
      </c>
      <c r="AB406" s="1">
        <v>56.6</v>
      </c>
      <c r="AC406" s="1">
        <v>19.63093836</v>
      </c>
      <c r="AD406" s="1" t="s">
        <v>154</v>
      </c>
      <c r="AE406" s="1">
        <v>22.57177368</v>
      </c>
      <c r="AF406" s="1">
        <v>69.0</v>
      </c>
      <c r="AG406" s="1" t="s">
        <v>154</v>
      </c>
      <c r="AH406" s="1" t="s">
        <v>154</v>
      </c>
      <c r="AI406" s="1" t="s">
        <v>142</v>
      </c>
      <c r="AJ406" s="1" t="s">
        <v>142</v>
      </c>
      <c r="AK406" s="1" t="s">
        <v>143</v>
      </c>
      <c r="AL406" s="1">
        <v>119.0</v>
      </c>
      <c r="AM406" s="1">
        <v>75.0</v>
      </c>
      <c r="AN406" s="1">
        <v>2575.74</v>
      </c>
      <c r="AO406" s="1">
        <v>20.2346</v>
      </c>
      <c r="AP406" s="1">
        <v>837.98</v>
      </c>
      <c r="AQ406" s="1">
        <v>1583.26</v>
      </c>
      <c r="AR406" s="1">
        <v>16.3567</v>
      </c>
      <c r="AS406" s="1">
        <v>1369.83</v>
      </c>
      <c r="AT406" s="1">
        <v>4380.59</v>
      </c>
      <c r="AU406" s="1">
        <v>300.88</v>
      </c>
      <c r="AV406" s="1">
        <v>11.5066</v>
      </c>
      <c r="AW406" s="1">
        <v>1.99783</v>
      </c>
      <c r="AX406" s="1">
        <v>3.32456</v>
      </c>
      <c r="AY406" s="1">
        <v>1229.15</v>
      </c>
      <c r="AZ406" s="1">
        <v>1.14479</v>
      </c>
      <c r="BA406" s="1">
        <v>2.37757</v>
      </c>
      <c r="BB406" s="1">
        <v>26.2791</v>
      </c>
      <c r="BC406" s="1">
        <v>7.43306</v>
      </c>
      <c r="BD406" s="1">
        <v>1.49596</v>
      </c>
      <c r="BE406" s="1">
        <v>353.917</v>
      </c>
      <c r="BF406" s="1">
        <v>7.71249</v>
      </c>
      <c r="BG406" s="1">
        <v>157.92</v>
      </c>
      <c r="BH406" s="1">
        <v>2.258524715</v>
      </c>
      <c r="BI406" s="1">
        <v>0.303399451</v>
      </c>
      <c r="BJ406" s="1">
        <v>0.206905773</v>
      </c>
      <c r="BK406" s="1">
        <v>0.024951105</v>
      </c>
      <c r="BL406" s="1" t="s">
        <v>156</v>
      </c>
      <c r="BM406" s="1" t="s">
        <v>146</v>
      </c>
      <c r="BN406" s="1" t="s">
        <v>146</v>
      </c>
      <c r="BO406" s="1" t="s">
        <v>146</v>
      </c>
      <c r="BP406" s="1" t="s">
        <v>146</v>
      </c>
      <c r="BQ406" s="1" t="s">
        <v>146</v>
      </c>
      <c r="BR406" s="1" t="s">
        <v>146</v>
      </c>
      <c r="BS406" s="1">
        <v>19.60567273</v>
      </c>
      <c r="BT406" s="1">
        <v>1.023235044</v>
      </c>
      <c r="BU406" s="1">
        <v>0.386356057</v>
      </c>
      <c r="BV406" s="1">
        <v>0.270940776</v>
      </c>
      <c r="BW406" s="1">
        <v>0.065714359</v>
      </c>
      <c r="BX406" s="1">
        <v>-0.502982533</v>
      </c>
      <c r="BY406" s="1">
        <v>-0.195257194</v>
      </c>
      <c r="BZ406" s="1" t="str">
        <f t="shared" si="1"/>
        <v>antiinflamatoria</v>
      </c>
      <c r="CA406" s="1">
        <v>14.7826087</v>
      </c>
      <c r="CB406" s="1" t="s">
        <v>154</v>
      </c>
      <c r="CC406" s="1">
        <v>0.00327987</v>
      </c>
      <c r="CD406" s="1">
        <v>0.048116778</v>
      </c>
      <c r="CE406" s="1">
        <v>0.100919085</v>
      </c>
      <c r="CF406" s="1">
        <v>0.562335556</v>
      </c>
      <c r="CG406" s="1">
        <v>0.161578663</v>
      </c>
      <c r="CH406" s="1">
        <v>1044.931</v>
      </c>
      <c r="CI406" s="2" t="str">
        <f t="shared" si="2"/>
        <v>High</v>
      </c>
      <c r="CJ406" s="1">
        <v>1150.263</v>
      </c>
      <c r="CK406" s="1">
        <v>1054.783</v>
      </c>
      <c r="CL406" s="1">
        <v>95.48</v>
      </c>
      <c r="CM406" s="1">
        <v>634.463</v>
      </c>
      <c r="CN406" s="1">
        <v>481.52</v>
      </c>
      <c r="CO406" s="1">
        <v>3.837</v>
      </c>
      <c r="CP406" s="1">
        <v>0.0</v>
      </c>
      <c r="CQ406" s="1">
        <v>3.837</v>
      </c>
      <c r="CR406" s="1">
        <v>0.0</v>
      </c>
      <c r="CS406" s="1">
        <v>30.239</v>
      </c>
      <c r="CT406" s="1">
        <v>30.239</v>
      </c>
      <c r="CU406" s="1">
        <v>0.204</v>
      </c>
      <c r="CV406" s="1">
        <v>3.828</v>
      </c>
      <c r="CW406" s="1">
        <v>263.944</v>
      </c>
      <c r="CX406" s="1">
        <v>0.0</v>
      </c>
      <c r="CY406" s="1">
        <v>248.893</v>
      </c>
      <c r="CZ406" s="1">
        <v>0.152</v>
      </c>
      <c r="DA406" s="1">
        <v>1.082</v>
      </c>
      <c r="DB406" s="1">
        <v>1.234</v>
      </c>
      <c r="DC406" s="1">
        <v>38.171</v>
      </c>
      <c r="DD406" s="1">
        <v>0.494</v>
      </c>
      <c r="DE406" s="1">
        <v>38.665</v>
      </c>
      <c r="DF406" s="1">
        <v>55.311</v>
      </c>
      <c r="DG406" s="1">
        <v>9.114</v>
      </c>
      <c r="DH406" s="1">
        <v>64.425</v>
      </c>
      <c r="DI406" s="1">
        <v>1.489</v>
      </c>
      <c r="DJ406" s="1">
        <v>12.129</v>
      </c>
      <c r="DK406" s="1">
        <v>13.618</v>
      </c>
      <c r="DL406" s="1">
        <v>427.855</v>
      </c>
      <c r="DM406" s="1">
        <v>40.046</v>
      </c>
      <c r="DN406" s="1">
        <v>467.901</v>
      </c>
      <c r="DO406" s="1">
        <v>0.0</v>
      </c>
      <c r="DP406" s="1">
        <v>30.239</v>
      </c>
      <c r="DQ406" s="1">
        <v>30.239</v>
      </c>
      <c r="DR406" s="1" t="s">
        <v>157</v>
      </c>
      <c r="DS406" s="1" t="s">
        <v>149</v>
      </c>
      <c r="DT406" s="1" t="s">
        <v>149</v>
      </c>
      <c r="DU406" s="1" t="s">
        <v>149</v>
      </c>
      <c r="DV406" s="1">
        <v>405.682</v>
      </c>
      <c r="DW406" s="1" t="str">
        <f t="shared" si="3"/>
        <v>low</v>
      </c>
      <c r="DX406" s="1">
        <v>446.576</v>
      </c>
      <c r="DY406" s="1">
        <v>246.323</v>
      </c>
      <c r="DZ406" s="1">
        <v>186.944</v>
      </c>
      <c r="EA406" s="1" t="s">
        <v>157</v>
      </c>
      <c r="EB406" s="1" t="s">
        <v>149</v>
      </c>
      <c r="EC406" s="1" t="s">
        <v>149</v>
      </c>
      <c r="ED406" s="1" t="s">
        <v>157</v>
      </c>
      <c r="EE406" s="1" t="s">
        <v>971</v>
      </c>
      <c r="EF406" s="1" t="s">
        <v>175</v>
      </c>
      <c r="EG406" s="1" t="s">
        <v>175</v>
      </c>
    </row>
    <row r="407" ht="14.25" customHeight="1">
      <c r="A407" s="1" t="s">
        <v>972</v>
      </c>
      <c r="B407" s="1" t="s">
        <v>153</v>
      </c>
      <c r="C407" s="1">
        <v>38.0</v>
      </c>
      <c r="D407" s="1" t="s">
        <v>137</v>
      </c>
      <c r="E407" s="1">
        <v>97.0</v>
      </c>
      <c r="F407" s="1">
        <v>46.0</v>
      </c>
      <c r="G407" s="1" t="s">
        <v>154</v>
      </c>
      <c r="H407" s="1">
        <v>22.2</v>
      </c>
      <c r="I407" s="1">
        <v>120.0</v>
      </c>
      <c r="J407" s="1">
        <v>189.0</v>
      </c>
      <c r="K407" s="1">
        <v>4.108695652</v>
      </c>
      <c r="L407" s="1">
        <v>235.0</v>
      </c>
      <c r="M407" s="1">
        <v>2.9</v>
      </c>
      <c r="N407" s="1">
        <v>88.0</v>
      </c>
      <c r="O407" s="1">
        <v>5.0</v>
      </c>
      <c r="P407" s="1">
        <v>10.4</v>
      </c>
      <c r="Q407" s="1">
        <v>5.27</v>
      </c>
      <c r="R407" s="1">
        <v>1.973434535</v>
      </c>
      <c r="S407" s="1">
        <v>111.0</v>
      </c>
      <c r="T407" s="1">
        <v>10.84</v>
      </c>
      <c r="U407" s="1">
        <v>4.884</v>
      </c>
      <c r="V407" s="1">
        <v>125.6</v>
      </c>
      <c r="W407" s="1">
        <v>156.6473988</v>
      </c>
      <c r="X407" s="1">
        <v>71.9</v>
      </c>
      <c r="Y407" s="1">
        <v>42.49888936</v>
      </c>
      <c r="Z407" s="1">
        <v>2.353002667</v>
      </c>
      <c r="AA407" s="1">
        <v>0.335183294</v>
      </c>
      <c r="AB407" s="1">
        <v>65.8</v>
      </c>
      <c r="AC407" s="1">
        <v>28.89664443</v>
      </c>
      <c r="AD407" s="1" t="s">
        <v>139</v>
      </c>
      <c r="AE407" s="1">
        <v>37.55085213</v>
      </c>
      <c r="AF407" s="1">
        <v>92.4</v>
      </c>
      <c r="AG407" s="1" t="s">
        <v>140</v>
      </c>
      <c r="AH407" s="1" t="s">
        <v>141</v>
      </c>
      <c r="AI407" s="1" t="s">
        <v>142</v>
      </c>
      <c r="AJ407" s="1" t="s">
        <v>142</v>
      </c>
      <c r="AK407" s="1" t="s">
        <v>143</v>
      </c>
      <c r="AL407" s="1">
        <v>113.0</v>
      </c>
      <c r="AM407" s="1">
        <v>77.0</v>
      </c>
      <c r="AN407" s="1">
        <v>1228.82</v>
      </c>
      <c r="AO407" s="1">
        <v>13.5526</v>
      </c>
      <c r="AP407" s="1">
        <v>304.194</v>
      </c>
      <c r="AQ407" s="1">
        <v>646.082</v>
      </c>
      <c r="AR407" s="1">
        <v>10.3913</v>
      </c>
      <c r="AS407" s="1">
        <v>1028.01</v>
      </c>
      <c r="AT407" s="1">
        <v>1786.73</v>
      </c>
      <c r="AU407" s="1">
        <v>141.984</v>
      </c>
      <c r="AV407" s="1">
        <v>9.36969</v>
      </c>
      <c r="AW407" s="1">
        <v>0.815893</v>
      </c>
      <c r="AX407" s="1">
        <v>2.40384</v>
      </c>
      <c r="AY407" s="1">
        <v>908.743</v>
      </c>
      <c r="AZ407" s="1">
        <v>0.839572</v>
      </c>
      <c r="BA407" s="1">
        <v>1.17937</v>
      </c>
      <c r="BB407" s="1">
        <v>10.5297</v>
      </c>
      <c r="BC407" s="1">
        <v>3.75714</v>
      </c>
      <c r="BD407" s="1">
        <v>1.11953</v>
      </c>
      <c r="BE407" s="1">
        <v>295.112</v>
      </c>
      <c r="BF407" s="1">
        <v>6.87132</v>
      </c>
      <c r="BG407" s="1">
        <v>150.689</v>
      </c>
      <c r="BH407" s="1">
        <v>0.631881906</v>
      </c>
      <c r="BI407" s="1">
        <v>0.143281235</v>
      </c>
      <c r="BJ407" s="1">
        <v>0.053169861</v>
      </c>
      <c r="BK407" s="1">
        <v>0.0</v>
      </c>
      <c r="BL407" s="1" t="s">
        <v>156</v>
      </c>
      <c r="BM407" s="1" t="s">
        <v>146</v>
      </c>
      <c r="BN407" s="1" t="s">
        <v>146</v>
      </c>
      <c r="BO407" s="1" t="s">
        <v>145</v>
      </c>
      <c r="BP407" s="1" t="s">
        <v>146</v>
      </c>
      <c r="BQ407" s="1" t="s">
        <v>146</v>
      </c>
      <c r="BR407" s="1" t="s">
        <v>146</v>
      </c>
      <c r="BS407" s="1">
        <v>38.23408797</v>
      </c>
      <c r="BT407" s="1">
        <v>1.654437631</v>
      </c>
      <c r="BU407" s="1">
        <v>0.829329073</v>
      </c>
      <c r="BV407" s="1">
        <v>0.600840376</v>
      </c>
      <c r="BW407" s="1">
        <v>0.14442609</v>
      </c>
      <c r="BX407" s="1">
        <v>0.582100437</v>
      </c>
      <c r="BY407" s="1">
        <v>0.473637459</v>
      </c>
      <c r="BZ407" s="1" t="str">
        <f t="shared" si="1"/>
        <v>proinflamatoria</v>
      </c>
      <c r="CA407" s="1">
        <v>43.33766234</v>
      </c>
      <c r="CB407" s="1" t="s">
        <v>148</v>
      </c>
      <c r="CC407" s="1">
        <v>0.820954342</v>
      </c>
      <c r="CD407" s="1">
        <v>0.054304831</v>
      </c>
      <c r="CE407" s="1">
        <v>0.01221969</v>
      </c>
      <c r="CF407" s="1">
        <v>0.075759135</v>
      </c>
      <c r="CG407" s="1">
        <v>0.011705022</v>
      </c>
      <c r="CH407" s="1">
        <v>1372.551</v>
      </c>
      <c r="CI407" s="2" t="str">
        <f t="shared" si="2"/>
        <v>High</v>
      </c>
      <c r="CJ407" s="1">
        <v>1535.55</v>
      </c>
      <c r="CK407" s="1">
        <v>1231.494</v>
      </c>
      <c r="CL407" s="1">
        <v>304.056</v>
      </c>
      <c r="CM407" s="1">
        <v>335.1</v>
      </c>
      <c r="CN407" s="1">
        <v>1191.543</v>
      </c>
      <c r="CO407" s="1">
        <v>7.636</v>
      </c>
      <c r="CP407" s="1">
        <v>0.0</v>
      </c>
      <c r="CQ407" s="1">
        <v>7.636</v>
      </c>
      <c r="CR407" s="1">
        <v>0.0</v>
      </c>
      <c r="CS407" s="1">
        <v>1.26</v>
      </c>
      <c r="CT407" s="1">
        <v>1.26</v>
      </c>
      <c r="CU407" s="1">
        <v>0.011</v>
      </c>
      <c r="CV407" s="1">
        <v>0.777</v>
      </c>
      <c r="CW407" s="1">
        <v>277.499</v>
      </c>
      <c r="CX407" s="1">
        <v>0.0</v>
      </c>
      <c r="CY407" s="1">
        <v>4.408</v>
      </c>
      <c r="CZ407" s="1">
        <v>0.048</v>
      </c>
      <c r="DA407" s="1">
        <v>0.345</v>
      </c>
      <c r="DB407" s="1">
        <v>0.393</v>
      </c>
      <c r="DC407" s="1">
        <v>0.119</v>
      </c>
      <c r="DD407" s="1">
        <v>0.033</v>
      </c>
      <c r="DE407" s="1">
        <v>0.152</v>
      </c>
      <c r="DF407" s="1">
        <v>51.974</v>
      </c>
      <c r="DG407" s="1">
        <v>0.674</v>
      </c>
      <c r="DH407" s="1">
        <v>52.648</v>
      </c>
      <c r="DI407" s="1">
        <v>1.288</v>
      </c>
      <c r="DJ407" s="1">
        <v>0.495</v>
      </c>
      <c r="DK407" s="1">
        <v>1.784</v>
      </c>
      <c r="DL407" s="1">
        <v>888.511</v>
      </c>
      <c r="DM407" s="1">
        <v>301.249</v>
      </c>
      <c r="DN407" s="1">
        <v>1189.76</v>
      </c>
      <c r="DO407" s="1">
        <v>0.0</v>
      </c>
      <c r="DP407" s="1">
        <v>1.26</v>
      </c>
      <c r="DQ407" s="1">
        <v>1.26</v>
      </c>
      <c r="DR407" s="1" t="s">
        <v>149</v>
      </c>
      <c r="DS407" s="1" t="s">
        <v>149</v>
      </c>
      <c r="DT407" s="1" t="s">
        <v>149</v>
      </c>
      <c r="DU407" s="1" t="s">
        <v>149</v>
      </c>
      <c r="DV407" s="1">
        <v>1116.967</v>
      </c>
      <c r="DW407" s="1" t="str">
        <f t="shared" si="3"/>
        <v>high</v>
      </c>
      <c r="DX407" s="1">
        <v>1249.614</v>
      </c>
      <c r="DY407" s="1">
        <v>272.7</v>
      </c>
      <c r="DZ407" s="1">
        <v>969.665</v>
      </c>
      <c r="EA407" s="1" t="s">
        <v>149</v>
      </c>
      <c r="EB407" s="1" t="s">
        <v>149</v>
      </c>
      <c r="EC407" s="1" t="s">
        <v>149</v>
      </c>
      <c r="ED407" s="1" t="s">
        <v>149</v>
      </c>
      <c r="EE407" s="1" t="s">
        <v>973</v>
      </c>
      <c r="EF407" s="1" t="s">
        <v>165</v>
      </c>
      <c r="EG407" s="1" t="s">
        <v>165</v>
      </c>
    </row>
    <row r="408" ht="14.25" customHeight="1">
      <c r="A408" s="1" t="s">
        <v>974</v>
      </c>
      <c r="B408" s="1" t="s">
        <v>136</v>
      </c>
      <c r="C408" s="1">
        <v>38.0</v>
      </c>
      <c r="D408" s="1" t="s">
        <v>137</v>
      </c>
      <c r="E408" s="1">
        <v>115.0</v>
      </c>
      <c r="F408" s="1">
        <v>52.0</v>
      </c>
      <c r="G408" s="1" t="s">
        <v>154</v>
      </c>
      <c r="H408" s="1">
        <v>18.2</v>
      </c>
      <c r="I408" s="1">
        <v>154.0</v>
      </c>
      <c r="J408" s="1">
        <v>224.0</v>
      </c>
      <c r="K408" s="1">
        <v>4.307692308</v>
      </c>
      <c r="L408" s="1">
        <v>275.0</v>
      </c>
      <c r="M408" s="1">
        <v>2.1</v>
      </c>
      <c r="N408" s="1">
        <v>76.0</v>
      </c>
      <c r="O408" s="1">
        <v>5.3</v>
      </c>
      <c r="P408" s="1">
        <v>2.22</v>
      </c>
      <c r="Q408" s="1">
        <v>5.02</v>
      </c>
      <c r="R408" s="1">
        <v>0.442231076</v>
      </c>
      <c r="S408" s="1">
        <v>91.0</v>
      </c>
      <c r="T408" s="1">
        <v>9.19</v>
      </c>
      <c r="U408" s="1">
        <v>4.218</v>
      </c>
      <c r="V408" s="1">
        <v>150.6</v>
      </c>
      <c r="W408" s="1">
        <v>255.9888579</v>
      </c>
      <c r="X408" s="1">
        <v>88.0</v>
      </c>
      <c r="Y408" s="1">
        <v>58.04441403</v>
      </c>
      <c r="Z408" s="1">
        <v>1.722818667</v>
      </c>
      <c r="AA408" s="1">
        <v>0.351116273</v>
      </c>
      <c r="AB408" s="1">
        <v>83.5</v>
      </c>
      <c r="AC408" s="1">
        <v>30.7448275</v>
      </c>
      <c r="AD408" s="1" t="s">
        <v>155</v>
      </c>
      <c r="AE408" s="1">
        <v>37.40641712</v>
      </c>
      <c r="AF408" s="1">
        <v>101.7</v>
      </c>
      <c r="AG408" s="1" t="s">
        <v>140</v>
      </c>
      <c r="AH408" s="1" t="s">
        <v>141</v>
      </c>
      <c r="AI408" s="1" t="s">
        <v>142</v>
      </c>
      <c r="AJ408" s="1" t="s">
        <v>142</v>
      </c>
      <c r="AK408" s="1" t="s">
        <v>173</v>
      </c>
      <c r="AL408" s="1">
        <v>123.0</v>
      </c>
      <c r="AM408" s="1">
        <v>84.0</v>
      </c>
      <c r="AN408" s="1">
        <v>1995.38</v>
      </c>
      <c r="AO408" s="1">
        <v>11.5202</v>
      </c>
      <c r="AP408" s="1">
        <v>378.088</v>
      </c>
      <c r="AQ408" s="1">
        <v>939.991</v>
      </c>
      <c r="AR408" s="1">
        <v>13.5178</v>
      </c>
      <c r="AS408" s="1">
        <v>1172.57</v>
      </c>
      <c r="AT408" s="1">
        <v>1916.09</v>
      </c>
      <c r="AU408" s="1">
        <v>208.981</v>
      </c>
      <c r="AV408" s="1">
        <v>11.3615</v>
      </c>
      <c r="AW408" s="1">
        <v>1.0504</v>
      </c>
      <c r="AX408" s="1">
        <v>2.54173</v>
      </c>
      <c r="AY408" s="1">
        <v>547.046</v>
      </c>
      <c r="AZ408" s="1">
        <v>0.779078</v>
      </c>
      <c r="BA408" s="1">
        <v>1.49372</v>
      </c>
      <c r="BB408" s="1">
        <v>18.0214</v>
      </c>
      <c r="BC408" s="1">
        <v>3.60135</v>
      </c>
      <c r="BD408" s="1">
        <v>0.739019</v>
      </c>
      <c r="BE408" s="1">
        <v>308.566</v>
      </c>
      <c r="BF408" s="1">
        <v>7.37147</v>
      </c>
      <c r="BG408" s="1">
        <v>138.632</v>
      </c>
      <c r="BH408" s="1">
        <v>2.441193718</v>
      </c>
      <c r="BI408" s="1">
        <v>0.539408395</v>
      </c>
      <c r="BJ408" s="1">
        <v>0.817326701</v>
      </c>
      <c r="BK408" s="1">
        <v>0.039230024</v>
      </c>
      <c r="BL408" s="1" t="s">
        <v>156</v>
      </c>
      <c r="BM408" s="1" t="s">
        <v>146</v>
      </c>
      <c r="BN408" s="1" t="s">
        <v>146</v>
      </c>
      <c r="BO408" s="1" t="s">
        <v>146</v>
      </c>
      <c r="BP408" s="1" t="s">
        <v>146</v>
      </c>
      <c r="BQ408" s="1" t="s">
        <v>146</v>
      </c>
      <c r="BR408" s="1" t="s">
        <v>146</v>
      </c>
      <c r="BS408" s="1">
        <v>20.67448953</v>
      </c>
      <c r="BT408" s="1">
        <v>1.33817271</v>
      </c>
      <c r="BU408" s="1">
        <v>0.443909318</v>
      </c>
      <c r="BV408" s="1">
        <v>0.293946337</v>
      </c>
      <c r="BW408" s="1">
        <v>0.066475127</v>
      </c>
      <c r="BX408" s="1">
        <v>1.884673646</v>
      </c>
      <c r="BY408" s="1">
        <v>0.944698569</v>
      </c>
      <c r="BZ408" s="1" t="str">
        <f t="shared" si="1"/>
        <v>proinflamatoria</v>
      </c>
      <c r="CA408" s="1">
        <v>31.59095379</v>
      </c>
      <c r="CB408" s="1" t="s">
        <v>148</v>
      </c>
      <c r="CC408" s="1" t="s">
        <v>147</v>
      </c>
      <c r="CD408" s="1" t="s">
        <v>147</v>
      </c>
      <c r="CE408" s="1" t="s">
        <v>147</v>
      </c>
      <c r="CF408" s="1" t="s">
        <v>147</v>
      </c>
      <c r="CG408" s="1" t="s">
        <v>147</v>
      </c>
      <c r="CH408" s="1">
        <v>481.571</v>
      </c>
      <c r="CI408" s="2" t="str">
        <f t="shared" si="2"/>
        <v>low</v>
      </c>
      <c r="CJ408" s="1">
        <v>450.893</v>
      </c>
      <c r="CK408" s="1">
        <v>287.199</v>
      </c>
      <c r="CL408" s="1">
        <v>163.694</v>
      </c>
      <c r="CM408" s="1">
        <v>25.663</v>
      </c>
      <c r="CN408" s="1">
        <v>409.327</v>
      </c>
      <c r="CO408" s="1">
        <v>4.556</v>
      </c>
      <c r="CP408" s="1">
        <v>0.0</v>
      </c>
      <c r="CQ408" s="1">
        <v>4.556</v>
      </c>
      <c r="CR408" s="1">
        <v>0.0</v>
      </c>
      <c r="CS408" s="1">
        <v>11.346</v>
      </c>
      <c r="CT408" s="1">
        <v>11.346</v>
      </c>
      <c r="CU408" s="1">
        <v>0.002</v>
      </c>
      <c r="CV408" s="1">
        <v>1.766</v>
      </c>
      <c r="CW408" s="1">
        <v>0.0</v>
      </c>
      <c r="CX408" s="1">
        <v>0.0</v>
      </c>
      <c r="CY408" s="1">
        <v>5.151</v>
      </c>
      <c r="CZ408" s="1">
        <v>0.014</v>
      </c>
      <c r="DA408" s="1">
        <v>4.333</v>
      </c>
      <c r="DB408" s="1">
        <v>4.347</v>
      </c>
      <c r="DC408" s="1">
        <v>14.124</v>
      </c>
      <c r="DD408" s="1">
        <v>0.176</v>
      </c>
      <c r="DE408" s="1">
        <v>14.301</v>
      </c>
      <c r="DF408" s="1">
        <v>1.256</v>
      </c>
      <c r="DG408" s="1">
        <v>0.608</v>
      </c>
      <c r="DH408" s="1">
        <v>1.864</v>
      </c>
      <c r="DI408" s="1">
        <v>0.23</v>
      </c>
      <c r="DJ408" s="1">
        <v>1.158</v>
      </c>
      <c r="DK408" s="1">
        <v>1.388</v>
      </c>
      <c r="DL408" s="1">
        <v>261.856</v>
      </c>
      <c r="DM408" s="1">
        <v>146.063</v>
      </c>
      <c r="DN408" s="1">
        <v>407.918</v>
      </c>
      <c r="DO408" s="1">
        <v>0.0</v>
      </c>
      <c r="DP408" s="1">
        <v>11.346</v>
      </c>
      <c r="DQ408" s="1">
        <v>11.346</v>
      </c>
      <c r="DR408" s="1" t="s">
        <v>158</v>
      </c>
      <c r="DS408" s="1" t="s">
        <v>157</v>
      </c>
      <c r="DT408" s="1" t="s">
        <v>158</v>
      </c>
      <c r="DU408" s="1" t="s">
        <v>157</v>
      </c>
      <c r="DV408" s="1">
        <v>241.343</v>
      </c>
      <c r="DW408" s="1" t="str">
        <f t="shared" si="3"/>
        <v>low</v>
      </c>
      <c r="DX408" s="1">
        <v>225.969</v>
      </c>
      <c r="DY408" s="1">
        <v>12.861</v>
      </c>
      <c r="DZ408" s="1">
        <v>205.137</v>
      </c>
      <c r="EA408" s="1" t="s">
        <v>158</v>
      </c>
      <c r="EB408" s="1" t="s">
        <v>157</v>
      </c>
      <c r="EC408" s="1" t="s">
        <v>158</v>
      </c>
      <c r="ED408" s="1" t="s">
        <v>157</v>
      </c>
      <c r="EE408" s="1" t="s">
        <v>975</v>
      </c>
      <c r="EF408" s="1" t="s">
        <v>151</v>
      </c>
      <c r="EG408" s="1" t="s">
        <v>151</v>
      </c>
    </row>
    <row r="409" ht="14.25" customHeight="1">
      <c r="A409" s="1" t="s">
        <v>976</v>
      </c>
      <c r="B409" s="1" t="s">
        <v>153</v>
      </c>
      <c r="C409" s="1">
        <v>45.0</v>
      </c>
      <c r="D409" s="1" t="s">
        <v>161</v>
      </c>
      <c r="E409" s="1">
        <v>75.8</v>
      </c>
      <c r="F409" s="1">
        <v>59.0</v>
      </c>
      <c r="G409" s="1" t="s">
        <v>154</v>
      </c>
      <c r="H409" s="1">
        <v>13.8</v>
      </c>
      <c r="I409" s="1">
        <v>102.0</v>
      </c>
      <c r="J409" s="1">
        <v>174.0</v>
      </c>
      <c r="K409" s="1">
        <v>2.949152542</v>
      </c>
      <c r="L409" s="1">
        <v>90.96</v>
      </c>
      <c r="M409" s="1">
        <v>0.6</v>
      </c>
      <c r="N409" s="1">
        <v>80.0</v>
      </c>
      <c r="O409" s="1">
        <v>5.5</v>
      </c>
      <c r="P409" s="1">
        <v>7.59</v>
      </c>
      <c r="Q409" s="1">
        <v>9.42</v>
      </c>
      <c r="R409" s="1">
        <v>0.805732484</v>
      </c>
      <c r="S409" s="1">
        <v>69.0</v>
      </c>
      <c r="T409" s="1">
        <v>9.47</v>
      </c>
      <c r="U409" s="1">
        <v>4.44</v>
      </c>
      <c r="V409" s="1">
        <v>138.7</v>
      </c>
      <c r="W409" s="1">
        <v>201.4893617</v>
      </c>
      <c r="X409" s="1">
        <v>84.2</v>
      </c>
      <c r="Y409" s="1">
        <v>53.51180113</v>
      </c>
      <c r="Z409" s="1">
        <v>1.868746667</v>
      </c>
      <c r="AA409" s="1">
        <v>0.346816368</v>
      </c>
      <c r="AB409" s="1">
        <v>62.4</v>
      </c>
      <c r="AC409" s="1">
        <v>26.8667204</v>
      </c>
      <c r="AD409" s="1" t="s">
        <v>139</v>
      </c>
      <c r="AE409" s="1">
        <v>39.79081416</v>
      </c>
      <c r="AF409" s="1">
        <v>82.4</v>
      </c>
      <c r="AG409" s="1" t="s">
        <v>140</v>
      </c>
      <c r="AH409" s="1" t="s">
        <v>154</v>
      </c>
      <c r="AI409" s="1" t="s">
        <v>142</v>
      </c>
      <c r="AJ409" s="1" t="s">
        <v>167</v>
      </c>
      <c r="AK409" s="1" t="s">
        <v>170</v>
      </c>
      <c r="AL409" s="1">
        <v>124.0</v>
      </c>
      <c r="AM409" s="1">
        <v>86.0</v>
      </c>
      <c r="AN409" s="1">
        <v>1468.43</v>
      </c>
      <c r="AO409" s="1">
        <v>16.1286</v>
      </c>
      <c r="AP409" s="1">
        <v>387.737</v>
      </c>
      <c r="AQ409" s="1">
        <v>680.083</v>
      </c>
      <c r="AR409" s="1">
        <v>9.29112</v>
      </c>
      <c r="AS409" s="1">
        <v>906.567</v>
      </c>
      <c r="AT409" s="1">
        <v>2222.05</v>
      </c>
      <c r="AU409" s="1">
        <v>194.076</v>
      </c>
      <c r="AV409" s="1">
        <v>9.00436</v>
      </c>
      <c r="AW409" s="1">
        <v>1.092</v>
      </c>
      <c r="AX409" s="1">
        <v>2.62016</v>
      </c>
      <c r="AY409" s="1">
        <v>569.058</v>
      </c>
      <c r="AZ409" s="1">
        <v>0.714461</v>
      </c>
      <c r="BA409" s="1">
        <v>0.900314</v>
      </c>
      <c r="BB409" s="1">
        <v>12.0516</v>
      </c>
      <c r="BC409" s="1">
        <v>3.8344</v>
      </c>
      <c r="BD409" s="1">
        <v>1.32322</v>
      </c>
      <c r="BE409" s="1">
        <v>265.56</v>
      </c>
      <c r="BF409" s="1">
        <v>5.86821</v>
      </c>
      <c r="BG409" s="1">
        <v>196.113</v>
      </c>
      <c r="BH409" s="1">
        <v>1.04824846</v>
      </c>
      <c r="BI409" s="1">
        <v>0.186162002</v>
      </c>
      <c r="BJ409" s="1">
        <v>0.069167743</v>
      </c>
      <c r="BK409" s="1">
        <v>0.007550115</v>
      </c>
      <c r="BL409" s="1" t="s">
        <v>156</v>
      </c>
      <c r="BM409" s="1" t="s">
        <v>145</v>
      </c>
      <c r="BN409" s="1" t="s">
        <v>146</v>
      </c>
      <c r="BO409" s="1" t="s">
        <v>146</v>
      </c>
      <c r="BP409" s="1" t="s">
        <v>146</v>
      </c>
      <c r="BQ409" s="1" t="s">
        <v>146</v>
      </c>
      <c r="BR409" s="1" t="s">
        <v>146</v>
      </c>
      <c r="BS409" s="1">
        <v>22.03190611</v>
      </c>
      <c r="BT409" s="1">
        <v>0.933697247</v>
      </c>
      <c r="BU409" s="1">
        <v>0.475947931</v>
      </c>
      <c r="BV409" s="1">
        <v>0.271721566</v>
      </c>
      <c r="BW409" s="1">
        <v>0.07323997</v>
      </c>
      <c r="BX409" s="1">
        <v>0.402388646</v>
      </c>
      <c r="BY409" s="1">
        <v>0.274106707</v>
      </c>
      <c r="BZ409" s="1" t="str">
        <f t="shared" si="1"/>
        <v>proinflamatoria</v>
      </c>
      <c r="CA409" s="1">
        <v>39.00970874</v>
      </c>
      <c r="CB409" s="1" t="s">
        <v>148</v>
      </c>
      <c r="CC409" s="1">
        <v>0.056364961</v>
      </c>
      <c r="CD409" s="1">
        <v>0.192952103</v>
      </c>
      <c r="CE409" s="1">
        <v>0.04876161</v>
      </c>
      <c r="CF409" s="1">
        <v>0.029320707</v>
      </c>
      <c r="CG409" s="1">
        <v>0.206474231</v>
      </c>
      <c r="CH409" s="1">
        <v>1022.225</v>
      </c>
      <c r="CI409" s="2" t="str">
        <f t="shared" si="2"/>
        <v>High</v>
      </c>
      <c r="CJ409" s="1">
        <v>920.593</v>
      </c>
      <c r="CK409" s="1">
        <v>667.903</v>
      </c>
      <c r="CL409" s="1">
        <v>252.69</v>
      </c>
      <c r="CM409" s="1">
        <v>204.558</v>
      </c>
      <c r="CN409" s="1">
        <v>700.673</v>
      </c>
      <c r="CO409" s="1">
        <v>10.96</v>
      </c>
      <c r="CP409" s="1">
        <v>0.0</v>
      </c>
      <c r="CQ409" s="1">
        <v>10.96</v>
      </c>
      <c r="CR409" s="1">
        <v>0.0</v>
      </c>
      <c r="CS409" s="1">
        <v>4.402</v>
      </c>
      <c r="CT409" s="1">
        <v>4.402</v>
      </c>
      <c r="CU409" s="1">
        <v>0.0</v>
      </c>
      <c r="CV409" s="1">
        <v>1.007</v>
      </c>
      <c r="CW409" s="1">
        <v>0.358</v>
      </c>
      <c r="CX409" s="1">
        <v>0.0</v>
      </c>
      <c r="CY409" s="1">
        <v>56.619</v>
      </c>
      <c r="CZ409" s="1">
        <v>94.035</v>
      </c>
      <c r="DA409" s="1">
        <v>24.422</v>
      </c>
      <c r="DB409" s="1">
        <v>118.456</v>
      </c>
      <c r="DC409" s="1">
        <v>19.135</v>
      </c>
      <c r="DD409" s="1">
        <v>0.243</v>
      </c>
      <c r="DE409" s="1">
        <v>19.378</v>
      </c>
      <c r="DF409" s="1">
        <v>5.863</v>
      </c>
      <c r="DG409" s="1">
        <v>1.809</v>
      </c>
      <c r="DH409" s="1">
        <v>7.673</v>
      </c>
      <c r="DI409" s="1">
        <v>1.387</v>
      </c>
      <c r="DJ409" s="1">
        <v>3.74</v>
      </c>
      <c r="DK409" s="1">
        <v>5.127</v>
      </c>
      <c r="DL409" s="1">
        <v>477.472</v>
      </c>
      <c r="DM409" s="1">
        <v>218.073</v>
      </c>
      <c r="DN409" s="1">
        <v>695.545</v>
      </c>
      <c r="DO409" s="1">
        <v>0.0</v>
      </c>
      <c r="DP409" s="1">
        <v>4.402</v>
      </c>
      <c r="DQ409" s="1">
        <v>4.402</v>
      </c>
      <c r="DR409" s="1" t="s">
        <v>157</v>
      </c>
      <c r="DS409" s="1" t="s">
        <v>149</v>
      </c>
      <c r="DT409" s="1" t="s">
        <v>157</v>
      </c>
      <c r="DU409" s="1" t="s">
        <v>149</v>
      </c>
      <c r="DV409" s="1">
        <v>696.135</v>
      </c>
      <c r="DW409" s="1" t="str">
        <f t="shared" si="3"/>
        <v>high</v>
      </c>
      <c r="DX409" s="1">
        <v>626.924</v>
      </c>
      <c r="DY409" s="1">
        <v>139.304</v>
      </c>
      <c r="DZ409" s="1">
        <v>477.158</v>
      </c>
      <c r="EA409" s="1" t="s">
        <v>149</v>
      </c>
      <c r="EB409" s="1" t="s">
        <v>149</v>
      </c>
      <c r="EC409" s="1" t="s">
        <v>149</v>
      </c>
      <c r="ED409" s="1" t="s">
        <v>149</v>
      </c>
      <c r="EE409" s="1" t="s">
        <v>977</v>
      </c>
      <c r="EF409" s="1" t="s">
        <v>165</v>
      </c>
      <c r="EG409" s="1" t="s">
        <v>165</v>
      </c>
    </row>
    <row r="410" ht="14.25" customHeight="1">
      <c r="A410" s="1" t="s">
        <v>978</v>
      </c>
      <c r="B410" s="1" t="s">
        <v>153</v>
      </c>
      <c r="C410" s="1">
        <v>44.0</v>
      </c>
      <c r="D410" s="1" t="s">
        <v>161</v>
      </c>
      <c r="E410" s="1">
        <v>90.5</v>
      </c>
      <c r="F410" s="1">
        <v>39.0</v>
      </c>
      <c r="G410" s="1" t="s">
        <v>154</v>
      </c>
      <c r="H410" s="1">
        <v>62.8</v>
      </c>
      <c r="I410" s="1">
        <v>62.0</v>
      </c>
      <c r="J410" s="1">
        <v>164.0</v>
      </c>
      <c r="K410" s="1">
        <v>4.205128205</v>
      </c>
      <c r="L410" s="1">
        <v>112.57</v>
      </c>
      <c r="M410" s="1">
        <v>2.8</v>
      </c>
      <c r="N410" s="1">
        <v>86.0</v>
      </c>
      <c r="O410" s="1">
        <v>5.0</v>
      </c>
      <c r="P410" s="1">
        <v>13.6</v>
      </c>
      <c r="Q410" s="1">
        <v>5.83</v>
      </c>
      <c r="R410" s="1">
        <v>2.332761578</v>
      </c>
      <c r="S410" s="1">
        <v>314.0</v>
      </c>
      <c r="T410" s="1">
        <v>16.8</v>
      </c>
      <c r="U410" s="1">
        <v>4.773</v>
      </c>
      <c r="V410" s="1">
        <v>176.8</v>
      </c>
      <c r="W410" s="1">
        <v>263.9434407</v>
      </c>
      <c r="X410" s="1">
        <v>47.2</v>
      </c>
      <c r="Y410" s="1">
        <v>28.05962108</v>
      </c>
      <c r="Z410" s="1">
        <v>3.56384</v>
      </c>
      <c r="AA410" s="1">
        <v>0.316081797</v>
      </c>
      <c r="AB410" s="1">
        <v>86.2</v>
      </c>
      <c r="AC410" s="1">
        <v>34.31221328</v>
      </c>
      <c r="AD410" s="1" t="s">
        <v>155</v>
      </c>
      <c r="AE410" s="1">
        <v>39.79081416</v>
      </c>
      <c r="AF410" s="1">
        <v>97.9</v>
      </c>
      <c r="AG410" s="1" t="s">
        <v>140</v>
      </c>
      <c r="AH410" s="1" t="s">
        <v>141</v>
      </c>
      <c r="AI410" s="1" t="s">
        <v>142</v>
      </c>
      <c r="AJ410" s="1" t="s">
        <v>142</v>
      </c>
      <c r="AK410" s="1" t="s">
        <v>173</v>
      </c>
      <c r="AL410" s="1">
        <v>149.0</v>
      </c>
      <c r="AM410" s="1">
        <v>103.0</v>
      </c>
      <c r="AN410" s="1">
        <v>1719.26</v>
      </c>
      <c r="AO410" s="1">
        <v>12.4026</v>
      </c>
      <c r="AP410" s="1">
        <v>740.624</v>
      </c>
      <c r="AQ410" s="1">
        <v>1174.36</v>
      </c>
      <c r="AR410" s="1">
        <v>12.2191</v>
      </c>
      <c r="AS410" s="1">
        <v>1432.05</v>
      </c>
      <c r="AT410" s="1">
        <v>3649.21</v>
      </c>
      <c r="AU410" s="1">
        <v>241.643</v>
      </c>
      <c r="AV410" s="1">
        <v>10.1464</v>
      </c>
      <c r="AW410" s="1">
        <v>1.12333</v>
      </c>
      <c r="AX410" s="1">
        <v>3.37378</v>
      </c>
      <c r="AY410" s="1">
        <v>846.982</v>
      </c>
      <c r="AZ410" s="1">
        <v>1.08531</v>
      </c>
      <c r="BA410" s="1">
        <v>1.9538</v>
      </c>
      <c r="BB410" s="1">
        <v>23.4839</v>
      </c>
      <c r="BC410" s="1">
        <v>5.30546</v>
      </c>
      <c r="BD410" s="1">
        <v>1.25254</v>
      </c>
      <c r="BE410" s="1">
        <v>305.672</v>
      </c>
      <c r="BF410" s="1">
        <v>7.42483</v>
      </c>
      <c r="BG410" s="1">
        <v>161.676</v>
      </c>
      <c r="BH410" s="1">
        <v>0.614303523</v>
      </c>
      <c r="BI410" s="1">
        <v>0.319252673</v>
      </c>
      <c r="BJ410" s="1">
        <v>0.320213725</v>
      </c>
      <c r="BK410" s="1">
        <v>0.0</v>
      </c>
      <c r="BL410" s="1" t="s">
        <v>144</v>
      </c>
      <c r="BM410" s="1" t="s">
        <v>145</v>
      </c>
      <c r="BN410" s="1" t="s">
        <v>145</v>
      </c>
      <c r="BO410" s="1" t="s">
        <v>145</v>
      </c>
      <c r="BP410" s="1" t="s">
        <v>146</v>
      </c>
      <c r="BQ410" s="1" t="s">
        <v>146</v>
      </c>
      <c r="BR410" s="1" t="s">
        <v>145</v>
      </c>
      <c r="BS410" s="1">
        <v>25.84332837</v>
      </c>
      <c r="BT410" s="1">
        <v>1.352150354</v>
      </c>
      <c r="BU410" s="1">
        <v>1.522788835</v>
      </c>
      <c r="BV410" s="1">
        <v>1.518209915</v>
      </c>
      <c r="BW410" s="1">
        <v>0.517197821</v>
      </c>
      <c r="BX410" s="1">
        <v>0.575972605</v>
      </c>
      <c r="BY410" s="1">
        <v>0.335062597</v>
      </c>
      <c r="BZ410" s="1" t="str">
        <f t="shared" si="1"/>
        <v>proinflamatoria</v>
      </c>
      <c r="CA410" s="1">
        <v>43.62002043</v>
      </c>
      <c r="CB410" s="1" t="s">
        <v>148</v>
      </c>
      <c r="CC410" s="1">
        <v>0.345992218</v>
      </c>
      <c r="CD410" s="1">
        <v>0.152217899</v>
      </c>
      <c r="CE410" s="1">
        <v>0.041089494</v>
      </c>
      <c r="CF410" s="1">
        <v>0.132373541</v>
      </c>
      <c r="CG410" s="1">
        <v>0.04</v>
      </c>
      <c r="CH410" s="1">
        <v>435.807</v>
      </c>
      <c r="CI410" s="2" t="str">
        <f t="shared" si="2"/>
        <v>low</v>
      </c>
      <c r="CJ410" s="1">
        <v>152.215</v>
      </c>
      <c r="CK410" s="1">
        <v>106.463</v>
      </c>
      <c r="CL410" s="1">
        <v>45.752</v>
      </c>
      <c r="CM410" s="1">
        <v>116.704</v>
      </c>
      <c r="CN410" s="1">
        <v>26.548</v>
      </c>
      <c r="CO410" s="1">
        <v>6.03</v>
      </c>
      <c r="CP410" s="1">
        <v>0.0</v>
      </c>
      <c r="CQ410" s="1">
        <v>6.03</v>
      </c>
      <c r="CR410" s="1">
        <v>0.0</v>
      </c>
      <c r="CS410" s="1">
        <v>2.934</v>
      </c>
      <c r="CT410" s="1">
        <v>2.934</v>
      </c>
      <c r="CU410" s="1">
        <v>0.0</v>
      </c>
      <c r="CV410" s="1">
        <v>0.38</v>
      </c>
      <c r="CW410" s="1">
        <v>0.0</v>
      </c>
      <c r="CX410" s="1">
        <v>0.0</v>
      </c>
      <c r="CY410" s="1">
        <v>9.444</v>
      </c>
      <c r="CZ410" s="1">
        <v>67.041</v>
      </c>
      <c r="DA410" s="1">
        <v>17.81</v>
      </c>
      <c r="DB410" s="1">
        <v>84.851</v>
      </c>
      <c r="DC410" s="1">
        <v>13.844</v>
      </c>
      <c r="DD410" s="1">
        <v>0.035</v>
      </c>
      <c r="DE410" s="1">
        <v>13.879</v>
      </c>
      <c r="DF410" s="1">
        <v>6.522</v>
      </c>
      <c r="DG410" s="1">
        <v>2.008</v>
      </c>
      <c r="DH410" s="1">
        <v>8.53</v>
      </c>
      <c r="DI410" s="1">
        <v>0.249</v>
      </c>
      <c r="DJ410" s="1">
        <v>0.42</v>
      </c>
      <c r="DK410" s="1">
        <v>0.67</v>
      </c>
      <c r="DL410" s="1">
        <v>3.333</v>
      </c>
      <c r="DM410" s="1">
        <v>22.545</v>
      </c>
      <c r="DN410" s="1">
        <v>25.878</v>
      </c>
      <c r="DO410" s="1">
        <v>0.0</v>
      </c>
      <c r="DP410" s="1">
        <v>2.934</v>
      </c>
      <c r="DQ410" s="1">
        <v>2.934</v>
      </c>
      <c r="DR410" s="1" t="s">
        <v>158</v>
      </c>
      <c r="DS410" s="1" t="s">
        <v>158</v>
      </c>
      <c r="DT410" s="1" t="s">
        <v>157</v>
      </c>
      <c r="DU410" s="1" t="s">
        <v>158</v>
      </c>
      <c r="DV410" s="1">
        <v>253.485</v>
      </c>
      <c r="DW410" s="1" t="str">
        <f t="shared" si="3"/>
        <v>low</v>
      </c>
      <c r="DX410" s="1">
        <v>88.535</v>
      </c>
      <c r="DY410" s="1">
        <v>67.88</v>
      </c>
      <c r="DZ410" s="1">
        <v>15.441</v>
      </c>
      <c r="EA410" s="1" t="s">
        <v>158</v>
      </c>
      <c r="EB410" s="1" t="s">
        <v>158</v>
      </c>
      <c r="EC410" s="1" t="s">
        <v>157</v>
      </c>
      <c r="ED410" s="1" t="s">
        <v>158</v>
      </c>
      <c r="EE410" s="1" t="s">
        <v>979</v>
      </c>
      <c r="EF410" s="1" t="s">
        <v>151</v>
      </c>
      <c r="EG410" s="1" t="s">
        <v>151</v>
      </c>
    </row>
    <row r="411" ht="14.25" customHeight="1">
      <c r="A411" s="1" t="s">
        <v>980</v>
      </c>
      <c r="B411" s="1" t="s">
        <v>153</v>
      </c>
      <c r="C411" s="1">
        <v>49.0</v>
      </c>
      <c r="D411" s="1" t="s">
        <v>161</v>
      </c>
      <c r="E411" s="1">
        <v>118.0</v>
      </c>
      <c r="F411" s="1">
        <v>44.0</v>
      </c>
      <c r="G411" s="1" t="s">
        <v>154</v>
      </c>
      <c r="H411" s="1">
        <v>32.4</v>
      </c>
      <c r="I411" s="1">
        <v>153.0</v>
      </c>
      <c r="J411" s="1">
        <v>229.0</v>
      </c>
      <c r="K411" s="1">
        <v>5.204545455</v>
      </c>
      <c r="L411" s="1">
        <v>151.2</v>
      </c>
      <c r="M411" s="1">
        <v>2.9</v>
      </c>
      <c r="N411" s="1">
        <v>86.0</v>
      </c>
      <c r="O411" s="1">
        <v>5.9</v>
      </c>
      <c r="P411" s="1">
        <v>15.0</v>
      </c>
      <c r="Q411" s="1">
        <v>3.13</v>
      </c>
      <c r="R411" s="1">
        <v>4.792332268</v>
      </c>
      <c r="S411" s="1">
        <v>162.0</v>
      </c>
      <c r="T411" s="1">
        <v>18.41</v>
      </c>
      <c r="U411" s="1">
        <v>4.773</v>
      </c>
      <c r="V411" s="1">
        <v>188.2</v>
      </c>
      <c r="W411" s="1">
        <v>289.2380204</v>
      </c>
      <c r="X411" s="1">
        <v>43.2</v>
      </c>
      <c r="Y411" s="1">
        <v>25.60573787</v>
      </c>
      <c r="Z411" s="1">
        <v>3.905374667</v>
      </c>
      <c r="AA411" s="1">
        <v>0.312160279</v>
      </c>
      <c r="AB411" s="1">
        <v>65.2</v>
      </c>
      <c r="AC411" s="1">
        <v>28.44433897</v>
      </c>
      <c r="AD411" s="1" t="s">
        <v>139</v>
      </c>
      <c r="AE411" s="1">
        <v>39.79081416</v>
      </c>
      <c r="AF411" s="1">
        <v>94.8</v>
      </c>
      <c r="AG411" s="1" t="s">
        <v>140</v>
      </c>
      <c r="AH411" s="1" t="s">
        <v>141</v>
      </c>
      <c r="AI411" s="1" t="s">
        <v>142</v>
      </c>
      <c r="AJ411" s="1" t="s">
        <v>142</v>
      </c>
      <c r="AK411" s="1" t="s">
        <v>143</v>
      </c>
      <c r="AL411" s="1">
        <v>160.0</v>
      </c>
      <c r="AM411" s="1">
        <v>103.0</v>
      </c>
      <c r="AN411" s="1">
        <v>1655.55</v>
      </c>
      <c r="AO411" s="1">
        <v>11.3494</v>
      </c>
      <c r="AP411" s="1">
        <v>436.038</v>
      </c>
      <c r="AQ411" s="1">
        <v>709.764</v>
      </c>
      <c r="AR411" s="1">
        <v>10.1473</v>
      </c>
      <c r="AS411" s="1">
        <v>990.775</v>
      </c>
      <c r="AT411" s="1">
        <v>1876.04</v>
      </c>
      <c r="AU411" s="1">
        <v>166.746</v>
      </c>
      <c r="AV411" s="1">
        <v>9.67679</v>
      </c>
      <c r="AW411" s="1">
        <v>0.764037</v>
      </c>
      <c r="AX411" s="1">
        <v>2.53637</v>
      </c>
      <c r="AY411" s="1">
        <v>870.43</v>
      </c>
      <c r="AZ411" s="1">
        <v>0.621787</v>
      </c>
      <c r="BA411" s="1">
        <v>1.33184</v>
      </c>
      <c r="BB411" s="1">
        <v>12.7125</v>
      </c>
      <c r="BC411" s="1">
        <v>3.71118</v>
      </c>
      <c r="BD411" s="1">
        <v>1.26406</v>
      </c>
      <c r="BE411" s="1">
        <v>213.232</v>
      </c>
      <c r="BF411" s="1">
        <v>6.51977</v>
      </c>
      <c r="BG411" s="1">
        <v>146.525</v>
      </c>
      <c r="BH411" s="1">
        <v>1.502212028</v>
      </c>
      <c r="BI411" s="1">
        <v>0.739915838</v>
      </c>
      <c r="BJ411" s="1">
        <v>1.590165693</v>
      </c>
      <c r="BK411" s="1">
        <v>0.029210158</v>
      </c>
      <c r="BL411" s="1" t="s">
        <v>144</v>
      </c>
      <c r="BM411" s="1" t="s">
        <v>145</v>
      </c>
      <c r="BN411" s="1" t="s">
        <v>145</v>
      </c>
      <c r="BO411" s="1" t="s">
        <v>145</v>
      </c>
      <c r="BP411" s="1" t="s">
        <v>146</v>
      </c>
      <c r="BQ411" s="1" t="s">
        <v>146</v>
      </c>
      <c r="BR411" s="1" t="s">
        <v>145</v>
      </c>
      <c r="BS411" s="1" t="s">
        <v>147</v>
      </c>
      <c r="BT411" s="1" t="s">
        <v>147</v>
      </c>
      <c r="BU411" s="1" t="s">
        <v>147</v>
      </c>
      <c r="BV411" s="1" t="s">
        <v>147</v>
      </c>
      <c r="BW411" s="1" t="s">
        <v>147</v>
      </c>
      <c r="BX411" s="1">
        <v>0.652790393</v>
      </c>
      <c r="BY411" s="1">
        <v>0.394197097</v>
      </c>
      <c r="BZ411" s="1" t="str">
        <f t="shared" si="1"/>
        <v>proinflamatoria</v>
      </c>
      <c r="CA411" s="1">
        <v>44.05907173</v>
      </c>
      <c r="CB411" s="1" t="s">
        <v>148</v>
      </c>
      <c r="CC411" s="1">
        <v>0.01343003</v>
      </c>
      <c r="CD411" s="1">
        <v>0.602471125</v>
      </c>
      <c r="CE411" s="1">
        <v>0.130808488</v>
      </c>
      <c r="CF411" s="1">
        <v>0.093473006</v>
      </c>
      <c r="CG411" s="1">
        <v>0.043513296</v>
      </c>
      <c r="CH411" s="1">
        <v>405.377</v>
      </c>
      <c r="CI411" s="2" t="str">
        <f t="shared" si="2"/>
        <v>low</v>
      </c>
      <c r="CJ411" s="1">
        <v>660.584</v>
      </c>
      <c r="CK411" s="1">
        <v>604.867</v>
      </c>
      <c r="CL411" s="1">
        <v>55.718</v>
      </c>
      <c r="CM411" s="1">
        <v>353.295</v>
      </c>
      <c r="CN411" s="1">
        <v>306.852</v>
      </c>
      <c r="CO411" s="1">
        <v>0.004</v>
      </c>
      <c r="CP411" s="1">
        <v>0.0</v>
      </c>
      <c r="CQ411" s="1">
        <v>0.004</v>
      </c>
      <c r="CR411" s="1">
        <v>0.0</v>
      </c>
      <c r="CS411" s="1">
        <v>0.432</v>
      </c>
      <c r="CT411" s="1">
        <v>0.432</v>
      </c>
      <c r="CU411" s="1">
        <v>0.0</v>
      </c>
      <c r="CV411" s="1">
        <v>0.0</v>
      </c>
      <c r="CW411" s="1">
        <v>262.894</v>
      </c>
      <c r="CX411" s="1">
        <v>0.0</v>
      </c>
      <c r="CY411" s="1">
        <v>40.132</v>
      </c>
      <c r="CZ411" s="1">
        <v>0.006</v>
      </c>
      <c r="DA411" s="1">
        <v>0.042</v>
      </c>
      <c r="DB411" s="1">
        <v>0.048</v>
      </c>
      <c r="DC411" s="1">
        <v>0.0</v>
      </c>
      <c r="DD411" s="1">
        <v>0.004</v>
      </c>
      <c r="DE411" s="1">
        <v>0.004</v>
      </c>
      <c r="DF411" s="1">
        <v>49.765</v>
      </c>
      <c r="DG411" s="1">
        <v>0.452</v>
      </c>
      <c r="DH411" s="1">
        <v>50.217</v>
      </c>
      <c r="DI411" s="1">
        <v>1.329</v>
      </c>
      <c r="DJ411" s="1">
        <v>1.365</v>
      </c>
      <c r="DK411" s="1">
        <v>2.694</v>
      </c>
      <c r="DL411" s="1">
        <v>250.707</v>
      </c>
      <c r="DM411" s="1">
        <v>53.392</v>
      </c>
      <c r="DN411" s="1">
        <v>304.098</v>
      </c>
      <c r="DO411" s="1">
        <v>0.0</v>
      </c>
      <c r="DP411" s="1">
        <v>0.432</v>
      </c>
      <c r="DQ411" s="1">
        <v>0.432</v>
      </c>
      <c r="DR411" s="1" t="s">
        <v>158</v>
      </c>
      <c r="DS411" s="1" t="s">
        <v>157</v>
      </c>
      <c r="DT411" s="1" t="s">
        <v>149</v>
      </c>
      <c r="DU411" s="1" t="s">
        <v>157</v>
      </c>
      <c r="DV411" s="1">
        <v>244.859</v>
      </c>
      <c r="DW411" s="1" t="str">
        <f t="shared" si="3"/>
        <v>low</v>
      </c>
      <c r="DX411" s="1">
        <v>399.012</v>
      </c>
      <c r="DY411" s="1">
        <v>213.401</v>
      </c>
      <c r="DZ411" s="1">
        <v>185.348</v>
      </c>
      <c r="EA411" s="1" t="s">
        <v>158</v>
      </c>
      <c r="EB411" s="1" t="s">
        <v>157</v>
      </c>
      <c r="EC411" s="1" t="s">
        <v>149</v>
      </c>
      <c r="ED411" s="1" t="s">
        <v>157</v>
      </c>
      <c r="EE411" s="1" t="s">
        <v>981</v>
      </c>
      <c r="EF411" s="1" t="s">
        <v>151</v>
      </c>
      <c r="EG411" s="1" t="s">
        <v>151</v>
      </c>
    </row>
    <row r="412" ht="14.25" customHeight="1">
      <c r="A412" s="1" t="s">
        <v>982</v>
      </c>
      <c r="B412" s="1" t="s">
        <v>153</v>
      </c>
      <c r="C412" s="1">
        <v>51.0</v>
      </c>
      <c r="D412" s="1" t="s">
        <v>161</v>
      </c>
      <c r="E412" s="1">
        <v>93.5</v>
      </c>
      <c r="F412" s="1">
        <v>37.0</v>
      </c>
      <c r="G412" s="1" t="s">
        <v>154</v>
      </c>
      <c r="H412" s="1">
        <v>41.8</v>
      </c>
      <c r="I412" s="1">
        <v>98.0</v>
      </c>
      <c r="J412" s="1">
        <v>177.0</v>
      </c>
      <c r="K412" s="1">
        <v>4.783783784</v>
      </c>
      <c r="L412" s="1">
        <v>33.68</v>
      </c>
      <c r="M412" s="1">
        <v>8.3</v>
      </c>
      <c r="N412" s="1">
        <v>100.0</v>
      </c>
      <c r="O412" s="1">
        <v>6.6</v>
      </c>
      <c r="P412" s="1">
        <v>12.5</v>
      </c>
      <c r="Q412" s="1">
        <v>2.91</v>
      </c>
      <c r="R412" s="1">
        <v>4.295532646</v>
      </c>
      <c r="S412" s="1">
        <v>209.0</v>
      </c>
      <c r="T412" s="1">
        <v>18.64</v>
      </c>
      <c r="U412" s="1">
        <v>5.55</v>
      </c>
      <c r="V412" s="1">
        <v>141.7</v>
      </c>
      <c r="W412" s="1">
        <v>181.8536585</v>
      </c>
      <c r="X412" s="1">
        <v>41.1</v>
      </c>
      <c r="Y412" s="1">
        <v>21.74921703</v>
      </c>
      <c r="Z412" s="1">
        <v>4.597866667</v>
      </c>
      <c r="AA412" s="1">
        <v>0.305401682</v>
      </c>
      <c r="AB412" s="1">
        <v>80.2</v>
      </c>
      <c r="AC412" s="1">
        <v>33.25304782</v>
      </c>
      <c r="AD412" s="1" t="s">
        <v>155</v>
      </c>
      <c r="AE412" s="1">
        <v>41.88302216</v>
      </c>
      <c r="AF412" s="1">
        <v>98.2</v>
      </c>
      <c r="AG412" s="1" t="s">
        <v>140</v>
      </c>
      <c r="AH412" s="1" t="s">
        <v>141</v>
      </c>
      <c r="AI412" s="1" t="s">
        <v>142</v>
      </c>
      <c r="AJ412" s="1" t="s">
        <v>142</v>
      </c>
      <c r="AK412" s="1" t="s">
        <v>143</v>
      </c>
      <c r="AL412" s="1">
        <v>125.0</v>
      </c>
      <c r="AM412" s="1">
        <v>86.0</v>
      </c>
      <c r="AN412" s="1">
        <v>1686.51</v>
      </c>
      <c r="AO412" s="1">
        <v>18.0403</v>
      </c>
      <c r="AP412" s="1">
        <v>709.787</v>
      </c>
      <c r="AQ412" s="1">
        <v>974.782</v>
      </c>
      <c r="AR412" s="1">
        <v>11.8389</v>
      </c>
      <c r="AS412" s="1">
        <v>1499.4</v>
      </c>
      <c r="AT412" s="1">
        <v>3258.03</v>
      </c>
      <c r="AU412" s="1">
        <v>243.171</v>
      </c>
      <c r="AV412" s="1">
        <v>9.55226</v>
      </c>
      <c r="AW412" s="1">
        <v>1.56908</v>
      </c>
      <c r="AX412" s="1">
        <v>2.49799</v>
      </c>
      <c r="AY412" s="1">
        <v>806.495</v>
      </c>
      <c r="AZ412" s="1">
        <v>1.06008</v>
      </c>
      <c r="BA412" s="1">
        <v>1.7882</v>
      </c>
      <c r="BB412" s="1">
        <v>15.99</v>
      </c>
      <c r="BC412" s="1">
        <v>4.91171</v>
      </c>
      <c r="BD412" s="1">
        <v>1.87961</v>
      </c>
      <c r="BE412" s="1">
        <v>339.051</v>
      </c>
      <c r="BF412" s="1">
        <v>6.88232</v>
      </c>
      <c r="BG412" s="1">
        <v>282.667</v>
      </c>
      <c r="BH412" s="1">
        <v>3.08083184</v>
      </c>
      <c r="BI412" s="1">
        <v>0.474101431</v>
      </c>
      <c r="BJ412" s="1">
        <v>0.344373598</v>
      </c>
      <c r="BK412" s="1">
        <v>0.010064586</v>
      </c>
      <c r="BL412" s="1" t="s">
        <v>144</v>
      </c>
      <c r="BM412" s="1" t="s">
        <v>145</v>
      </c>
      <c r="BN412" s="1" t="s">
        <v>145</v>
      </c>
      <c r="BO412" s="1" t="s">
        <v>145</v>
      </c>
      <c r="BP412" s="1" t="s">
        <v>145</v>
      </c>
      <c r="BQ412" s="1" t="s">
        <v>145</v>
      </c>
      <c r="BR412" s="1" t="s">
        <v>145</v>
      </c>
      <c r="BS412" s="1">
        <v>26.22188129</v>
      </c>
      <c r="BT412" s="1">
        <v>1.552498304</v>
      </c>
      <c r="BU412" s="1">
        <v>0.934593537</v>
      </c>
      <c r="BV412" s="1">
        <v>0.726434243</v>
      </c>
      <c r="BW412" s="1">
        <v>0.230130008</v>
      </c>
      <c r="BX412" s="1">
        <v>-0.858051525</v>
      </c>
      <c r="BY412" s="1">
        <v>-0.508625681</v>
      </c>
      <c r="BZ412" s="1" t="str">
        <f t="shared" si="1"/>
        <v>antiinflamatoria</v>
      </c>
      <c r="CA412" s="1">
        <v>44.3706721</v>
      </c>
      <c r="CB412" s="1" t="s">
        <v>148</v>
      </c>
      <c r="CC412" s="1">
        <v>0.080548303</v>
      </c>
      <c r="CD412" s="1">
        <v>0.184334204</v>
      </c>
      <c r="CE412" s="1">
        <v>0.111586162</v>
      </c>
      <c r="CF412" s="1">
        <v>0.342036554</v>
      </c>
      <c r="CG412" s="1">
        <v>0.092819843</v>
      </c>
      <c r="CH412" s="1">
        <v>2441.167</v>
      </c>
      <c r="CI412" s="2" t="str">
        <f t="shared" si="2"/>
        <v>High</v>
      </c>
      <c r="CJ412" s="1">
        <v>1354.489</v>
      </c>
      <c r="CK412" s="1">
        <v>763.647</v>
      </c>
      <c r="CL412" s="1">
        <v>590.843</v>
      </c>
      <c r="CM412" s="1">
        <v>236.951</v>
      </c>
      <c r="CN412" s="1">
        <v>1083.737</v>
      </c>
      <c r="CO412" s="1">
        <v>8.628</v>
      </c>
      <c r="CP412" s="1">
        <v>0.0</v>
      </c>
      <c r="CQ412" s="1">
        <v>8.628</v>
      </c>
      <c r="CR412" s="1">
        <v>0.0</v>
      </c>
      <c r="CS412" s="1">
        <v>25.168</v>
      </c>
      <c r="CT412" s="1">
        <v>25.168</v>
      </c>
      <c r="CU412" s="1">
        <v>0.005</v>
      </c>
      <c r="CV412" s="1">
        <v>0.878</v>
      </c>
      <c r="CW412" s="1">
        <v>0.0</v>
      </c>
      <c r="CX412" s="1">
        <v>0.0</v>
      </c>
      <c r="CY412" s="1">
        <v>12.686</v>
      </c>
      <c r="CZ412" s="1">
        <v>0.144</v>
      </c>
      <c r="DA412" s="1">
        <v>185.075</v>
      </c>
      <c r="DB412" s="1">
        <v>185.219</v>
      </c>
      <c r="DC412" s="1">
        <v>0.0</v>
      </c>
      <c r="DD412" s="1">
        <v>0.498</v>
      </c>
      <c r="DE412" s="1">
        <v>0.498</v>
      </c>
      <c r="DF412" s="1">
        <v>29.588</v>
      </c>
      <c r="DG412" s="1">
        <v>8.96</v>
      </c>
      <c r="DH412" s="1">
        <v>38.548</v>
      </c>
      <c r="DI412" s="1">
        <v>1.09</v>
      </c>
      <c r="DJ412" s="1">
        <v>0.801</v>
      </c>
      <c r="DK412" s="1">
        <v>1.891</v>
      </c>
      <c r="DL412" s="1">
        <v>711.488</v>
      </c>
      <c r="DM412" s="1">
        <v>370.323</v>
      </c>
      <c r="DN412" s="1">
        <v>1081.811</v>
      </c>
      <c r="DO412" s="1">
        <v>0.0</v>
      </c>
      <c r="DP412" s="1">
        <v>25.168</v>
      </c>
      <c r="DQ412" s="1">
        <v>25.168</v>
      </c>
      <c r="DR412" s="1" t="s">
        <v>149</v>
      </c>
      <c r="DS412" s="1" t="s">
        <v>149</v>
      </c>
      <c r="DT412" s="1" t="s">
        <v>157</v>
      </c>
      <c r="DU412" s="1" t="s">
        <v>149</v>
      </c>
      <c r="DV412" s="1">
        <v>1447.467</v>
      </c>
      <c r="DW412" s="1" t="str">
        <f t="shared" si="3"/>
        <v>high</v>
      </c>
      <c r="DX412" s="1">
        <v>803.132</v>
      </c>
      <c r="DY412" s="1">
        <v>140.498</v>
      </c>
      <c r="DZ412" s="1">
        <v>642.592</v>
      </c>
      <c r="EA412" s="1" t="s">
        <v>149</v>
      </c>
      <c r="EB412" s="1" t="s">
        <v>149</v>
      </c>
      <c r="EC412" s="1" t="s">
        <v>149</v>
      </c>
      <c r="ED412" s="1" t="s">
        <v>149</v>
      </c>
      <c r="EE412" s="1" t="s">
        <v>983</v>
      </c>
      <c r="EF412" s="1" t="s">
        <v>151</v>
      </c>
      <c r="EG412" s="1" t="s">
        <v>151</v>
      </c>
    </row>
    <row r="413" ht="14.25" customHeight="1">
      <c r="A413" s="1" t="s">
        <v>984</v>
      </c>
      <c r="B413" s="1" t="s">
        <v>153</v>
      </c>
      <c r="C413" s="1">
        <v>44.0</v>
      </c>
      <c r="D413" s="1" t="s">
        <v>161</v>
      </c>
      <c r="E413" s="1">
        <v>116.0</v>
      </c>
      <c r="F413" s="1">
        <v>42.0</v>
      </c>
      <c r="G413" s="1" t="s">
        <v>154</v>
      </c>
      <c r="H413" s="1">
        <v>25.2</v>
      </c>
      <c r="I413" s="1">
        <v>134.0</v>
      </c>
      <c r="J413" s="1">
        <v>201.0</v>
      </c>
      <c r="K413" s="1">
        <v>4.785714286</v>
      </c>
      <c r="L413" s="1">
        <v>109.03</v>
      </c>
      <c r="M413" s="1">
        <v>1.4</v>
      </c>
      <c r="N413" s="1">
        <v>136.0</v>
      </c>
      <c r="O413" s="1">
        <v>7.0</v>
      </c>
      <c r="P413" s="1">
        <v>11.3</v>
      </c>
      <c r="Q413" s="1">
        <v>4.25</v>
      </c>
      <c r="R413" s="1">
        <v>2.658823529</v>
      </c>
      <c r="S413" s="1">
        <v>126.0</v>
      </c>
      <c r="T413" s="1">
        <v>20.75</v>
      </c>
      <c r="U413" s="1">
        <v>7.548</v>
      </c>
      <c r="V413" s="1">
        <v>86.0</v>
      </c>
      <c r="W413" s="1">
        <v>102.5197628</v>
      </c>
      <c r="X413" s="1">
        <v>34.6</v>
      </c>
      <c r="Y413" s="1">
        <v>14.36588963</v>
      </c>
      <c r="Z413" s="1">
        <v>6.960933333</v>
      </c>
      <c r="AA413" s="1">
        <v>0.289478557</v>
      </c>
      <c r="AB413" s="1">
        <v>71.2</v>
      </c>
      <c r="AC413" s="1">
        <v>31.77140297</v>
      </c>
      <c r="AD413" s="1" t="s">
        <v>155</v>
      </c>
      <c r="AE413" s="1">
        <v>39.13768459</v>
      </c>
      <c r="AF413" s="1">
        <v>90.6</v>
      </c>
      <c r="AG413" s="1" t="s">
        <v>140</v>
      </c>
      <c r="AH413" s="1" t="s">
        <v>141</v>
      </c>
      <c r="AI413" s="1" t="s">
        <v>142</v>
      </c>
      <c r="AJ413" s="1" t="s">
        <v>142</v>
      </c>
      <c r="AK413" s="1" t="s">
        <v>143</v>
      </c>
      <c r="AL413" s="1">
        <v>127.0</v>
      </c>
      <c r="AM413" s="1">
        <v>75.0</v>
      </c>
      <c r="AN413" s="1">
        <v>1486.32</v>
      </c>
      <c r="AO413" s="1">
        <v>20.4276</v>
      </c>
      <c r="AP413" s="1">
        <v>838.659</v>
      </c>
      <c r="AQ413" s="1">
        <v>1103.49</v>
      </c>
      <c r="AR413" s="1">
        <v>14.4838</v>
      </c>
      <c r="AS413" s="1">
        <v>1169.85</v>
      </c>
      <c r="AT413" s="1">
        <v>3139.02</v>
      </c>
      <c r="AU413" s="1">
        <v>228.2</v>
      </c>
      <c r="AV413" s="1">
        <v>10.7287</v>
      </c>
      <c r="AW413" s="1">
        <v>3.07638</v>
      </c>
      <c r="AX413" s="1">
        <v>3.13716</v>
      </c>
      <c r="AY413" s="1">
        <v>1143.07</v>
      </c>
      <c r="AZ413" s="1">
        <v>0.960089</v>
      </c>
      <c r="BA413" s="1">
        <v>2.15602</v>
      </c>
      <c r="BB413" s="1">
        <v>12.3021</v>
      </c>
      <c r="BC413" s="1">
        <v>5.97912</v>
      </c>
      <c r="BD413" s="1">
        <v>1.43055</v>
      </c>
      <c r="BE413" s="1">
        <v>462.484</v>
      </c>
      <c r="BF413" s="1">
        <v>7.68297</v>
      </c>
      <c r="BG413" s="1">
        <v>157.411</v>
      </c>
      <c r="BH413" s="1">
        <v>1.781495318</v>
      </c>
      <c r="BI413" s="1">
        <v>0.261768458</v>
      </c>
      <c r="BJ413" s="1">
        <v>0.193357533</v>
      </c>
      <c r="BK413" s="1">
        <v>0.025076173</v>
      </c>
      <c r="BL413" s="1" t="s">
        <v>144</v>
      </c>
      <c r="BM413" s="1" t="s">
        <v>145</v>
      </c>
      <c r="BN413" s="1" t="s">
        <v>146</v>
      </c>
      <c r="BO413" s="1" t="s">
        <v>145</v>
      </c>
      <c r="BP413" s="1" t="s">
        <v>145</v>
      </c>
      <c r="BQ413" s="1" t="s">
        <v>146</v>
      </c>
      <c r="BR413" s="1" t="s">
        <v>145</v>
      </c>
      <c r="BS413" s="1">
        <v>44.80970189</v>
      </c>
      <c r="BT413" s="1">
        <v>1.584813827</v>
      </c>
      <c r="BU413" s="1">
        <v>1.021001314</v>
      </c>
      <c r="BV413" s="1">
        <v>0.739462796</v>
      </c>
      <c r="BW413" s="1">
        <v>0.276751981</v>
      </c>
      <c r="BX413" s="1">
        <v>-0.913342789</v>
      </c>
      <c r="BY413" s="1">
        <v>-0.614631756</v>
      </c>
      <c r="BZ413" s="1" t="str">
        <f t="shared" si="1"/>
        <v>antiinflamatoria</v>
      </c>
      <c r="CA413" s="1">
        <v>42.95364238</v>
      </c>
      <c r="CB413" s="1" t="s">
        <v>148</v>
      </c>
      <c r="CC413" s="1">
        <v>0.002965969</v>
      </c>
      <c r="CD413" s="1">
        <v>0.229979707</v>
      </c>
      <c r="CE413" s="1">
        <v>0.121175461</v>
      </c>
      <c r="CF413" s="1">
        <v>0.468232907</v>
      </c>
      <c r="CG413" s="1">
        <v>0.02969872</v>
      </c>
      <c r="CH413" s="1">
        <v>380.908</v>
      </c>
      <c r="CI413" s="2" t="str">
        <f t="shared" si="2"/>
        <v>low</v>
      </c>
      <c r="CJ413" s="1">
        <v>184.333</v>
      </c>
      <c r="CK413" s="1">
        <v>161.399</v>
      </c>
      <c r="CL413" s="1">
        <v>22.933</v>
      </c>
      <c r="CM413" s="1">
        <v>152.857</v>
      </c>
      <c r="CN413" s="1">
        <v>20.375</v>
      </c>
      <c r="CO413" s="1">
        <v>4.532</v>
      </c>
      <c r="CP413" s="1">
        <v>0.0</v>
      </c>
      <c r="CQ413" s="1">
        <v>4.532</v>
      </c>
      <c r="CR413" s="1">
        <v>0.013</v>
      </c>
      <c r="CS413" s="1">
        <v>6.555</v>
      </c>
      <c r="CT413" s="1">
        <v>6.568</v>
      </c>
      <c r="CU413" s="1">
        <v>0.0</v>
      </c>
      <c r="CV413" s="1">
        <v>4.385</v>
      </c>
      <c r="CW413" s="1">
        <v>0.0</v>
      </c>
      <c r="CX413" s="1">
        <v>0.0</v>
      </c>
      <c r="CY413" s="1">
        <v>136.913</v>
      </c>
      <c r="CZ413" s="1">
        <v>0.301</v>
      </c>
      <c r="DA413" s="1">
        <v>1.829</v>
      </c>
      <c r="DB413" s="1">
        <v>2.13</v>
      </c>
      <c r="DC413" s="1">
        <v>1.45</v>
      </c>
      <c r="DD413" s="1">
        <v>0.175</v>
      </c>
      <c r="DE413" s="1">
        <v>1.625</v>
      </c>
      <c r="DF413" s="1">
        <v>9.245</v>
      </c>
      <c r="DG413" s="1">
        <v>2.922</v>
      </c>
      <c r="DH413" s="1">
        <v>12.168</v>
      </c>
      <c r="DI413" s="1">
        <v>0.089</v>
      </c>
      <c r="DJ413" s="1">
        <v>1.243</v>
      </c>
      <c r="DK413" s="1">
        <v>1.332</v>
      </c>
      <c r="DL413" s="1">
        <v>8.835</v>
      </c>
      <c r="DM413" s="1">
        <v>10.209</v>
      </c>
      <c r="DN413" s="1">
        <v>19.043</v>
      </c>
      <c r="DO413" s="1">
        <v>0.013</v>
      </c>
      <c r="DP413" s="1">
        <v>6.555</v>
      </c>
      <c r="DQ413" s="1">
        <v>6.568</v>
      </c>
      <c r="DR413" s="1" t="s">
        <v>158</v>
      </c>
      <c r="DS413" s="1" t="s">
        <v>158</v>
      </c>
      <c r="DT413" s="1" t="s">
        <v>157</v>
      </c>
      <c r="DU413" s="1" t="s">
        <v>158</v>
      </c>
      <c r="DV413" s="1">
        <v>256.276</v>
      </c>
      <c r="DW413" s="1" t="str">
        <f t="shared" si="3"/>
        <v>low</v>
      </c>
      <c r="DX413" s="1">
        <v>124.02</v>
      </c>
      <c r="DY413" s="1">
        <v>102.843</v>
      </c>
      <c r="DZ413" s="1">
        <v>13.709</v>
      </c>
      <c r="EA413" s="1" t="s">
        <v>158</v>
      </c>
      <c r="EB413" s="1" t="s">
        <v>158</v>
      </c>
      <c r="EC413" s="1" t="s">
        <v>157</v>
      </c>
      <c r="ED413" s="1" t="s">
        <v>158</v>
      </c>
      <c r="EE413" s="1" t="s">
        <v>985</v>
      </c>
      <c r="EF413" s="1" t="s">
        <v>165</v>
      </c>
      <c r="EG413" s="1" t="s">
        <v>165</v>
      </c>
    </row>
    <row r="414" ht="14.25" customHeight="1">
      <c r="A414" s="1" t="s">
        <v>986</v>
      </c>
      <c r="B414" s="1" t="s">
        <v>153</v>
      </c>
      <c r="C414" s="1">
        <v>49.0</v>
      </c>
      <c r="D414" s="1" t="s">
        <v>161</v>
      </c>
      <c r="E414" s="1">
        <v>98.0</v>
      </c>
      <c r="F414" s="1">
        <v>55.0</v>
      </c>
      <c r="G414" s="1" t="s">
        <v>154</v>
      </c>
      <c r="H414" s="1">
        <v>20.8</v>
      </c>
      <c r="I414" s="1">
        <v>137.0</v>
      </c>
      <c r="J414" s="1">
        <v>213.0</v>
      </c>
      <c r="K414" s="1">
        <v>3.872727273</v>
      </c>
      <c r="L414" s="1">
        <v>38.2</v>
      </c>
      <c r="M414" s="1">
        <v>0.4</v>
      </c>
      <c r="N414" s="1">
        <v>82.0</v>
      </c>
      <c r="O414" s="1">
        <v>5.3</v>
      </c>
      <c r="P414" s="1">
        <v>1.35</v>
      </c>
      <c r="Q414" s="1">
        <v>13.45</v>
      </c>
      <c r="R414" s="1">
        <v>0.100371747</v>
      </c>
      <c r="S414" s="1">
        <v>104.0</v>
      </c>
      <c r="T414" s="1">
        <v>5.7</v>
      </c>
      <c r="U414" s="1">
        <v>4.551</v>
      </c>
      <c r="V414" s="1">
        <v>93.9</v>
      </c>
      <c r="W414" s="1">
        <v>108.4681256</v>
      </c>
      <c r="X414" s="1">
        <v>138.0</v>
      </c>
      <c r="Y414" s="1">
        <v>86.73628699</v>
      </c>
      <c r="Z414" s="1">
        <v>1.15292</v>
      </c>
      <c r="AA414" s="1">
        <v>0.37402487</v>
      </c>
      <c r="AB414" s="1">
        <v>47.8</v>
      </c>
      <c r="AC414" s="1">
        <v>20.88093976</v>
      </c>
      <c r="AD414" s="1" t="s">
        <v>154</v>
      </c>
      <c r="AE414" s="1">
        <v>30.39221607</v>
      </c>
      <c r="AF414" s="1">
        <v>72.0</v>
      </c>
      <c r="AG414" s="1" t="s">
        <v>154</v>
      </c>
      <c r="AH414" s="1" t="s">
        <v>154</v>
      </c>
      <c r="AI414" s="1" t="s">
        <v>142</v>
      </c>
      <c r="AJ414" s="1" t="s">
        <v>142</v>
      </c>
      <c r="AK414" s="1" t="s">
        <v>143</v>
      </c>
      <c r="AL414" s="1">
        <v>97.0</v>
      </c>
      <c r="AM414" s="1">
        <v>65.0</v>
      </c>
      <c r="AN414" s="1">
        <v>1524.91</v>
      </c>
      <c r="AO414" s="1">
        <v>19.4986</v>
      </c>
      <c r="AP414" s="1">
        <v>651.348</v>
      </c>
      <c r="AQ414" s="1">
        <v>881.557</v>
      </c>
      <c r="AR414" s="1">
        <v>14.9272</v>
      </c>
      <c r="AS414" s="1">
        <v>1049.77</v>
      </c>
      <c r="AT414" s="1">
        <v>3386.56</v>
      </c>
      <c r="AU414" s="1">
        <v>235.896</v>
      </c>
      <c r="AV414" s="1">
        <v>9.90929</v>
      </c>
      <c r="AW414" s="1">
        <v>1.32677</v>
      </c>
      <c r="AX414" s="1">
        <v>3.31435</v>
      </c>
      <c r="AY414" s="1">
        <v>670.777</v>
      </c>
      <c r="AZ414" s="1">
        <v>1.1432</v>
      </c>
      <c r="BA414" s="1">
        <v>1.38759</v>
      </c>
      <c r="BB414" s="1">
        <v>16.1987</v>
      </c>
      <c r="BC414" s="1">
        <v>3.95754</v>
      </c>
      <c r="BD414" s="1">
        <v>2.33587</v>
      </c>
      <c r="BE414" s="1">
        <v>321.921</v>
      </c>
      <c r="BF414" s="1">
        <v>6.86572</v>
      </c>
      <c r="BG414" s="1">
        <v>160.671</v>
      </c>
      <c r="BH414" s="1">
        <v>0.489739379</v>
      </c>
      <c r="BI414" s="1">
        <v>0.146829788</v>
      </c>
      <c r="BJ414" s="1">
        <v>0.140088437</v>
      </c>
      <c r="BK414" s="1">
        <v>0.0</v>
      </c>
      <c r="BL414" s="1" t="s">
        <v>156</v>
      </c>
      <c r="BM414" s="1" t="s">
        <v>145</v>
      </c>
      <c r="BN414" s="1" t="s">
        <v>146</v>
      </c>
      <c r="BO414" s="1" t="s">
        <v>146</v>
      </c>
      <c r="BP414" s="1" t="s">
        <v>146</v>
      </c>
      <c r="BQ414" s="1" t="s">
        <v>146</v>
      </c>
      <c r="BR414" s="1" t="s">
        <v>146</v>
      </c>
      <c r="BS414" s="1">
        <v>22.68680219</v>
      </c>
      <c r="BT414" s="1">
        <v>1.231375427</v>
      </c>
      <c r="BU414" s="1">
        <v>0.598983708</v>
      </c>
      <c r="BV414" s="1">
        <v>0.404529647</v>
      </c>
      <c r="BW414" s="1">
        <v>0.120482978</v>
      </c>
      <c r="BX414" s="1">
        <v>-0.283179674</v>
      </c>
      <c r="BY414" s="1">
        <v>-0.185691589</v>
      </c>
      <c r="BZ414" s="1" t="str">
        <f t="shared" si="1"/>
        <v>antiinflamatoria</v>
      </c>
      <c r="CA414" s="1">
        <v>33.97222222</v>
      </c>
      <c r="CB414" s="1" t="s">
        <v>148</v>
      </c>
      <c r="CC414" s="1">
        <v>0.023868617</v>
      </c>
      <c r="CD414" s="1">
        <v>0.186882822</v>
      </c>
      <c r="CE414" s="1">
        <v>0.067539737</v>
      </c>
      <c r="CF414" s="1">
        <v>0.15292813</v>
      </c>
      <c r="CG414" s="1">
        <v>0.174103607</v>
      </c>
      <c r="CH414" s="1">
        <v>1288.056</v>
      </c>
      <c r="CI414" s="2" t="str">
        <f t="shared" si="2"/>
        <v>High</v>
      </c>
      <c r="CJ414" s="1">
        <v>505.656</v>
      </c>
      <c r="CK414" s="1">
        <v>472.957</v>
      </c>
      <c r="CL414" s="1">
        <v>32.699</v>
      </c>
      <c r="CM414" s="1">
        <v>340.533</v>
      </c>
      <c r="CN414" s="1">
        <v>155.405</v>
      </c>
      <c r="CO414" s="1">
        <v>0.298</v>
      </c>
      <c r="CP414" s="1">
        <v>0.0</v>
      </c>
      <c r="CQ414" s="1">
        <v>0.298</v>
      </c>
      <c r="CR414" s="1">
        <v>0.0</v>
      </c>
      <c r="CS414" s="1">
        <v>9.42</v>
      </c>
      <c r="CT414" s="1">
        <v>9.42</v>
      </c>
      <c r="CU414" s="1">
        <v>0.0</v>
      </c>
      <c r="CV414" s="1">
        <v>0.298</v>
      </c>
      <c r="CW414" s="1">
        <v>2.05</v>
      </c>
      <c r="CX414" s="1">
        <v>0.0</v>
      </c>
      <c r="CY414" s="1">
        <v>278.432</v>
      </c>
      <c r="CZ414" s="1">
        <v>0.083</v>
      </c>
      <c r="DA414" s="1">
        <v>4.23</v>
      </c>
      <c r="DB414" s="1">
        <v>4.313</v>
      </c>
      <c r="DC414" s="1">
        <v>11.601</v>
      </c>
      <c r="DD414" s="1">
        <v>3.634</v>
      </c>
      <c r="DE414" s="1">
        <v>15.235</v>
      </c>
      <c r="DF414" s="1">
        <v>21.235</v>
      </c>
      <c r="DG414" s="1">
        <v>7.534</v>
      </c>
      <c r="DH414" s="1">
        <v>28.769</v>
      </c>
      <c r="DI414" s="1">
        <v>4.714</v>
      </c>
      <c r="DJ414" s="1">
        <v>2.364</v>
      </c>
      <c r="DK414" s="1">
        <v>7.077</v>
      </c>
      <c r="DL414" s="1">
        <v>142.811</v>
      </c>
      <c r="DM414" s="1">
        <v>5.516</v>
      </c>
      <c r="DN414" s="1">
        <v>148.327</v>
      </c>
      <c r="DO414" s="1">
        <v>0.0</v>
      </c>
      <c r="DP414" s="1">
        <v>9.42</v>
      </c>
      <c r="DQ414" s="1">
        <v>9.42</v>
      </c>
      <c r="DR414" s="1" t="s">
        <v>157</v>
      </c>
      <c r="DS414" s="1" t="s">
        <v>157</v>
      </c>
      <c r="DT414" s="1" t="s">
        <v>149</v>
      </c>
      <c r="DU414" s="1" t="s">
        <v>157</v>
      </c>
      <c r="DV414" s="1">
        <v>844.677</v>
      </c>
      <c r="DW414" s="1" t="str">
        <f t="shared" si="3"/>
        <v>high</v>
      </c>
      <c r="DX414" s="1">
        <v>331.597</v>
      </c>
      <c r="DY414" s="1">
        <v>223.314</v>
      </c>
      <c r="DZ414" s="1">
        <v>101.911</v>
      </c>
      <c r="EA414" s="1" t="s">
        <v>149</v>
      </c>
      <c r="EB414" s="1" t="s">
        <v>157</v>
      </c>
      <c r="EC414" s="1" t="s">
        <v>149</v>
      </c>
      <c r="ED414" s="1" t="s">
        <v>157</v>
      </c>
      <c r="EE414" s="1" t="s">
        <v>987</v>
      </c>
      <c r="EF414" s="1" t="s">
        <v>165</v>
      </c>
      <c r="EG414" s="1" t="s">
        <v>165</v>
      </c>
    </row>
    <row r="415" ht="14.25" customHeight="1">
      <c r="A415" s="1" t="s">
        <v>988</v>
      </c>
      <c r="B415" s="1" t="s">
        <v>153</v>
      </c>
      <c r="C415" s="1">
        <v>54.0</v>
      </c>
      <c r="D415" s="1" t="s">
        <v>161</v>
      </c>
      <c r="E415" s="1">
        <v>85.3</v>
      </c>
      <c r="F415" s="1">
        <v>51.0</v>
      </c>
      <c r="G415" s="1" t="s">
        <v>154</v>
      </c>
      <c r="H415" s="1">
        <v>36.0</v>
      </c>
      <c r="I415" s="1">
        <v>83.0</v>
      </c>
      <c r="J415" s="1">
        <v>170.0</v>
      </c>
      <c r="K415" s="1">
        <v>3.333333333</v>
      </c>
      <c r="L415" s="1">
        <v>191.4</v>
      </c>
      <c r="M415" s="1">
        <v>3.5</v>
      </c>
      <c r="N415" s="1">
        <v>92.0</v>
      </c>
      <c r="O415" s="1">
        <v>5.4</v>
      </c>
      <c r="P415" s="1">
        <v>6.23</v>
      </c>
      <c r="Q415" s="1">
        <v>7.41</v>
      </c>
      <c r="R415" s="1">
        <v>0.840755735</v>
      </c>
      <c r="S415" s="1">
        <v>180.0</v>
      </c>
      <c r="T415" s="1">
        <v>5.13</v>
      </c>
      <c r="U415" s="1">
        <v>5.106</v>
      </c>
      <c r="V415" s="1">
        <v>69.4</v>
      </c>
      <c r="W415" s="1">
        <v>63.88542964</v>
      </c>
      <c r="X415" s="1">
        <v>148.5</v>
      </c>
      <c r="Y415" s="1">
        <v>85.89825523</v>
      </c>
      <c r="Z415" s="1">
        <v>1.164168</v>
      </c>
      <c r="AA415" s="1">
        <v>0.373435936</v>
      </c>
      <c r="AB415" s="1">
        <v>50.0</v>
      </c>
      <c r="AC415" s="1">
        <v>20.41462095</v>
      </c>
      <c r="AD415" s="1" t="s">
        <v>154</v>
      </c>
      <c r="AE415" s="1">
        <v>36.94619425</v>
      </c>
      <c r="AF415" s="1">
        <v>73.1</v>
      </c>
      <c r="AG415" s="1" t="s">
        <v>154</v>
      </c>
      <c r="AH415" s="1" t="s">
        <v>154</v>
      </c>
      <c r="AI415" s="1" t="s">
        <v>142</v>
      </c>
      <c r="AJ415" s="1" t="s">
        <v>142</v>
      </c>
      <c r="AK415" s="1" t="s">
        <v>143</v>
      </c>
      <c r="AL415" s="1">
        <v>135.0</v>
      </c>
      <c r="AM415" s="1">
        <v>95.0</v>
      </c>
      <c r="AN415" s="1">
        <v>1595.47</v>
      </c>
      <c r="AO415" s="1">
        <v>26.1133</v>
      </c>
      <c r="AP415" s="1">
        <v>353.816</v>
      </c>
      <c r="AQ415" s="1">
        <v>1119.77</v>
      </c>
      <c r="AR415" s="1">
        <v>15.0556</v>
      </c>
      <c r="AS415" s="1">
        <v>681.956</v>
      </c>
      <c r="AT415" s="1">
        <v>2514.38</v>
      </c>
      <c r="AU415" s="1">
        <v>236.591</v>
      </c>
      <c r="AV415" s="1">
        <v>10.2946</v>
      </c>
      <c r="AW415" s="1">
        <v>1.81753</v>
      </c>
      <c r="AX415" s="1">
        <v>3.23818</v>
      </c>
      <c r="AY415" s="1">
        <v>623.708</v>
      </c>
      <c r="AZ415" s="1">
        <v>1.04146</v>
      </c>
      <c r="BA415" s="1">
        <v>1.4098</v>
      </c>
      <c r="BB415" s="1">
        <v>15.214</v>
      </c>
      <c r="BC415" s="1">
        <v>5.34893</v>
      </c>
      <c r="BD415" s="1">
        <v>0.981839</v>
      </c>
      <c r="BE415" s="1">
        <v>473.712</v>
      </c>
      <c r="BF415" s="1">
        <v>6.84857</v>
      </c>
      <c r="BG415" s="1">
        <v>80.0572</v>
      </c>
      <c r="BH415" s="1">
        <v>1.867683976</v>
      </c>
      <c r="BI415" s="1">
        <v>0.54282859</v>
      </c>
      <c r="BJ415" s="1">
        <v>0.397577121</v>
      </c>
      <c r="BK415" s="1">
        <v>0.02716316</v>
      </c>
      <c r="BL415" s="1" t="s">
        <v>144</v>
      </c>
      <c r="BM415" s="1" t="s">
        <v>145</v>
      </c>
      <c r="BN415" s="1" t="s">
        <v>145</v>
      </c>
      <c r="BO415" s="1" t="s">
        <v>145</v>
      </c>
      <c r="BP415" s="1" t="s">
        <v>146</v>
      </c>
      <c r="BQ415" s="1" t="s">
        <v>145</v>
      </c>
      <c r="BR415" s="1" t="s">
        <v>146</v>
      </c>
      <c r="BS415" s="1">
        <v>20.08432991</v>
      </c>
      <c r="BT415" s="1">
        <v>1.072581932</v>
      </c>
      <c r="BU415" s="1">
        <v>0.492295529</v>
      </c>
      <c r="BV415" s="1">
        <v>0.3571071</v>
      </c>
      <c r="BW415" s="1">
        <v>0.088609474</v>
      </c>
      <c r="BX415" s="1">
        <v>0.121617661</v>
      </c>
      <c r="BY415" s="1">
        <v>0.076249317</v>
      </c>
      <c r="BZ415" s="1" t="str">
        <f t="shared" si="1"/>
        <v>proinflamatoria</v>
      </c>
      <c r="CA415" s="1">
        <v>33.18194254</v>
      </c>
      <c r="CB415" s="1" t="s">
        <v>148</v>
      </c>
      <c r="CC415" s="1">
        <v>0.02416161</v>
      </c>
      <c r="CD415" s="1">
        <v>0.112051739</v>
      </c>
      <c r="CE415" s="1">
        <v>0.028921266</v>
      </c>
      <c r="CF415" s="1">
        <v>0.682120408</v>
      </c>
      <c r="CG415" s="1">
        <v>0.042437234</v>
      </c>
      <c r="CH415" s="1">
        <v>2626.345</v>
      </c>
      <c r="CI415" s="2" t="str">
        <f t="shared" si="2"/>
        <v>High</v>
      </c>
      <c r="CJ415" s="1">
        <v>821.558</v>
      </c>
      <c r="CK415" s="1">
        <v>558.764</v>
      </c>
      <c r="CL415" s="1">
        <v>262.794</v>
      </c>
      <c r="CM415" s="1">
        <v>4.577</v>
      </c>
      <c r="CN415" s="1">
        <v>809.834</v>
      </c>
      <c r="CO415" s="1">
        <v>6.6</v>
      </c>
      <c r="CP415" s="1">
        <v>0.0</v>
      </c>
      <c r="CQ415" s="1">
        <v>6.6</v>
      </c>
      <c r="CR415" s="1">
        <v>0.0</v>
      </c>
      <c r="CS415" s="1">
        <v>0.501</v>
      </c>
      <c r="CT415" s="1">
        <v>0.501</v>
      </c>
      <c r="CU415" s="1">
        <v>0.046</v>
      </c>
      <c r="CV415" s="1">
        <v>0.672</v>
      </c>
      <c r="CW415" s="1">
        <v>0.049</v>
      </c>
      <c r="CX415" s="1">
        <v>0.0</v>
      </c>
      <c r="CY415" s="1">
        <v>2.691</v>
      </c>
      <c r="CZ415" s="1">
        <v>0.249</v>
      </c>
      <c r="DA415" s="1">
        <v>0.0</v>
      </c>
      <c r="DB415" s="1">
        <v>0.249</v>
      </c>
      <c r="DC415" s="1">
        <v>0.487</v>
      </c>
      <c r="DD415" s="1">
        <v>0.0</v>
      </c>
      <c r="DE415" s="1">
        <v>0.488</v>
      </c>
      <c r="DF415" s="1">
        <v>1.091</v>
      </c>
      <c r="DG415" s="1">
        <v>0.009</v>
      </c>
      <c r="DH415" s="1">
        <v>1.1</v>
      </c>
      <c r="DI415" s="1">
        <v>0.411</v>
      </c>
      <c r="DJ415" s="1">
        <v>1.489</v>
      </c>
      <c r="DK415" s="1">
        <v>1.9</v>
      </c>
      <c r="DL415" s="1">
        <v>547.139</v>
      </c>
      <c r="DM415" s="1">
        <v>260.795</v>
      </c>
      <c r="DN415" s="1">
        <v>807.934</v>
      </c>
      <c r="DO415" s="1">
        <v>0.0</v>
      </c>
      <c r="DP415" s="1">
        <v>0.501</v>
      </c>
      <c r="DQ415" s="1">
        <v>0.501</v>
      </c>
      <c r="DR415" s="1" t="s">
        <v>149</v>
      </c>
      <c r="DS415" s="1" t="s">
        <v>149</v>
      </c>
      <c r="DT415" s="1" t="s">
        <v>158</v>
      </c>
      <c r="DU415" s="1" t="s">
        <v>149</v>
      </c>
      <c r="DV415" s="1">
        <v>1646.127</v>
      </c>
      <c r="DW415" s="1" t="str">
        <f t="shared" si="3"/>
        <v>high</v>
      </c>
      <c r="DX415" s="1">
        <v>514.932</v>
      </c>
      <c r="DY415" s="1">
        <v>2.869</v>
      </c>
      <c r="DZ415" s="1">
        <v>507.583</v>
      </c>
      <c r="EA415" s="1" t="s">
        <v>149</v>
      </c>
      <c r="EB415" s="1" t="s">
        <v>149</v>
      </c>
      <c r="EC415" s="1" t="s">
        <v>158</v>
      </c>
      <c r="ED415" s="1" t="s">
        <v>149</v>
      </c>
      <c r="EE415" s="1" t="s">
        <v>989</v>
      </c>
      <c r="EF415" s="1" t="s">
        <v>165</v>
      </c>
      <c r="EG415" s="1" t="s">
        <v>151</v>
      </c>
    </row>
    <row r="416" ht="14.25" customHeight="1">
      <c r="A416" s="1" t="s">
        <v>990</v>
      </c>
      <c r="B416" s="1" t="s">
        <v>136</v>
      </c>
      <c r="C416" s="1">
        <v>54.0</v>
      </c>
      <c r="D416" s="1" t="s">
        <v>161</v>
      </c>
      <c r="E416" s="1">
        <v>89.4</v>
      </c>
      <c r="F416" s="1">
        <v>45.0</v>
      </c>
      <c r="G416" s="1" t="s">
        <v>154</v>
      </c>
      <c r="H416" s="1">
        <v>24.8</v>
      </c>
      <c r="I416" s="1">
        <v>101.0</v>
      </c>
      <c r="J416" s="1">
        <v>171.0</v>
      </c>
      <c r="K416" s="1">
        <v>3.8</v>
      </c>
      <c r="L416" s="1">
        <v>117.1</v>
      </c>
      <c r="M416" s="1">
        <v>1.5</v>
      </c>
      <c r="N416" s="1">
        <v>93.0</v>
      </c>
      <c r="O416" s="1">
        <v>5.7</v>
      </c>
      <c r="P416" s="1">
        <v>0.92</v>
      </c>
      <c r="Q416" s="1">
        <v>6.01</v>
      </c>
      <c r="R416" s="1">
        <v>0.153078203</v>
      </c>
      <c r="S416" s="1">
        <v>124.0</v>
      </c>
      <c r="T416" s="1">
        <v>9.1</v>
      </c>
      <c r="U416" s="1">
        <v>5.1615</v>
      </c>
      <c r="V416" s="1">
        <v>100.0</v>
      </c>
      <c r="W416" s="1">
        <v>109.5395727</v>
      </c>
      <c r="X416" s="1">
        <v>84.1</v>
      </c>
      <c r="Y416" s="1">
        <v>47.90327371</v>
      </c>
      <c r="Z416" s="1">
        <v>2.08754</v>
      </c>
      <c r="AA416" s="1">
        <v>0.341127571</v>
      </c>
      <c r="AB416" s="1">
        <v>66.4</v>
      </c>
      <c r="AC416" s="1">
        <v>24.12544359</v>
      </c>
      <c r="AD416" s="1" t="s">
        <v>154</v>
      </c>
      <c r="AE416" s="1">
        <v>36.74141533</v>
      </c>
      <c r="AF416" s="1">
        <v>91.4</v>
      </c>
      <c r="AG416" s="1" t="s">
        <v>140</v>
      </c>
      <c r="AH416" s="1" t="s">
        <v>141</v>
      </c>
      <c r="AI416" s="1" t="s">
        <v>142</v>
      </c>
      <c r="AJ416" s="1" t="s">
        <v>167</v>
      </c>
      <c r="AK416" s="1" t="s">
        <v>170</v>
      </c>
      <c r="AL416" s="1">
        <v>160.0</v>
      </c>
      <c r="AM416" s="1">
        <v>99.0</v>
      </c>
      <c r="AN416" s="1">
        <v>1838.39</v>
      </c>
      <c r="AO416" s="1">
        <v>27.5771</v>
      </c>
      <c r="AP416" s="1">
        <v>524.498</v>
      </c>
      <c r="AQ416" s="1">
        <v>1221.12</v>
      </c>
      <c r="AR416" s="1">
        <v>15.8627</v>
      </c>
      <c r="AS416" s="1">
        <v>1668.94</v>
      </c>
      <c r="AT416" s="1">
        <v>3156.73</v>
      </c>
      <c r="AU416" s="1">
        <v>358.882</v>
      </c>
      <c r="AV416" s="1">
        <v>10.4211</v>
      </c>
      <c r="AW416" s="1">
        <v>2.15921</v>
      </c>
      <c r="AX416" s="1">
        <v>4.19876</v>
      </c>
      <c r="AY416" s="1">
        <v>931.278</v>
      </c>
      <c r="AZ416" s="1">
        <v>1.2254</v>
      </c>
      <c r="BA416" s="1">
        <v>1.28655</v>
      </c>
      <c r="BB416" s="1">
        <v>24.6117</v>
      </c>
      <c r="BC416" s="1">
        <v>4.43697</v>
      </c>
      <c r="BD416" s="1">
        <v>2.06772</v>
      </c>
      <c r="BE416" s="1">
        <v>398.043</v>
      </c>
      <c r="BF416" s="1">
        <v>7.01329</v>
      </c>
      <c r="BG416" s="1">
        <v>217.395</v>
      </c>
      <c r="BH416" s="1">
        <v>2.372467233</v>
      </c>
      <c r="BI416" s="1">
        <v>0.54847847</v>
      </c>
      <c r="BJ416" s="1">
        <v>0.296156552</v>
      </c>
      <c r="BK416" s="1">
        <v>0.006261726</v>
      </c>
      <c r="BL416" s="1" t="s">
        <v>156</v>
      </c>
      <c r="BM416" s="1" t="s">
        <v>145</v>
      </c>
      <c r="BN416" s="1" t="s">
        <v>146</v>
      </c>
      <c r="BO416" s="1" t="s">
        <v>146</v>
      </c>
      <c r="BP416" s="1" t="s">
        <v>146</v>
      </c>
      <c r="BQ416" s="1" t="s">
        <v>146</v>
      </c>
      <c r="BR416" s="1" t="s">
        <v>146</v>
      </c>
      <c r="BS416" s="1">
        <v>19.06998529</v>
      </c>
      <c r="BT416" s="1">
        <v>1.801700606</v>
      </c>
      <c r="BU416" s="1">
        <v>1.094572206</v>
      </c>
      <c r="BV416" s="1">
        <v>1.000599817</v>
      </c>
      <c r="BW416" s="1">
        <v>0.34291659</v>
      </c>
      <c r="BX416" s="1">
        <v>-2.297244541</v>
      </c>
      <c r="BY416" s="1">
        <v>-1.249861013</v>
      </c>
      <c r="BZ416" s="1" t="str">
        <f t="shared" si="1"/>
        <v>antiinflamatoria</v>
      </c>
      <c r="CA416" s="1">
        <v>27.69803063</v>
      </c>
      <c r="CB416" s="1" t="s">
        <v>148</v>
      </c>
      <c r="CC416" s="1">
        <v>0.07768997</v>
      </c>
      <c r="CD416" s="1">
        <v>0.115136778</v>
      </c>
      <c r="CE416" s="1">
        <v>0.054224924</v>
      </c>
      <c r="CF416" s="1">
        <v>0.065653495</v>
      </c>
      <c r="CG416" s="1">
        <v>0.015683891</v>
      </c>
      <c r="CH416" s="1">
        <v>704.41</v>
      </c>
      <c r="CI416" s="2" t="str">
        <f t="shared" si="2"/>
        <v>low</v>
      </c>
      <c r="CJ416" s="1">
        <v>671.117</v>
      </c>
      <c r="CK416" s="1">
        <v>621.594</v>
      </c>
      <c r="CL416" s="1">
        <v>49.523</v>
      </c>
      <c r="CM416" s="1">
        <v>335.744</v>
      </c>
      <c r="CN416" s="1">
        <v>297.8</v>
      </c>
      <c r="CO416" s="1">
        <v>22.893</v>
      </c>
      <c r="CP416" s="1">
        <v>0.0</v>
      </c>
      <c r="CQ416" s="1">
        <v>22.893</v>
      </c>
      <c r="CR416" s="1">
        <v>0.0</v>
      </c>
      <c r="CS416" s="1">
        <v>14.68</v>
      </c>
      <c r="CT416" s="1">
        <v>14.68</v>
      </c>
      <c r="CU416" s="1">
        <v>0.0</v>
      </c>
      <c r="CV416" s="1">
        <v>22.893</v>
      </c>
      <c r="CW416" s="1">
        <v>262.894</v>
      </c>
      <c r="CX416" s="1">
        <v>0.0</v>
      </c>
      <c r="CY416" s="1">
        <v>8.17</v>
      </c>
      <c r="CZ416" s="1">
        <v>0.227</v>
      </c>
      <c r="DA416" s="1">
        <v>7.963</v>
      </c>
      <c r="DB416" s="1">
        <v>8.189</v>
      </c>
      <c r="DC416" s="1">
        <v>0.032</v>
      </c>
      <c r="DD416" s="1">
        <v>0.514</v>
      </c>
      <c r="DE416" s="1">
        <v>0.546</v>
      </c>
      <c r="DF416" s="1">
        <v>52.659</v>
      </c>
      <c r="DG416" s="1">
        <v>3.253</v>
      </c>
      <c r="DH416" s="1">
        <v>55.912</v>
      </c>
      <c r="DI416" s="1">
        <v>1.952</v>
      </c>
      <c r="DJ416" s="1">
        <v>3.179</v>
      </c>
      <c r="DK416" s="1">
        <v>5.131</v>
      </c>
      <c r="DL416" s="1">
        <v>272.736</v>
      </c>
      <c r="DM416" s="1">
        <v>19.934</v>
      </c>
      <c r="DN416" s="1">
        <v>292.67</v>
      </c>
      <c r="DO416" s="1">
        <v>0.0</v>
      </c>
      <c r="DP416" s="1">
        <v>14.68</v>
      </c>
      <c r="DQ416" s="1">
        <v>14.68</v>
      </c>
      <c r="DR416" s="1" t="s">
        <v>158</v>
      </c>
      <c r="DS416" s="1" t="s">
        <v>157</v>
      </c>
      <c r="DT416" s="1" t="s">
        <v>149</v>
      </c>
      <c r="DU416" s="1" t="s">
        <v>157</v>
      </c>
      <c r="DV416" s="1">
        <v>383.167</v>
      </c>
      <c r="DW416" s="1" t="str">
        <f t="shared" si="3"/>
        <v>low</v>
      </c>
      <c r="DX416" s="1">
        <v>365.057</v>
      </c>
      <c r="DY416" s="1">
        <v>182.629</v>
      </c>
      <c r="DZ416" s="1">
        <v>161.99</v>
      </c>
      <c r="EA416" s="1" t="s">
        <v>158</v>
      </c>
      <c r="EB416" s="1" t="s">
        <v>157</v>
      </c>
      <c r="EC416" s="1" t="s">
        <v>149</v>
      </c>
      <c r="ED416" s="1" t="s">
        <v>157</v>
      </c>
      <c r="EE416" s="1" t="s">
        <v>991</v>
      </c>
      <c r="EF416" s="1" t="s">
        <v>151</v>
      </c>
      <c r="EG416" s="1" t="s">
        <v>151</v>
      </c>
    </row>
    <row r="417" ht="14.25" customHeight="1">
      <c r="A417" s="1" t="s">
        <v>992</v>
      </c>
      <c r="B417" s="1" t="s">
        <v>136</v>
      </c>
      <c r="C417" s="1">
        <v>43.0</v>
      </c>
      <c r="D417" s="1" t="s">
        <v>161</v>
      </c>
      <c r="E417" s="1">
        <v>103.0</v>
      </c>
      <c r="F417" s="1">
        <v>41.0</v>
      </c>
      <c r="G417" s="1" t="s">
        <v>154</v>
      </c>
      <c r="H417" s="1">
        <v>58.4</v>
      </c>
      <c r="I417" s="1">
        <v>96.0</v>
      </c>
      <c r="J417" s="1">
        <v>195.0</v>
      </c>
      <c r="K417" s="1">
        <v>4.756097561</v>
      </c>
      <c r="L417" s="1">
        <v>87.0</v>
      </c>
      <c r="M417" s="1">
        <v>0.8</v>
      </c>
      <c r="N417" s="1">
        <v>77.0</v>
      </c>
      <c r="O417" s="1">
        <v>5.6</v>
      </c>
      <c r="P417" s="1">
        <v>0.53</v>
      </c>
      <c r="Q417" s="1">
        <v>3.32</v>
      </c>
      <c r="R417" s="1">
        <v>0.159638554</v>
      </c>
      <c r="S417" s="1">
        <v>292.0</v>
      </c>
      <c r="T417" s="1">
        <v>7.97</v>
      </c>
      <c r="U417" s="1">
        <v>4.2735</v>
      </c>
      <c r="V417" s="1">
        <v>133.4</v>
      </c>
      <c r="W417" s="1">
        <v>206.0762767</v>
      </c>
      <c r="X417" s="1">
        <v>100.9</v>
      </c>
      <c r="Y417" s="1">
        <v>66.06029189</v>
      </c>
      <c r="Z417" s="1">
        <v>1.513768667</v>
      </c>
      <c r="AA417" s="1">
        <v>0.358181668</v>
      </c>
      <c r="AB417" s="1">
        <v>100.2</v>
      </c>
      <c r="AC417" s="1">
        <v>32.1281947</v>
      </c>
      <c r="AD417" s="1" t="s">
        <v>155</v>
      </c>
      <c r="AE417" s="1">
        <v>40.29162417</v>
      </c>
      <c r="AF417" s="1">
        <v>101.3</v>
      </c>
      <c r="AG417" s="1" t="s">
        <v>140</v>
      </c>
      <c r="AH417" s="1" t="s">
        <v>141</v>
      </c>
      <c r="AI417" s="1" t="s">
        <v>142</v>
      </c>
      <c r="AJ417" s="1" t="s">
        <v>167</v>
      </c>
      <c r="AK417" s="1" t="s">
        <v>173</v>
      </c>
      <c r="AL417" s="1">
        <v>129.0</v>
      </c>
      <c r="AM417" s="1">
        <v>78.0</v>
      </c>
      <c r="AN417" s="1">
        <v>2055.12</v>
      </c>
      <c r="AO417" s="1">
        <v>18.2788</v>
      </c>
      <c r="AP417" s="1">
        <v>764.684</v>
      </c>
      <c r="AQ417" s="1">
        <v>1146.75</v>
      </c>
      <c r="AR417" s="1">
        <v>14.8045</v>
      </c>
      <c r="AS417" s="1">
        <v>1148.34</v>
      </c>
      <c r="AT417" s="1">
        <v>3498.47</v>
      </c>
      <c r="AU417" s="1">
        <v>251.534</v>
      </c>
      <c r="AV417" s="1">
        <v>10.9727</v>
      </c>
      <c r="AW417" s="1">
        <v>2.27973</v>
      </c>
      <c r="AX417" s="1">
        <v>3.50615</v>
      </c>
      <c r="AY417" s="1">
        <v>938.097</v>
      </c>
      <c r="AZ417" s="1">
        <v>1.39394</v>
      </c>
      <c r="BA417" s="1">
        <v>1.97117</v>
      </c>
      <c r="BB417" s="1">
        <v>15.833</v>
      </c>
      <c r="BC417" s="1">
        <v>5.39784</v>
      </c>
      <c r="BD417" s="1">
        <v>1.37515</v>
      </c>
      <c r="BE417" s="1">
        <v>428.367</v>
      </c>
      <c r="BF417" s="1">
        <v>7.35474</v>
      </c>
      <c r="BG417" s="1">
        <v>268.598</v>
      </c>
      <c r="BH417" s="1">
        <v>2.465167531</v>
      </c>
      <c r="BI417" s="1">
        <v>0.635477725</v>
      </c>
      <c r="BJ417" s="1">
        <v>0.377877458</v>
      </c>
      <c r="BK417" s="1">
        <v>0.082210768</v>
      </c>
      <c r="BL417" s="1" t="s">
        <v>156</v>
      </c>
      <c r="BM417" s="1" t="s">
        <v>146</v>
      </c>
      <c r="BN417" s="1" t="s">
        <v>145</v>
      </c>
      <c r="BO417" s="1" t="s">
        <v>146</v>
      </c>
      <c r="BP417" s="1" t="s">
        <v>146</v>
      </c>
      <c r="BQ417" s="1" t="s">
        <v>146</v>
      </c>
      <c r="BR417" s="1" t="s">
        <v>146</v>
      </c>
      <c r="BS417" s="1">
        <v>17.94671352</v>
      </c>
      <c r="BT417" s="1">
        <v>1.360590859</v>
      </c>
      <c r="BU417" s="1">
        <v>1.018869091</v>
      </c>
      <c r="BV417" s="1">
        <v>0.753687944</v>
      </c>
      <c r="BW417" s="1">
        <v>0.295277672</v>
      </c>
      <c r="BX417" s="1">
        <v>-0.587660471</v>
      </c>
      <c r="BY417" s="1">
        <v>-0.285966166</v>
      </c>
      <c r="BZ417" s="1" t="str">
        <f t="shared" si="1"/>
        <v>antiinflamatoria</v>
      </c>
      <c r="CA417" s="1">
        <v>29.13326752</v>
      </c>
      <c r="CB417" s="1" t="s">
        <v>148</v>
      </c>
      <c r="CC417" s="1">
        <v>0.111669311</v>
      </c>
      <c r="CD417" s="1">
        <v>0.369733827</v>
      </c>
      <c r="CE417" s="1">
        <v>0.117133792</v>
      </c>
      <c r="CF417" s="1">
        <v>0.057553323</v>
      </c>
      <c r="CG417" s="1">
        <v>0.133527234</v>
      </c>
      <c r="CH417" s="1">
        <v>1119.312</v>
      </c>
      <c r="CI417" s="2" t="str">
        <f t="shared" si="2"/>
        <v>High</v>
      </c>
      <c r="CJ417" s="1">
        <v>643.95</v>
      </c>
      <c r="CK417" s="1">
        <v>606.65</v>
      </c>
      <c r="CL417" s="1">
        <v>37.3</v>
      </c>
      <c r="CM417" s="1">
        <v>430.273</v>
      </c>
      <c r="CN417" s="1">
        <v>200.991</v>
      </c>
      <c r="CO417" s="1">
        <v>2.245</v>
      </c>
      <c r="CP417" s="1">
        <v>0.0</v>
      </c>
      <c r="CQ417" s="1">
        <v>2.245</v>
      </c>
      <c r="CR417" s="1">
        <v>0.0</v>
      </c>
      <c r="CS417" s="1">
        <v>10.441</v>
      </c>
      <c r="CT417" s="1">
        <v>10.441</v>
      </c>
      <c r="CU417" s="1">
        <v>0.0</v>
      </c>
      <c r="CV417" s="1">
        <v>1.065</v>
      </c>
      <c r="CW417" s="1">
        <v>0.0</v>
      </c>
      <c r="CX417" s="1">
        <v>0.0</v>
      </c>
      <c r="CY417" s="1">
        <v>414.921</v>
      </c>
      <c r="CZ417" s="1">
        <v>0.119</v>
      </c>
      <c r="DA417" s="1">
        <v>0.847</v>
      </c>
      <c r="DB417" s="1">
        <v>0.966</v>
      </c>
      <c r="DC417" s="1">
        <v>0.016</v>
      </c>
      <c r="DD417" s="1">
        <v>0.227</v>
      </c>
      <c r="DE417" s="1">
        <v>0.243</v>
      </c>
      <c r="DF417" s="1">
        <v>10.277</v>
      </c>
      <c r="DG417" s="1">
        <v>3.866</v>
      </c>
      <c r="DH417" s="1">
        <v>14.143</v>
      </c>
      <c r="DI417" s="1">
        <v>0.353</v>
      </c>
      <c r="DJ417" s="1">
        <v>8.876</v>
      </c>
      <c r="DK417" s="1">
        <v>9.229</v>
      </c>
      <c r="DL417" s="1">
        <v>178.719</v>
      </c>
      <c r="DM417" s="1">
        <v>13.043</v>
      </c>
      <c r="DN417" s="1">
        <v>191.762</v>
      </c>
      <c r="DO417" s="1">
        <v>0.0</v>
      </c>
      <c r="DP417" s="1">
        <v>10.441</v>
      </c>
      <c r="DQ417" s="1">
        <v>10.441</v>
      </c>
      <c r="DR417" s="1" t="s">
        <v>157</v>
      </c>
      <c r="DS417" s="1" t="s">
        <v>157</v>
      </c>
      <c r="DT417" s="1" t="s">
        <v>149</v>
      </c>
      <c r="DU417" s="1" t="s">
        <v>157</v>
      </c>
      <c r="DV417" s="1">
        <v>544.645</v>
      </c>
      <c r="DW417" s="1" t="str">
        <f t="shared" si="3"/>
        <v>high</v>
      </c>
      <c r="DX417" s="1">
        <v>313.339</v>
      </c>
      <c r="DY417" s="1">
        <v>209.366</v>
      </c>
      <c r="DZ417" s="1">
        <v>97.8</v>
      </c>
      <c r="EA417" s="1" t="s">
        <v>157</v>
      </c>
      <c r="EB417" s="1" t="s">
        <v>157</v>
      </c>
      <c r="EC417" s="1" t="s">
        <v>149</v>
      </c>
      <c r="ED417" s="1" t="s">
        <v>157</v>
      </c>
      <c r="EE417" s="1" t="s">
        <v>993</v>
      </c>
      <c r="EF417" s="1" t="s">
        <v>151</v>
      </c>
      <c r="EG417" s="1" t="s">
        <v>151</v>
      </c>
    </row>
    <row r="418" ht="14.25" customHeight="1">
      <c r="A418" s="1" t="s">
        <v>994</v>
      </c>
      <c r="B418" s="1" t="s">
        <v>136</v>
      </c>
      <c r="C418" s="1">
        <v>54.0</v>
      </c>
      <c r="D418" s="1" t="s">
        <v>161</v>
      </c>
      <c r="E418" s="1">
        <v>103.0</v>
      </c>
      <c r="F418" s="1">
        <v>33.0</v>
      </c>
      <c r="G418" s="1" t="s">
        <v>138</v>
      </c>
      <c r="H418" s="1">
        <v>87.5</v>
      </c>
      <c r="I418" s="1">
        <v>72.0</v>
      </c>
      <c r="J418" s="1">
        <v>193.0</v>
      </c>
      <c r="K418" s="1">
        <v>5.848484848</v>
      </c>
      <c r="L418" s="1">
        <v>226.0</v>
      </c>
      <c r="M418" s="1">
        <v>3.3</v>
      </c>
      <c r="N418" s="1">
        <v>80.0</v>
      </c>
      <c r="O418" s="1">
        <v>5.5</v>
      </c>
      <c r="P418" s="1">
        <v>0.43</v>
      </c>
      <c r="Q418" s="1">
        <v>4.22</v>
      </c>
      <c r="R418" s="1">
        <v>0.101895735</v>
      </c>
      <c r="S418" s="1">
        <v>439.0</v>
      </c>
      <c r="T418" s="1">
        <v>9.15</v>
      </c>
      <c r="U418" s="1">
        <v>4.44</v>
      </c>
      <c r="V418" s="1">
        <v>135.5</v>
      </c>
      <c r="W418" s="1">
        <v>194.6808511</v>
      </c>
      <c r="X418" s="1">
        <v>87.1</v>
      </c>
      <c r="Y418" s="1">
        <v>55.3832521</v>
      </c>
      <c r="Z418" s="1">
        <v>1.8056</v>
      </c>
      <c r="AA418" s="1">
        <v>0.348621383</v>
      </c>
      <c r="AB418" s="1">
        <v>75.0</v>
      </c>
      <c r="AC418" s="1">
        <v>26.73201158</v>
      </c>
      <c r="AD418" s="1" t="s">
        <v>139</v>
      </c>
      <c r="AE418" s="1">
        <v>37.73702196</v>
      </c>
      <c r="AF418" s="1">
        <v>99.6</v>
      </c>
      <c r="AG418" s="1" t="s">
        <v>140</v>
      </c>
      <c r="AH418" s="1" t="s">
        <v>141</v>
      </c>
      <c r="AI418" s="1" t="s">
        <v>167</v>
      </c>
      <c r="AJ418" s="1" t="s">
        <v>167</v>
      </c>
      <c r="AK418" s="1" t="s">
        <v>143</v>
      </c>
      <c r="AL418" s="1">
        <v>135.0</v>
      </c>
      <c r="AM418" s="1">
        <v>85.0</v>
      </c>
      <c r="AN418" s="1">
        <v>2210.3</v>
      </c>
      <c r="AO418" s="1">
        <v>17.2987</v>
      </c>
      <c r="AP418" s="1">
        <v>365.481</v>
      </c>
      <c r="AQ418" s="1">
        <v>910.527</v>
      </c>
      <c r="AR418" s="1">
        <v>13.6823</v>
      </c>
      <c r="AS418" s="1">
        <v>1134.23</v>
      </c>
      <c r="AT418" s="1">
        <v>3397.29</v>
      </c>
      <c r="AU418" s="1">
        <v>213.217</v>
      </c>
      <c r="AV418" s="1">
        <v>10.754</v>
      </c>
      <c r="AW418" s="1">
        <v>1.46946</v>
      </c>
      <c r="AX418" s="1">
        <v>3.07136</v>
      </c>
      <c r="AY418" s="1">
        <v>582.983</v>
      </c>
      <c r="AZ418" s="1">
        <v>0.938523</v>
      </c>
      <c r="BA418" s="1">
        <v>1.17937</v>
      </c>
      <c r="BB418" s="1">
        <v>27.3872</v>
      </c>
      <c r="BC418" s="1">
        <v>7.95749</v>
      </c>
      <c r="BD418" s="1">
        <v>0.798692</v>
      </c>
      <c r="BE418" s="1">
        <v>297.643</v>
      </c>
      <c r="BF418" s="1">
        <v>7.59201</v>
      </c>
      <c r="BG418" s="1">
        <v>232.74</v>
      </c>
      <c r="BH418" s="1">
        <v>3.89302048</v>
      </c>
      <c r="BI418" s="1">
        <v>1.26483765</v>
      </c>
      <c r="BJ418" s="1">
        <v>0.649821126</v>
      </c>
      <c r="BK418" s="1">
        <v>0.047208121</v>
      </c>
      <c r="BL418" s="1" t="s">
        <v>144</v>
      </c>
      <c r="BM418" s="1" t="s">
        <v>145</v>
      </c>
      <c r="BN418" s="1" t="s">
        <v>145</v>
      </c>
      <c r="BO418" s="1" t="s">
        <v>145</v>
      </c>
      <c r="BP418" s="1" t="s">
        <v>146</v>
      </c>
      <c r="BQ418" s="1" t="s">
        <v>145</v>
      </c>
      <c r="BR418" s="1" t="s">
        <v>146</v>
      </c>
      <c r="BS418" s="1">
        <v>18.73642002</v>
      </c>
      <c r="BT418" s="1">
        <v>1.270627926</v>
      </c>
      <c r="BU418" s="1">
        <v>0.707023578</v>
      </c>
      <c r="BV418" s="1">
        <v>0.397035919</v>
      </c>
      <c r="BW418" s="1">
        <v>0.149896741</v>
      </c>
      <c r="BX418" s="1">
        <v>0.624021834</v>
      </c>
      <c r="BY418" s="1">
        <v>0.282362821</v>
      </c>
      <c r="BZ418" s="1" t="str">
        <f t="shared" si="1"/>
        <v>proinflamatoria</v>
      </c>
      <c r="CA418" s="1">
        <v>30.36546185</v>
      </c>
      <c r="CB418" s="1" t="s">
        <v>148</v>
      </c>
      <c r="CC418" s="1">
        <v>0.111570932</v>
      </c>
      <c r="CD418" s="1">
        <v>0.125144844</v>
      </c>
      <c r="CE418" s="1">
        <v>0.532196656</v>
      </c>
      <c r="CF418" s="1">
        <v>0.013739447</v>
      </c>
      <c r="CG418" s="1">
        <v>0.07184241</v>
      </c>
      <c r="CH418" s="1">
        <v>779.767</v>
      </c>
      <c r="CI418" s="2" t="str">
        <f t="shared" si="2"/>
        <v>low</v>
      </c>
      <c r="CJ418" s="1">
        <v>584.996</v>
      </c>
      <c r="CK418" s="1">
        <v>360.064</v>
      </c>
      <c r="CL418" s="1">
        <v>224.933</v>
      </c>
      <c r="CM418" s="1">
        <v>13.06</v>
      </c>
      <c r="CN418" s="1">
        <v>546.872</v>
      </c>
      <c r="CO418" s="1">
        <v>3.688</v>
      </c>
      <c r="CP418" s="1">
        <v>0.0</v>
      </c>
      <c r="CQ418" s="1">
        <v>3.688</v>
      </c>
      <c r="CR418" s="1">
        <v>0.0</v>
      </c>
      <c r="CS418" s="1">
        <v>21.376</v>
      </c>
      <c r="CT418" s="1">
        <v>21.376</v>
      </c>
      <c r="CU418" s="1">
        <v>0.0</v>
      </c>
      <c r="CV418" s="1">
        <v>0.375</v>
      </c>
      <c r="CW418" s="1">
        <v>0.0</v>
      </c>
      <c r="CX418" s="1">
        <v>0.0</v>
      </c>
      <c r="CY418" s="1">
        <v>0.438</v>
      </c>
      <c r="CZ418" s="1">
        <v>0.623</v>
      </c>
      <c r="DA418" s="1">
        <v>0.0</v>
      </c>
      <c r="DB418" s="1">
        <v>0.623</v>
      </c>
      <c r="DC418" s="1">
        <v>0.0</v>
      </c>
      <c r="DD418" s="1">
        <v>0.025</v>
      </c>
      <c r="DE418" s="1">
        <v>0.025</v>
      </c>
      <c r="DF418" s="1">
        <v>10.582</v>
      </c>
      <c r="DG418" s="1">
        <v>1.391</v>
      </c>
      <c r="DH418" s="1">
        <v>11.974</v>
      </c>
      <c r="DI418" s="1">
        <v>0.457</v>
      </c>
      <c r="DJ418" s="1">
        <v>1.099</v>
      </c>
      <c r="DK418" s="1">
        <v>1.556</v>
      </c>
      <c r="DL418" s="1">
        <v>344.243</v>
      </c>
      <c r="DM418" s="1">
        <v>201.009</v>
      </c>
      <c r="DN418" s="1">
        <v>545.252</v>
      </c>
      <c r="DO418" s="1">
        <v>0.0</v>
      </c>
      <c r="DP418" s="1">
        <v>21.376</v>
      </c>
      <c r="DQ418" s="1">
        <v>21.376</v>
      </c>
      <c r="DR418" s="1" t="s">
        <v>157</v>
      </c>
      <c r="DS418" s="1" t="s">
        <v>157</v>
      </c>
      <c r="DT418" s="1" t="s">
        <v>158</v>
      </c>
      <c r="DU418" s="1" t="s">
        <v>149</v>
      </c>
      <c r="DV418" s="1">
        <v>352.788</v>
      </c>
      <c r="DW418" s="1" t="str">
        <f t="shared" si="3"/>
        <v>low</v>
      </c>
      <c r="DX418" s="1">
        <v>264.668</v>
      </c>
      <c r="DY418" s="1">
        <v>5.909</v>
      </c>
      <c r="DZ418" s="1">
        <v>247.42</v>
      </c>
      <c r="EA418" s="1" t="s">
        <v>158</v>
      </c>
      <c r="EB418" s="1" t="s">
        <v>157</v>
      </c>
      <c r="EC418" s="1" t="s">
        <v>158</v>
      </c>
      <c r="ED418" s="1" t="s">
        <v>149</v>
      </c>
      <c r="EE418" s="1" t="s">
        <v>995</v>
      </c>
      <c r="EF418" s="1" t="s">
        <v>151</v>
      </c>
      <c r="EG418" s="1" t="s">
        <v>151</v>
      </c>
    </row>
    <row r="419" ht="14.25" customHeight="1">
      <c r="A419" s="1" t="s">
        <v>996</v>
      </c>
      <c r="B419" s="1" t="s">
        <v>136</v>
      </c>
      <c r="C419" s="1">
        <v>59.0</v>
      </c>
      <c r="D419" s="1" t="s">
        <v>161</v>
      </c>
      <c r="E419" s="1">
        <v>109.0</v>
      </c>
      <c r="F419" s="1">
        <v>35.0</v>
      </c>
      <c r="G419" s="1" t="s">
        <v>138</v>
      </c>
      <c r="H419" s="1">
        <v>32.6</v>
      </c>
      <c r="I419" s="1">
        <v>138.0</v>
      </c>
      <c r="J419" s="1">
        <v>205.0</v>
      </c>
      <c r="K419" s="1">
        <v>5.857142857</v>
      </c>
      <c r="L419" s="1">
        <v>131.0</v>
      </c>
      <c r="M419" s="1">
        <v>1.8</v>
      </c>
      <c r="N419" s="1">
        <v>94.0</v>
      </c>
      <c r="O419" s="1">
        <v>5.7</v>
      </c>
      <c r="P419" s="1">
        <v>4.6</v>
      </c>
      <c r="Q419" s="1">
        <v>5.3</v>
      </c>
      <c r="R419" s="1">
        <v>0.867924528</v>
      </c>
      <c r="S419" s="1">
        <v>163.0</v>
      </c>
      <c r="T419" s="1">
        <v>10.21</v>
      </c>
      <c r="U419" s="1">
        <v>5.217</v>
      </c>
      <c r="V419" s="1">
        <v>105.9</v>
      </c>
      <c r="W419" s="1">
        <v>118.9283634</v>
      </c>
      <c r="X419" s="1">
        <v>74.9</v>
      </c>
      <c r="Y419" s="1">
        <v>42.24117004</v>
      </c>
      <c r="Z419" s="1">
        <v>2.367358667</v>
      </c>
      <c r="AA419" s="1">
        <v>0.334886774</v>
      </c>
      <c r="AB419" s="1">
        <v>71.6</v>
      </c>
      <c r="AC419" s="1">
        <v>24.42898943</v>
      </c>
      <c r="AD419" s="1" t="s">
        <v>154</v>
      </c>
      <c r="AE419" s="1">
        <v>36.94619425</v>
      </c>
      <c r="AF419" s="1">
        <v>104.0</v>
      </c>
      <c r="AG419" s="1" t="s">
        <v>140</v>
      </c>
      <c r="AH419" s="1" t="s">
        <v>141</v>
      </c>
      <c r="AI419" s="1" t="s">
        <v>142</v>
      </c>
      <c r="AJ419" s="1" t="s">
        <v>167</v>
      </c>
      <c r="AK419" s="1" t="s">
        <v>170</v>
      </c>
      <c r="AL419" s="1">
        <v>140.0</v>
      </c>
      <c r="AM419" s="1">
        <v>90.0</v>
      </c>
      <c r="AN419" s="1">
        <v>1871.4</v>
      </c>
      <c r="AO419" s="1">
        <v>20.7389</v>
      </c>
      <c r="AP419" s="1">
        <v>657.989</v>
      </c>
      <c r="AQ419" s="1">
        <v>1010.47</v>
      </c>
      <c r="AR419" s="1">
        <v>13.6027</v>
      </c>
      <c r="AS419" s="1">
        <v>1329.55</v>
      </c>
      <c r="AT419" s="1">
        <v>3471.15</v>
      </c>
      <c r="AU419" s="1">
        <v>285.918</v>
      </c>
      <c r="AV419" s="1">
        <v>10.0205</v>
      </c>
      <c r="AW419" s="1">
        <v>1.27508</v>
      </c>
      <c r="AX419" s="1">
        <v>3.09038</v>
      </c>
      <c r="AY419" s="1">
        <v>700.364</v>
      </c>
      <c r="AZ419" s="1">
        <v>1.29792</v>
      </c>
      <c r="BA419" s="1">
        <v>1.86353</v>
      </c>
      <c r="BB419" s="1">
        <v>14.1162</v>
      </c>
      <c r="BC419" s="1">
        <v>4.46907</v>
      </c>
      <c r="BD419" s="1">
        <v>1.39989</v>
      </c>
      <c r="BE419" s="1">
        <v>371.239</v>
      </c>
      <c r="BF419" s="1">
        <v>7.63627</v>
      </c>
      <c r="BG419" s="1">
        <v>91.6377</v>
      </c>
      <c r="BH419" s="1">
        <v>1.296135064</v>
      </c>
      <c r="BI419" s="1">
        <v>0.394225066</v>
      </c>
      <c r="BJ419" s="1">
        <v>0.500976474</v>
      </c>
      <c r="BK419" s="1">
        <v>0.020041554</v>
      </c>
      <c r="BL419" s="1" t="s">
        <v>144</v>
      </c>
      <c r="BM419" s="1" t="s">
        <v>145</v>
      </c>
      <c r="BN419" s="1" t="s">
        <v>145</v>
      </c>
      <c r="BO419" s="1" t="s">
        <v>145</v>
      </c>
      <c r="BP419" s="1" t="s">
        <v>146</v>
      </c>
      <c r="BQ419" s="1" t="s">
        <v>146</v>
      </c>
      <c r="BR419" s="1" t="s">
        <v>146</v>
      </c>
      <c r="BS419" s="1">
        <v>21.01464922</v>
      </c>
      <c r="BT419" s="1">
        <v>1.192019236</v>
      </c>
      <c r="BU419" s="1">
        <v>0.619850345</v>
      </c>
      <c r="BV419" s="1">
        <v>0.401083087</v>
      </c>
      <c r="BW419" s="1">
        <v>0.131035026</v>
      </c>
      <c r="BX419" s="1">
        <v>0.262768438</v>
      </c>
      <c r="BY419" s="1">
        <v>0.140442778</v>
      </c>
      <c r="BZ419" s="1" t="str">
        <f t="shared" si="1"/>
        <v>proinflamatoria</v>
      </c>
      <c r="CA419" s="1">
        <v>31.07692308</v>
      </c>
      <c r="CB419" s="1" t="s">
        <v>148</v>
      </c>
      <c r="CC419" s="1">
        <v>0.084730089</v>
      </c>
      <c r="CD419" s="1">
        <v>0.07213039</v>
      </c>
      <c r="CE419" s="1">
        <v>0.066235117</v>
      </c>
      <c r="CF419" s="1">
        <v>0.371980118</v>
      </c>
      <c r="CG419" s="1">
        <v>0.089122645</v>
      </c>
      <c r="CH419" s="1">
        <v>3392.909</v>
      </c>
      <c r="CI419" s="2" t="str">
        <f t="shared" si="2"/>
        <v>High</v>
      </c>
      <c r="CJ419" s="1">
        <v>2590.449</v>
      </c>
      <c r="CK419" s="1">
        <v>2061.45</v>
      </c>
      <c r="CL419" s="1">
        <v>528.999</v>
      </c>
      <c r="CM419" s="1">
        <v>1020.387</v>
      </c>
      <c r="CN419" s="1">
        <v>1557.45</v>
      </c>
      <c r="CO419" s="1">
        <v>12.545</v>
      </c>
      <c r="CP419" s="1">
        <v>0.0</v>
      </c>
      <c r="CQ419" s="1">
        <v>12.545</v>
      </c>
      <c r="CR419" s="1">
        <v>0.0</v>
      </c>
      <c r="CS419" s="1">
        <v>0.067</v>
      </c>
      <c r="CT419" s="1">
        <v>0.067</v>
      </c>
      <c r="CU419" s="1">
        <v>0.0</v>
      </c>
      <c r="CV419" s="1">
        <v>1.27</v>
      </c>
      <c r="CW419" s="1">
        <v>0.0</v>
      </c>
      <c r="CX419" s="1">
        <v>0.0</v>
      </c>
      <c r="CY419" s="1">
        <v>1020.387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0.071</v>
      </c>
      <c r="DJ419" s="1">
        <v>13.794</v>
      </c>
      <c r="DK419" s="1">
        <v>13.864</v>
      </c>
      <c r="DL419" s="1">
        <v>1028.43</v>
      </c>
      <c r="DM419" s="1">
        <v>515.121</v>
      </c>
      <c r="DN419" s="1">
        <v>1543.551</v>
      </c>
      <c r="DO419" s="1">
        <v>0.0</v>
      </c>
      <c r="DP419" s="1">
        <v>0.067</v>
      </c>
      <c r="DQ419" s="1">
        <v>0.067</v>
      </c>
      <c r="DR419" s="1" t="s">
        <v>149</v>
      </c>
      <c r="DS419" s="1" t="s">
        <v>149</v>
      </c>
      <c r="DT419" s="1" t="s">
        <v>149</v>
      </c>
      <c r="DU419" s="1" t="s">
        <v>149</v>
      </c>
      <c r="DV419" s="1">
        <v>1813.033</v>
      </c>
      <c r="DW419" s="1" t="str">
        <f t="shared" si="3"/>
        <v>high</v>
      </c>
      <c r="DX419" s="1">
        <v>1384.23</v>
      </c>
      <c r="DY419" s="1">
        <v>545.253</v>
      </c>
      <c r="DZ419" s="1">
        <v>832.238</v>
      </c>
      <c r="EA419" s="1" t="s">
        <v>149</v>
      </c>
      <c r="EB419" s="1" t="s">
        <v>149</v>
      </c>
      <c r="EC419" s="1" t="s">
        <v>149</v>
      </c>
      <c r="ED419" s="1" t="s">
        <v>149</v>
      </c>
      <c r="EE419" s="1" t="s">
        <v>997</v>
      </c>
      <c r="EF419" s="1" t="s">
        <v>151</v>
      </c>
      <c r="EG419" s="1" t="s">
        <v>151</v>
      </c>
    </row>
    <row r="420" ht="14.25" customHeight="1">
      <c r="A420" s="1" t="s">
        <v>998</v>
      </c>
      <c r="B420" s="1" t="s">
        <v>136</v>
      </c>
      <c r="C420" s="1">
        <v>52.0</v>
      </c>
      <c r="D420" s="1" t="s">
        <v>161</v>
      </c>
      <c r="E420" s="1">
        <v>101.0</v>
      </c>
      <c r="F420" s="1">
        <v>45.0</v>
      </c>
      <c r="G420" s="1" t="s">
        <v>154</v>
      </c>
      <c r="H420" s="1">
        <v>41.6</v>
      </c>
      <c r="I420" s="1">
        <v>117.0</v>
      </c>
      <c r="J420" s="1">
        <v>203.0</v>
      </c>
      <c r="K420" s="1">
        <v>4.511111111</v>
      </c>
      <c r="L420" s="1">
        <v>188.0</v>
      </c>
      <c r="M420" s="1">
        <v>1.1</v>
      </c>
      <c r="N420" s="1">
        <v>93.0</v>
      </c>
      <c r="O420" s="1">
        <v>5.9</v>
      </c>
      <c r="P420" s="1">
        <v>0.7</v>
      </c>
      <c r="Q420" s="1">
        <v>7.5</v>
      </c>
      <c r="R420" s="1">
        <v>0.093333333</v>
      </c>
      <c r="S420" s="1">
        <v>205.0</v>
      </c>
      <c r="T420" s="1">
        <v>8.11</v>
      </c>
      <c r="U420" s="1">
        <v>5.1615</v>
      </c>
      <c r="V420" s="1">
        <v>92.5</v>
      </c>
      <c r="W420" s="1">
        <v>97.62263015</v>
      </c>
      <c r="X420" s="1">
        <v>94.2</v>
      </c>
      <c r="Y420" s="1">
        <v>53.75089898</v>
      </c>
      <c r="Z420" s="1">
        <v>1.860434</v>
      </c>
      <c r="AA420" s="1">
        <v>0.347049409</v>
      </c>
      <c r="AB420" s="1">
        <v>67.0</v>
      </c>
      <c r="AC420" s="1">
        <v>24.13930758</v>
      </c>
      <c r="AD420" s="1" t="s">
        <v>154</v>
      </c>
      <c r="AE420" s="1">
        <v>39.54127415</v>
      </c>
      <c r="AF420" s="1">
        <v>94.1</v>
      </c>
      <c r="AG420" s="1" t="s">
        <v>140</v>
      </c>
      <c r="AH420" s="1" t="s">
        <v>141</v>
      </c>
      <c r="AI420" s="1" t="s">
        <v>142</v>
      </c>
      <c r="AJ420" s="1" t="s">
        <v>142</v>
      </c>
      <c r="AK420" s="1" t="s">
        <v>143</v>
      </c>
      <c r="AL420" s="1">
        <v>131.0</v>
      </c>
      <c r="AM420" s="1">
        <v>90.0</v>
      </c>
      <c r="AN420" s="1">
        <v>1978.34</v>
      </c>
      <c r="AO420" s="1">
        <v>28.4053</v>
      </c>
      <c r="AP420" s="1">
        <v>598.411</v>
      </c>
      <c r="AQ420" s="1">
        <v>1108.03</v>
      </c>
      <c r="AR420" s="1">
        <v>14.5818</v>
      </c>
      <c r="AS420" s="1">
        <v>687.36</v>
      </c>
      <c r="AT420" s="1">
        <v>3306.04</v>
      </c>
      <c r="AU420" s="1">
        <v>288.36</v>
      </c>
      <c r="AV420" s="1">
        <v>10.7667</v>
      </c>
      <c r="AW420" s="1">
        <v>1.83651</v>
      </c>
      <c r="AX420" s="1">
        <v>3.04251</v>
      </c>
      <c r="AY420" s="1">
        <v>649.036</v>
      </c>
      <c r="AZ420" s="1">
        <v>1.25552</v>
      </c>
      <c r="BA420" s="1">
        <v>1.4994</v>
      </c>
      <c r="BB420" s="1">
        <v>11.741</v>
      </c>
      <c r="BC420" s="1">
        <v>4.51617</v>
      </c>
      <c r="BD420" s="1">
        <v>1.57134</v>
      </c>
      <c r="BE420" s="1">
        <v>484.787</v>
      </c>
      <c r="BF420" s="1">
        <v>7.15604</v>
      </c>
      <c r="BG420" s="1">
        <v>175.979</v>
      </c>
      <c r="BH420" s="1">
        <v>3.449944668</v>
      </c>
      <c r="BI420" s="1">
        <v>0.838159589</v>
      </c>
      <c r="BJ420" s="1">
        <v>0.306586772</v>
      </c>
      <c r="BK420" s="1">
        <v>0.025328712</v>
      </c>
      <c r="BL420" s="1" t="s">
        <v>144</v>
      </c>
      <c r="BM420" s="1" t="s">
        <v>145</v>
      </c>
      <c r="BN420" s="1" t="s">
        <v>145</v>
      </c>
      <c r="BO420" s="1" t="s">
        <v>146</v>
      </c>
      <c r="BP420" s="1" t="s">
        <v>146</v>
      </c>
      <c r="BQ420" s="1" t="s">
        <v>146</v>
      </c>
      <c r="BR420" s="1" t="s">
        <v>146</v>
      </c>
      <c r="BS420" s="1">
        <v>19.17369053</v>
      </c>
      <c r="BT420" s="1">
        <v>1.01120162</v>
      </c>
      <c r="BU420" s="1">
        <v>0.47983216</v>
      </c>
      <c r="BV420" s="1">
        <v>0.314475548</v>
      </c>
      <c r="BW420" s="1">
        <v>0.090084432</v>
      </c>
      <c r="BX420" s="1">
        <v>-0.616126638</v>
      </c>
      <c r="BY420" s="1">
        <v>-0.311489706</v>
      </c>
      <c r="BZ420" s="1" t="str">
        <f t="shared" si="1"/>
        <v>antiinflamatoria</v>
      </c>
      <c r="CA420" s="1">
        <v>28.59086079</v>
      </c>
      <c r="CB420" s="1" t="s">
        <v>148</v>
      </c>
      <c r="CC420" s="1">
        <v>0.295706826</v>
      </c>
      <c r="CD420" s="1">
        <v>0.228573215</v>
      </c>
      <c r="CE420" s="1">
        <v>0.130483725</v>
      </c>
      <c r="CF420" s="1">
        <v>0.033488634</v>
      </c>
      <c r="CG420" s="1">
        <v>0.076013883</v>
      </c>
      <c r="CH420" s="1">
        <v>954.546</v>
      </c>
      <c r="CI420" s="2" t="str">
        <f t="shared" si="2"/>
        <v>low</v>
      </c>
      <c r="CJ420" s="1">
        <v>225.012</v>
      </c>
      <c r="CK420" s="1">
        <v>214.974</v>
      </c>
      <c r="CL420" s="1">
        <v>10.037</v>
      </c>
      <c r="CM420" s="1">
        <v>214.239</v>
      </c>
      <c r="CN420" s="1">
        <v>10.725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0.047</v>
      </c>
      <c r="CT420" s="1">
        <v>0.047</v>
      </c>
      <c r="CU420" s="1">
        <v>0.0</v>
      </c>
      <c r="CV420" s="1">
        <v>0.0</v>
      </c>
      <c r="CW420" s="1">
        <v>0.0</v>
      </c>
      <c r="CX420" s="1">
        <v>0.0</v>
      </c>
      <c r="CY420" s="1">
        <v>193.358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1">
        <v>20.254</v>
      </c>
      <c r="DG420" s="1">
        <v>0.568</v>
      </c>
      <c r="DH420" s="1">
        <v>20.822</v>
      </c>
      <c r="DI420" s="1">
        <v>1.26</v>
      </c>
      <c r="DJ420" s="1">
        <v>0.242</v>
      </c>
      <c r="DK420" s="1">
        <v>1.502</v>
      </c>
      <c r="DL420" s="1">
        <v>0.043</v>
      </c>
      <c r="DM420" s="1">
        <v>9.181</v>
      </c>
      <c r="DN420" s="1">
        <v>9.223</v>
      </c>
      <c r="DO420" s="1">
        <v>0.0</v>
      </c>
      <c r="DP420" s="1">
        <v>0.047</v>
      </c>
      <c r="DQ420" s="1">
        <v>0.047</v>
      </c>
      <c r="DR420" s="1" t="s">
        <v>157</v>
      </c>
      <c r="DS420" s="1" t="s">
        <v>158</v>
      </c>
      <c r="DT420" s="1" t="s">
        <v>157</v>
      </c>
      <c r="DU420" s="1" t="s">
        <v>158</v>
      </c>
      <c r="DV420" s="1">
        <v>482.498</v>
      </c>
      <c r="DW420" s="1" t="str">
        <f t="shared" si="3"/>
        <v>low</v>
      </c>
      <c r="DX420" s="1">
        <v>113.738</v>
      </c>
      <c r="DY420" s="1">
        <v>108.292</v>
      </c>
      <c r="DZ420" s="1">
        <v>5.421</v>
      </c>
      <c r="EA420" s="1" t="s">
        <v>157</v>
      </c>
      <c r="EB420" s="1" t="s">
        <v>158</v>
      </c>
      <c r="EC420" s="1" t="s">
        <v>157</v>
      </c>
      <c r="ED420" s="1" t="s">
        <v>158</v>
      </c>
      <c r="EE420" s="1" t="s">
        <v>999</v>
      </c>
      <c r="EF420" s="1" t="s">
        <v>151</v>
      </c>
      <c r="EG420" s="1" t="s">
        <v>151</v>
      </c>
    </row>
    <row r="421" ht="14.25" customHeight="1">
      <c r="A421" s="1" t="s">
        <v>1000</v>
      </c>
      <c r="B421" s="1" t="s">
        <v>153</v>
      </c>
      <c r="C421" s="1">
        <v>54.0</v>
      </c>
      <c r="D421" s="1" t="s">
        <v>161</v>
      </c>
      <c r="E421" s="1">
        <v>111.0</v>
      </c>
      <c r="F421" s="1">
        <v>40.0</v>
      </c>
      <c r="G421" s="1" t="s">
        <v>154</v>
      </c>
      <c r="H421" s="1">
        <v>33.8</v>
      </c>
      <c r="I421" s="1">
        <v>141.0</v>
      </c>
      <c r="J421" s="1">
        <v>215.0</v>
      </c>
      <c r="K421" s="1">
        <v>5.375</v>
      </c>
      <c r="L421" s="1">
        <v>230.0</v>
      </c>
      <c r="M421" s="1">
        <v>0.7</v>
      </c>
      <c r="N421" s="1">
        <v>96.0</v>
      </c>
      <c r="O421" s="1">
        <v>5.8</v>
      </c>
      <c r="P421" s="1">
        <v>21.11</v>
      </c>
      <c r="Q421" s="1">
        <v>13.61</v>
      </c>
      <c r="R421" s="1">
        <v>1.551065393</v>
      </c>
      <c r="S421" s="1">
        <v>169.0</v>
      </c>
      <c r="T421" s="1">
        <v>11.69</v>
      </c>
      <c r="U421" s="1">
        <v>5.328</v>
      </c>
      <c r="V421" s="1">
        <v>111.4</v>
      </c>
      <c r="W421" s="1">
        <v>127.8993435</v>
      </c>
      <c r="X421" s="1">
        <v>65.3</v>
      </c>
      <c r="Y421" s="1">
        <v>36.12466187</v>
      </c>
      <c r="Z421" s="1">
        <v>2.768192</v>
      </c>
      <c r="AA421" s="1">
        <v>0.327437704</v>
      </c>
      <c r="AB421" s="1">
        <v>115.6</v>
      </c>
      <c r="AC421" s="1">
        <v>47.44080262</v>
      </c>
      <c r="AD421" s="1" t="s">
        <v>155</v>
      </c>
      <c r="AE421" s="1">
        <v>45.44534576</v>
      </c>
      <c r="AF421" s="1">
        <v>119.4</v>
      </c>
      <c r="AG421" s="1" t="s">
        <v>140</v>
      </c>
      <c r="AH421" s="1" t="s">
        <v>141</v>
      </c>
      <c r="AI421" s="1" t="s">
        <v>142</v>
      </c>
      <c r="AJ421" s="1" t="s">
        <v>142</v>
      </c>
      <c r="AK421" s="1" t="s">
        <v>170</v>
      </c>
      <c r="AL421" s="1">
        <v>112.0</v>
      </c>
      <c r="AM421" s="1">
        <v>69.0</v>
      </c>
      <c r="AN421" s="1">
        <v>634.187</v>
      </c>
      <c r="AO421" s="1">
        <v>11.5079</v>
      </c>
      <c r="AP421" s="1">
        <v>236.581</v>
      </c>
      <c r="AQ421" s="1">
        <v>493.48</v>
      </c>
      <c r="AR421" s="1">
        <v>8.49369</v>
      </c>
      <c r="AS421" s="1">
        <v>980.342</v>
      </c>
      <c r="AT421" s="1">
        <v>1086.85</v>
      </c>
      <c r="AU421" s="1">
        <v>126.804</v>
      </c>
      <c r="AV421" s="1">
        <v>8.38724</v>
      </c>
      <c r="AW421" s="1">
        <v>2.10492</v>
      </c>
      <c r="AX421" s="1">
        <v>2.41177</v>
      </c>
      <c r="AY421" s="1">
        <v>517.105</v>
      </c>
      <c r="AZ421" s="1">
        <v>0.657991</v>
      </c>
      <c r="BA421" s="1">
        <v>0.736088</v>
      </c>
      <c r="BB421" s="1">
        <v>9.59281</v>
      </c>
      <c r="BC421" s="1">
        <v>2.45566</v>
      </c>
      <c r="BD421" s="1">
        <v>1.00566</v>
      </c>
      <c r="BE421" s="1">
        <v>227.571</v>
      </c>
      <c r="BF421" s="1">
        <v>5.49493</v>
      </c>
      <c r="BG421" s="1">
        <v>96.4826</v>
      </c>
      <c r="BH421" s="1">
        <v>3.838919136</v>
      </c>
      <c r="BI421" s="1">
        <v>0.889348514</v>
      </c>
      <c r="BJ421" s="1">
        <v>0.379872416</v>
      </c>
      <c r="BK421" s="1">
        <v>0.04743976</v>
      </c>
      <c r="BL421" s="1" t="s">
        <v>144</v>
      </c>
      <c r="BM421" s="1" t="s">
        <v>145</v>
      </c>
      <c r="BN421" s="1" t="s">
        <v>145</v>
      </c>
      <c r="BO421" s="1" t="s">
        <v>145</v>
      </c>
      <c r="BP421" s="1" t="s">
        <v>146</v>
      </c>
      <c r="BQ421" s="1" t="s">
        <v>146</v>
      </c>
      <c r="BR421" s="1" t="s">
        <v>146</v>
      </c>
      <c r="BS421" s="1" t="s">
        <v>147</v>
      </c>
      <c r="BT421" s="1" t="s">
        <v>147</v>
      </c>
      <c r="BU421" s="1" t="s">
        <v>147</v>
      </c>
      <c r="BV421" s="1" t="s">
        <v>147</v>
      </c>
      <c r="BW421" s="1" t="s">
        <v>147</v>
      </c>
      <c r="BX421" s="1">
        <v>1.35398453</v>
      </c>
      <c r="BY421" s="1">
        <v>2.135622286</v>
      </c>
      <c r="BZ421" s="1" t="str">
        <f t="shared" si="1"/>
        <v>proinflamatoria</v>
      </c>
      <c r="CA421" s="1">
        <v>49.85259631</v>
      </c>
      <c r="CB421" s="1" t="s">
        <v>148</v>
      </c>
      <c r="CC421" s="1">
        <v>0.007477639</v>
      </c>
      <c r="CD421" s="1">
        <v>0.218855098</v>
      </c>
      <c r="CE421" s="1">
        <v>0.143971377</v>
      </c>
      <c r="CF421" s="1">
        <v>0.172200358</v>
      </c>
      <c r="CG421" s="1">
        <v>0.059069767</v>
      </c>
      <c r="CH421" s="1">
        <v>651.91</v>
      </c>
      <c r="CI421" s="2" t="str">
        <f t="shared" si="2"/>
        <v>low</v>
      </c>
      <c r="CJ421" s="1">
        <v>467.878</v>
      </c>
      <c r="CK421" s="1">
        <v>333.736</v>
      </c>
      <c r="CL421" s="1">
        <v>134.142</v>
      </c>
      <c r="CM421" s="1">
        <v>61.659</v>
      </c>
      <c r="CN421" s="1">
        <v>389.069</v>
      </c>
      <c r="CO421" s="1">
        <v>9.743</v>
      </c>
      <c r="CP421" s="1">
        <v>0.0</v>
      </c>
      <c r="CQ421" s="1">
        <v>9.743</v>
      </c>
      <c r="CR421" s="1">
        <v>0.0</v>
      </c>
      <c r="CS421" s="1">
        <v>7.358</v>
      </c>
      <c r="CT421" s="1">
        <v>7.358</v>
      </c>
      <c r="CU421" s="1">
        <v>0.049</v>
      </c>
      <c r="CV421" s="1">
        <v>6.844</v>
      </c>
      <c r="CW421" s="1">
        <v>0.286</v>
      </c>
      <c r="CX421" s="1">
        <v>0.0</v>
      </c>
      <c r="CY421" s="1">
        <v>53.275</v>
      </c>
      <c r="CZ421" s="1">
        <v>0.013</v>
      </c>
      <c r="DA421" s="1">
        <v>1.501</v>
      </c>
      <c r="DB421" s="1">
        <v>1.514</v>
      </c>
      <c r="DC421" s="1">
        <v>0.044</v>
      </c>
      <c r="DD421" s="1">
        <v>0.134</v>
      </c>
      <c r="DE421" s="1">
        <v>0.179</v>
      </c>
      <c r="DF421" s="1">
        <v>3.294</v>
      </c>
      <c r="DG421" s="1">
        <v>1.451</v>
      </c>
      <c r="DH421" s="1">
        <v>4.745</v>
      </c>
      <c r="DI421" s="1">
        <v>0.386</v>
      </c>
      <c r="DJ421" s="1">
        <v>0.638</v>
      </c>
      <c r="DK421" s="1">
        <v>1.024</v>
      </c>
      <c r="DL421" s="1">
        <v>264.986</v>
      </c>
      <c r="DM421" s="1">
        <v>123.059</v>
      </c>
      <c r="DN421" s="1">
        <v>388.046</v>
      </c>
      <c r="DO421" s="1">
        <v>0.0</v>
      </c>
      <c r="DP421" s="1">
        <v>7.358</v>
      </c>
      <c r="DQ421" s="1">
        <v>7.358</v>
      </c>
      <c r="DR421" s="1" t="s">
        <v>158</v>
      </c>
      <c r="DS421" s="1" t="s">
        <v>157</v>
      </c>
      <c r="DT421" s="1" t="s">
        <v>157</v>
      </c>
      <c r="DU421" s="1" t="s">
        <v>157</v>
      </c>
      <c r="DV421" s="1">
        <v>1027.945</v>
      </c>
      <c r="DW421" s="1" t="str">
        <f t="shared" si="3"/>
        <v>high</v>
      </c>
      <c r="DX421" s="1">
        <v>737.761</v>
      </c>
      <c r="DY421" s="1">
        <v>97.225</v>
      </c>
      <c r="DZ421" s="1">
        <v>613.493</v>
      </c>
      <c r="EA421" s="1" t="s">
        <v>149</v>
      </c>
      <c r="EB421" s="1" t="s">
        <v>149</v>
      </c>
      <c r="EC421" s="1" t="s">
        <v>157</v>
      </c>
      <c r="ED421" s="1" t="s">
        <v>149</v>
      </c>
      <c r="EE421" s="1" t="s">
        <v>1001</v>
      </c>
      <c r="EF421" s="1" t="s">
        <v>165</v>
      </c>
      <c r="EG421" s="1" t="s">
        <v>165</v>
      </c>
    </row>
    <row r="422" ht="14.25" customHeight="1">
      <c r="A422" s="1" t="s">
        <v>1002</v>
      </c>
      <c r="B422" s="1" t="s">
        <v>153</v>
      </c>
      <c r="C422" s="1">
        <v>24.0</v>
      </c>
      <c r="D422" s="1" t="s">
        <v>137</v>
      </c>
      <c r="E422" s="1">
        <v>53.2</v>
      </c>
      <c r="F422" s="1">
        <v>40.0</v>
      </c>
      <c r="G422" s="1" t="s">
        <v>154</v>
      </c>
      <c r="H422" s="1">
        <v>9.6</v>
      </c>
      <c r="I422" s="1">
        <v>77.0</v>
      </c>
      <c r="J422" s="1">
        <v>127.0</v>
      </c>
      <c r="K422" s="1">
        <v>3.175</v>
      </c>
      <c r="L422" s="1">
        <v>99.0</v>
      </c>
      <c r="M422" s="1">
        <v>3.0</v>
      </c>
      <c r="N422" s="1">
        <v>77.0</v>
      </c>
      <c r="O422" s="1">
        <v>4.9</v>
      </c>
      <c r="P422" s="1">
        <v>8.5</v>
      </c>
      <c r="Q422" s="1">
        <v>6.17</v>
      </c>
      <c r="R422" s="1">
        <v>1.377633712</v>
      </c>
      <c r="S422" s="1">
        <v>48.0</v>
      </c>
      <c r="T422" s="1">
        <v>10.97</v>
      </c>
      <c r="U422" s="1">
        <v>4.2735</v>
      </c>
      <c r="V422" s="1">
        <v>165.2</v>
      </c>
      <c r="W422" s="1">
        <v>283.645766</v>
      </c>
      <c r="X422" s="1">
        <v>73.7</v>
      </c>
      <c r="Y422" s="1">
        <v>47.99457852</v>
      </c>
      <c r="Z422" s="1">
        <v>2.083568667</v>
      </c>
      <c r="AA422" s="1">
        <v>0.341223833</v>
      </c>
      <c r="AB422" s="1">
        <v>68.4</v>
      </c>
      <c r="AC422" s="1">
        <v>27.39945522</v>
      </c>
      <c r="AD422" s="1" t="s">
        <v>139</v>
      </c>
      <c r="AE422" s="1">
        <v>39.44670824</v>
      </c>
      <c r="AF422" s="1">
        <v>83.0</v>
      </c>
      <c r="AG422" s="1" t="s">
        <v>140</v>
      </c>
      <c r="AH422" s="1" t="s">
        <v>154</v>
      </c>
      <c r="AI422" s="1" t="s">
        <v>142</v>
      </c>
      <c r="AJ422" s="1" t="s">
        <v>167</v>
      </c>
      <c r="AK422" s="1" t="s">
        <v>143</v>
      </c>
      <c r="AL422" s="1">
        <v>113.0</v>
      </c>
      <c r="AM422" s="1">
        <v>63.0</v>
      </c>
      <c r="AN422" s="1">
        <v>1909.92</v>
      </c>
      <c r="AO422" s="1">
        <v>17.8252</v>
      </c>
      <c r="AP422" s="1">
        <v>498.692</v>
      </c>
      <c r="AQ422" s="1">
        <v>1078.31</v>
      </c>
      <c r="AR422" s="1">
        <v>14.3036</v>
      </c>
      <c r="AS422" s="1">
        <v>1116.93</v>
      </c>
      <c r="AT422" s="1">
        <v>3434.05</v>
      </c>
      <c r="AU422" s="1">
        <v>242.53</v>
      </c>
      <c r="AV422" s="1">
        <v>10.7792</v>
      </c>
      <c r="AW422" s="1">
        <v>4.17923</v>
      </c>
      <c r="AX422" s="1">
        <v>2.90379</v>
      </c>
      <c r="AY422" s="1">
        <v>1318.39</v>
      </c>
      <c r="AZ422" s="1">
        <v>1.40801</v>
      </c>
      <c r="BA422" s="1">
        <v>2.63968</v>
      </c>
      <c r="BB422" s="1">
        <v>21.1146</v>
      </c>
      <c r="BC422" s="1">
        <v>6.27315</v>
      </c>
      <c r="BD422" s="1">
        <v>1.70396</v>
      </c>
      <c r="BE422" s="1">
        <v>382.416</v>
      </c>
      <c r="BF422" s="1">
        <v>7.83561</v>
      </c>
      <c r="BG422" s="1">
        <v>264.489</v>
      </c>
      <c r="BH422" s="1">
        <v>0.0</v>
      </c>
      <c r="BI422" s="1">
        <v>0.0</v>
      </c>
      <c r="BJ422" s="1">
        <v>0.0</v>
      </c>
      <c r="BK422" s="1">
        <v>0.0</v>
      </c>
      <c r="BL422" s="1" t="s">
        <v>156</v>
      </c>
      <c r="BM422" s="1" t="s">
        <v>146</v>
      </c>
      <c r="BN422" s="1" t="s">
        <v>146</v>
      </c>
      <c r="BO422" s="1" t="s">
        <v>145</v>
      </c>
      <c r="BP422" s="1" t="s">
        <v>146</v>
      </c>
      <c r="BQ422" s="1" t="s">
        <v>146</v>
      </c>
      <c r="BR422" s="1" t="s">
        <v>146</v>
      </c>
      <c r="BS422" s="1" t="s">
        <v>147</v>
      </c>
      <c r="BT422" s="1" t="s">
        <v>147</v>
      </c>
      <c r="BU422" s="1" t="s">
        <v>147</v>
      </c>
      <c r="BV422" s="1" t="s">
        <v>147</v>
      </c>
      <c r="BW422" s="1" t="s">
        <v>147</v>
      </c>
      <c r="BX422" s="1">
        <v>-1.447283843</v>
      </c>
      <c r="BY422" s="1">
        <v>-0.757740232</v>
      </c>
      <c r="BZ422" s="1" t="str">
        <f t="shared" si="1"/>
        <v>antiinflamatoria</v>
      </c>
      <c r="CA422" s="1">
        <v>37.92771084</v>
      </c>
      <c r="CB422" s="1" t="s">
        <v>148</v>
      </c>
      <c r="CC422" s="1">
        <v>0.47619998</v>
      </c>
      <c r="CD422" s="1">
        <v>0.073778399</v>
      </c>
      <c r="CE422" s="1">
        <v>0.009945781</v>
      </c>
      <c r="CF422" s="1">
        <v>0.110567808</v>
      </c>
      <c r="CG422" s="1">
        <v>0.160529555</v>
      </c>
      <c r="CH422" s="1">
        <v>1146.928</v>
      </c>
      <c r="CI422" s="2" t="str">
        <f t="shared" si="2"/>
        <v>High</v>
      </c>
      <c r="CJ422" s="1">
        <v>1017.35</v>
      </c>
      <c r="CK422" s="1">
        <v>757.863</v>
      </c>
      <c r="CL422" s="1">
        <v>259.486</v>
      </c>
      <c r="CM422" s="1">
        <v>89.908</v>
      </c>
      <c r="CN422" s="1">
        <v>880.78</v>
      </c>
      <c r="CO422" s="1">
        <v>5.269</v>
      </c>
      <c r="CP422" s="1">
        <v>0.0</v>
      </c>
      <c r="CQ422" s="1">
        <v>5.269</v>
      </c>
      <c r="CR422" s="1">
        <v>0.0</v>
      </c>
      <c r="CS422" s="1">
        <v>41.393</v>
      </c>
      <c r="CT422" s="1">
        <v>41.393</v>
      </c>
      <c r="CU422" s="1">
        <v>0.0</v>
      </c>
      <c r="CV422" s="1">
        <v>0.851</v>
      </c>
      <c r="CW422" s="1">
        <v>0.0</v>
      </c>
      <c r="CX422" s="1">
        <v>0.0</v>
      </c>
      <c r="CY422" s="1">
        <v>11.635</v>
      </c>
      <c r="CZ422" s="1">
        <v>0.498</v>
      </c>
      <c r="DA422" s="1">
        <v>4.23</v>
      </c>
      <c r="DB422" s="1">
        <v>4.728</v>
      </c>
      <c r="DC422" s="1">
        <v>3.418</v>
      </c>
      <c r="DD422" s="1">
        <v>0.267</v>
      </c>
      <c r="DE422" s="1">
        <v>3.685</v>
      </c>
      <c r="DF422" s="1">
        <v>55.92</v>
      </c>
      <c r="DG422" s="1">
        <v>13.94</v>
      </c>
      <c r="DH422" s="1">
        <v>69.86</v>
      </c>
      <c r="DI422" s="1">
        <v>1.082</v>
      </c>
      <c r="DJ422" s="1">
        <v>2.0</v>
      </c>
      <c r="DK422" s="1">
        <v>3.082</v>
      </c>
      <c r="DL422" s="1">
        <v>680.042</v>
      </c>
      <c r="DM422" s="1">
        <v>197.656</v>
      </c>
      <c r="DN422" s="1">
        <v>877.698</v>
      </c>
      <c r="DO422" s="1">
        <v>0.0</v>
      </c>
      <c r="DP422" s="1">
        <v>41.393</v>
      </c>
      <c r="DQ422" s="1">
        <v>41.393</v>
      </c>
      <c r="DR422" s="1" t="s">
        <v>157</v>
      </c>
      <c r="DS422" s="1" t="s">
        <v>149</v>
      </c>
      <c r="DT422" s="1" t="s">
        <v>157</v>
      </c>
      <c r="DU422" s="1" t="s">
        <v>149</v>
      </c>
      <c r="DV422" s="1">
        <v>600.511</v>
      </c>
      <c r="DW422" s="1" t="str">
        <f t="shared" si="3"/>
        <v>high</v>
      </c>
      <c r="DX422" s="1">
        <v>532.666</v>
      </c>
      <c r="DY422" s="1">
        <v>47.074</v>
      </c>
      <c r="DZ422" s="1">
        <v>461.161</v>
      </c>
      <c r="EA422" s="1" t="s">
        <v>157</v>
      </c>
      <c r="EB422" s="1" t="s">
        <v>149</v>
      </c>
      <c r="EC422" s="1" t="s">
        <v>157</v>
      </c>
      <c r="ED422" s="1" t="s">
        <v>149</v>
      </c>
      <c r="EE422" s="1" t="s">
        <v>1003</v>
      </c>
      <c r="EF422" s="1" t="s">
        <v>151</v>
      </c>
      <c r="EG422" s="1" t="s">
        <v>151</v>
      </c>
    </row>
    <row r="423" ht="14.25" customHeight="1">
      <c r="A423" s="1" t="s">
        <v>1004</v>
      </c>
      <c r="B423" s="1" t="s">
        <v>136</v>
      </c>
      <c r="C423" s="1">
        <v>34.0</v>
      </c>
      <c r="D423" s="1" t="s">
        <v>137</v>
      </c>
      <c r="E423" s="1">
        <v>82.7</v>
      </c>
      <c r="F423" s="1">
        <v>37.0</v>
      </c>
      <c r="G423" s="1" t="s">
        <v>138</v>
      </c>
      <c r="H423" s="1">
        <v>35.0</v>
      </c>
      <c r="I423" s="1">
        <v>103.0</v>
      </c>
      <c r="J423" s="1">
        <v>175.0</v>
      </c>
      <c r="K423" s="1">
        <v>4.72972973</v>
      </c>
      <c r="L423" s="1">
        <v>280.0</v>
      </c>
      <c r="M423" s="1">
        <v>5.2</v>
      </c>
      <c r="N423" s="1">
        <v>83.0</v>
      </c>
      <c r="O423" s="1">
        <v>5.7</v>
      </c>
      <c r="P423" s="1">
        <v>1.76</v>
      </c>
      <c r="Q423" s="1">
        <v>7.1</v>
      </c>
      <c r="R423" s="1">
        <v>0.247887324</v>
      </c>
      <c r="S423" s="1">
        <v>175.0</v>
      </c>
      <c r="T423" s="1">
        <v>10.89</v>
      </c>
      <c r="U423" s="1">
        <v>4.6065</v>
      </c>
      <c r="V423" s="1">
        <v>141.5</v>
      </c>
      <c r="W423" s="1">
        <v>196.836873</v>
      </c>
      <c r="X423" s="1">
        <v>72.7</v>
      </c>
      <c r="Y423" s="1">
        <v>44.85218067</v>
      </c>
      <c r="Z423" s="1">
        <v>2.229546</v>
      </c>
      <c r="AA423" s="1">
        <v>0.337833699</v>
      </c>
      <c r="AB423" s="1">
        <v>85.2</v>
      </c>
      <c r="AC423" s="1">
        <v>32.14628522</v>
      </c>
      <c r="AD423" s="1" t="s">
        <v>155</v>
      </c>
      <c r="AE423" s="1">
        <v>36.81519724</v>
      </c>
      <c r="AF423" s="1">
        <v>99.3</v>
      </c>
      <c r="AG423" s="1" t="s">
        <v>140</v>
      </c>
      <c r="AH423" s="1" t="s">
        <v>141</v>
      </c>
      <c r="AI423" s="1" t="s">
        <v>142</v>
      </c>
      <c r="AJ423" s="1" t="s">
        <v>167</v>
      </c>
      <c r="AK423" s="1" t="s">
        <v>143</v>
      </c>
      <c r="AL423" s="1">
        <v>125.0</v>
      </c>
      <c r="AM423" s="1">
        <v>79.0</v>
      </c>
      <c r="AN423" s="1">
        <v>2023.23</v>
      </c>
      <c r="AO423" s="1">
        <v>14.7261</v>
      </c>
      <c r="AP423" s="1">
        <v>864.414</v>
      </c>
      <c r="AQ423" s="1">
        <v>1262.28</v>
      </c>
      <c r="AR423" s="1">
        <v>14.5475</v>
      </c>
      <c r="AS423" s="1">
        <v>1137.24</v>
      </c>
      <c r="AT423" s="1">
        <v>3818.95</v>
      </c>
      <c r="AU423" s="1">
        <v>251.042</v>
      </c>
      <c r="AV423" s="1">
        <v>11.7714</v>
      </c>
      <c r="AW423" s="1">
        <v>1.3835</v>
      </c>
      <c r="AX423" s="1">
        <v>2.5483</v>
      </c>
      <c r="AY423" s="1">
        <v>988.079</v>
      </c>
      <c r="AZ423" s="1">
        <v>1.08121</v>
      </c>
      <c r="BA423" s="1">
        <v>2.05245</v>
      </c>
      <c r="BB423" s="1">
        <v>15.8083</v>
      </c>
      <c r="BC423" s="1">
        <v>4.84153</v>
      </c>
      <c r="BD423" s="1">
        <v>0.943875</v>
      </c>
      <c r="BE423" s="1">
        <v>338.071</v>
      </c>
      <c r="BF423" s="1">
        <v>7.86623</v>
      </c>
      <c r="BG423" s="1">
        <v>94.2932</v>
      </c>
      <c r="BH423" s="1">
        <v>3.746005988</v>
      </c>
      <c r="BI423" s="1">
        <v>0.651722972</v>
      </c>
      <c r="BJ423" s="1">
        <v>0.427191389</v>
      </c>
      <c r="BK423" s="1">
        <v>0.0</v>
      </c>
      <c r="BL423" s="1" t="s">
        <v>144</v>
      </c>
      <c r="BM423" s="1" t="s">
        <v>146</v>
      </c>
      <c r="BN423" s="1" t="s">
        <v>145</v>
      </c>
      <c r="BO423" s="1" t="s">
        <v>145</v>
      </c>
      <c r="BP423" s="1" t="s">
        <v>146</v>
      </c>
      <c r="BQ423" s="1" t="s">
        <v>145</v>
      </c>
      <c r="BR423" s="1" t="s">
        <v>146</v>
      </c>
      <c r="BS423" s="1" t="s">
        <v>147</v>
      </c>
      <c r="BT423" s="1" t="s">
        <v>147</v>
      </c>
      <c r="BU423" s="1" t="s">
        <v>147</v>
      </c>
      <c r="BV423" s="1" t="s">
        <v>147</v>
      </c>
      <c r="BW423" s="1" t="s">
        <v>147</v>
      </c>
      <c r="BX423" s="1">
        <v>1.088530584</v>
      </c>
      <c r="BY423" s="1">
        <v>0.538077402</v>
      </c>
      <c r="BZ423" s="1" t="str">
        <f t="shared" si="1"/>
        <v>proinflamatoria</v>
      </c>
      <c r="CA423" s="1">
        <v>31.21047331</v>
      </c>
      <c r="CB423" s="1" t="s">
        <v>148</v>
      </c>
      <c r="CC423" s="1" t="s">
        <v>147</v>
      </c>
      <c r="CD423" s="1" t="s">
        <v>147</v>
      </c>
      <c r="CE423" s="1" t="s">
        <v>147</v>
      </c>
      <c r="CF423" s="1" t="s">
        <v>147</v>
      </c>
      <c r="CG423" s="1" t="s">
        <v>147</v>
      </c>
      <c r="CH423" s="1">
        <v>781.236</v>
      </c>
      <c r="CI423" s="2" t="str">
        <f t="shared" si="2"/>
        <v>low</v>
      </c>
      <c r="CJ423" s="1">
        <v>326.976</v>
      </c>
      <c r="CK423" s="1">
        <v>230.096</v>
      </c>
      <c r="CL423" s="1">
        <v>96.881</v>
      </c>
      <c r="CM423" s="1">
        <v>94.587</v>
      </c>
      <c r="CN423" s="1">
        <v>229.752</v>
      </c>
      <c r="CO423" s="1">
        <v>2.599</v>
      </c>
      <c r="CP423" s="1">
        <v>0.0</v>
      </c>
      <c r="CQ423" s="1">
        <v>2.599</v>
      </c>
      <c r="CR423" s="1">
        <v>0.0</v>
      </c>
      <c r="CS423" s="1">
        <v>0.039</v>
      </c>
      <c r="CT423" s="1">
        <v>0.039</v>
      </c>
      <c r="CU423" s="1">
        <v>0.0</v>
      </c>
      <c r="CV423" s="1">
        <v>0.165</v>
      </c>
      <c r="CW423" s="1">
        <v>0.0</v>
      </c>
      <c r="CX423" s="1">
        <v>0.0</v>
      </c>
      <c r="CY423" s="1">
        <v>90.614</v>
      </c>
      <c r="CZ423" s="1">
        <v>0.0</v>
      </c>
      <c r="DA423" s="1">
        <v>0.0</v>
      </c>
      <c r="DB423" s="1">
        <v>0.0</v>
      </c>
      <c r="DC423" s="1">
        <v>0.0</v>
      </c>
      <c r="DD423" s="1">
        <v>0.0</v>
      </c>
      <c r="DE423" s="1">
        <v>0.0</v>
      </c>
      <c r="DF423" s="1">
        <v>3.853</v>
      </c>
      <c r="DG423" s="1">
        <v>0.108</v>
      </c>
      <c r="DH423" s="1">
        <v>3.961</v>
      </c>
      <c r="DI423" s="1">
        <v>0.185</v>
      </c>
      <c r="DJ423" s="1">
        <v>0.62</v>
      </c>
      <c r="DK423" s="1">
        <v>0.805</v>
      </c>
      <c r="DL423" s="1">
        <v>132.816</v>
      </c>
      <c r="DM423" s="1">
        <v>96.095</v>
      </c>
      <c r="DN423" s="1">
        <v>228.911</v>
      </c>
      <c r="DO423" s="1">
        <v>0.0</v>
      </c>
      <c r="DP423" s="1">
        <v>0.039</v>
      </c>
      <c r="DQ423" s="1">
        <v>0.039</v>
      </c>
      <c r="DR423" s="1" t="s">
        <v>157</v>
      </c>
      <c r="DS423" s="1" t="s">
        <v>158</v>
      </c>
      <c r="DT423" s="1" t="s">
        <v>157</v>
      </c>
      <c r="DU423" s="1" t="s">
        <v>157</v>
      </c>
      <c r="DV423" s="1">
        <v>386.133</v>
      </c>
      <c r="DW423" s="1" t="str">
        <f t="shared" si="3"/>
        <v>low</v>
      </c>
      <c r="DX423" s="1">
        <v>161.611</v>
      </c>
      <c r="DY423" s="1">
        <v>46.75</v>
      </c>
      <c r="DZ423" s="1">
        <v>113.557</v>
      </c>
      <c r="EA423" s="1" t="s">
        <v>158</v>
      </c>
      <c r="EB423" s="1" t="s">
        <v>158</v>
      </c>
      <c r="EC423" s="1" t="s">
        <v>157</v>
      </c>
      <c r="ED423" s="1" t="s">
        <v>157</v>
      </c>
      <c r="EE423" s="1" t="s">
        <v>1005</v>
      </c>
      <c r="EF423" s="1" t="s">
        <v>151</v>
      </c>
      <c r="EG423" s="1" t="s">
        <v>151</v>
      </c>
    </row>
    <row r="424" ht="14.25" customHeight="1">
      <c r="A424" s="1" t="s">
        <v>1006</v>
      </c>
      <c r="B424" s="1" t="s">
        <v>153</v>
      </c>
      <c r="C424" s="1">
        <v>21.0</v>
      </c>
      <c r="D424" s="1" t="s">
        <v>137</v>
      </c>
      <c r="E424" s="1">
        <v>61.2</v>
      </c>
      <c r="F424" s="1">
        <v>59.0</v>
      </c>
      <c r="G424" s="1" t="s">
        <v>154</v>
      </c>
      <c r="H424" s="1">
        <v>20.6</v>
      </c>
      <c r="I424" s="1">
        <v>73.0</v>
      </c>
      <c r="J424" s="1">
        <v>153.0</v>
      </c>
      <c r="K424" s="1">
        <v>2.593220339</v>
      </c>
      <c r="L424" s="1">
        <v>439.0</v>
      </c>
      <c r="M424" s="1">
        <v>1.9</v>
      </c>
      <c r="N424" s="1">
        <v>78.0</v>
      </c>
      <c r="O424" s="1">
        <v>5.2</v>
      </c>
      <c r="P424" s="1">
        <v>9.75</v>
      </c>
      <c r="Q424" s="1">
        <v>7.38</v>
      </c>
      <c r="R424" s="1">
        <v>1.321138211</v>
      </c>
      <c r="S424" s="1">
        <v>103.0</v>
      </c>
      <c r="T424" s="1">
        <v>14.98</v>
      </c>
      <c r="U424" s="1">
        <v>4.329</v>
      </c>
      <c r="V424" s="1">
        <v>198.4</v>
      </c>
      <c r="W424" s="1">
        <v>361.3992762</v>
      </c>
      <c r="X424" s="1">
        <v>54.2</v>
      </c>
      <c r="Y424" s="1">
        <v>34.69629638</v>
      </c>
      <c r="Z424" s="1">
        <v>2.882152</v>
      </c>
      <c r="AA424" s="1">
        <v>0.325569933</v>
      </c>
      <c r="AB424" s="1">
        <v>59.8</v>
      </c>
      <c r="AC424" s="1">
        <v>24.38471413</v>
      </c>
      <c r="AD424" s="1" t="s">
        <v>154</v>
      </c>
      <c r="AE424" s="1">
        <v>36.20111271</v>
      </c>
      <c r="AF424" s="1">
        <v>78.4</v>
      </c>
      <c r="AG424" s="1" t="s">
        <v>154</v>
      </c>
      <c r="AH424" s="1" t="s">
        <v>154</v>
      </c>
      <c r="AI424" s="1" t="s">
        <v>142</v>
      </c>
      <c r="AJ424" s="1" t="s">
        <v>142</v>
      </c>
      <c r="AK424" s="1" t="s">
        <v>143</v>
      </c>
      <c r="AL424" s="1">
        <v>110.0</v>
      </c>
      <c r="AM424" s="1">
        <v>71.0</v>
      </c>
      <c r="AN424" s="1">
        <v>1802.77</v>
      </c>
      <c r="AO424" s="1">
        <v>16.1476</v>
      </c>
      <c r="AP424" s="1">
        <v>374.293</v>
      </c>
      <c r="AQ424" s="1">
        <v>744.812</v>
      </c>
      <c r="AR424" s="1">
        <v>12.9904</v>
      </c>
      <c r="AS424" s="1">
        <v>1300.33</v>
      </c>
      <c r="AT424" s="1">
        <v>2433.73</v>
      </c>
      <c r="AU424" s="1">
        <v>262.786</v>
      </c>
      <c r="AV424" s="1">
        <v>10.4512</v>
      </c>
      <c r="AW424" s="1">
        <v>1.54308</v>
      </c>
      <c r="AX424" s="1">
        <v>3.8714</v>
      </c>
      <c r="AY424" s="1">
        <v>567.188</v>
      </c>
      <c r="AZ424" s="1">
        <v>0.87749</v>
      </c>
      <c r="BA424" s="1">
        <v>1.38204</v>
      </c>
      <c r="BB424" s="1">
        <v>13.4949</v>
      </c>
      <c r="BC424" s="1">
        <v>4.16908</v>
      </c>
      <c r="BD424" s="1">
        <v>1.57602</v>
      </c>
      <c r="BE424" s="1">
        <v>337.255</v>
      </c>
      <c r="BF424" s="1">
        <v>7.00207</v>
      </c>
      <c r="BG424" s="1">
        <v>108.044</v>
      </c>
      <c r="BH424" s="1">
        <v>4.511708306</v>
      </c>
      <c r="BI424" s="1">
        <v>0.86602734</v>
      </c>
      <c r="BJ424" s="1">
        <v>0.453283929</v>
      </c>
      <c r="BK424" s="1">
        <v>0.072004556</v>
      </c>
      <c r="BL424" s="1" t="s">
        <v>156</v>
      </c>
      <c r="BM424" s="1" t="s">
        <v>146</v>
      </c>
      <c r="BN424" s="1" t="s">
        <v>146</v>
      </c>
      <c r="BO424" s="1" t="s">
        <v>146</v>
      </c>
      <c r="BP424" s="1" t="s">
        <v>146</v>
      </c>
      <c r="BQ424" s="1" t="s">
        <v>146</v>
      </c>
      <c r="BR424" s="1" t="s">
        <v>146</v>
      </c>
      <c r="BS424" s="1">
        <v>29.08600241</v>
      </c>
      <c r="BT424" s="1">
        <v>2.049890236</v>
      </c>
      <c r="BU424" s="1">
        <v>1.479580455</v>
      </c>
      <c r="BV424" s="1">
        <v>1.231140077</v>
      </c>
      <c r="BW424" s="1">
        <v>0.469503843</v>
      </c>
      <c r="BX424" s="1">
        <v>0.597727238</v>
      </c>
      <c r="BY424" s="1">
        <v>0.331518158</v>
      </c>
      <c r="BZ424" s="1" t="str">
        <f t="shared" si="1"/>
        <v>proinflamatoria</v>
      </c>
      <c r="CA424" s="1">
        <v>36.05102041</v>
      </c>
      <c r="CB424" s="1" t="s">
        <v>148</v>
      </c>
      <c r="CC424" s="1">
        <v>0.069766104</v>
      </c>
      <c r="CD424" s="1">
        <v>0.046635404</v>
      </c>
      <c r="CE424" s="1">
        <v>0.063954659</v>
      </c>
      <c r="CF424" s="1">
        <v>0.054604563</v>
      </c>
      <c r="CG424" s="1">
        <v>0.263068558</v>
      </c>
      <c r="CH424" s="1">
        <v>722.791</v>
      </c>
      <c r="CI424" s="2" t="str">
        <f t="shared" si="2"/>
        <v>low</v>
      </c>
      <c r="CJ424" s="1">
        <v>369.765</v>
      </c>
      <c r="CK424" s="1">
        <v>320.882</v>
      </c>
      <c r="CL424" s="1">
        <v>48.884</v>
      </c>
      <c r="CM424" s="1">
        <v>188.243</v>
      </c>
      <c r="CN424" s="1">
        <v>177.422</v>
      </c>
      <c r="CO424" s="1">
        <v>0.0</v>
      </c>
      <c r="CP424" s="1">
        <v>0.0</v>
      </c>
      <c r="CQ424" s="1">
        <v>0.0</v>
      </c>
      <c r="CR424" s="1">
        <v>0.0</v>
      </c>
      <c r="CS424" s="1">
        <v>4.101</v>
      </c>
      <c r="CT424" s="1">
        <v>4.101</v>
      </c>
      <c r="CU424" s="1">
        <v>0.0</v>
      </c>
      <c r="CV424" s="1">
        <v>0.0</v>
      </c>
      <c r="CW424" s="1">
        <v>143.56</v>
      </c>
      <c r="CX424" s="1">
        <v>0.0</v>
      </c>
      <c r="CY424" s="1">
        <v>28.328</v>
      </c>
      <c r="CZ424" s="1">
        <v>0.0</v>
      </c>
      <c r="DA424" s="1">
        <v>0.0</v>
      </c>
      <c r="DB424" s="1">
        <v>0.0</v>
      </c>
      <c r="DC424" s="1">
        <v>0.0</v>
      </c>
      <c r="DD424" s="1">
        <v>0.002</v>
      </c>
      <c r="DE424" s="1">
        <v>0.002</v>
      </c>
      <c r="DF424" s="1">
        <v>10.624</v>
      </c>
      <c r="DG424" s="1">
        <v>5.728</v>
      </c>
      <c r="DH424" s="1">
        <v>16.352</v>
      </c>
      <c r="DI424" s="1">
        <v>41.812</v>
      </c>
      <c r="DJ424" s="1">
        <v>31.118</v>
      </c>
      <c r="DK424" s="1">
        <v>72.93</v>
      </c>
      <c r="DL424" s="1">
        <v>96.557</v>
      </c>
      <c r="DM424" s="1">
        <v>7.935</v>
      </c>
      <c r="DN424" s="1">
        <v>104.492</v>
      </c>
      <c r="DO424" s="1">
        <v>0.0</v>
      </c>
      <c r="DP424" s="1">
        <v>4.101</v>
      </c>
      <c r="DQ424" s="1">
        <v>4.101</v>
      </c>
      <c r="DR424" s="1" t="s">
        <v>158</v>
      </c>
      <c r="DS424" s="1" t="s">
        <v>157</v>
      </c>
      <c r="DT424" s="1" t="s">
        <v>157</v>
      </c>
      <c r="DU424" s="1" t="s">
        <v>157</v>
      </c>
      <c r="DV424" s="1">
        <v>400.933</v>
      </c>
      <c r="DW424" s="1" t="str">
        <f t="shared" si="3"/>
        <v>low</v>
      </c>
      <c r="DX424" s="1">
        <v>205.11</v>
      </c>
      <c r="DY424" s="1">
        <v>104.419</v>
      </c>
      <c r="DZ424" s="1">
        <v>98.416</v>
      </c>
      <c r="EA424" s="1" t="s">
        <v>157</v>
      </c>
      <c r="EB424" s="1" t="s">
        <v>157</v>
      </c>
      <c r="EC424" s="1" t="s">
        <v>157</v>
      </c>
      <c r="ED424" s="1" t="s">
        <v>157</v>
      </c>
      <c r="EE424" s="1" t="s">
        <v>1007</v>
      </c>
      <c r="EF424" s="1" t="s">
        <v>151</v>
      </c>
      <c r="EG424" s="1" t="s">
        <v>151</v>
      </c>
    </row>
    <row r="425" ht="14.25" customHeight="1">
      <c r="A425" s="1" t="s">
        <v>1008</v>
      </c>
      <c r="B425" s="1" t="s">
        <v>153</v>
      </c>
      <c r="C425" s="1">
        <v>44.0</v>
      </c>
      <c r="D425" s="1" t="s">
        <v>161</v>
      </c>
      <c r="E425" s="1">
        <v>58.7</v>
      </c>
      <c r="F425" s="1">
        <v>40.0</v>
      </c>
      <c r="G425" s="1" t="s">
        <v>154</v>
      </c>
      <c r="H425" s="1">
        <v>46.4</v>
      </c>
      <c r="I425" s="1">
        <v>104.0</v>
      </c>
      <c r="J425" s="1">
        <v>190.0</v>
      </c>
      <c r="K425" s="1">
        <v>4.75</v>
      </c>
      <c r="L425" s="1">
        <v>58.0</v>
      </c>
      <c r="M425" s="1">
        <v>1.3</v>
      </c>
      <c r="N425" s="1">
        <v>83.0</v>
      </c>
      <c r="O425" s="1">
        <v>5.5</v>
      </c>
      <c r="P425" s="1">
        <v>28.4</v>
      </c>
      <c r="Q425" s="1">
        <v>11.84</v>
      </c>
      <c r="R425" s="1">
        <v>2.398648649</v>
      </c>
      <c r="S425" s="1">
        <v>232.0</v>
      </c>
      <c r="T425" s="1">
        <v>12.21</v>
      </c>
      <c r="U425" s="1">
        <v>4.6065</v>
      </c>
      <c r="V425" s="1">
        <v>152.9</v>
      </c>
      <c r="W425" s="1">
        <v>220.6958879</v>
      </c>
      <c r="X425" s="1">
        <v>65.0</v>
      </c>
      <c r="Y425" s="1">
        <v>40.00329627</v>
      </c>
      <c r="Z425" s="1">
        <v>2.499794</v>
      </c>
      <c r="AA425" s="1">
        <v>0.332256374</v>
      </c>
      <c r="AB425" s="1">
        <v>82.2</v>
      </c>
      <c r="AC425" s="1">
        <v>34.7955802</v>
      </c>
      <c r="AD425" s="1" t="s">
        <v>155</v>
      </c>
      <c r="AE425" s="1">
        <v>44.67342694</v>
      </c>
      <c r="AF425" s="1">
        <v>106.7</v>
      </c>
      <c r="AG425" s="1" t="s">
        <v>140</v>
      </c>
      <c r="AH425" s="1" t="s">
        <v>141</v>
      </c>
      <c r="AI425" s="1" t="s">
        <v>142</v>
      </c>
      <c r="AJ425" s="1" t="s">
        <v>167</v>
      </c>
      <c r="AK425" s="1" t="s">
        <v>143</v>
      </c>
      <c r="AL425" s="1">
        <v>122.0</v>
      </c>
      <c r="AM425" s="1">
        <v>85.0</v>
      </c>
      <c r="AN425" s="1">
        <v>1336.48</v>
      </c>
      <c r="AO425" s="1">
        <v>11.0182</v>
      </c>
      <c r="AP425" s="1">
        <v>249.697</v>
      </c>
      <c r="AQ425" s="1">
        <v>565.351</v>
      </c>
      <c r="AR425" s="1">
        <v>10.2947</v>
      </c>
      <c r="AS425" s="1">
        <v>767.367</v>
      </c>
      <c r="AT425" s="1">
        <v>1763.71</v>
      </c>
      <c r="AU425" s="1">
        <v>139.896</v>
      </c>
      <c r="AV425" s="1">
        <v>8.89547</v>
      </c>
      <c r="AW425" s="1">
        <v>0.78868</v>
      </c>
      <c r="AX425" s="1">
        <v>2.46376</v>
      </c>
      <c r="AY425" s="1">
        <v>758.744</v>
      </c>
      <c r="AZ425" s="1">
        <v>0.668454</v>
      </c>
      <c r="BA425" s="1">
        <v>1.01649</v>
      </c>
      <c r="BB425" s="1">
        <v>9.27493</v>
      </c>
      <c r="BC425" s="1">
        <v>3.40371</v>
      </c>
      <c r="BD425" s="1">
        <v>1.74324</v>
      </c>
      <c r="BE425" s="1">
        <v>247.672</v>
      </c>
      <c r="BF425" s="1">
        <v>6.79043</v>
      </c>
      <c r="BG425" s="1">
        <v>192.267</v>
      </c>
      <c r="BH425" s="1">
        <v>0.64043638</v>
      </c>
      <c r="BI425" s="1">
        <v>0.0</v>
      </c>
      <c r="BJ425" s="1">
        <v>0.0</v>
      </c>
      <c r="BK425" s="1">
        <v>0.0</v>
      </c>
      <c r="BL425" s="1" t="s">
        <v>144</v>
      </c>
      <c r="BM425" s="1" t="s">
        <v>145</v>
      </c>
      <c r="BN425" s="1" t="s">
        <v>145</v>
      </c>
      <c r="BO425" s="1" t="s">
        <v>145</v>
      </c>
      <c r="BP425" s="1" t="s">
        <v>146</v>
      </c>
      <c r="BQ425" s="1" t="s">
        <v>146</v>
      </c>
      <c r="BR425" s="1" t="s">
        <v>146</v>
      </c>
      <c r="BS425" s="1" t="s">
        <v>147</v>
      </c>
      <c r="BT425" s="1" t="s">
        <v>147</v>
      </c>
      <c r="BU425" s="1" t="s">
        <v>147</v>
      </c>
      <c r="BV425" s="1" t="s">
        <v>147</v>
      </c>
      <c r="BW425" s="1" t="s">
        <v>147</v>
      </c>
      <c r="BX425" s="1">
        <v>0.43358952</v>
      </c>
      <c r="BY425" s="1">
        <v>0.324543054</v>
      </c>
      <c r="BZ425" s="1" t="str">
        <f t="shared" si="1"/>
        <v>proinflamatoria</v>
      </c>
      <c r="CA425" s="1">
        <v>47.19025305</v>
      </c>
      <c r="CB425" s="1" t="s">
        <v>148</v>
      </c>
      <c r="CC425" s="1">
        <v>0.039125635</v>
      </c>
      <c r="CD425" s="1">
        <v>0.087569</v>
      </c>
      <c r="CE425" s="1">
        <v>0.041318908</v>
      </c>
      <c r="CF425" s="1">
        <v>0.038522117</v>
      </c>
      <c r="CG425" s="1">
        <v>0.228468389</v>
      </c>
      <c r="CH425" s="1">
        <v>427.308</v>
      </c>
      <c r="CI425" s="2" t="str">
        <f t="shared" si="2"/>
        <v>low</v>
      </c>
      <c r="CJ425" s="1">
        <v>804.642</v>
      </c>
      <c r="CK425" s="1">
        <v>801.17</v>
      </c>
      <c r="CL425" s="1">
        <v>3.472</v>
      </c>
      <c r="CM425" s="1">
        <v>448.914</v>
      </c>
      <c r="CN425" s="1">
        <v>354.295</v>
      </c>
      <c r="CO425" s="1">
        <v>1.417</v>
      </c>
      <c r="CP425" s="1">
        <v>0.0</v>
      </c>
      <c r="CQ425" s="1">
        <v>1.417</v>
      </c>
      <c r="CR425" s="1">
        <v>0.0</v>
      </c>
      <c r="CS425" s="1">
        <v>0.016</v>
      </c>
      <c r="CT425" s="1">
        <v>0.016</v>
      </c>
      <c r="CU425" s="1">
        <v>0.0</v>
      </c>
      <c r="CV425" s="1">
        <v>1.417</v>
      </c>
      <c r="CW425" s="1">
        <v>369.998</v>
      </c>
      <c r="CX425" s="1">
        <v>0.0</v>
      </c>
      <c r="CY425" s="1">
        <v>11.17</v>
      </c>
      <c r="CZ425" s="1">
        <v>0.0</v>
      </c>
      <c r="DA425" s="1">
        <v>0.0</v>
      </c>
      <c r="DB425" s="1">
        <v>0.0</v>
      </c>
      <c r="DC425" s="1">
        <v>0.0</v>
      </c>
      <c r="DD425" s="1">
        <v>0.0</v>
      </c>
      <c r="DE425" s="1">
        <v>0.0</v>
      </c>
      <c r="DF425" s="1">
        <v>67.746</v>
      </c>
      <c r="DG425" s="1">
        <v>0.0</v>
      </c>
      <c r="DH425" s="1">
        <v>67.746</v>
      </c>
      <c r="DI425" s="1">
        <v>2.815</v>
      </c>
      <c r="DJ425" s="1">
        <v>0.288</v>
      </c>
      <c r="DK425" s="1">
        <v>3.103</v>
      </c>
      <c r="DL425" s="1">
        <v>348.024</v>
      </c>
      <c r="DM425" s="1">
        <v>3.168</v>
      </c>
      <c r="DN425" s="1">
        <v>351.192</v>
      </c>
      <c r="DO425" s="1">
        <v>0.0</v>
      </c>
      <c r="DP425" s="1">
        <v>0.016</v>
      </c>
      <c r="DQ425" s="1">
        <v>0.016</v>
      </c>
      <c r="DR425" s="1" t="s">
        <v>158</v>
      </c>
      <c r="DS425" s="1" t="s">
        <v>149</v>
      </c>
      <c r="DT425" s="1" t="s">
        <v>149</v>
      </c>
      <c r="DU425" s="1" t="s">
        <v>157</v>
      </c>
      <c r="DV425" s="1">
        <v>319.727</v>
      </c>
      <c r="DW425" s="1" t="str">
        <f t="shared" si="3"/>
        <v>low</v>
      </c>
      <c r="DX425" s="1">
        <v>602.061</v>
      </c>
      <c r="DY425" s="1">
        <v>335.893</v>
      </c>
      <c r="DZ425" s="1">
        <v>265.096</v>
      </c>
      <c r="EA425" s="1" t="s">
        <v>158</v>
      </c>
      <c r="EB425" s="1" t="s">
        <v>149</v>
      </c>
      <c r="EC425" s="1" t="s">
        <v>149</v>
      </c>
      <c r="ED425" s="1" t="s">
        <v>149</v>
      </c>
      <c r="EE425" s="1" t="s">
        <v>1009</v>
      </c>
      <c r="EF425" s="1" t="s">
        <v>165</v>
      </c>
      <c r="EG425" s="1" t="s">
        <v>165</v>
      </c>
    </row>
    <row r="426" ht="14.25" customHeight="1">
      <c r="A426" s="1" t="s">
        <v>1010</v>
      </c>
      <c r="B426" s="1" t="s">
        <v>136</v>
      </c>
      <c r="C426" s="1">
        <v>43.0</v>
      </c>
      <c r="D426" s="1" t="s">
        <v>161</v>
      </c>
      <c r="E426" s="1">
        <v>94.8</v>
      </c>
      <c r="F426" s="1">
        <v>35.0</v>
      </c>
      <c r="G426" s="1" t="s">
        <v>138</v>
      </c>
      <c r="H426" s="1">
        <v>24.4</v>
      </c>
      <c r="I426" s="1">
        <v>107.0</v>
      </c>
      <c r="J426" s="1">
        <v>166.0</v>
      </c>
      <c r="K426" s="1">
        <v>4.742857143</v>
      </c>
      <c r="L426" s="1">
        <v>180.0</v>
      </c>
      <c r="M426" s="1">
        <v>2.2</v>
      </c>
      <c r="N426" s="1">
        <v>105.0</v>
      </c>
      <c r="O426" s="1">
        <v>6.9</v>
      </c>
      <c r="P426" s="1">
        <v>8.71</v>
      </c>
      <c r="Q426" s="1">
        <v>3.53</v>
      </c>
      <c r="R426" s="1">
        <v>2.467422096</v>
      </c>
      <c r="S426" s="1">
        <v>122.0</v>
      </c>
      <c r="T426" s="1">
        <v>46.44</v>
      </c>
      <c r="U426" s="1">
        <v>5.8275</v>
      </c>
      <c r="V426" s="1">
        <v>244.3</v>
      </c>
      <c r="W426" s="1">
        <v>399.0547798</v>
      </c>
      <c r="X426" s="1">
        <v>17.1</v>
      </c>
      <c r="Y426" s="1">
        <v>8.313961802</v>
      </c>
      <c r="Z426" s="1">
        <v>12.02796</v>
      </c>
      <c r="AA426" s="1">
        <v>0.270855039</v>
      </c>
      <c r="AB426" s="1">
        <v>117.7</v>
      </c>
      <c r="AC426" s="1">
        <v>37.82503175</v>
      </c>
      <c r="AD426" s="1" t="s">
        <v>155</v>
      </c>
      <c r="AE426" s="1">
        <v>41.1260678</v>
      </c>
      <c r="AF426" s="1">
        <v>118.4</v>
      </c>
      <c r="AG426" s="1" t="s">
        <v>140</v>
      </c>
      <c r="AH426" s="1" t="s">
        <v>141</v>
      </c>
      <c r="AI426" s="1" t="s">
        <v>142</v>
      </c>
      <c r="AJ426" s="1" t="s">
        <v>142</v>
      </c>
      <c r="AK426" s="1" t="s">
        <v>143</v>
      </c>
      <c r="AL426" s="1">
        <v>143.0</v>
      </c>
      <c r="AM426" s="1">
        <v>92.0</v>
      </c>
      <c r="AN426" s="1">
        <v>1851.79</v>
      </c>
      <c r="AO426" s="1">
        <v>26.27</v>
      </c>
      <c r="AP426" s="1">
        <v>538.133</v>
      </c>
      <c r="AQ426" s="1">
        <v>1014.04</v>
      </c>
      <c r="AR426" s="1">
        <v>13.3754</v>
      </c>
      <c r="AS426" s="1">
        <v>1210.74</v>
      </c>
      <c r="AT426" s="1">
        <v>2964.09</v>
      </c>
      <c r="AU426" s="1">
        <v>272.185</v>
      </c>
      <c r="AV426" s="1">
        <v>10.2186</v>
      </c>
      <c r="AW426" s="1">
        <v>1.53723</v>
      </c>
      <c r="AX426" s="1">
        <v>3.24165</v>
      </c>
      <c r="AY426" s="1">
        <v>623.78</v>
      </c>
      <c r="AZ426" s="1">
        <v>1.33086</v>
      </c>
      <c r="BA426" s="1">
        <v>1.74907</v>
      </c>
      <c r="BB426" s="1">
        <v>12.5636</v>
      </c>
      <c r="BC426" s="1">
        <v>4.75485</v>
      </c>
      <c r="BD426" s="1">
        <v>0.999573</v>
      </c>
      <c r="BE426" s="1">
        <v>477.181</v>
      </c>
      <c r="BF426" s="1">
        <v>6.86353</v>
      </c>
      <c r="BG426" s="1">
        <v>131.353</v>
      </c>
      <c r="BH426" s="1">
        <v>7.347209822</v>
      </c>
      <c r="BI426" s="1">
        <v>1.38357358</v>
      </c>
      <c r="BJ426" s="1">
        <v>0.692071475</v>
      </c>
      <c r="BK426" s="1">
        <v>0.059718204</v>
      </c>
      <c r="BL426" s="1" t="s">
        <v>144</v>
      </c>
      <c r="BM426" s="1" t="s">
        <v>145</v>
      </c>
      <c r="BN426" s="1" t="s">
        <v>146</v>
      </c>
      <c r="BO426" s="1" t="s">
        <v>145</v>
      </c>
      <c r="BP426" s="1" t="s">
        <v>145</v>
      </c>
      <c r="BQ426" s="1" t="s">
        <v>146</v>
      </c>
      <c r="BR426" s="1" t="s">
        <v>145</v>
      </c>
      <c r="BS426" s="1" t="s">
        <v>147</v>
      </c>
      <c r="BT426" s="1" t="s">
        <v>147</v>
      </c>
      <c r="BU426" s="1" t="s">
        <v>147</v>
      </c>
      <c r="BV426" s="1" t="s">
        <v>147</v>
      </c>
      <c r="BW426" s="1" t="s">
        <v>147</v>
      </c>
      <c r="BX426" s="1">
        <v>-1.018269027</v>
      </c>
      <c r="BY426" s="1">
        <v>-0.549821289</v>
      </c>
      <c r="BZ426" s="1" t="str">
        <f t="shared" si="1"/>
        <v>antiinflamatoria</v>
      </c>
      <c r="CA426" s="1">
        <v>34.2027027</v>
      </c>
      <c r="CB426" s="1" t="s">
        <v>148</v>
      </c>
      <c r="CC426" s="1">
        <v>0.05965437</v>
      </c>
      <c r="CD426" s="1">
        <v>0.270521768</v>
      </c>
      <c r="CE426" s="1">
        <v>0.348288468</v>
      </c>
      <c r="CF426" s="1">
        <v>0.143901628</v>
      </c>
      <c r="CG426" s="1">
        <v>0.032735128</v>
      </c>
      <c r="CH426" s="1">
        <v>1104.671</v>
      </c>
      <c r="CI426" s="2" t="str">
        <f t="shared" si="2"/>
        <v>High</v>
      </c>
      <c r="CJ426" s="1">
        <v>91.237</v>
      </c>
      <c r="CK426" s="1">
        <v>45.031</v>
      </c>
      <c r="CL426" s="1">
        <v>46.206</v>
      </c>
      <c r="CM426" s="1">
        <v>18.13</v>
      </c>
      <c r="CN426" s="1">
        <v>69.317</v>
      </c>
      <c r="CO426" s="1">
        <v>1.862</v>
      </c>
      <c r="CP426" s="1">
        <v>0.0</v>
      </c>
      <c r="CQ426" s="1">
        <v>1.862</v>
      </c>
      <c r="CR426" s="1">
        <v>0.009</v>
      </c>
      <c r="CS426" s="1">
        <v>1.904</v>
      </c>
      <c r="CT426" s="1">
        <v>1.913</v>
      </c>
      <c r="CU426" s="1">
        <v>0.015</v>
      </c>
      <c r="CV426" s="1">
        <v>1.731</v>
      </c>
      <c r="CW426" s="1">
        <v>0.0</v>
      </c>
      <c r="CX426" s="1">
        <v>0.0</v>
      </c>
      <c r="CY426" s="1">
        <v>0.885</v>
      </c>
      <c r="CZ426" s="1">
        <v>0.0</v>
      </c>
      <c r="DA426" s="1">
        <v>0.0</v>
      </c>
      <c r="DB426" s="1">
        <v>0.0</v>
      </c>
      <c r="DC426" s="1">
        <v>17.024</v>
      </c>
      <c r="DD426" s="1">
        <v>0.001</v>
      </c>
      <c r="DE426" s="1">
        <v>17.026</v>
      </c>
      <c r="DF426" s="1">
        <v>0.186</v>
      </c>
      <c r="DG426" s="1">
        <v>0.033</v>
      </c>
      <c r="DH426" s="1">
        <v>0.22</v>
      </c>
      <c r="DI426" s="1">
        <v>0.334</v>
      </c>
      <c r="DJ426" s="1">
        <v>1.306</v>
      </c>
      <c r="DK426" s="1">
        <v>1.64</v>
      </c>
      <c r="DL426" s="1">
        <v>24.694</v>
      </c>
      <c r="DM426" s="1">
        <v>42.941</v>
      </c>
      <c r="DN426" s="1">
        <v>67.635</v>
      </c>
      <c r="DO426" s="1">
        <v>0.009</v>
      </c>
      <c r="DP426" s="1">
        <v>1.904</v>
      </c>
      <c r="DQ426" s="1">
        <v>1.913</v>
      </c>
      <c r="DR426" s="1" t="s">
        <v>157</v>
      </c>
      <c r="DS426" s="1" t="s">
        <v>158</v>
      </c>
      <c r="DT426" s="1" t="s">
        <v>158</v>
      </c>
      <c r="DU426" s="1" t="s">
        <v>158</v>
      </c>
      <c r="DV426" s="1">
        <v>596.542</v>
      </c>
      <c r="DW426" s="1" t="str">
        <f t="shared" si="3"/>
        <v>high</v>
      </c>
      <c r="DX426" s="1">
        <v>49.27</v>
      </c>
      <c r="DY426" s="1">
        <v>9.791</v>
      </c>
      <c r="DZ426" s="1">
        <v>37.433</v>
      </c>
      <c r="EA426" s="1" t="s">
        <v>157</v>
      </c>
      <c r="EB426" s="1" t="s">
        <v>158</v>
      </c>
      <c r="EC426" s="1" t="s">
        <v>158</v>
      </c>
      <c r="ED426" s="1" t="s">
        <v>158</v>
      </c>
      <c r="EE426" s="1" t="s">
        <v>1011</v>
      </c>
      <c r="EF426" s="1" t="s">
        <v>151</v>
      </c>
      <c r="EG426" s="1" t="s">
        <v>151</v>
      </c>
    </row>
    <row r="427" ht="14.25" customHeight="1">
      <c r="A427" s="1" t="s">
        <v>1012</v>
      </c>
      <c r="B427" s="1" t="s">
        <v>153</v>
      </c>
      <c r="C427" s="1">
        <v>57.0</v>
      </c>
      <c r="D427" s="1" t="s">
        <v>161</v>
      </c>
      <c r="E427" s="1">
        <v>142.0</v>
      </c>
      <c r="F427" s="1">
        <v>56.0</v>
      </c>
      <c r="G427" s="1" t="s">
        <v>154</v>
      </c>
      <c r="H427" s="1">
        <v>17.6</v>
      </c>
      <c r="I427" s="1">
        <v>206.0</v>
      </c>
      <c r="J427" s="1">
        <v>280.0</v>
      </c>
      <c r="K427" s="1">
        <v>5.0</v>
      </c>
      <c r="L427" s="1">
        <v>40.0</v>
      </c>
      <c r="M427" s="1">
        <v>2.4</v>
      </c>
      <c r="N427" s="1">
        <v>89.0</v>
      </c>
      <c r="O427" s="1">
        <v>5.6</v>
      </c>
      <c r="P427" s="1">
        <v>8.62</v>
      </c>
      <c r="Q427" s="1">
        <v>19.62</v>
      </c>
      <c r="R427" s="1">
        <v>0.439347604</v>
      </c>
      <c r="S427" s="1">
        <v>88.0</v>
      </c>
      <c r="T427" s="1">
        <v>9.71</v>
      </c>
      <c r="U427" s="1">
        <v>4.9395</v>
      </c>
      <c r="V427" s="1">
        <v>114.0</v>
      </c>
      <c r="W427" s="1">
        <v>134.9079542</v>
      </c>
      <c r="X427" s="1">
        <v>79.8</v>
      </c>
      <c r="Y427" s="1">
        <v>46.9116057</v>
      </c>
      <c r="Z427" s="1">
        <v>2.131668667</v>
      </c>
      <c r="AA427" s="1">
        <v>0.340073646</v>
      </c>
      <c r="AB427" s="1">
        <v>56.0</v>
      </c>
      <c r="AC427" s="1">
        <v>22.89362314</v>
      </c>
      <c r="AD427" s="1" t="s">
        <v>154</v>
      </c>
      <c r="AE427" s="1">
        <v>42.16844511</v>
      </c>
      <c r="AF427" s="1">
        <v>77.5</v>
      </c>
      <c r="AG427" s="1" t="s">
        <v>154</v>
      </c>
      <c r="AH427" s="1" t="s">
        <v>154</v>
      </c>
      <c r="AI427" s="1" t="s">
        <v>142</v>
      </c>
      <c r="AJ427" s="1" t="s">
        <v>142</v>
      </c>
      <c r="AK427" s="1" t="s">
        <v>143</v>
      </c>
      <c r="AL427" s="1">
        <v>116.0</v>
      </c>
      <c r="AM427" s="1">
        <v>59.0</v>
      </c>
      <c r="AN427" s="1">
        <v>1797.03</v>
      </c>
      <c r="AO427" s="1">
        <v>17.3879</v>
      </c>
      <c r="AP427" s="1">
        <v>842.807</v>
      </c>
      <c r="AQ427" s="1">
        <v>1083.77</v>
      </c>
      <c r="AR427" s="1">
        <v>14.1366</v>
      </c>
      <c r="AS427" s="1">
        <v>1367.33</v>
      </c>
      <c r="AT427" s="1">
        <v>2934.29</v>
      </c>
      <c r="AU427" s="1">
        <v>239.874</v>
      </c>
      <c r="AV427" s="1">
        <v>10.6268</v>
      </c>
      <c r="AW427" s="1">
        <v>1.5055</v>
      </c>
      <c r="AX427" s="1">
        <v>3.12984</v>
      </c>
      <c r="AY427" s="1">
        <v>895.208</v>
      </c>
      <c r="AZ427" s="1">
        <v>1.04146</v>
      </c>
      <c r="BA427" s="1">
        <v>1.59885</v>
      </c>
      <c r="BB427" s="1">
        <v>13.9955</v>
      </c>
      <c r="BC427" s="1">
        <v>4.31827</v>
      </c>
      <c r="BD427" s="1">
        <v>0.974116</v>
      </c>
      <c r="BE427" s="1">
        <v>328.102</v>
      </c>
      <c r="BF427" s="1">
        <v>7.28979</v>
      </c>
      <c r="BG427" s="1">
        <v>123.183</v>
      </c>
      <c r="BH427" s="1">
        <v>2.954749073</v>
      </c>
      <c r="BI427" s="1">
        <v>0.713527912</v>
      </c>
      <c r="BJ427" s="1">
        <v>1.384085308</v>
      </c>
      <c r="BK427" s="1">
        <v>0.076566015</v>
      </c>
      <c r="BL427" s="1" t="s">
        <v>156</v>
      </c>
      <c r="BM427" s="1" t="s">
        <v>146</v>
      </c>
      <c r="BN427" s="1" t="s">
        <v>146</v>
      </c>
      <c r="BO427" s="1" t="s">
        <v>146</v>
      </c>
      <c r="BP427" s="1" t="s">
        <v>146</v>
      </c>
      <c r="BQ427" s="1" t="s">
        <v>146</v>
      </c>
      <c r="BR427" s="1" t="s">
        <v>146</v>
      </c>
      <c r="BS427" s="1" t="s">
        <v>147</v>
      </c>
      <c r="BT427" s="1" t="s">
        <v>147</v>
      </c>
      <c r="BU427" s="1" t="s">
        <v>147</v>
      </c>
      <c r="BV427" s="1" t="s">
        <v>147</v>
      </c>
      <c r="BW427" s="1" t="s">
        <v>147</v>
      </c>
      <c r="BX427" s="1">
        <v>0.912977942</v>
      </c>
      <c r="BY427" s="1">
        <v>0.508056729</v>
      </c>
      <c r="BZ427" s="1" t="str">
        <f t="shared" si="1"/>
        <v>proinflamatoria</v>
      </c>
      <c r="CA427" s="1">
        <v>35.63870968</v>
      </c>
      <c r="CB427" s="1" t="s">
        <v>148</v>
      </c>
      <c r="CC427" s="1">
        <v>0.020560934</v>
      </c>
      <c r="CD427" s="1">
        <v>0.242339555</v>
      </c>
      <c r="CE427" s="1">
        <v>0.024653159</v>
      </c>
      <c r="CF427" s="1">
        <v>0.613634095</v>
      </c>
      <c r="CG427" s="1">
        <v>0.042918455</v>
      </c>
      <c r="CH427" s="1">
        <v>1740.38</v>
      </c>
      <c r="CI427" s="2" t="str">
        <f t="shared" si="2"/>
        <v>High</v>
      </c>
      <c r="CJ427" s="1">
        <v>1158.823</v>
      </c>
      <c r="CK427" s="1">
        <v>878.132</v>
      </c>
      <c r="CL427" s="1">
        <v>280.691</v>
      </c>
      <c r="CM427" s="1">
        <v>444.253</v>
      </c>
      <c r="CN427" s="1">
        <v>683.791</v>
      </c>
      <c r="CO427" s="1">
        <v>4.972</v>
      </c>
      <c r="CP427" s="1">
        <v>0.0</v>
      </c>
      <c r="CQ427" s="1">
        <v>4.972</v>
      </c>
      <c r="CR427" s="1">
        <v>11.647</v>
      </c>
      <c r="CS427" s="1">
        <v>14.157</v>
      </c>
      <c r="CT427" s="1">
        <v>25.805</v>
      </c>
      <c r="CU427" s="1">
        <v>0.003</v>
      </c>
      <c r="CV427" s="1">
        <v>0.503</v>
      </c>
      <c r="CW427" s="1">
        <v>0.0</v>
      </c>
      <c r="CX427" s="1">
        <v>0.0</v>
      </c>
      <c r="CY427" s="1">
        <v>439.53</v>
      </c>
      <c r="CZ427" s="1">
        <v>0.273</v>
      </c>
      <c r="DA427" s="1">
        <v>0.169</v>
      </c>
      <c r="DB427" s="1">
        <v>0.442</v>
      </c>
      <c r="DC427" s="1">
        <v>0.033</v>
      </c>
      <c r="DD427" s="1">
        <v>0.164</v>
      </c>
      <c r="DE427" s="1">
        <v>0.197</v>
      </c>
      <c r="DF427" s="1">
        <v>2.625</v>
      </c>
      <c r="DG427" s="1">
        <v>1.458</v>
      </c>
      <c r="DH427" s="1">
        <v>4.083</v>
      </c>
      <c r="DI427" s="1">
        <v>0.242</v>
      </c>
      <c r="DJ427" s="1">
        <v>10.176</v>
      </c>
      <c r="DK427" s="1">
        <v>10.418</v>
      </c>
      <c r="DL427" s="1">
        <v>418.775</v>
      </c>
      <c r="DM427" s="1">
        <v>254.535</v>
      </c>
      <c r="DN427" s="1">
        <v>673.31</v>
      </c>
      <c r="DO427" s="1">
        <v>11.647</v>
      </c>
      <c r="DP427" s="1">
        <v>14.157</v>
      </c>
      <c r="DQ427" s="1">
        <v>25.805</v>
      </c>
      <c r="DR427" s="1" t="s">
        <v>149</v>
      </c>
      <c r="DS427" s="1" t="s">
        <v>149</v>
      </c>
      <c r="DT427" s="1" t="s">
        <v>149</v>
      </c>
      <c r="DU427" s="1" t="s">
        <v>149</v>
      </c>
      <c r="DV427" s="1">
        <v>968.476</v>
      </c>
      <c r="DW427" s="1" t="str">
        <f t="shared" si="3"/>
        <v>high</v>
      </c>
      <c r="DX427" s="1">
        <v>644.855</v>
      </c>
      <c r="DY427" s="1">
        <v>247.215</v>
      </c>
      <c r="DZ427" s="1">
        <v>380.512</v>
      </c>
      <c r="EA427" s="1" t="s">
        <v>149</v>
      </c>
      <c r="EB427" s="1" t="s">
        <v>149</v>
      </c>
      <c r="EC427" s="1" t="s">
        <v>149</v>
      </c>
      <c r="ED427" s="1" t="s">
        <v>149</v>
      </c>
      <c r="EE427" s="1" t="s">
        <v>1013</v>
      </c>
      <c r="EF427" s="1" t="s">
        <v>151</v>
      </c>
      <c r="EG427" s="1" t="s">
        <v>151</v>
      </c>
    </row>
    <row r="428" ht="14.25" customHeight="1">
      <c r="A428" s="1" t="s">
        <v>1014</v>
      </c>
      <c r="B428" s="1" t="s">
        <v>153</v>
      </c>
      <c r="C428" s="1">
        <v>60.0</v>
      </c>
      <c r="D428" s="1" t="s">
        <v>161</v>
      </c>
      <c r="E428" s="1">
        <v>95.0</v>
      </c>
      <c r="F428" s="1">
        <v>60.0</v>
      </c>
      <c r="G428" s="1" t="s">
        <v>154</v>
      </c>
      <c r="H428" s="1">
        <v>29.0</v>
      </c>
      <c r="I428" s="1">
        <v>118.0</v>
      </c>
      <c r="J428" s="1">
        <v>207.0</v>
      </c>
      <c r="K428" s="1">
        <v>3.45</v>
      </c>
      <c r="L428" s="1">
        <v>59.0</v>
      </c>
      <c r="M428" s="1">
        <v>1.2</v>
      </c>
      <c r="N428" s="1">
        <v>88.0</v>
      </c>
      <c r="O428" s="1">
        <v>5.9</v>
      </c>
      <c r="P428" s="1">
        <v>9.71</v>
      </c>
      <c r="Q428" s="1">
        <v>8.99</v>
      </c>
      <c r="R428" s="1">
        <v>1.080088988</v>
      </c>
      <c r="S428" s="1">
        <v>145.0</v>
      </c>
      <c r="T428" s="1">
        <v>14.91</v>
      </c>
      <c r="U428" s="1">
        <v>4.884</v>
      </c>
      <c r="V428" s="1">
        <v>155.9</v>
      </c>
      <c r="W428" s="1">
        <v>215.4624277</v>
      </c>
      <c r="X428" s="1">
        <v>52.7</v>
      </c>
      <c r="Y428" s="1">
        <v>30.89791822</v>
      </c>
      <c r="Z428" s="1">
        <v>3.236464</v>
      </c>
      <c r="AA428" s="1">
        <v>0.320318719</v>
      </c>
      <c r="AB428" s="1">
        <v>64.6</v>
      </c>
      <c r="AC428" s="1">
        <v>24.73715812</v>
      </c>
      <c r="AD428" s="1" t="s">
        <v>154</v>
      </c>
      <c r="AE428" s="1">
        <v>39.02347384</v>
      </c>
      <c r="AF428" s="1">
        <v>92.5</v>
      </c>
      <c r="AG428" s="1" t="s">
        <v>140</v>
      </c>
      <c r="AH428" s="1" t="s">
        <v>141</v>
      </c>
      <c r="AI428" s="1" t="s">
        <v>142</v>
      </c>
      <c r="AJ428" s="1" t="s">
        <v>167</v>
      </c>
      <c r="AK428" s="1" t="s">
        <v>170</v>
      </c>
      <c r="AL428" s="1">
        <v>110.0</v>
      </c>
      <c r="AM428" s="1">
        <v>81.0</v>
      </c>
      <c r="AN428" s="1">
        <v>1606.42</v>
      </c>
      <c r="AO428" s="1">
        <v>10.5959</v>
      </c>
      <c r="AP428" s="1">
        <v>1082.67</v>
      </c>
      <c r="AQ428" s="1">
        <v>1284.92</v>
      </c>
      <c r="AR428" s="1">
        <v>11.7775</v>
      </c>
      <c r="AS428" s="1">
        <v>1244.62</v>
      </c>
      <c r="AT428" s="1">
        <v>3220.5</v>
      </c>
      <c r="AU428" s="1">
        <v>228.154</v>
      </c>
      <c r="AV428" s="1">
        <v>10.2354</v>
      </c>
      <c r="AW428" s="1">
        <v>1.0017</v>
      </c>
      <c r="AX428" s="1">
        <v>2.36191</v>
      </c>
      <c r="AY428" s="1">
        <v>946.787</v>
      </c>
      <c r="AZ428" s="1">
        <v>0.928008</v>
      </c>
      <c r="BA428" s="1">
        <v>1.93873</v>
      </c>
      <c r="BB428" s="1">
        <v>16.8929</v>
      </c>
      <c r="BC428" s="1">
        <v>4.7584</v>
      </c>
      <c r="BD428" s="1">
        <v>1.62339</v>
      </c>
      <c r="BE428" s="1">
        <v>319.872</v>
      </c>
      <c r="BF428" s="1">
        <v>7.27114</v>
      </c>
      <c r="BG428" s="1">
        <v>132.611</v>
      </c>
      <c r="BH428" s="1">
        <v>1.336172973</v>
      </c>
      <c r="BI428" s="1">
        <v>0.152950189</v>
      </c>
      <c r="BJ428" s="1">
        <v>0.165255221</v>
      </c>
      <c r="BK428" s="1">
        <v>0.018994022</v>
      </c>
      <c r="BL428" s="1" t="s">
        <v>144</v>
      </c>
      <c r="BM428" s="1" t="s">
        <v>146</v>
      </c>
      <c r="BN428" s="1" t="s">
        <v>146</v>
      </c>
      <c r="BO428" s="1" t="s">
        <v>145</v>
      </c>
      <c r="BP428" s="1" t="s">
        <v>146</v>
      </c>
      <c r="BQ428" s="1" t="s">
        <v>146</v>
      </c>
      <c r="BR428" s="1" t="s">
        <v>145</v>
      </c>
      <c r="BS428" s="1" t="s">
        <v>147</v>
      </c>
      <c r="BT428" s="1" t="s">
        <v>147</v>
      </c>
      <c r="BU428" s="1" t="s">
        <v>147</v>
      </c>
      <c r="BV428" s="1" t="s">
        <v>147</v>
      </c>
      <c r="BW428" s="1" t="s">
        <v>147</v>
      </c>
      <c r="BX428" s="1">
        <v>0.74451924</v>
      </c>
      <c r="BY428" s="1">
        <v>0.463586077</v>
      </c>
      <c r="BZ428" s="1" t="str">
        <f t="shared" si="1"/>
        <v>proinflamatoria</v>
      </c>
      <c r="CA428" s="1">
        <v>41.05945946</v>
      </c>
      <c r="CB428" s="1" t="s">
        <v>148</v>
      </c>
      <c r="CC428" s="1">
        <v>0.006250233</v>
      </c>
      <c r="CD428" s="1">
        <v>0.288812828</v>
      </c>
      <c r="CE428" s="1">
        <v>0.078871982</v>
      </c>
      <c r="CF428" s="1">
        <v>0.237099594</v>
      </c>
      <c r="CG428" s="1">
        <v>0.165668366</v>
      </c>
      <c r="CH428" s="1">
        <v>318.175</v>
      </c>
      <c r="CI428" s="2" t="str">
        <f t="shared" si="2"/>
        <v>low</v>
      </c>
      <c r="CJ428" s="1">
        <v>52.653</v>
      </c>
      <c r="CK428" s="1">
        <v>7.138</v>
      </c>
      <c r="CL428" s="1">
        <v>45.515</v>
      </c>
      <c r="CM428" s="1">
        <v>5.295</v>
      </c>
      <c r="CN428" s="1">
        <v>47.15</v>
      </c>
      <c r="CO428" s="1">
        <v>0.181</v>
      </c>
      <c r="CP428" s="1">
        <v>0.0</v>
      </c>
      <c r="CQ428" s="1">
        <v>0.181</v>
      </c>
      <c r="CR428" s="1">
        <v>0.0</v>
      </c>
      <c r="CS428" s="1">
        <v>0.027</v>
      </c>
      <c r="CT428" s="1">
        <v>0.027</v>
      </c>
      <c r="CU428" s="1">
        <v>0.0</v>
      </c>
      <c r="CV428" s="1">
        <v>0.181</v>
      </c>
      <c r="CW428" s="1">
        <v>0.0</v>
      </c>
      <c r="CX428" s="1">
        <v>0.0</v>
      </c>
      <c r="CY428" s="1">
        <v>3.532</v>
      </c>
      <c r="CZ428" s="1">
        <v>0.0</v>
      </c>
      <c r="DA428" s="1">
        <v>0.0</v>
      </c>
      <c r="DB428" s="1">
        <v>0.0</v>
      </c>
      <c r="DC428" s="1">
        <v>1.763</v>
      </c>
      <c r="DD428" s="1">
        <v>0.0</v>
      </c>
      <c r="DE428" s="1">
        <v>1.763</v>
      </c>
      <c r="DF428" s="1">
        <v>0.0</v>
      </c>
      <c r="DG428" s="1">
        <v>0.0</v>
      </c>
      <c r="DH428" s="1">
        <v>0.0</v>
      </c>
      <c r="DI428" s="1">
        <v>0.753</v>
      </c>
      <c r="DJ428" s="1">
        <v>0.607</v>
      </c>
      <c r="DK428" s="1">
        <v>1.359</v>
      </c>
      <c r="DL428" s="1">
        <v>0.883</v>
      </c>
      <c r="DM428" s="1">
        <v>44.855</v>
      </c>
      <c r="DN428" s="1">
        <v>45.738</v>
      </c>
      <c r="DO428" s="1">
        <v>0.0</v>
      </c>
      <c r="DP428" s="1">
        <v>0.027</v>
      </c>
      <c r="DQ428" s="1">
        <v>0.027</v>
      </c>
      <c r="DR428" s="1" t="s">
        <v>158</v>
      </c>
      <c r="DS428" s="1" t="s">
        <v>158</v>
      </c>
      <c r="DT428" s="1" t="s">
        <v>158</v>
      </c>
      <c r="DU428" s="1" t="s">
        <v>158</v>
      </c>
      <c r="DV428" s="1">
        <v>198.065</v>
      </c>
      <c r="DW428" s="1" t="str">
        <f t="shared" si="3"/>
        <v>low</v>
      </c>
      <c r="DX428" s="1">
        <v>32.777</v>
      </c>
      <c r="DY428" s="1">
        <v>3.296</v>
      </c>
      <c r="DZ428" s="1">
        <v>29.351</v>
      </c>
      <c r="EA428" s="1" t="s">
        <v>158</v>
      </c>
      <c r="EB428" s="1" t="s">
        <v>158</v>
      </c>
      <c r="EC428" s="1" t="s">
        <v>158</v>
      </c>
      <c r="ED428" s="1" t="s">
        <v>158</v>
      </c>
      <c r="EE428" s="1" t="s">
        <v>1015</v>
      </c>
      <c r="EF428" s="1" t="s">
        <v>165</v>
      </c>
      <c r="EG428" s="1" t="s">
        <v>151</v>
      </c>
    </row>
    <row r="429" ht="14.25" customHeight="1">
      <c r="A429" s="1" t="s">
        <v>1016</v>
      </c>
      <c r="B429" s="1" t="s">
        <v>136</v>
      </c>
      <c r="C429" s="1">
        <v>37.0</v>
      </c>
      <c r="D429" s="1" t="s">
        <v>137</v>
      </c>
      <c r="E429" s="1">
        <v>119.0</v>
      </c>
      <c r="F429" s="1">
        <v>41.0</v>
      </c>
      <c r="G429" s="1" t="s">
        <v>154</v>
      </c>
      <c r="H429" s="1">
        <v>74.8</v>
      </c>
      <c r="I429" s="1">
        <v>100.0</v>
      </c>
      <c r="J429" s="1">
        <v>216.0</v>
      </c>
      <c r="K429" s="1">
        <v>5.268292683</v>
      </c>
      <c r="L429" s="1">
        <v>228.0</v>
      </c>
      <c r="M429" s="1">
        <v>2.7</v>
      </c>
      <c r="N429" s="1">
        <v>145.0</v>
      </c>
      <c r="O429" s="1">
        <v>7.3</v>
      </c>
      <c r="P429" s="1">
        <v>4.46</v>
      </c>
      <c r="Q429" s="1">
        <v>2.2</v>
      </c>
      <c r="R429" s="1">
        <v>2.027272727</v>
      </c>
      <c r="S429" s="1">
        <v>374.0</v>
      </c>
      <c r="T429" s="1">
        <v>26.11</v>
      </c>
      <c r="U429" s="1">
        <v>8.0475</v>
      </c>
      <c r="V429" s="1">
        <v>90.8</v>
      </c>
      <c r="W429" s="1">
        <v>114.8323255</v>
      </c>
      <c r="X429" s="1">
        <v>27.4</v>
      </c>
      <c r="Y429" s="1">
        <v>10.70815529</v>
      </c>
      <c r="Z429" s="1">
        <v>9.338676667</v>
      </c>
      <c r="AA429" s="1">
        <v>0.27916545</v>
      </c>
      <c r="AB429" s="1">
        <v>109.2</v>
      </c>
      <c r="AC429" s="1">
        <v>31.49657172</v>
      </c>
      <c r="AD429" s="1" t="s">
        <v>155</v>
      </c>
      <c r="AE429" s="1">
        <v>38.79510028</v>
      </c>
      <c r="AF429" s="1">
        <v>114.9</v>
      </c>
      <c r="AG429" s="1" t="s">
        <v>140</v>
      </c>
      <c r="AH429" s="1" t="s">
        <v>141</v>
      </c>
      <c r="AI429" s="1" t="s">
        <v>142</v>
      </c>
      <c r="AJ429" s="1" t="s">
        <v>167</v>
      </c>
      <c r="AK429" s="1" t="s">
        <v>173</v>
      </c>
      <c r="AL429" s="1">
        <v>164.0</v>
      </c>
      <c r="AM429" s="1">
        <v>96.0</v>
      </c>
      <c r="AN429" s="1">
        <v>3009.21</v>
      </c>
      <c r="AO429" s="1">
        <v>19.7925</v>
      </c>
      <c r="AP429" s="1">
        <v>851.317</v>
      </c>
      <c r="AQ429" s="1">
        <v>1394.02</v>
      </c>
      <c r="AR429" s="1">
        <v>18.4014</v>
      </c>
      <c r="AS429" s="1">
        <v>1909.86</v>
      </c>
      <c r="AT429" s="1">
        <v>4077.03</v>
      </c>
      <c r="AU429" s="1">
        <v>289.689</v>
      </c>
      <c r="AV429" s="1">
        <v>10.9444</v>
      </c>
      <c r="AW429" s="1">
        <v>4.11824</v>
      </c>
      <c r="AX429" s="1">
        <v>4.27753</v>
      </c>
      <c r="AY429" s="1">
        <v>873.058</v>
      </c>
      <c r="AZ429" s="1">
        <v>1.52192</v>
      </c>
      <c r="BA429" s="1">
        <v>2.15316</v>
      </c>
      <c r="BB429" s="1">
        <v>23.1061</v>
      </c>
      <c r="BC429" s="1">
        <v>6.97018</v>
      </c>
      <c r="BD429" s="1">
        <v>0.906856</v>
      </c>
      <c r="BE429" s="1">
        <v>393.101</v>
      </c>
      <c r="BF429" s="1">
        <v>7.00228</v>
      </c>
      <c r="BG429" s="1">
        <v>161.242</v>
      </c>
      <c r="BH429" s="1">
        <v>1.410628657</v>
      </c>
      <c r="BI429" s="1">
        <v>0.491433919</v>
      </c>
      <c r="BJ429" s="1">
        <v>0.353329348</v>
      </c>
      <c r="BK429" s="1">
        <v>0.041799168</v>
      </c>
      <c r="BL429" s="1" t="s">
        <v>144</v>
      </c>
      <c r="BM429" s="1" t="s">
        <v>145</v>
      </c>
      <c r="BN429" s="1" t="s">
        <v>145</v>
      </c>
      <c r="BO429" s="1" t="s">
        <v>146</v>
      </c>
      <c r="BP429" s="1" t="s">
        <v>145</v>
      </c>
      <c r="BQ429" s="1" t="s">
        <v>146</v>
      </c>
      <c r="BR429" s="1" t="s">
        <v>145</v>
      </c>
      <c r="BS429" s="1" t="s">
        <v>147</v>
      </c>
      <c r="BT429" s="1" t="s">
        <v>147</v>
      </c>
      <c r="BU429" s="1" t="s">
        <v>147</v>
      </c>
      <c r="BV429" s="1" t="s">
        <v>147</v>
      </c>
      <c r="BW429" s="1" t="s">
        <v>147</v>
      </c>
      <c r="BX429" s="1">
        <v>-0.15590979</v>
      </c>
      <c r="BY429" s="1">
        <v>-0.051814486</v>
      </c>
      <c r="BZ429" s="1" t="str">
        <f t="shared" si="1"/>
        <v>antiinflamatoria</v>
      </c>
      <c r="CA429" s="1">
        <v>31.58920801</v>
      </c>
      <c r="CB429" s="1" t="s">
        <v>148</v>
      </c>
      <c r="CC429" s="1" t="s">
        <v>147</v>
      </c>
      <c r="CD429" s="1" t="s">
        <v>147</v>
      </c>
      <c r="CE429" s="1" t="s">
        <v>147</v>
      </c>
      <c r="CF429" s="1" t="s">
        <v>147</v>
      </c>
      <c r="CG429" s="1" t="s">
        <v>147</v>
      </c>
      <c r="CH429" s="1">
        <v>1330.001</v>
      </c>
      <c r="CI429" s="2" t="str">
        <f t="shared" si="2"/>
        <v>High</v>
      </c>
      <c r="CJ429" s="1">
        <v>840.894</v>
      </c>
      <c r="CK429" s="1">
        <v>485.492</v>
      </c>
      <c r="CL429" s="1">
        <v>355.401</v>
      </c>
      <c r="CM429" s="1">
        <v>61.069</v>
      </c>
      <c r="CN429" s="1">
        <v>757.281</v>
      </c>
      <c r="CO429" s="1">
        <v>12.1</v>
      </c>
      <c r="CP429" s="1">
        <v>0.0</v>
      </c>
      <c r="CQ429" s="1">
        <v>12.1</v>
      </c>
      <c r="CR429" s="1">
        <v>0.0</v>
      </c>
      <c r="CS429" s="1">
        <v>10.443</v>
      </c>
      <c r="CT429" s="1">
        <v>10.443</v>
      </c>
      <c r="CU429" s="1">
        <v>0.0</v>
      </c>
      <c r="CV429" s="1">
        <v>3.266</v>
      </c>
      <c r="CW429" s="1">
        <v>0.0</v>
      </c>
      <c r="CX429" s="1">
        <v>0.0</v>
      </c>
      <c r="CY429" s="1">
        <v>25.027</v>
      </c>
      <c r="CZ429" s="1">
        <v>0.046</v>
      </c>
      <c r="DA429" s="1">
        <v>0.33</v>
      </c>
      <c r="DB429" s="1">
        <v>0.377</v>
      </c>
      <c r="DC429" s="1">
        <v>28.401</v>
      </c>
      <c r="DD429" s="1">
        <v>0.192</v>
      </c>
      <c r="DE429" s="1">
        <v>28.593</v>
      </c>
      <c r="DF429" s="1">
        <v>5.245</v>
      </c>
      <c r="DG429" s="1">
        <v>1.828</v>
      </c>
      <c r="DH429" s="1">
        <v>7.073</v>
      </c>
      <c r="DI429" s="1">
        <v>1.09</v>
      </c>
      <c r="DJ429" s="1">
        <v>3.928</v>
      </c>
      <c r="DK429" s="1">
        <v>5.019</v>
      </c>
      <c r="DL429" s="1">
        <v>413.487</v>
      </c>
      <c r="DM429" s="1">
        <v>338.584</v>
      </c>
      <c r="DN429" s="1">
        <v>752.071</v>
      </c>
      <c r="DO429" s="1">
        <v>0.0</v>
      </c>
      <c r="DP429" s="1">
        <v>10.443</v>
      </c>
      <c r="DQ429" s="1">
        <v>10.443</v>
      </c>
      <c r="DR429" s="1" t="s">
        <v>149</v>
      </c>
      <c r="DS429" s="1" t="s">
        <v>149</v>
      </c>
      <c r="DT429" s="1" t="s">
        <v>157</v>
      </c>
      <c r="DU429" s="1" t="s">
        <v>149</v>
      </c>
      <c r="DV429" s="1">
        <v>441.977</v>
      </c>
      <c r="DW429" s="1" t="str">
        <f t="shared" si="3"/>
        <v>low</v>
      </c>
      <c r="DX429" s="1">
        <v>279.44</v>
      </c>
      <c r="DY429" s="1">
        <v>20.294</v>
      </c>
      <c r="DZ429" s="1">
        <v>251.654</v>
      </c>
      <c r="EA429" s="1" t="s">
        <v>157</v>
      </c>
      <c r="EB429" s="1" t="s">
        <v>157</v>
      </c>
      <c r="EC429" s="1" t="s">
        <v>158</v>
      </c>
      <c r="ED429" s="1" t="s">
        <v>149</v>
      </c>
      <c r="EE429" s="1" t="s">
        <v>1017</v>
      </c>
      <c r="EF429" s="1" t="s">
        <v>175</v>
      </c>
      <c r="EG429" s="1" t="s">
        <v>175</v>
      </c>
    </row>
    <row r="430" ht="14.25" customHeight="1">
      <c r="A430" s="1" t="s">
        <v>1018</v>
      </c>
      <c r="B430" s="1" t="s">
        <v>153</v>
      </c>
      <c r="C430" s="1">
        <v>37.0</v>
      </c>
      <c r="D430" s="1" t="s">
        <v>137</v>
      </c>
      <c r="E430" s="1">
        <v>94.5</v>
      </c>
      <c r="F430" s="1">
        <v>43.0</v>
      </c>
      <c r="G430" s="1" t="s">
        <v>154</v>
      </c>
      <c r="H430" s="1">
        <v>14.4</v>
      </c>
      <c r="I430" s="1">
        <v>130.0</v>
      </c>
      <c r="J430" s="1">
        <v>187.0</v>
      </c>
      <c r="K430" s="1">
        <v>4.348837209</v>
      </c>
      <c r="L430" s="1">
        <v>158.0</v>
      </c>
      <c r="M430" s="1">
        <v>2.5</v>
      </c>
      <c r="N430" s="1">
        <v>80.0</v>
      </c>
      <c r="O430" s="1">
        <v>5.3</v>
      </c>
      <c r="P430" s="1">
        <v>13.15</v>
      </c>
      <c r="Q430" s="1">
        <v>3.91</v>
      </c>
      <c r="R430" s="1">
        <v>3.363171355</v>
      </c>
      <c r="S430" s="1">
        <v>72.0</v>
      </c>
      <c r="T430" s="1">
        <v>11.6</v>
      </c>
      <c r="U430" s="1">
        <v>4.44</v>
      </c>
      <c r="V430" s="1">
        <v>158.9</v>
      </c>
      <c r="W430" s="1">
        <v>246.8085106</v>
      </c>
      <c r="X430" s="1">
        <v>69.0</v>
      </c>
      <c r="Y430" s="1">
        <v>43.6859273</v>
      </c>
      <c r="Z430" s="1">
        <v>2.289066667</v>
      </c>
      <c r="AA430" s="1">
        <v>0.336532833</v>
      </c>
      <c r="AB430" s="1">
        <v>72.8</v>
      </c>
      <c r="AC430" s="1">
        <v>29.91452991</v>
      </c>
      <c r="AD430" s="1" t="s">
        <v>139</v>
      </c>
      <c r="AE430" s="1">
        <v>37.97646537</v>
      </c>
      <c r="AF430" s="1">
        <v>91.8</v>
      </c>
      <c r="AG430" s="1" t="s">
        <v>140</v>
      </c>
      <c r="AH430" s="1" t="s">
        <v>141</v>
      </c>
      <c r="AI430" s="1" t="s">
        <v>142</v>
      </c>
      <c r="AJ430" s="1" t="s">
        <v>167</v>
      </c>
      <c r="AK430" s="1" t="s">
        <v>170</v>
      </c>
      <c r="AL430" s="1">
        <v>129.0</v>
      </c>
      <c r="AM430" s="1">
        <v>94.0</v>
      </c>
      <c r="AN430" s="1">
        <v>1213.5</v>
      </c>
      <c r="AO430" s="1">
        <v>14.7785</v>
      </c>
      <c r="AP430" s="1">
        <v>379.426</v>
      </c>
      <c r="AQ430" s="1">
        <v>660.193</v>
      </c>
      <c r="AR430" s="1">
        <v>10.2369</v>
      </c>
      <c r="AS430" s="1">
        <v>955.172</v>
      </c>
      <c r="AT430" s="1">
        <v>2003.23</v>
      </c>
      <c r="AU430" s="1">
        <v>194.277</v>
      </c>
      <c r="AV430" s="1">
        <v>9.52695</v>
      </c>
      <c r="AW430" s="1">
        <v>0.961958</v>
      </c>
      <c r="AX430" s="1">
        <v>2.79842</v>
      </c>
      <c r="AY430" s="1">
        <v>724.161</v>
      </c>
      <c r="AZ430" s="1">
        <v>0.718982</v>
      </c>
      <c r="BA430" s="1">
        <v>1.38759</v>
      </c>
      <c r="BB430" s="1">
        <v>10.9184</v>
      </c>
      <c r="BC430" s="1">
        <v>3.41379</v>
      </c>
      <c r="BD430" s="1">
        <v>1.62635</v>
      </c>
      <c r="BE430" s="1">
        <v>255.355</v>
      </c>
      <c r="BF430" s="1">
        <v>6.55112</v>
      </c>
      <c r="BG430" s="1">
        <v>128.289</v>
      </c>
      <c r="BH430" s="1">
        <v>5.477748894</v>
      </c>
      <c r="BI430" s="1">
        <v>3.537447704</v>
      </c>
      <c r="BJ430" s="1">
        <v>1.610115205</v>
      </c>
      <c r="BK430" s="1">
        <v>0.0</v>
      </c>
      <c r="BL430" s="1" t="s">
        <v>144</v>
      </c>
      <c r="BM430" s="1" t="s">
        <v>145</v>
      </c>
      <c r="BN430" s="1" t="s">
        <v>146</v>
      </c>
      <c r="BO430" s="1" t="s">
        <v>145</v>
      </c>
      <c r="BP430" s="1" t="s">
        <v>146</v>
      </c>
      <c r="BQ430" s="1" t="s">
        <v>146</v>
      </c>
      <c r="BR430" s="1" t="s">
        <v>146</v>
      </c>
      <c r="BS430" s="1" t="s">
        <v>147</v>
      </c>
      <c r="BT430" s="1" t="s">
        <v>147</v>
      </c>
      <c r="BU430" s="1" t="s">
        <v>147</v>
      </c>
      <c r="BV430" s="1" t="s">
        <v>147</v>
      </c>
      <c r="BW430" s="1" t="s">
        <v>147</v>
      </c>
      <c r="BX430" s="1">
        <v>0.579397044</v>
      </c>
      <c r="BY430" s="1">
        <v>0.477262804</v>
      </c>
      <c r="BZ430" s="1" t="str">
        <f t="shared" si="1"/>
        <v>proinflamatoria</v>
      </c>
      <c r="CA430" s="1">
        <v>42.0130719</v>
      </c>
      <c r="CB430" s="1" t="s">
        <v>148</v>
      </c>
      <c r="CC430" s="1" t="s">
        <v>147</v>
      </c>
      <c r="CD430" s="1" t="s">
        <v>147</v>
      </c>
      <c r="CE430" s="1" t="s">
        <v>147</v>
      </c>
      <c r="CF430" s="1" t="s">
        <v>147</v>
      </c>
      <c r="CG430" s="1" t="s">
        <v>147</v>
      </c>
      <c r="CH430" s="1">
        <v>2461.056</v>
      </c>
      <c r="CI430" s="2" t="str">
        <f t="shared" si="2"/>
        <v>High</v>
      </c>
      <c r="CJ430" s="1">
        <v>1893.711</v>
      </c>
      <c r="CK430" s="1">
        <v>1556.389</v>
      </c>
      <c r="CL430" s="1">
        <v>337.323</v>
      </c>
      <c r="CM430" s="1">
        <v>996.301</v>
      </c>
      <c r="CN430" s="1">
        <v>876.283</v>
      </c>
      <c r="CO430" s="1">
        <v>10.011</v>
      </c>
      <c r="CP430" s="1">
        <v>0.0</v>
      </c>
      <c r="CQ430" s="1">
        <v>10.011</v>
      </c>
      <c r="CR430" s="1">
        <v>0.0</v>
      </c>
      <c r="CS430" s="1">
        <v>11.117</v>
      </c>
      <c r="CT430" s="1">
        <v>11.117</v>
      </c>
      <c r="CU430" s="1">
        <v>0.0</v>
      </c>
      <c r="CV430" s="1">
        <v>4.083</v>
      </c>
      <c r="CW430" s="1">
        <v>0.0</v>
      </c>
      <c r="CX430" s="1">
        <v>0.0</v>
      </c>
      <c r="CY430" s="1">
        <v>992.039</v>
      </c>
      <c r="CZ430" s="1">
        <v>0.006</v>
      </c>
      <c r="DA430" s="1">
        <v>0.042</v>
      </c>
      <c r="DB430" s="1">
        <v>0.048</v>
      </c>
      <c r="DC430" s="1">
        <v>0.0</v>
      </c>
      <c r="DD430" s="1">
        <v>0.201</v>
      </c>
      <c r="DE430" s="1">
        <v>0.201</v>
      </c>
      <c r="DF430" s="1">
        <v>2.599</v>
      </c>
      <c r="DG430" s="1">
        <v>1.413</v>
      </c>
      <c r="DH430" s="1">
        <v>4.012</v>
      </c>
      <c r="DI430" s="1">
        <v>0.974</v>
      </c>
      <c r="DJ430" s="1">
        <v>18.429</v>
      </c>
      <c r="DK430" s="1">
        <v>19.403</v>
      </c>
      <c r="DL430" s="1">
        <v>550.735</v>
      </c>
      <c r="DM430" s="1">
        <v>306.095</v>
      </c>
      <c r="DN430" s="1">
        <v>856.83</v>
      </c>
      <c r="DO430" s="1">
        <v>0.0</v>
      </c>
      <c r="DP430" s="1">
        <v>11.117</v>
      </c>
      <c r="DQ430" s="1">
        <v>11.117</v>
      </c>
      <c r="DR430" s="1" t="s">
        <v>149</v>
      </c>
      <c r="DS430" s="1" t="s">
        <v>149</v>
      </c>
      <c r="DT430" s="1" t="s">
        <v>149</v>
      </c>
      <c r="DU430" s="1" t="s">
        <v>149</v>
      </c>
      <c r="DV430" s="1">
        <v>2028.064</v>
      </c>
      <c r="DW430" s="1" t="str">
        <f t="shared" si="3"/>
        <v>high</v>
      </c>
      <c r="DX430" s="1">
        <v>1560.537</v>
      </c>
      <c r="DY430" s="1">
        <v>821.014</v>
      </c>
      <c r="DZ430" s="1">
        <v>722.112</v>
      </c>
      <c r="EA430" s="1" t="s">
        <v>149</v>
      </c>
      <c r="EB430" s="1" t="s">
        <v>149</v>
      </c>
      <c r="EC430" s="1" t="s">
        <v>149</v>
      </c>
      <c r="ED430" s="1" t="s">
        <v>149</v>
      </c>
      <c r="EE430" s="1" t="s">
        <v>1019</v>
      </c>
      <c r="EF430" s="1" t="s">
        <v>165</v>
      </c>
      <c r="EG430" s="1" t="s">
        <v>165</v>
      </c>
    </row>
    <row r="431" ht="14.25" customHeight="1">
      <c r="A431" s="1" t="s">
        <v>1020</v>
      </c>
      <c r="B431" s="1" t="s">
        <v>153</v>
      </c>
      <c r="C431" s="1">
        <v>38.0</v>
      </c>
      <c r="D431" s="1" t="s">
        <v>137</v>
      </c>
      <c r="E431" s="1">
        <v>84.5</v>
      </c>
      <c r="F431" s="1">
        <v>40.0</v>
      </c>
      <c r="G431" s="1" t="s">
        <v>154</v>
      </c>
      <c r="H431" s="1">
        <v>29.2</v>
      </c>
      <c r="I431" s="1">
        <v>96.0</v>
      </c>
      <c r="J431" s="1">
        <v>166.0</v>
      </c>
      <c r="K431" s="1">
        <v>4.15</v>
      </c>
      <c r="L431" s="1">
        <v>35.0</v>
      </c>
      <c r="M431" s="1">
        <v>2.5</v>
      </c>
      <c r="N431" s="1">
        <v>81.0</v>
      </c>
      <c r="O431" s="1">
        <v>5.7</v>
      </c>
      <c r="P431" s="1">
        <v>14.91</v>
      </c>
      <c r="Q431" s="1">
        <v>8.46</v>
      </c>
      <c r="R431" s="1">
        <v>1.762411348</v>
      </c>
      <c r="S431" s="1">
        <v>146.0</v>
      </c>
      <c r="T431" s="1">
        <v>12.65</v>
      </c>
      <c r="U431" s="1">
        <v>4.4955</v>
      </c>
      <c r="V431" s="1">
        <v>164.3</v>
      </c>
      <c r="W431" s="1">
        <v>254.1436464</v>
      </c>
      <c r="X431" s="1">
        <v>63.2</v>
      </c>
      <c r="Y431" s="1">
        <v>39.56525696</v>
      </c>
      <c r="Z431" s="1">
        <v>2.52747</v>
      </c>
      <c r="AA431" s="1">
        <v>0.331729329</v>
      </c>
      <c r="AB431" s="1">
        <v>77.4</v>
      </c>
      <c r="AC431" s="1">
        <v>29.67535393</v>
      </c>
      <c r="AD431" s="1" t="s">
        <v>139</v>
      </c>
      <c r="AE431" s="1">
        <v>42.78083685</v>
      </c>
      <c r="AF431" s="1">
        <v>93.1</v>
      </c>
      <c r="AG431" s="1" t="s">
        <v>140</v>
      </c>
      <c r="AH431" s="1" t="s">
        <v>141</v>
      </c>
      <c r="AI431" s="1" t="s">
        <v>142</v>
      </c>
      <c r="AJ431" s="1" t="s">
        <v>167</v>
      </c>
      <c r="AK431" s="1" t="s">
        <v>143</v>
      </c>
      <c r="AL431" s="1">
        <v>113.0</v>
      </c>
      <c r="AM431" s="1">
        <v>67.0</v>
      </c>
      <c r="AN431" s="1">
        <v>1688.99</v>
      </c>
      <c r="AO431" s="1">
        <v>14.4924</v>
      </c>
      <c r="AP431" s="1">
        <v>267.468</v>
      </c>
      <c r="AQ431" s="1">
        <v>771.456</v>
      </c>
      <c r="AR431" s="1">
        <v>10.8751</v>
      </c>
      <c r="AS431" s="1">
        <v>849.74</v>
      </c>
      <c r="AT431" s="1">
        <v>2810.92</v>
      </c>
      <c r="AU431" s="1">
        <v>211.024</v>
      </c>
      <c r="AV431" s="1">
        <v>9.38987</v>
      </c>
      <c r="AW431" s="1">
        <v>1.48132</v>
      </c>
      <c r="AX431" s="1">
        <v>2.75215</v>
      </c>
      <c r="AY431" s="1">
        <v>1010.4</v>
      </c>
      <c r="AZ431" s="1">
        <v>0.980662</v>
      </c>
      <c r="BA431" s="1">
        <v>1.26929</v>
      </c>
      <c r="BB431" s="1">
        <v>15.7614</v>
      </c>
      <c r="BC431" s="1">
        <v>4.90686</v>
      </c>
      <c r="BD431" s="1">
        <v>1.05375</v>
      </c>
      <c r="BE431" s="1">
        <v>356.787</v>
      </c>
      <c r="BF431" s="1">
        <v>7.77465</v>
      </c>
      <c r="BG431" s="1">
        <v>101.854</v>
      </c>
      <c r="BH431" s="1">
        <v>2.68917224</v>
      </c>
      <c r="BI431" s="1">
        <v>0.92508182</v>
      </c>
      <c r="BJ431" s="1">
        <v>0.981590776</v>
      </c>
      <c r="BK431" s="1">
        <v>0.037571747</v>
      </c>
      <c r="BL431" s="1" t="s">
        <v>156</v>
      </c>
      <c r="BM431" s="1" t="s">
        <v>146</v>
      </c>
      <c r="BN431" s="1" t="s">
        <v>146</v>
      </c>
      <c r="BO431" s="1" t="s">
        <v>145</v>
      </c>
      <c r="BP431" s="1" t="s">
        <v>146</v>
      </c>
      <c r="BQ431" s="1" t="s">
        <v>146</v>
      </c>
      <c r="BR431" s="1" t="s">
        <v>146</v>
      </c>
      <c r="BS431" s="1" t="s">
        <v>147</v>
      </c>
      <c r="BT431" s="1" t="s">
        <v>147</v>
      </c>
      <c r="BU431" s="1" t="s">
        <v>147</v>
      </c>
      <c r="BV431" s="1" t="s">
        <v>147</v>
      </c>
      <c r="BW431" s="1" t="s">
        <v>147</v>
      </c>
      <c r="BX431" s="1">
        <v>0.367655022</v>
      </c>
      <c r="BY431" s="1">
        <v>0.217676153</v>
      </c>
      <c r="BZ431" s="1" t="str">
        <f t="shared" si="1"/>
        <v>proinflamatoria</v>
      </c>
      <c r="CA431" s="1">
        <v>41.30612245</v>
      </c>
      <c r="CB431" s="1" t="s">
        <v>148</v>
      </c>
      <c r="CC431" s="1">
        <v>0.109594762</v>
      </c>
      <c r="CD431" s="1">
        <v>0.44222096</v>
      </c>
      <c r="CE431" s="1">
        <v>0.287274914</v>
      </c>
      <c r="CF431" s="1">
        <v>0.006948852</v>
      </c>
      <c r="CG431" s="1">
        <v>0.020963485</v>
      </c>
      <c r="CH431" s="1">
        <v>1742.148</v>
      </c>
      <c r="CI431" s="2" t="str">
        <f t="shared" si="2"/>
        <v>High</v>
      </c>
      <c r="CJ431" s="1">
        <v>1833.999</v>
      </c>
      <c r="CK431" s="1">
        <v>1252.864</v>
      </c>
      <c r="CL431" s="1">
        <v>581.134</v>
      </c>
      <c r="CM431" s="1">
        <v>13.384</v>
      </c>
      <c r="CN431" s="1">
        <v>1781.155</v>
      </c>
      <c r="CO431" s="1">
        <v>21.644</v>
      </c>
      <c r="CP431" s="1">
        <v>0.0</v>
      </c>
      <c r="CQ431" s="1">
        <v>21.644</v>
      </c>
      <c r="CR431" s="1">
        <v>0.0</v>
      </c>
      <c r="CS431" s="1">
        <v>17.816</v>
      </c>
      <c r="CT431" s="1">
        <v>17.816</v>
      </c>
      <c r="CU431" s="1">
        <v>0.0</v>
      </c>
      <c r="CV431" s="1">
        <v>1.922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5.126</v>
      </c>
      <c r="DD431" s="1">
        <v>0.483</v>
      </c>
      <c r="DE431" s="1">
        <v>5.609</v>
      </c>
      <c r="DF431" s="1">
        <v>5.695</v>
      </c>
      <c r="DG431" s="1">
        <v>2.079</v>
      </c>
      <c r="DH431" s="1">
        <v>7.775</v>
      </c>
      <c r="DI431" s="1">
        <v>0.532</v>
      </c>
      <c r="DJ431" s="1">
        <v>7.823</v>
      </c>
      <c r="DK431" s="1">
        <v>8.354</v>
      </c>
      <c r="DL431" s="1">
        <v>1219.867</v>
      </c>
      <c r="DM431" s="1">
        <v>552.933</v>
      </c>
      <c r="DN431" s="1">
        <v>1772.8</v>
      </c>
      <c r="DO431" s="1">
        <v>0.0</v>
      </c>
      <c r="DP431" s="1">
        <v>17.816</v>
      </c>
      <c r="DQ431" s="1">
        <v>17.816</v>
      </c>
      <c r="DR431" s="1" t="s">
        <v>149</v>
      </c>
      <c r="DS431" s="1" t="s">
        <v>149</v>
      </c>
      <c r="DT431" s="1" t="s">
        <v>158</v>
      </c>
      <c r="DU431" s="1" t="s">
        <v>149</v>
      </c>
      <c r="DV431" s="1">
        <v>1031.473</v>
      </c>
      <c r="DW431" s="1" t="str">
        <f t="shared" si="3"/>
        <v>high</v>
      </c>
      <c r="DX431" s="1">
        <v>1085.855</v>
      </c>
      <c r="DY431" s="1">
        <v>7.924</v>
      </c>
      <c r="DZ431" s="1">
        <v>1054.568</v>
      </c>
      <c r="EA431" s="1" t="s">
        <v>149</v>
      </c>
      <c r="EB431" s="1" t="s">
        <v>149</v>
      </c>
      <c r="EC431" s="1" t="s">
        <v>158</v>
      </c>
      <c r="ED431" s="1" t="s">
        <v>149</v>
      </c>
      <c r="EE431" s="1" t="s">
        <v>1021</v>
      </c>
      <c r="EF431" s="1" t="s">
        <v>151</v>
      </c>
      <c r="EG431" s="1" t="s">
        <v>151</v>
      </c>
    </row>
    <row r="432" ht="14.25" customHeight="1">
      <c r="A432" s="1" t="s">
        <v>1022</v>
      </c>
      <c r="B432" s="1" t="s">
        <v>153</v>
      </c>
      <c r="C432" s="1">
        <v>26.0</v>
      </c>
      <c r="D432" s="1" t="s">
        <v>137</v>
      </c>
      <c r="E432" s="1">
        <v>60.7</v>
      </c>
      <c r="F432" s="1">
        <v>49.0</v>
      </c>
      <c r="G432" s="1" t="s">
        <v>154</v>
      </c>
      <c r="H432" s="1">
        <v>12.4</v>
      </c>
      <c r="I432" s="1">
        <v>88.0</v>
      </c>
      <c r="J432" s="1">
        <v>149.0</v>
      </c>
      <c r="K432" s="1">
        <v>3.040816327</v>
      </c>
      <c r="L432" s="1">
        <v>327.0</v>
      </c>
      <c r="M432" s="1">
        <v>0.3</v>
      </c>
      <c r="N432" s="1">
        <v>83.0</v>
      </c>
      <c r="O432" s="1">
        <v>5.2</v>
      </c>
      <c r="P432" s="1">
        <v>14.18</v>
      </c>
      <c r="Q432" s="1">
        <v>6.2</v>
      </c>
      <c r="R432" s="1">
        <v>2.287096774</v>
      </c>
      <c r="S432" s="1">
        <v>62.0</v>
      </c>
      <c r="T432" s="1">
        <v>15.2</v>
      </c>
      <c r="U432" s="1">
        <v>4.6065</v>
      </c>
      <c r="V432" s="1">
        <v>177.2</v>
      </c>
      <c r="W432" s="1">
        <v>274.7401717</v>
      </c>
      <c r="X432" s="1">
        <v>52.5</v>
      </c>
      <c r="Y432" s="1">
        <v>32.1342268</v>
      </c>
      <c r="Z432" s="1">
        <v>3.111946667</v>
      </c>
      <c r="AA432" s="1">
        <v>0.322076546</v>
      </c>
      <c r="AB432" s="1">
        <v>63.0</v>
      </c>
      <c r="AC432" s="1">
        <v>26.35855331</v>
      </c>
      <c r="AD432" s="1" t="s">
        <v>139</v>
      </c>
      <c r="AE432" s="1">
        <v>37.8358527</v>
      </c>
      <c r="AF432" s="1">
        <v>82.2</v>
      </c>
      <c r="AG432" s="1" t="s">
        <v>140</v>
      </c>
      <c r="AH432" s="1" t="s">
        <v>154</v>
      </c>
      <c r="AI432" s="1" t="s">
        <v>142</v>
      </c>
      <c r="AJ432" s="1" t="s">
        <v>142</v>
      </c>
      <c r="AK432" s="1" t="s">
        <v>173</v>
      </c>
      <c r="AL432" s="1">
        <v>105.0</v>
      </c>
      <c r="AM432" s="1">
        <v>74.0</v>
      </c>
      <c r="AN432" s="1">
        <v>1459.43</v>
      </c>
      <c r="AO432" s="1">
        <v>13.297</v>
      </c>
      <c r="AP432" s="1">
        <v>269.375</v>
      </c>
      <c r="AQ432" s="1">
        <v>690.708</v>
      </c>
      <c r="AR432" s="1">
        <v>9.79416</v>
      </c>
      <c r="AS432" s="1">
        <v>816.794</v>
      </c>
      <c r="AT432" s="1">
        <v>2195.48</v>
      </c>
      <c r="AU432" s="1">
        <v>180.947</v>
      </c>
      <c r="AV432" s="1">
        <v>9.32589</v>
      </c>
      <c r="AW432" s="1">
        <v>1.32677</v>
      </c>
      <c r="AX432" s="1">
        <v>2.98578</v>
      </c>
      <c r="AY432" s="1">
        <v>716.012</v>
      </c>
      <c r="AZ432" s="1">
        <v>0.685827</v>
      </c>
      <c r="BA432" s="1">
        <v>1.00351</v>
      </c>
      <c r="BB432" s="1">
        <v>17.1831</v>
      </c>
      <c r="BC432" s="1">
        <v>3.95222</v>
      </c>
      <c r="BD432" s="1">
        <v>1.10672</v>
      </c>
      <c r="BE432" s="1">
        <v>222.274</v>
      </c>
      <c r="BF432" s="1">
        <v>6.44396</v>
      </c>
      <c r="BG432" s="1">
        <v>105.224</v>
      </c>
      <c r="BH432" s="1">
        <v>0.0</v>
      </c>
      <c r="BI432" s="1">
        <v>0.0</v>
      </c>
      <c r="BJ432" s="1">
        <v>0.0</v>
      </c>
      <c r="BK432" s="1">
        <v>0.0</v>
      </c>
      <c r="BL432" s="1" t="s">
        <v>144</v>
      </c>
      <c r="BM432" s="1" t="s">
        <v>146</v>
      </c>
      <c r="BN432" s="1" t="s">
        <v>146</v>
      </c>
      <c r="BO432" s="1" t="s">
        <v>145</v>
      </c>
      <c r="BP432" s="1" t="s">
        <v>146</v>
      </c>
      <c r="BQ432" s="1" t="s">
        <v>146</v>
      </c>
      <c r="BR432" s="1" t="s">
        <v>145</v>
      </c>
      <c r="BS432" s="1" t="s">
        <v>147</v>
      </c>
      <c r="BT432" s="1" t="s">
        <v>147</v>
      </c>
      <c r="BU432" s="1" t="s">
        <v>147</v>
      </c>
      <c r="BV432" s="1" t="s">
        <v>147</v>
      </c>
      <c r="BW432" s="1" t="s">
        <v>147</v>
      </c>
      <c r="BX432" s="1">
        <v>0.583235808</v>
      </c>
      <c r="BY432" s="1">
        <v>0.399750382</v>
      </c>
      <c r="BZ432" s="1" t="str">
        <f t="shared" si="1"/>
        <v>proinflamatoria</v>
      </c>
      <c r="CA432" s="1">
        <v>38.38442822</v>
      </c>
      <c r="CB432" s="1" t="s">
        <v>148</v>
      </c>
      <c r="CC432" s="1">
        <v>0.013215859</v>
      </c>
      <c r="CD432" s="1">
        <v>0.044465859</v>
      </c>
      <c r="CE432" s="1">
        <v>0.143447137</v>
      </c>
      <c r="CF432" s="1">
        <v>0.42029185</v>
      </c>
      <c r="CG432" s="1">
        <v>0.169052863</v>
      </c>
      <c r="CH432" s="1">
        <v>659.112</v>
      </c>
      <c r="CI432" s="2" t="str">
        <f t="shared" si="2"/>
        <v>low</v>
      </c>
      <c r="CJ432" s="1">
        <v>595.409</v>
      </c>
      <c r="CK432" s="1">
        <v>405.708</v>
      </c>
      <c r="CL432" s="1">
        <v>189.7</v>
      </c>
      <c r="CM432" s="1">
        <v>8.344</v>
      </c>
      <c r="CN432" s="1">
        <v>572.773</v>
      </c>
      <c r="CO432" s="1">
        <v>4.439</v>
      </c>
      <c r="CP432" s="1">
        <v>0.0</v>
      </c>
      <c r="CQ432" s="1">
        <v>4.439</v>
      </c>
      <c r="CR432" s="1">
        <v>0.0</v>
      </c>
      <c r="CS432" s="1">
        <v>9.853</v>
      </c>
      <c r="CT432" s="1">
        <v>9.853</v>
      </c>
      <c r="CU432" s="1">
        <v>0.0</v>
      </c>
      <c r="CV432" s="1">
        <v>0.421</v>
      </c>
      <c r="CW432" s="1">
        <v>0.0</v>
      </c>
      <c r="CX432" s="1">
        <v>0.0</v>
      </c>
      <c r="CY432" s="1">
        <v>0.0</v>
      </c>
      <c r="CZ432" s="1">
        <v>0.161</v>
      </c>
      <c r="DA432" s="1">
        <v>0.129</v>
      </c>
      <c r="DB432" s="1">
        <v>0.29</v>
      </c>
      <c r="DC432" s="1">
        <v>0.155</v>
      </c>
      <c r="DD432" s="1">
        <v>0.905</v>
      </c>
      <c r="DE432" s="1">
        <v>1.06</v>
      </c>
      <c r="DF432" s="1">
        <v>5.067</v>
      </c>
      <c r="DG432" s="1">
        <v>1.926</v>
      </c>
      <c r="DH432" s="1">
        <v>6.993</v>
      </c>
      <c r="DI432" s="1">
        <v>0.248</v>
      </c>
      <c r="DJ432" s="1">
        <v>3.657</v>
      </c>
      <c r="DK432" s="1">
        <v>3.905</v>
      </c>
      <c r="DL432" s="1">
        <v>395.639</v>
      </c>
      <c r="DM432" s="1">
        <v>173.229</v>
      </c>
      <c r="DN432" s="1">
        <v>568.868</v>
      </c>
      <c r="DO432" s="1">
        <v>0.0</v>
      </c>
      <c r="DP432" s="1">
        <v>9.853</v>
      </c>
      <c r="DQ432" s="1">
        <v>9.853</v>
      </c>
      <c r="DR432" s="1" t="s">
        <v>158</v>
      </c>
      <c r="DS432" s="1" t="s">
        <v>157</v>
      </c>
      <c r="DT432" s="1" t="s">
        <v>158</v>
      </c>
      <c r="DU432" s="1" t="s">
        <v>149</v>
      </c>
      <c r="DV432" s="1">
        <v>451.623</v>
      </c>
      <c r="DW432" s="1" t="str">
        <f t="shared" si="3"/>
        <v>low</v>
      </c>
      <c r="DX432" s="1">
        <v>407.973</v>
      </c>
      <c r="DY432" s="1">
        <v>5.717</v>
      </c>
      <c r="DZ432" s="1">
        <v>392.463</v>
      </c>
      <c r="EA432" s="1" t="s">
        <v>157</v>
      </c>
      <c r="EB432" s="1" t="s">
        <v>149</v>
      </c>
      <c r="EC432" s="1" t="s">
        <v>158</v>
      </c>
      <c r="ED432" s="1" t="s">
        <v>149</v>
      </c>
      <c r="EE432" s="1" t="s">
        <v>1023</v>
      </c>
      <c r="EF432" s="1" t="s">
        <v>165</v>
      </c>
      <c r="EG432" s="1" t="s">
        <v>165</v>
      </c>
    </row>
    <row r="433" ht="14.25" customHeight="1">
      <c r="A433" s="1" t="s">
        <v>1024</v>
      </c>
      <c r="B433" s="1" t="s">
        <v>153</v>
      </c>
      <c r="C433" s="1">
        <v>47.0</v>
      </c>
      <c r="D433" s="1" t="s">
        <v>161</v>
      </c>
      <c r="E433" s="1">
        <v>99.5</v>
      </c>
      <c r="F433" s="1">
        <v>32.0</v>
      </c>
      <c r="G433" s="1" t="s">
        <v>154</v>
      </c>
      <c r="H433" s="1">
        <v>40.8</v>
      </c>
      <c r="I433" s="1">
        <v>104.0</v>
      </c>
      <c r="J433" s="1">
        <v>177.0</v>
      </c>
      <c r="K433" s="1">
        <v>5.53125</v>
      </c>
      <c r="L433" s="1">
        <v>149.0</v>
      </c>
      <c r="M433" s="1">
        <v>6.4</v>
      </c>
      <c r="N433" s="1">
        <v>90.0</v>
      </c>
      <c r="O433" s="1">
        <v>5.3</v>
      </c>
      <c r="P433" s="1">
        <v>15.58</v>
      </c>
      <c r="Q433" s="1">
        <v>6.88</v>
      </c>
      <c r="R433" s="1">
        <v>2.264534884</v>
      </c>
      <c r="S433" s="1">
        <v>204.0</v>
      </c>
      <c r="T433" s="1">
        <v>18.94</v>
      </c>
      <c r="U433" s="1">
        <v>4.995</v>
      </c>
      <c r="V433" s="1">
        <v>175.6</v>
      </c>
      <c r="W433" s="1">
        <v>253.3779264</v>
      </c>
      <c r="X433" s="1">
        <v>41.5</v>
      </c>
      <c r="Y433" s="1">
        <v>23.78302273</v>
      </c>
      <c r="Z433" s="1">
        <v>4.20468</v>
      </c>
      <c r="AA433" s="1">
        <v>0.309066199</v>
      </c>
      <c r="AB433" s="1">
        <v>75.6</v>
      </c>
      <c r="AC433" s="1">
        <v>32.37986897</v>
      </c>
      <c r="AD433" s="1" t="s">
        <v>155</v>
      </c>
      <c r="AE433" s="1">
        <v>40.16813835</v>
      </c>
      <c r="AF433" s="1">
        <v>92.6</v>
      </c>
      <c r="AG433" s="1" t="s">
        <v>140</v>
      </c>
      <c r="AH433" s="1" t="s">
        <v>141</v>
      </c>
      <c r="AI433" s="1" t="s">
        <v>142</v>
      </c>
      <c r="AJ433" s="1" t="s">
        <v>142</v>
      </c>
      <c r="AK433" s="1" t="s">
        <v>143</v>
      </c>
      <c r="AL433" s="1">
        <v>124.0</v>
      </c>
      <c r="AM433" s="1">
        <v>87.0</v>
      </c>
      <c r="AN433" s="1">
        <v>1673.68</v>
      </c>
      <c r="AO433" s="1">
        <v>19.4368</v>
      </c>
      <c r="AP433" s="1">
        <v>726.454</v>
      </c>
      <c r="AQ433" s="1">
        <v>950.032</v>
      </c>
      <c r="AR433" s="1">
        <v>11.6431</v>
      </c>
      <c r="AS433" s="1">
        <v>1088.15</v>
      </c>
      <c r="AT433" s="1">
        <v>3979.83</v>
      </c>
      <c r="AU433" s="1">
        <v>213.588</v>
      </c>
      <c r="AV433" s="1">
        <v>10.341</v>
      </c>
      <c r="AW433" s="1">
        <v>1.24664</v>
      </c>
      <c r="AX433" s="1">
        <v>2.8228</v>
      </c>
      <c r="AY433" s="1">
        <v>771.209</v>
      </c>
      <c r="AZ433" s="1">
        <v>0.889858</v>
      </c>
      <c r="BA433" s="1">
        <v>1.61105</v>
      </c>
      <c r="BB433" s="1">
        <v>11.9445</v>
      </c>
      <c r="BC433" s="1">
        <v>4.49206</v>
      </c>
      <c r="BD433" s="1">
        <v>1.45376</v>
      </c>
      <c r="BE433" s="1">
        <v>287.106</v>
      </c>
      <c r="BF433" s="1">
        <v>7.12878</v>
      </c>
      <c r="BG433" s="1">
        <v>296.753</v>
      </c>
      <c r="BH433" s="1" t="s">
        <v>147</v>
      </c>
      <c r="BI433" s="1" t="s">
        <v>147</v>
      </c>
      <c r="BJ433" s="1" t="s">
        <v>147</v>
      </c>
      <c r="BK433" s="1" t="s">
        <v>147</v>
      </c>
      <c r="BL433" s="1" t="s">
        <v>144</v>
      </c>
      <c r="BM433" s="1" t="s">
        <v>145</v>
      </c>
      <c r="BN433" s="1" t="s">
        <v>145</v>
      </c>
      <c r="BO433" s="1" t="s">
        <v>145</v>
      </c>
      <c r="BP433" s="1" t="s">
        <v>146</v>
      </c>
      <c r="BQ433" s="1" t="s">
        <v>145</v>
      </c>
      <c r="BR433" s="1" t="s">
        <v>145</v>
      </c>
      <c r="BS433" s="1" t="s">
        <v>147</v>
      </c>
      <c r="BT433" s="1" t="s">
        <v>147</v>
      </c>
      <c r="BU433" s="1" t="s">
        <v>147</v>
      </c>
      <c r="BV433" s="1" t="s">
        <v>147</v>
      </c>
      <c r="BW433" s="1" t="s">
        <v>147</v>
      </c>
      <c r="BX433" s="1">
        <v>-0.410724891</v>
      </c>
      <c r="BY433" s="1">
        <v>-0.245355371</v>
      </c>
      <c r="BZ433" s="1" t="str">
        <f t="shared" si="1"/>
        <v>antiinflamatoria</v>
      </c>
      <c r="CA433" s="1">
        <v>42.99784017</v>
      </c>
      <c r="CB433" s="1" t="s">
        <v>148</v>
      </c>
      <c r="CC433" s="1" t="s">
        <v>147</v>
      </c>
      <c r="CD433" s="1" t="s">
        <v>147</v>
      </c>
      <c r="CE433" s="1" t="s">
        <v>147</v>
      </c>
      <c r="CF433" s="1" t="s">
        <v>147</v>
      </c>
      <c r="CG433" s="1" t="s">
        <v>147</v>
      </c>
      <c r="CH433" s="1">
        <v>885.857</v>
      </c>
      <c r="CI433" s="2" t="str">
        <f t="shared" si="2"/>
        <v>low</v>
      </c>
      <c r="CJ433" s="1">
        <v>228.816</v>
      </c>
      <c r="CK433" s="1">
        <v>140.343</v>
      </c>
      <c r="CL433" s="1">
        <v>88.473</v>
      </c>
      <c r="CM433" s="1">
        <v>170.172</v>
      </c>
      <c r="CN433" s="1">
        <v>54.221</v>
      </c>
      <c r="CO433" s="1">
        <v>0.0</v>
      </c>
      <c r="CP433" s="1">
        <v>0.0</v>
      </c>
      <c r="CQ433" s="1">
        <v>0.0</v>
      </c>
      <c r="CR433" s="1">
        <v>0.0</v>
      </c>
      <c r="CS433" s="1">
        <v>4.352</v>
      </c>
      <c r="CT433" s="1">
        <v>4.352</v>
      </c>
      <c r="CU433" s="1">
        <v>0.071</v>
      </c>
      <c r="CV433" s="1">
        <v>0.0</v>
      </c>
      <c r="CW433" s="1">
        <v>0.0</v>
      </c>
      <c r="CX433" s="1">
        <v>0.0</v>
      </c>
      <c r="CY433" s="1">
        <v>34.881</v>
      </c>
      <c r="CZ433" s="1">
        <v>0.119</v>
      </c>
      <c r="DA433" s="1">
        <v>17.767</v>
      </c>
      <c r="DB433" s="1">
        <v>17.886</v>
      </c>
      <c r="DC433" s="1">
        <v>0.0</v>
      </c>
      <c r="DD433" s="1">
        <v>1.288</v>
      </c>
      <c r="DE433" s="1">
        <v>1.288</v>
      </c>
      <c r="DF433" s="1">
        <v>92.232</v>
      </c>
      <c r="DG433" s="1">
        <v>23.886</v>
      </c>
      <c r="DH433" s="1">
        <v>116.118</v>
      </c>
      <c r="DI433" s="1">
        <v>2.427</v>
      </c>
      <c r="DJ433" s="1">
        <v>0.685</v>
      </c>
      <c r="DK433" s="1">
        <v>3.112</v>
      </c>
      <c r="DL433" s="1">
        <v>10.592</v>
      </c>
      <c r="DM433" s="1">
        <v>40.475</v>
      </c>
      <c r="DN433" s="1">
        <v>51.067</v>
      </c>
      <c r="DO433" s="1">
        <v>0.0</v>
      </c>
      <c r="DP433" s="1">
        <v>4.352</v>
      </c>
      <c r="DQ433" s="1">
        <v>4.352</v>
      </c>
      <c r="DR433" s="1" t="s">
        <v>157</v>
      </c>
      <c r="DS433" s="1" t="s">
        <v>158</v>
      </c>
      <c r="DT433" s="1" t="s">
        <v>157</v>
      </c>
      <c r="DU433" s="1" t="s">
        <v>158</v>
      </c>
      <c r="DV433" s="1">
        <v>529.287</v>
      </c>
      <c r="DW433" s="1" t="str">
        <f t="shared" si="3"/>
        <v>high</v>
      </c>
      <c r="DX433" s="1">
        <v>136.714</v>
      </c>
      <c r="DY433" s="1">
        <v>101.676</v>
      </c>
      <c r="DZ433" s="1">
        <v>32.397</v>
      </c>
      <c r="EA433" s="1" t="s">
        <v>157</v>
      </c>
      <c r="EB433" s="1" t="s">
        <v>158</v>
      </c>
      <c r="EC433" s="1" t="s">
        <v>157</v>
      </c>
      <c r="ED433" s="1" t="s">
        <v>158</v>
      </c>
      <c r="EE433" s="1" t="s">
        <v>1025</v>
      </c>
      <c r="EF433" s="1" t="s">
        <v>151</v>
      </c>
      <c r="EG433" s="1" t="s">
        <v>151</v>
      </c>
    </row>
    <row r="434" ht="14.25" customHeight="1">
      <c r="A434" s="1" t="s">
        <v>1026</v>
      </c>
      <c r="B434" s="1" t="s">
        <v>153</v>
      </c>
      <c r="C434" s="1">
        <v>53.0</v>
      </c>
      <c r="D434" s="1" t="s">
        <v>161</v>
      </c>
      <c r="E434" s="1">
        <v>100.0</v>
      </c>
      <c r="F434" s="1">
        <v>73.0</v>
      </c>
      <c r="G434" s="1" t="s">
        <v>154</v>
      </c>
      <c r="H434" s="1">
        <v>16.4</v>
      </c>
      <c r="I434" s="1">
        <v>138.0</v>
      </c>
      <c r="J434" s="1">
        <v>227.0</v>
      </c>
      <c r="K434" s="1">
        <v>3.109589041</v>
      </c>
      <c r="L434" s="1">
        <v>59.0</v>
      </c>
      <c r="M434" s="1">
        <v>0.8</v>
      </c>
      <c r="N434" s="1">
        <v>73.0</v>
      </c>
      <c r="O434" s="1">
        <v>5.6</v>
      </c>
      <c r="P434" s="1">
        <v>2.28</v>
      </c>
      <c r="Q434" s="1">
        <v>16.12</v>
      </c>
      <c r="R434" s="1">
        <v>0.141439206</v>
      </c>
      <c r="S434" s="1">
        <v>82.0</v>
      </c>
      <c r="T434" s="1">
        <v>3.1</v>
      </c>
      <c r="U434" s="1">
        <v>4.0515</v>
      </c>
      <c r="V434" s="1">
        <v>79.3</v>
      </c>
      <c r="W434" s="1">
        <v>112.4206709</v>
      </c>
      <c r="X434" s="1">
        <v>261.0</v>
      </c>
      <c r="Y434" s="1">
        <v>179.1451194</v>
      </c>
      <c r="Z434" s="1">
        <v>0.558206667</v>
      </c>
      <c r="AA434" s="1">
        <v>0.423977658</v>
      </c>
      <c r="AB434" s="1">
        <v>47.2</v>
      </c>
      <c r="AC434" s="1">
        <v>22.54264835</v>
      </c>
      <c r="AD434" s="1" t="s">
        <v>154</v>
      </c>
      <c r="AE434" s="1">
        <v>34.26832221</v>
      </c>
      <c r="AF434" s="1">
        <v>70.3</v>
      </c>
      <c r="AG434" s="1" t="s">
        <v>154</v>
      </c>
      <c r="AH434" s="1" t="s">
        <v>154</v>
      </c>
      <c r="AI434" s="1" t="s">
        <v>142</v>
      </c>
      <c r="AJ434" s="1" t="s">
        <v>167</v>
      </c>
      <c r="AK434" s="1" t="s">
        <v>143</v>
      </c>
      <c r="AL434" s="1">
        <v>120.0</v>
      </c>
      <c r="AM434" s="1">
        <v>80.0</v>
      </c>
      <c r="AN434" s="1">
        <v>2133.92</v>
      </c>
      <c r="AO434" s="1">
        <v>19.87</v>
      </c>
      <c r="AP434" s="1">
        <v>768.242</v>
      </c>
      <c r="AQ434" s="1">
        <v>1170.58</v>
      </c>
      <c r="AR434" s="1">
        <v>15.0966</v>
      </c>
      <c r="AS434" s="1">
        <v>1494.06</v>
      </c>
      <c r="AT434" s="1">
        <v>4633.33</v>
      </c>
      <c r="AU434" s="1">
        <v>322.708</v>
      </c>
      <c r="AV434" s="1">
        <v>11.3401</v>
      </c>
      <c r="AW434" s="1">
        <v>1.69811</v>
      </c>
      <c r="AX434" s="1">
        <v>2.86602</v>
      </c>
      <c r="AY434" s="1">
        <v>775.803</v>
      </c>
      <c r="AZ434" s="1">
        <v>1.26727</v>
      </c>
      <c r="BA434" s="1">
        <v>2.28217</v>
      </c>
      <c r="BB434" s="1">
        <v>21.042</v>
      </c>
      <c r="BC434" s="1">
        <v>7.58249</v>
      </c>
      <c r="BD434" s="1">
        <v>2.73617</v>
      </c>
      <c r="BE434" s="1">
        <v>365.503</v>
      </c>
      <c r="BF434" s="1">
        <v>7.52975</v>
      </c>
      <c r="BG434" s="1">
        <v>183.258</v>
      </c>
      <c r="BH434" s="1">
        <v>0.0</v>
      </c>
      <c r="BI434" s="1">
        <v>0.0</v>
      </c>
      <c r="BJ434" s="1">
        <v>0.0</v>
      </c>
      <c r="BK434" s="1">
        <v>0.0</v>
      </c>
      <c r="BL434" s="1" t="s">
        <v>156</v>
      </c>
      <c r="BM434" s="1" t="s">
        <v>146</v>
      </c>
      <c r="BN434" s="1" t="s">
        <v>146</v>
      </c>
      <c r="BO434" s="1" t="s">
        <v>146</v>
      </c>
      <c r="BP434" s="1" t="s">
        <v>146</v>
      </c>
      <c r="BQ434" s="1" t="s">
        <v>146</v>
      </c>
      <c r="BR434" s="1" t="s">
        <v>146</v>
      </c>
      <c r="BS434" s="1" t="s">
        <v>147</v>
      </c>
      <c r="BT434" s="1" t="s">
        <v>147</v>
      </c>
      <c r="BU434" s="1" t="s">
        <v>147</v>
      </c>
      <c r="BV434" s="1" t="s">
        <v>147</v>
      </c>
      <c r="BW434" s="1" t="s">
        <v>147</v>
      </c>
      <c r="BX434" s="1">
        <v>-0.756746725</v>
      </c>
      <c r="BY434" s="1">
        <v>-0.35461421</v>
      </c>
      <c r="BZ434" s="1" t="str">
        <f t="shared" si="1"/>
        <v>antiinflamatoria</v>
      </c>
      <c r="CA434" s="1">
        <v>34.83357041</v>
      </c>
      <c r="CB434" s="1" t="s">
        <v>148</v>
      </c>
      <c r="CC434" s="1">
        <v>0.104215894</v>
      </c>
      <c r="CD434" s="1">
        <v>0.045874269</v>
      </c>
      <c r="CE434" s="1">
        <v>0.001725532</v>
      </c>
      <c r="CF434" s="1">
        <v>0.221520955</v>
      </c>
      <c r="CG434" s="1">
        <v>0.181320731</v>
      </c>
      <c r="CH434" s="1">
        <v>1121.242</v>
      </c>
      <c r="CI434" s="2" t="str">
        <f t="shared" si="2"/>
        <v>High</v>
      </c>
      <c r="CJ434" s="1">
        <v>782.564</v>
      </c>
      <c r="CK434" s="1">
        <v>48.382</v>
      </c>
      <c r="CL434" s="1">
        <v>734.183</v>
      </c>
      <c r="CM434" s="1">
        <v>41.286</v>
      </c>
      <c r="CN434" s="1">
        <v>651.952</v>
      </c>
      <c r="CO434" s="1">
        <v>0.988</v>
      </c>
      <c r="CP434" s="1">
        <v>0.0</v>
      </c>
      <c r="CQ434" s="1">
        <v>0.988</v>
      </c>
      <c r="CR434" s="1">
        <v>0.0</v>
      </c>
      <c r="CS434" s="1">
        <v>88.296</v>
      </c>
      <c r="CT434" s="1">
        <v>88.296</v>
      </c>
      <c r="CU434" s="1">
        <v>0.043</v>
      </c>
      <c r="CV434" s="1">
        <v>0.752</v>
      </c>
      <c r="CW434" s="1">
        <v>0.279</v>
      </c>
      <c r="CX434" s="1">
        <v>0.0</v>
      </c>
      <c r="CY434" s="1">
        <v>5.418</v>
      </c>
      <c r="CZ434" s="1">
        <v>0.044</v>
      </c>
      <c r="DA434" s="1">
        <v>0.236</v>
      </c>
      <c r="DB434" s="1">
        <v>0.28</v>
      </c>
      <c r="DC434" s="1">
        <v>7.323</v>
      </c>
      <c r="DD434" s="1">
        <v>3.966</v>
      </c>
      <c r="DE434" s="1">
        <v>11.289</v>
      </c>
      <c r="DF434" s="1">
        <v>17.123</v>
      </c>
      <c r="DG434" s="1">
        <v>6.829</v>
      </c>
      <c r="DH434" s="1">
        <v>23.952</v>
      </c>
      <c r="DI434" s="1">
        <v>1.277</v>
      </c>
      <c r="DJ434" s="1">
        <v>7.89</v>
      </c>
      <c r="DK434" s="1">
        <v>9.168</v>
      </c>
      <c r="DL434" s="1">
        <v>15.449</v>
      </c>
      <c r="DM434" s="1">
        <v>626.597</v>
      </c>
      <c r="DN434" s="1">
        <v>642.046</v>
      </c>
      <c r="DO434" s="1">
        <v>0.0</v>
      </c>
      <c r="DP434" s="1">
        <v>88.296</v>
      </c>
      <c r="DQ434" s="1">
        <v>88.296</v>
      </c>
      <c r="DR434" s="1" t="s">
        <v>157</v>
      </c>
      <c r="DS434" s="1" t="s">
        <v>149</v>
      </c>
      <c r="DT434" s="1" t="s">
        <v>158</v>
      </c>
      <c r="DU434" s="1" t="s">
        <v>149</v>
      </c>
      <c r="DV434" s="1">
        <v>525.438</v>
      </c>
      <c r="DW434" s="1" t="str">
        <f t="shared" si="3"/>
        <v>high</v>
      </c>
      <c r="DX434" s="1">
        <v>366.726</v>
      </c>
      <c r="DY434" s="1">
        <v>19.347</v>
      </c>
      <c r="DZ434" s="1">
        <v>305.518</v>
      </c>
      <c r="EA434" s="1" t="s">
        <v>157</v>
      </c>
      <c r="EB434" s="1" t="s">
        <v>157</v>
      </c>
      <c r="EC434" s="1" t="s">
        <v>158</v>
      </c>
      <c r="ED434" s="1" t="s">
        <v>149</v>
      </c>
      <c r="EE434" s="1" t="s">
        <v>1027</v>
      </c>
      <c r="EF434" s="1" t="s">
        <v>151</v>
      </c>
      <c r="EG434" s="1" t="s">
        <v>151</v>
      </c>
    </row>
    <row r="435" ht="14.25" customHeight="1">
      <c r="A435" s="1" t="s">
        <v>1028</v>
      </c>
      <c r="B435" s="1" t="s">
        <v>153</v>
      </c>
      <c r="C435" s="1">
        <v>61.0</v>
      </c>
      <c r="D435" s="1" t="s">
        <v>161</v>
      </c>
      <c r="E435" s="1">
        <v>99.5</v>
      </c>
      <c r="F435" s="1">
        <v>38.0</v>
      </c>
      <c r="G435" s="1" t="s">
        <v>154</v>
      </c>
      <c r="H435" s="1">
        <v>25.6</v>
      </c>
      <c r="I435" s="1">
        <v>124.0</v>
      </c>
      <c r="J435" s="1">
        <v>187.0</v>
      </c>
      <c r="K435" s="1">
        <v>4.921052632</v>
      </c>
      <c r="L435" s="1">
        <v>56.0</v>
      </c>
      <c r="M435" s="1">
        <v>1.0</v>
      </c>
      <c r="N435" s="1">
        <v>83.0</v>
      </c>
      <c r="O435" s="1">
        <v>5.5</v>
      </c>
      <c r="P435" s="1">
        <v>9.89</v>
      </c>
      <c r="Q435" s="1">
        <v>8.34</v>
      </c>
      <c r="R435" s="1">
        <v>1.185851319</v>
      </c>
      <c r="S435" s="1">
        <v>128.0</v>
      </c>
      <c r="T435" s="1">
        <v>11.86</v>
      </c>
      <c r="U435" s="1">
        <v>4.6065</v>
      </c>
      <c r="V435" s="1">
        <v>149.9</v>
      </c>
      <c r="W435" s="1">
        <v>214.369634</v>
      </c>
      <c r="X435" s="1">
        <v>66.9</v>
      </c>
      <c r="Y435" s="1">
        <v>41.183832</v>
      </c>
      <c r="Z435" s="1">
        <v>2.428137333</v>
      </c>
      <c r="AA435" s="1">
        <v>0.333656638</v>
      </c>
      <c r="AB435" s="1">
        <v>62.8</v>
      </c>
      <c r="AC435" s="1">
        <v>31.49852739</v>
      </c>
      <c r="AD435" s="1" t="s">
        <v>155</v>
      </c>
      <c r="AE435" s="1">
        <v>42.02643555</v>
      </c>
      <c r="AF435" s="1">
        <v>97.0</v>
      </c>
      <c r="AG435" s="1" t="s">
        <v>140</v>
      </c>
      <c r="AH435" s="1" t="s">
        <v>141</v>
      </c>
      <c r="AI435" s="1" t="s">
        <v>142</v>
      </c>
      <c r="AJ435" s="1" t="s">
        <v>142</v>
      </c>
      <c r="AK435" s="1" t="s">
        <v>143</v>
      </c>
      <c r="AL435" s="1">
        <v>124.0</v>
      </c>
      <c r="AM435" s="1">
        <v>87.0</v>
      </c>
      <c r="AN435" s="1">
        <v>1356.75</v>
      </c>
      <c r="AO435" s="1">
        <v>15.8934</v>
      </c>
      <c r="AP435" s="1">
        <v>563.289</v>
      </c>
      <c r="AQ435" s="1">
        <v>896.272</v>
      </c>
      <c r="AR435" s="1">
        <v>10.9692</v>
      </c>
      <c r="AS435" s="1">
        <v>1009.22</v>
      </c>
      <c r="AT435" s="1">
        <v>2397.41</v>
      </c>
      <c r="AU435" s="1">
        <v>212.989</v>
      </c>
      <c r="AV435" s="1">
        <v>10.1428</v>
      </c>
      <c r="AW435" s="1">
        <v>1.0594</v>
      </c>
      <c r="AX435" s="1">
        <v>3.4211</v>
      </c>
      <c r="AY435" s="1">
        <v>839.76</v>
      </c>
      <c r="AZ435" s="1">
        <v>0.865001</v>
      </c>
      <c r="BA435" s="1">
        <v>1.48242</v>
      </c>
      <c r="BB435" s="1">
        <v>13.0854</v>
      </c>
      <c r="BC435" s="1">
        <v>4.18741</v>
      </c>
      <c r="BD435" s="1">
        <v>0.915314</v>
      </c>
      <c r="BE435" s="1">
        <v>287.251</v>
      </c>
      <c r="BF435" s="1">
        <v>7.08416</v>
      </c>
      <c r="BG435" s="1">
        <v>124.855</v>
      </c>
      <c r="BH435" s="1">
        <v>3.568064113</v>
      </c>
      <c r="BI435" s="1">
        <v>0.818202982</v>
      </c>
      <c r="BJ435" s="1">
        <v>0.443392536</v>
      </c>
      <c r="BK435" s="1">
        <v>0.0</v>
      </c>
      <c r="BL435" s="1" t="s">
        <v>144</v>
      </c>
      <c r="BM435" s="1" t="s">
        <v>145</v>
      </c>
      <c r="BN435" s="1" t="s">
        <v>146</v>
      </c>
      <c r="BO435" s="1" t="s">
        <v>145</v>
      </c>
      <c r="BP435" s="1" t="s">
        <v>146</v>
      </c>
      <c r="BQ435" s="1" t="s">
        <v>146</v>
      </c>
      <c r="BR435" s="1" t="s">
        <v>146</v>
      </c>
      <c r="BS435" s="1">
        <v>15.44428337</v>
      </c>
      <c r="BT435" s="1">
        <v>1.218531198</v>
      </c>
      <c r="BU435" s="1">
        <v>0.490332439</v>
      </c>
      <c r="BV435" s="1">
        <v>0.550822343</v>
      </c>
      <c r="BW435" s="1">
        <v>0.217298277</v>
      </c>
      <c r="BX435" s="1">
        <v>0.425454148</v>
      </c>
      <c r="BY435" s="1">
        <v>0.313525533</v>
      </c>
      <c r="BZ435" s="1" t="str">
        <f t="shared" si="1"/>
        <v>proinflamatoria</v>
      </c>
      <c r="CA435" s="1">
        <v>46.88659794</v>
      </c>
      <c r="CB435" s="1" t="s">
        <v>148</v>
      </c>
      <c r="CC435" s="1">
        <v>0.143005255</v>
      </c>
      <c r="CD435" s="1">
        <v>0.221048147</v>
      </c>
      <c r="CE435" s="1">
        <v>0.041542395</v>
      </c>
      <c r="CF435" s="1">
        <v>0.038588269</v>
      </c>
      <c r="CG435" s="1">
        <v>0.08236046</v>
      </c>
      <c r="CH435" s="1">
        <v>404.288</v>
      </c>
      <c r="CI435" s="2" t="str">
        <f t="shared" si="2"/>
        <v>low</v>
      </c>
      <c r="CJ435" s="1">
        <v>73.294</v>
      </c>
      <c r="CK435" s="1">
        <v>31.269</v>
      </c>
      <c r="CL435" s="1">
        <v>42.025</v>
      </c>
      <c r="CM435" s="1">
        <v>23.685</v>
      </c>
      <c r="CN435" s="1">
        <v>27.731</v>
      </c>
      <c r="CO435" s="1">
        <v>5.075</v>
      </c>
      <c r="CP435" s="1">
        <v>0.0</v>
      </c>
      <c r="CQ435" s="1">
        <v>5.075</v>
      </c>
      <c r="CR435" s="1">
        <v>0.026</v>
      </c>
      <c r="CS435" s="1">
        <v>16.777</v>
      </c>
      <c r="CT435" s="1">
        <v>16.803</v>
      </c>
      <c r="CU435" s="1">
        <v>0.0</v>
      </c>
      <c r="CV435" s="1">
        <v>4.605</v>
      </c>
      <c r="CW435" s="1">
        <v>0.0</v>
      </c>
      <c r="CX435" s="1">
        <v>0.0</v>
      </c>
      <c r="CY435" s="1">
        <v>0.845</v>
      </c>
      <c r="CZ435" s="1">
        <v>0.051</v>
      </c>
      <c r="DA435" s="1">
        <v>0.366</v>
      </c>
      <c r="DB435" s="1">
        <v>0.417</v>
      </c>
      <c r="DC435" s="1">
        <v>2.468</v>
      </c>
      <c r="DD435" s="1">
        <v>4.408</v>
      </c>
      <c r="DE435" s="1">
        <v>6.876</v>
      </c>
      <c r="DF435" s="1">
        <v>11.247</v>
      </c>
      <c r="DG435" s="1">
        <v>4.3</v>
      </c>
      <c r="DH435" s="1">
        <v>15.547</v>
      </c>
      <c r="DI435" s="1">
        <v>0.235</v>
      </c>
      <c r="DJ435" s="1">
        <v>4.296</v>
      </c>
      <c r="DK435" s="1">
        <v>4.531</v>
      </c>
      <c r="DL435" s="1">
        <v>11.321</v>
      </c>
      <c r="DM435" s="1">
        <v>11.878</v>
      </c>
      <c r="DN435" s="1">
        <v>23.2</v>
      </c>
      <c r="DO435" s="1">
        <v>0.026</v>
      </c>
      <c r="DP435" s="1">
        <v>16.777</v>
      </c>
      <c r="DQ435" s="1">
        <v>16.803</v>
      </c>
      <c r="DR435" s="1" t="s">
        <v>158</v>
      </c>
      <c r="DS435" s="1" t="s">
        <v>158</v>
      </c>
      <c r="DT435" s="1" t="s">
        <v>158</v>
      </c>
      <c r="DU435" s="1" t="s">
        <v>158</v>
      </c>
      <c r="DV435" s="1">
        <v>297.982</v>
      </c>
      <c r="DW435" s="1" t="str">
        <f t="shared" si="3"/>
        <v>low</v>
      </c>
      <c r="DX435" s="1">
        <v>54.022</v>
      </c>
      <c r="DY435" s="1">
        <v>17.457</v>
      </c>
      <c r="DZ435" s="1">
        <v>20.439</v>
      </c>
      <c r="EA435" s="1" t="s">
        <v>158</v>
      </c>
      <c r="EB435" s="1" t="s">
        <v>158</v>
      </c>
      <c r="EC435" s="1" t="s">
        <v>158</v>
      </c>
      <c r="ED435" s="1" t="s">
        <v>158</v>
      </c>
      <c r="EE435" s="1" t="s">
        <v>1029</v>
      </c>
      <c r="EF435" s="1" t="s">
        <v>165</v>
      </c>
      <c r="EG435" s="1" t="s">
        <v>165</v>
      </c>
    </row>
    <row r="436" ht="14.25" customHeight="1">
      <c r="A436" s="1" t="s">
        <v>1030</v>
      </c>
      <c r="B436" s="1" t="s">
        <v>153</v>
      </c>
      <c r="C436" s="1">
        <v>29.0</v>
      </c>
      <c r="D436" s="1" t="s">
        <v>137</v>
      </c>
      <c r="E436" s="1">
        <v>103.0</v>
      </c>
      <c r="F436" s="1">
        <v>35.0</v>
      </c>
      <c r="G436" s="1" t="s">
        <v>154</v>
      </c>
      <c r="H436" s="1">
        <v>58.0</v>
      </c>
      <c r="I436" s="1">
        <v>80.0</v>
      </c>
      <c r="J436" s="1">
        <v>173.0</v>
      </c>
      <c r="K436" s="1">
        <v>4.942857143</v>
      </c>
      <c r="L436" s="1">
        <v>183.0</v>
      </c>
      <c r="M436" s="1">
        <v>2.0</v>
      </c>
      <c r="N436" s="1">
        <v>94.0</v>
      </c>
      <c r="O436" s="1">
        <v>5.9</v>
      </c>
      <c r="P436" s="1">
        <v>3.97</v>
      </c>
      <c r="Q436" s="1">
        <v>4.34</v>
      </c>
      <c r="R436" s="1">
        <v>0.914746544</v>
      </c>
      <c r="S436" s="1">
        <v>290.0</v>
      </c>
      <c r="T436" s="1">
        <v>22.83</v>
      </c>
      <c r="U436" s="1">
        <v>5.217</v>
      </c>
      <c r="V436" s="1">
        <v>183.5</v>
      </c>
      <c r="W436" s="1">
        <v>265.9289458</v>
      </c>
      <c r="X436" s="1">
        <v>34.3</v>
      </c>
      <c r="Y436" s="1">
        <v>18.89103575</v>
      </c>
      <c r="Z436" s="1">
        <v>5.293516</v>
      </c>
      <c r="AA436" s="1">
        <v>0.299799369</v>
      </c>
      <c r="AB436" s="1">
        <v>62.6</v>
      </c>
      <c r="AC436" s="1">
        <v>28.23481443</v>
      </c>
      <c r="AD436" s="1" t="s">
        <v>139</v>
      </c>
      <c r="AE436" s="1">
        <v>33.65894833</v>
      </c>
      <c r="AF436" s="1">
        <v>83.3</v>
      </c>
      <c r="AG436" s="1" t="s">
        <v>140</v>
      </c>
      <c r="AH436" s="1" t="s">
        <v>154</v>
      </c>
      <c r="AI436" s="1" t="s">
        <v>167</v>
      </c>
      <c r="AJ436" s="1" t="s">
        <v>167</v>
      </c>
      <c r="AK436" s="1" t="s">
        <v>170</v>
      </c>
      <c r="AL436" s="1">
        <v>115.0</v>
      </c>
      <c r="AM436" s="1">
        <v>74.0</v>
      </c>
      <c r="AN436" s="1">
        <v>1117.45</v>
      </c>
      <c r="AO436" s="1">
        <v>11.9471</v>
      </c>
      <c r="AP436" s="1">
        <v>227.069</v>
      </c>
      <c r="AQ436" s="1">
        <v>514.783</v>
      </c>
      <c r="AR436" s="1">
        <v>9.54534</v>
      </c>
      <c r="AS436" s="1">
        <v>550.889</v>
      </c>
      <c r="AT436" s="1">
        <v>1730.5</v>
      </c>
      <c r="AU436" s="1">
        <v>118.232</v>
      </c>
      <c r="AV436" s="1">
        <v>9.55455</v>
      </c>
      <c r="AW436" s="1">
        <v>0.841559</v>
      </c>
      <c r="AX436" s="1">
        <v>1.9923</v>
      </c>
      <c r="AY436" s="1">
        <v>697.748</v>
      </c>
      <c r="AZ436" s="1">
        <v>0.685827</v>
      </c>
      <c r="BA436" s="1">
        <v>1.05027</v>
      </c>
      <c r="BB436" s="1">
        <v>9.71074</v>
      </c>
      <c r="BC436" s="1">
        <v>3.27063</v>
      </c>
      <c r="BD436" s="1">
        <v>0.941714</v>
      </c>
      <c r="BE436" s="1">
        <v>221.123</v>
      </c>
      <c r="BF436" s="1">
        <v>6.79082</v>
      </c>
      <c r="BG436" s="1">
        <v>173.964</v>
      </c>
      <c r="BH436" s="1">
        <v>2.244247205</v>
      </c>
      <c r="BI436" s="1">
        <v>1.452500907</v>
      </c>
      <c r="BJ436" s="1">
        <v>1.059430391</v>
      </c>
      <c r="BK436" s="1">
        <v>0.04230397</v>
      </c>
      <c r="BL436" s="1" t="s">
        <v>144</v>
      </c>
      <c r="BM436" s="1" t="s">
        <v>146</v>
      </c>
      <c r="BN436" s="1" t="s">
        <v>145</v>
      </c>
      <c r="BO436" s="1" t="s">
        <v>145</v>
      </c>
      <c r="BP436" s="1" t="s">
        <v>146</v>
      </c>
      <c r="BQ436" s="1" t="s">
        <v>146</v>
      </c>
      <c r="BR436" s="1" t="s">
        <v>145</v>
      </c>
      <c r="BS436" s="1">
        <v>31.58114821</v>
      </c>
      <c r="BT436" s="1">
        <v>1.97247514</v>
      </c>
      <c r="BU436" s="1">
        <v>1.323953375</v>
      </c>
      <c r="BV436" s="1">
        <v>1.016380611</v>
      </c>
      <c r="BW436" s="1">
        <v>0.389491185</v>
      </c>
      <c r="BX436" s="1">
        <v>1.067606688</v>
      </c>
      <c r="BY436" s="1">
        <v>0.955780383</v>
      </c>
      <c r="BZ436" s="1" t="str">
        <f t="shared" si="1"/>
        <v>proinflamatoria</v>
      </c>
      <c r="CA436" s="1">
        <v>40.24969988</v>
      </c>
      <c r="CB436" s="1" t="s">
        <v>148</v>
      </c>
      <c r="CC436" s="1">
        <v>0.131521896</v>
      </c>
      <c r="CD436" s="1">
        <v>0.262465674</v>
      </c>
      <c r="CE436" s="1">
        <v>0.089897384</v>
      </c>
      <c r="CF436" s="1">
        <v>0.232258997</v>
      </c>
      <c r="CG436" s="1">
        <v>0.161005926</v>
      </c>
      <c r="CH436" s="1">
        <v>206.86</v>
      </c>
      <c r="CI436" s="2" t="str">
        <f t="shared" si="2"/>
        <v>low</v>
      </c>
      <c r="CJ436" s="1">
        <v>320.176</v>
      </c>
      <c r="CK436" s="1">
        <v>269.524</v>
      </c>
      <c r="CL436" s="1">
        <v>50.653</v>
      </c>
      <c r="CM436" s="1">
        <v>166.81</v>
      </c>
      <c r="CN436" s="1">
        <v>147.988</v>
      </c>
      <c r="CO436" s="1">
        <v>0.304</v>
      </c>
      <c r="CP436" s="1">
        <v>0.0</v>
      </c>
      <c r="CQ436" s="1">
        <v>0.304</v>
      </c>
      <c r="CR436" s="1">
        <v>0.026</v>
      </c>
      <c r="CS436" s="1">
        <v>5.048</v>
      </c>
      <c r="CT436" s="1">
        <v>5.074</v>
      </c>
      <c r="CU436" s="1">
        <v>0.0</v>
      </c>
      <c r="CV436" s="1">
        <v>0.026</v>
      </c>
      <c r="CW436" s="1">
        <v>91.283</v>
      </c>
      <c r="CX436" s="1">
        <v>0.0</v>
      </c>
      <c r="CY436" s="1">
        <v>2.248</v>
      </c>
      <c r="CZ436" s="1">
        <v>0.099</v>
      </c>
      <c r="DA436" s="1">
        <v>0.703</v>
      </c>
      <c r="DB436" s="1">
        <v>0.801</v>
      </c>
      <c r="DC436" s="1">
        <v>0.291</v>
      </c>
      <c r="DD436" s="1">
        <v>0.071</v>
      </c>
      <c r="DE436" s="1">
        <v>0.362</v>
      </c>
      <c r="DF436" s="1">
        <v>60.525</v>
      </c>
      <c r="DG436" s="1">
        <v>11.592</v>
      </c>
      <c r="DH436" s="1">
        <v>72.117</v>
      </c>
      <c r="DI436" s="1">
        <v>1.157</v>
      </c>
      <c r="DJ436" s="1">
        <v>0.472</v>
      </c>
      <c r="DK436" s="1">
        <v>1.629</v>
      </c>
      <c r="DL436" s="1">
        <v>113.575</v>
      </c>
      <c r="DM436" s="1">
        <v>32.749</v>
      </c>
      <c r="DN436" s="1">
        <v>146.324</v>
      </c>
      <c r="DO436" s="1">
        <v>0.026</v>
      </c>
      <c r="DP436" s="1">
        <v>5.048</v>
      </c>
      <c r="DQ436" s="1">
        <v>5.074</v>
      </c>
      <c r="DR436" s="1" t="s">
        <v>158</v>
      </c>
      <c r="DS436" s="1" t="s">
        <v>158</v>
      </c>
      <c r="DT436" s="1" t="s">
        <v>157</v>
      </c>
      <c r="DU436" s="1" t="s">
        <v>157</v>
      </c>
      <c r="DV436" s="1">
        <v>185.118</v>
      </c>
      <c r="DW436" s="1" t="str">
        <f t="shared" si="3"/>
        <v>low</v>
      </c>
      <c r="DX436" s="1">
        <v>286.524</v>
      </c>
      <c r="DY436" s="1">
        <v>149.278</v>
      </c>
      <c r="DZ436" s="1">
        <v>132.434</v>
      </c>
      <c r="EA436" s="1" t="s">
        <v>158</v>
      </c>
      <c r="EB436" s="1" t="s">
        <v>157</v>
      </c>
      <c r="EC436" s="1" t="s">
        <v>149</v>
      </c>
      <c r="ED436" s="1" t="s">
        <v>157</v>
      </c>
      <c r="EE436" s="1" t="s">
        <v>1031</v>
      </c>
      <c r="EF436" s="1" t="s">
        <v>165</v>
      </c>
      <c r="EG436" s="1" t="s">
        <v>165</v>
      </c>
    </row>
    <row r="437" ht="14.25" customHeight="1">
      <c r="A437" s="1" t="s">
        <v>1032</v>
      </c>
      <c r="B437" s="1" t="s">
        <v>136</v>
      </c>
      <c r="C437" s="1">
        <v>28.0</v>
      </c>
      <c r="D437" s="1" t="s">
        <v>137</v>
      </c>
      <c r="E437" s="1">
        <v>82.1</v>
      </c>
      <c r="F437" s="1">
        <v>30.0</v>
      </c>
      <c r="G437" s="1" t="s">
        <v>138</v>
      </c>
      <c r="H437" s="1">
        <v>22.4</v>
      </c>
      <c r="I437" s="1">
        <v>89.0</v>
      </c>
      <c r="J437" s="1">
        <v>141.0</v>
      </c>
      <c r="K437" s="1">
        <v>4.7</v>
      </c>
      <c r="L437" s="1">
        <v>226.0</v>
      </c>
      <c r="M437" s="1">
        <v>8.8</v>
      </c>
      <c r="N437" s="1">
        <v>92.0</v>
      </c>
      <c r="O437" s="1">
        <v>5.7</v>
      </c>
      <c r="P437" s="1">
        <v>6.78</v>
      </c>
      <c r="Q437" s="1">
        <v>5.95</v>
      </c>
      <c r="R437" s="1">
        <v>1.139495798</v>
      </c>
      <c r="S437" s="1">
        <v>112.0</v>
      </c>
      <c r="T437" s="1">
        <v>18.81</v>
      </c>
      <c r="U437" s="1">
        <v>5.106</v>
      </c>
      <c r="V437" s="1">
        <v>167.5</v>
      </c>
      <c r="W437" s="1">
        <v>234.2465753</v>
      </c>
      <c r="X437" s="1">
        <v>41.6</v>
      </c>
      <c r="Y437" s="1">
        <v>23.42679688</v>
      </c>
      <c r="Z437" s="1">
        <v>4.268616</v>
      </c>
      <c r="AA437" s="1">
        <v>0.308441401</v>
      </c>
      <c r="AB437" s="1">
        <v>98.8</v>
      </c>
      <c r="AC437" s="1">
        <v>35.00566893</v>
      </c>
      <c r="AD437" s="1" t="s">
        <v>155</v>
      </c>
      <c r="AE437" s="1">
        <v>44.55173771</v>
      </c>
      <c r="AF437" s="1">
        <v>110.9</v>
      </c>
      <c r="AG437" s="1" t="s">
        <v>140</v>
      </c>
      <c r="AH437" s="1" t="s">
        <v>141</v>
      </c>
      <c r="AI437" s="1" t="s">
        <v>142</v>
      </c>
      <c r="AJ437" s="1" t="s">
        <v>142</v>
      </c>
      <c r="AK437" s="1" t="s">
        <v>173</v>
      </c>
      <c r="AL437" s="1">
        <v>132.0</v>
      </c>
      <c r="AM437" s="1">
        <v>84.0</v>
      </c>
      <c r="AN437" s="1">
        <v>2341.99</v>
      </c>
      <c r="AO437" s="1">
        <v>14.8766</v>
      </c>
      <c r="AP437" s="1">
        <v>632.981</v>
      </c>
      <c r="AQ437" s="1">
        <v>1163.45</v>
      </c>
      <c r="AR437" s="1">
        <v>14.7888</v>
      </c>
      <c r="AS437" s="1">
        <v>1593.29</v>
      </c>
      <c r="AT437" s="1">
        <v>3780.27</v>
      </c>
      <c r="AU437" s="1">
        <v>244.09</v>
      </c>
      <c r="AV437" s="1">
        <v>11.0713</v>
      </c>
      <c r="AW437" s="1">
        <v>1.27618</v>
      </c>
      <c r="AX437" s="1">
        <v>2.79017</v>
      </c>
      <c r="AY437" s="1">
        <v>743.424</v>
      </c>
      <c r="AZ437" s="1">
        <v>1.07264</v>
      </c>
      <c r="BA437" s="1">
        <v>2.01016</v>
      </c>
      <c r="BB437" s="1">
        <v>17.9425</v>
      </c>
      <c r="BC437" s="1">
        <v>5.28149</v>
      </c>
      <c r="BD437" s="1">
        <v>1.58996</v>
      </c>
      <c r="BE437" s="1">
        <v>336.748</v>
      </c>
      <c r="BF437" s="1">
        <v>7.44774</v>
      </c>
      <c r="BG437" s="1">
        <v>111.874</v>
      </c>
      <c r="BH437" s="1">
        <v>0.972856582</v>
      </c>
      <c r="BI437" s="1">
        <v>1.042642644</v>
      </c>
      <c r="BJ437" s="1">
        <v>0.464957956</v>
      </c>
      <c r="BK437" s="1">
        <v>0.026076274</v>
      </c>
      <c r="BL437" s="1" t="s">
        <v>144</v>
      </c>
      <c r="BM437" s="1" t="s">
        <v>145</v>
      </c>
      <c r="BN437" s="1" t="s">
        <v>146</v>
      </c>
      <c r="BO437" s="1" t="s">
        <v>145</v>
      </c>
      <c r="BP437" s="1" t="s">
        <v>146</v>
      </c>
      <c r="BQ437" s="1" t="s">
        <v>145</v>
      </c>
      <c r="BR437" s="1" t="s">
        <v>145</v>
      </c>
      <c r="BS437" s="1" t="s">
        <v>147</v>
      </c>
      <c r="BT437" s="1" t="s">
        <v>147</v>
      </c>
      <c r="BU437" s="1" t="s">
        <v>147</v>
      </c>
      <c r="BV437" s="1" t="s">
        <v>147</v>
      </c>
      <c r="BW437" s="1" t="s">
        <v>147</v>
      </c>
      <c r="BX437" s="1">
        <v>0.858161572</v>
      </c>
      <c r="BY437" s="1">
        <v>0.366422533</v>
      </c>
      <c r="BZ437" s="1" t="str">
        <f t="shared" si="1"/>
        <v>proinflamatoria</v>
      </c>
      <c r="CA437" s="1">
        <v>33.70243463</v>
      </c>
      <c r="CB437" s="1" t="s">
        <v>148</v>
      </c>
      <c r="CC437" s="1">
        <v>0.013545296</v>
      </c>
      <c r="CD437" s="1">
        <v>0.163675958</v>
      </c>
      <c r="CE437" s="1">
        <v>0.062761324</v>
      </c>
      <c r="CF437" s="1">
        <v>0.639416376</v>
      </c>
      <c r="CG437" s="1">
        <v>0.008318815</v>
      </c>
      <c r="CH437" s="1">
        <v>279.984</v>
      </c>
      <c r="CI437" s="2" t="str">
        <f t="shared" si="2"/>
        <v>low</v>
      </c>
      <c r="CJ437" s="1">
        <v>169.688</v>
      </c>
      <c r="CK437" s="1">
        <v>30.326</v>
      </c>
      <c r="CL437" s="1">
        <v>139.362</v>
      </c>
      <c r="CM437" s="1">
        <v>43.028</v>
      </c>
      <c r="CN437" s="1">
        <v>122.096</v>
      </c>
      <c r="CO437" s="1">
        <v>2.404</v>
      </c>
      <c r="CP437" s="1">
        <v>0.0</v>
      </c>
      <c r="CQ437" s="1">
        <v>2.404</v>
      </c>
      <c r="CR437" s="1">
        <v>0.0</v>
      </c>
      <c r="CS437" s="1">
        <v>2.16</v>
      </c>
      <c r="CT437" s="1">
        <v>2.16</v>
      </c>
      <c r="CU437" s="1">
        <v>0.0</v>
      </c>
      <c r="CV437" s="1">
        <v>0.0</v>
      </c>
      <c r="CW437" s="1">
        <v>0.0</v>
      </c>
      <c r="CX437" s="1">
        <v>0.0</v>
      </c>
      <c r="CY437" s="1">
        <v>10.861</v>
      </c>
      <c r="CZ437" s="1">
        <v>0.074</v>
      </c>
      <c r="DA437" s="1">
        <v>13.744</v>
      </c>
      <c r="DB437" s="1">
        <v>13.818</v>
      </c>
      <c r="DC437" s="1">
        <v>0.0</v>
      </c>
      <c r="DD437" s="1">
        <v>0.526</v>
      </c>
      <c r="DE437" s="1">
        <v>0.526</v>
      </c>
      <c r="DF437" s="1">
        <v>13.714</v>
      </c>
      <c r="DG437" s="1">
        <v>4.109</v>
      </c>
      <c r="DH437" s="1">
        <v>17.822</v>
      </c>
      <c r="DI437" s="1">
        <v>0.54</v>
      </c>
      <c r="DJ437" s="1">
        <v>1.604</v>
      </c>
      <c r="DK437" s="1">
        <v>2.144</v>
      </c>
      <c r="DL437" s="1">
        <v>2.702</v>
      </c>
      <c r="DM437" s="1">
        <v>117.185</v>
      </c>
      <c r="DN437" s="1">
        <v>119.887</v>
      </c>
      <c r="DO437" s="1">
        <v>0.0</v>
      </c>
      <c r="DP437" s="1">
        <v>2.16</v>
      </c>
      <c r="DQ437" s="1">
        <v>2.16</v>
      </c>
      <c r="DR437" s="1" t="s">
        <v>158</v>
      </c>
      <c r="DS437" s="1" t="s">
        <v>158</v>
      </c>
      <c r="DT437" s="1" t="s">
        <v>158</v>
      </c>
      <c r="DU437" s="1" t="s">
        <v>157</v>
      </c>
      <c r="DV437" s="1">
        <v>119.55</v>
      </c>
      <c r="DW437" s="1" t="str">
        <f t="shared" si="3"/>
        <v>low</v>
      </c>
      <c r="DX437" s="1">
        <v>72.455</v>
      </c>
      <c r="DY437" s="1">
        <v>18.372</v>
      </c>
      <c r="DZ437" s="1">
        <v>52.134</v>
      </c>
      <c r="EA437" s="1" t="s">
        <v>158</v>
      </c>
      <c r="EB437" s="1" t="s">
        <v>158</v>
      </c>
      <c r="EC437" s="1" t="s">
        <v>158</v>
      </c>
      <c r="ED437" s="1" t="s">
        <v>158</v>
      </c>
      <c r="EE437" s="1" t="s">
        <v>1033</v>
      </c>
      <c r="EF437" s="1" t="s">
        <v>151</v>
      </c>
      <c r="EG437" s="1" t="s">
        <v>151</v>
      </c>
    </row>
    <row r="438" ht="14.25" customHeight="1">
      <c r="A438" s="1" t="s">
        <v>1034</v>
      </c>
      <c r="B438" s="1" t="s">
        <v>136</v>
      </c>
      <c r="C438" s="1">
        <v>27.0</v>
      </c>
      <c r="D438" s="1" t="s">
        <v>137</v>
      </c>
      <c r="E438" s="1">
        <v>104.0</v>
      </c>
      <c r="F438" s="1">
        <v>38.0</v>
      </c>
      <c r="G438" s="1" t="s">
        <v>138</v>
      </c>
      <c r="H438" s="1">
        <v>72.0</v>
      </c>
      <c r="I438" s="1">
        <v>118.0</v>
      </c>
      <c r="J438" s="1">
        <v>229.0</v>
      </c>
      <c r="K438" s="1">
        <v>6.026315789</v>
      </c>
      <c r="L438" s="1">
        <v>258.0</v>
      </c>
      <c r="M438" s="1">
        <v>6.4</v>
      </c>
      <c r="N438" s="1">
        <v>82.0</v>
      </c>
      <c r="O438" s="1">
        <v>5.8</v>
      </c>
      <c r="P438" s="1">
        <v>7.47</v>
      </c>
      <c r="Q438" s="1">
        <v>5.43</v>
      </c>
      <c r="R438" s="1">
        <v>1.375690608</v>
      </c>
      <c r="S438" s="1">
        <v>360.0</v>
      </c>
      <c r="T438" s="1">
        <v>18.57</v>
      </c>
      <c r="U438" s="1">
        <v>4.551</v>
      </c>
      <c r="V438" s="1">
        <v>207.7</v>
      </c>
      <c r="W438" s="1">
        <v>353.3777355</v>
      </c>
      <c r="X438" s="1">
        <v>43.4</v>
      </c>
      <c r="Y438" s="1">
        <v>26.62341604</v>
      </c>
      <c r="Z438" s="1">
        <v>3.756092</v>
      </c>
      <c r="AA438" s="1">
        <v>0.313818425</v>
      </c>
      <c r="AB438" s="1">
        <v>92.2</v>
      </c>
      <c r="AC438" s="1">
        <v>32.32002008</v>
      </c>
      <c r="AD438" s="1" t="s">
        <v>155</v>
      </c>
      <c r="AE438" s="1">
        <v>40.31671437</v>
      </c>
      <c r="AF438" s="1">
        <v>103.5</v>
      </c>
      <c r="AG438" s="1" t="s">
        <v>140</v>
      </c>
      <c r="AH438" s="1" t="s">
        <v>141</v>
      </c>
      <c r="AI438" s="1" t="s">
        <v>142</v>
      </c>
      <c r="AJ438" s="1" t="s">
        <v>167</v>
      </c>
      <c r="AK438" s="1" t="s">
        <v>173</v>
      </c>
      <c r="AL438" s="1">
        <v>138.0</v>
      </c>
      <c r="AM438" s="1">
        <v>87.0</v>
      </c>
      <c r="AN438" s="1">
        <v>1815.02</v>
      </c>
      <c r="AO438" s="1">
        <v>17.6778</v>
      </c>
      <c r="AP438" s="1">
        <v>318.913</v>
      </c>
      <c r="AQ438" s="1">
        <v>750.809</v>
      </c>
      <c r="AR438" s="1">
        <v>12.4154</v>
      </c>
      <c r="AS438" s="1">
        <v>839.286</v>
      </c>
      <c r="AT438" s="1">
        <v>2994.4</v>
      </c>
      <c r="AU438" s="1">
        <v>223.563</v>
      </c>
      <c r="AV438" s="1">
        <v>9.60198</v>
      </c>
      <c r="AW438" s="1">
        <v>1.63804</v>
      </c>
      <c r="AX438" s="1">
        <v>2.88508</v>
      </c>
      <c r="AY438" s="1">
        <v>844.406</v>
      </c>
      <c r="AZ438" s="1">
        <v>1.05385</v>
      </c>
      <c r="BA438" s="1">
        <v>1.32623</v>
      </c>
      <c r="BB438" s="1">
        <v>15.68</v>
      </c>
      <c r="BC438" s="1">
        <v>5.07829</v>
      </c>
      <c r="BD438" s="1">
        <v>0.950073</v>
      </c>
      <c r="BE438" s="1">
        <v>302.665</v>
      </c>
      <c r="BF438" s="1">
        <v>6.66188</v>
      </c>
      <c r="BG438" s="1">
        <v>162.529</v>
      </c>
      <c r="BH438" s="1">
        <v>0.324191275</v>
      </c>
      <c r="BI438" s="1">
        <v>0.137101357</v>
      </c>
      <c r="BJ438" s="1">
        <v>0.142667864</v>
      </c>
      <c r="BK438" s="1">
        <v>0.027669762</v>
      </c>
      <c r="BL438" s="1" t="s">
        <v>144</v>
      </c>
      <c r="BM438" s="1" t="s">
        <v>145</v>
      </c>
      <c r="BN438" s="1" t="s">
        <v>145</v>
      </c>
      <c r="BO438" s="1" t="s">
        <v>145</v>
      </c>
      <c r="BP438" s="1" t="s">
        <v>146</v>
      </c>
      <c r="BQ438" s="1" t="s">
        <v>145</v>
      </c>
      <c r="BR438" s="1" t="s">
        <v>145</v>
      </c>
      <c r="BS438" s="1" t="s">
        <v>147</v>
      </c>
      <c r="BT438" s="1" t="s">
        <v>147</v>
      </c>
      <c r="BU438" s="1" t="s">
        <v>147</v>
      </c>
      <c r="BV438" s="1" t="s">
        <v>147</v>
      </c>
      <c r="BW438" s="1" t="s">
        <v>147</v>
      </c>
      <c r="BX438" s="1">
        <v>-0.075423581</v>
      </c>
      <c r="BY438" s="1">
        <v>-0.041555692</v>
      </c>
      <c r="BZ438" s="1" t="str">
        <f t="shared" si="1"/>
        <v>proinflamatoria</v>
      </c>
      <c r="CA438" s="1">
        <v>31.36231884</v>
      </c>
      <c r="CB438" s="1" t="s">
        <v>148</v>
      </c>
      <c r="CC438" s="1">
        <v>0.08288781</v>
      </c>
      <c r="CD438" s="1">
        <v>0.194629229</v>
      </c>
      <c r="CE438" s="1">
        <v>0.01718157</v>
      </c>
      <c r="CF438" s="1">
        <v>0.181079868</v>
      </c>
      <c r="CG438" s="1">
        <v>0.257437865</v>
      </c>
      <c r="CH438" s="1">
        <v>1677.243</v>
      </c>
      <c r="CI438" s="2" t="str">
        <f t="shared" si="2"/>
        <v>High</v>
      </c>
      <c r="CJ438" s="1">
        <v>1733.181</v>
      </c>
      <c r="CK438" s="1">
        <v>1152.838</v>
      </c>
      <c r="CL438" s="1">
        <v>580.344</v>
      </c>
      <c r="CM438" s="1">
        <v>54.835</v>
      </c>
      <c r="CN438" s="1">
        <v>1657.533</v>
      </c>
      <c r="CO438" s="1">
        <v>12.942</v>
      </c>
      <c r="CP438" s="1">
        <v>0.0</v>
      </c>
      <c r="CQ438" s="1">
        <v>12.942</v>
      </c>
      <c r="CR438" s="1">
        <v>0.0</v>
      </c>
      <c r="CS438" s="1">
        <v>7.871</v>
      </c>
      <c r="CT438" s="1">
        <v>7.871</v>
      </c>
      <c r="CU438" s="1">
        <v>0.0</v>
      </c>
      <c r="CV438" s="1">
        <v>1.317</v>
      </c>
      <c r="CW438" s="1">
        <v>0.0</v>
      </c>
      <c r="CX438" s="1">
        <v>0.0</v>
      </c>
      <c r="CY438" s="1">
        <v>0.0</v>
      </c>
      <c r="CZ438" s="1">
        <v>0.498</v>
      </c>
      <c r="DA438" s="1">
        <v>50.76</v>
      </c>
      <c r="DB438" s="1">
        <v>51.258</v>
      </c>
      <c r="DC438" s="1">
        <v>0.0</v>
      </c>
      <c r="DD438" s="1">
        <v>1.834</v>
      </c>
      <c r="DE438" s="1">
        <v>1.834</v>
      </c>
      <c r="DF438" s="1">
        <v>1.064</v>
      </c>
      <c r="DG438" s="1">
        <v>0.679</v>
      </c>
      <c r="DH438" s="1">
        <v>1.743</v>
      </c>
      <c r="DI438" s="1">
        <v>0.229</v>
      </c>
      <c r="DJ438" s="1">
        <v>0.868</v>
      </c>
      <c r="DK438" s="1">
        <v>1.098</v>
      </c>
      <c r="DL438" s="1">
        <v>1138.098</v>
      </c>
      <c r="DM438" s="1">
        <v>518.325</v>
      </c>
      <c r="DN438" s="1">
        <v>1656.423</v>
      </c>
      <c r="DO438" s="1">
        <v>0.0</v>
      </c>
      <c r="DP438" s="1">
        <v>7.871</v>
      </c>
      <c r="DQ438" s="1">
        <v>7.871</v>
      </c>
      <c r="DR438" s="1" t="s">
        <v>149</v>
      </c>
      <c r="DS438" s="1" t="s">
        <v>149</v>
      </c>
      <c r="DT438" s="1" t="s">
        <v>158</v>
      </c>
      <c r="DU438" s="1" t="s">
        <v>149</v>
      </c>
      <c r="DV438" s="1">
        <v>924.09</v>
      </c>
      <c r="DW438" s="1" t="str">
        <f t="shared" si="3"/>
        <v>high</v>
      </c>
      <c r="DX438" s="1">
        <v>954.91</v>
      </c>
      <c r="DY438" s="1">
        <v>30.212</v>
      </c>
      <c r="DZ438" s="1">
        <v>913.231</v>
      </c>
      <c r="EA438" s="1" t="s">
        <v>149</v>
      </c>
      <c r="EB438" s="1" t="s">
        <v>149</v>
      </c>
      <c r="EC438" s="1" t="s">
        <v>158</v>
      </c>
      <c r="ED438" s="1" t="s">
        <v>149</v>
      </c>
      <c r="EE438" s="1" t="s">
        <v>1035</v>
      </c>
      <c r="EF438" s="1" t="s">
        <v>151</v>
      </c>
      <c r="EG438" s="1" t="s">
        <v>151</v>
      </c>
    </row>
    <row r="439" ht="14.25" customHeight="1">
      <c r="A439" s="1" t="s">
        <v>1036</v>
      </c>
      <c r="B439" s="1" t="s">
        <v>153</v>
      </c>
      <c r="C439" s="1">
        <v>24.0</v>
      </c>
      <c r="D439" s="1" t="s">
        <v>137</v>
      </c>
      <c r="E439" s="1">
        <v>99.8</v>
      </c>
      <c r="F439" s="1">
        <v>47.0</v>
      </c>
      <c r="G439" s="1" t="s">
        <v>154</v>
      </c>
      <c r="H439" s="1">
        <v>14.4</v>
      </c>
      <c r="I439" s="1">
        <v>133.0</v>
      </c>
      <c r="J439" s="1">
        <v>194.0</v>
      </c>
      <c r="K439" s="1">
        <v>4.127659574</v>
      </c>
      <c r="L439" s="1">
        <v>232.0</v>
      </c>
      <c r="M439" s="1">
        <v>4.5</v>
      </c>
      <c r="N439" s="1">
        <v>89.0</v>
      </c>
      <c r="O439" s="1">
        <v>5.2</v>
      </c>
      <c r="P439" s="1">
        <v>16.99</v>
      </c>
      <c r="Q439" s="1">
        <v>5.92</v>
      </c>
      <c r="R439" s="1">
        <v>2.869932432</v>
      </c>
      <c r="S439" s="1">
        <v>72.0</v>
      </c>
      <c r="T439" s="1">
        <v>14.41</v>
      </c>
      <c r="U439" s="1">
        <v>4.9395</v>
      </c>
      <c r="V439" s="1">
        <v>149.0</v>
      </c>
      <c r="W439" s="1">
        <v>200.2084057</v>
      </c>
      <c r="X439" s="1">
        <v>54.3</v>
      </c>
      <c r="Y439" s="1">
        <v>31.61080441</v>
      </c>
      <c r="Z439" s="1">
        <v>3.163475333</v>
      </c>
      <c r="AA439" s="1">
        <v>0.321338384</v>
      </c>
      <c r="AB439" s="1">
        <v>75.4</v>
      </c>
      <c r="AC439" s="1">
        <v>28.24016576</v>
      </c>
      <c r="AD439" s="1" t="s">
        <v>139</v>
      </c>
      <c r="AE439" s="1">
        <v>36.04380071</v>
      </c>
      <c r="AF439" s="1">
        <v>82.8</v>
      </c>
      <c r="AG439" s="1" t="s">
        <v>140</v>
      </c>
      <c r="AH439" s="1" t="s">
        <v>154</v>
      </c>
      <c r="AI439" s="1" t="s">
        <v>167</v>
      </c>
      <c r="AJ439" s="1" t="s">
        <v>167</v>
      </c>
      <c r="AK439" s="1" t="s">
        <v>143</v>
      </c>
      <c r="AL439" s="1">
        <v>124.0</v>
      </c>
      <c r="AM439" s="1">
        <v>65.0</v>
      </c>
      <c r="AN439" s="1">
        <v>2549.06</v>
      </c>
      <c r="AO439" s="1">
        <v>18.2698</v>
      </c>
      <c r="AP439" s="1">
        <v>1194.09</v>
      </c>
      <c r="AQ439" s="1">
        <v>1683.1</v>
      </c>
      <c r="AR439" s="1">
        <v>15.4666</v>
      </c>
      <c r="AS439" s="1">
        <v>2843.14</v>
      </c>
      <c r="AT439" s="1">
        <v>4752.13</v>
      </c>
      <c r="AU439" s="1">
        <v>312.041</v>
      </c>
      <c r="AV439" s="1">
        <v>12.3358</v>
      </c>
      <c r="AW439" s="1">
        <v>2.84597</v>
      </c>
      <c r="AX439" s="1">
        <v>4.04954</v>
      </c>
      <c r="AY439" s="1">
        <v>826.511</v>
      </c>
      <c r="AZ439" s="1">
        <v>2.1368</v>
      </c>
      <c r="BA439" s="1">
        <v>3.50918</v>
      </c>
      <c r="BB439" s="1">
        <v>24.3099</v>
      </c>
      <c r="BC439" s="1">
        <v>6.36932</v>
      </c>
      <c r="BD439" s="1">
        <v>3.19953</v>
      </c>
      <c r="BE439" s="1">
        <v>387.037</v>
      </c>
      <c r="BF439" s="1">
        <v>7.49771</v>
      </c>
      <c r="BG439" s="1">
        <v>193.811</v>
      </c>
      <c r="BH439" s="1">
        <v>4.731523035</v>
      </c>
      <c r="BI439" s="1">
        <v>1.191019248</v>
      </c>
      <c r="BJ439" s="1">
        <v>0.377779414</v>
      </c>
      <c r="BK439" s="1">
        <v>0.030535381</v>
      </c>
      <c r="BL439" s="1" t="s">
        <v>144</v>
      </c>
      <c r="BM439" s="1" t="s">
        <v>146</v>
      </c>
      <c r="BN439" s="1" t="s">
        <v>146</v>
      </c>
      <c r="BO439" s="1" t="s">
        <v>145</v>
      </c>
      <c r="BP439" s="1" t="s">
        <v>146</v>
      </c>
      <c r="BQ439" s="1" t="s">
        <v>145</v>
      </c>
      <c r="BR439" s="1" t="s">
        <v>145</v>
      </c>
      <c r="BS439" s="1">
        <v>31.95680469</v>
      </c>
      <c r="BT439" s="1">
        <v>1.714724543</v>
      </c>
      <c r="BU439" s="1">
        <v>0.994585015</v>
      </c>
      <c r="BV439" s="1">
        <v>0.639012673</v>
      </c>
      <c r="BW439" s="1">
        <v>0.216608046</v>
      </c>
      <c r="BX439" s="1">
        <v>-0.741558952</v>
      </c>
      <c r="BY439" s="1">
        <v>-0.290921519</v>
      </c>
      <c r="BZ439" s="1" t="str">
        <f t="shared" si="1"/>
        <v>antiinflamatoria</v>
      </c>
      <c r="CA439" s="1">
        <v>36.53140097</v>
      </c>
      <c r="CB439" s="1" t="s">
        <v>148</v>
      </c>
      <c r="CC439" s="1">
        <v>0.619841425</v>
      </c>
      <c r="CD439" s="1">
        <v>0.042210957</v>
      </c>
      <c r="CE439" s="1">
        <v>0.126210437</v>
      </c>
      <c r="CF439" s="1">
        <v>0.146032365</v>
      </c>
      <c r="CG439" s="1">
        <v>0.027458244</v>
      </c>
      <c r="CH439" s="1">
        <v>1682.653</v>
      </c>
      <c r="CI439" s="2" t="str">
        <f t="shared" si="2"/>
        <v>High</v>
      </c>
      <c r="CJ439" s="1">
        <v>1103.433</v>
      </c>
      <c r="CK439" s="1">
        <v>756.772</v>
      </c>
      <c r="CL439" s="1">
        <v>346.661</v>
      </c>
      <c r="CM439" s="1">
        <v>43.96</v>
      </c>
      <c r="CN439" s="1">
        <v>1028.352</v>
      </c>
      <c r="CO439" s="1">
        <v>8.714</v>
      </c>
      <c r="CP439" s="1">
        <v>0.0</v>
      </c>
      <c r="CQ439" s="1">
        <v>8.714</v>
      </c>
      <c r="CR439" s="1">
        <v>0.0</v>
      </c>
      <c r="CS439" s="1">
        <v>22.406</v>
      </c>
      <c r="CT439" s="1">
        <v>22.406</v>
      </c>
      <c r="CU439" s="1">
        <v>0.0</v>
      </c>
      <c r="CV439" s="1">
        <v>1.914</v>
      </c>
      <c r="CW439" s="1">
        <v>0.0</v>
      </c>
      <c r="CX439" s="1">
        <v>0.0</v>
      </c>
      <c r="CY439" s="1">
        <v>37.776</v>
      </c>
      <c r="CZ439" s="1">
        <v>0.25</v>
      </c>
      <c r="DA439" s="1">
        <v>1.781</v>
      </c>
      <c r="DB439" s="1">
        <v>2.031</v>
      </c>
      <c r="DC439" s="1">
        <v>0.072</v>
      </c>
      <c r="DD439" s="1">
        <v>0.25</v>
      </c>
      <c r="DE439" s="1">
        <v>0.321</v>
      </c>
      <c r="DF439" s="1">
        <v>0.983</v>
      </c>
      <c r="DG439" s="1">
        <v>2.849</v>
      </c>
      <c r="DH439" s="1">
        <v>3.832</v>
      </c>
      <c r="DI439" s="1">
        <v>0.055</v>
      </c>
      <c r="DJ439" s="1">
        <v>2.31</v>
      </c>
      <c r="DK439" s="1">
        <v>2.365</v>
      </c>
      <c r="DL439" s="1">
        <v>708.916</v>
      </c>
      <c r="DM439" s="1">
        <v>317.058</v>
      </c>
      <c r="DN439" s="1">
        <v>1025.975</v>
      </c>
      <c r="DO439" s="1">
        <v>0.0</v>
      </c>
      <c r="DP439" s="1">
        <v>22.406</v>
      </c>
      <c r="DQ439" s="1">
        <v>22.406</v>
      </c>
      <c r="DR439" s="1" t="s">
        <v>149</v>
      </c>
      <c r="DS439" s="1" t="s">
        <v>149</v>
      </c>
      <c r="DT439" s="1" t="s">
        <v>158</v>
      </c>
      <c r="DU439" s="1" t="s">
        <v>149</v>
      </c>
      <c r="DV439" s="1">
        <v>660.107</v>
      </c>
      <c r="DW439" s="1" t="str">
        <f t="shared" si="3"/>
        <v>high</v>
      </c>
      <c r="DX439" s="1">
        <v>432.878</v>
      </c>
      <c r="DY439" s="1">
        <v>17.246</v>
      </c>
      <c r="DZ439" s="1">
        <v>403.424</v>
      </c>
      <c r="EA439" s="1" t="s">
        <v>157</v>
      </c>
      <c r="EB439" s="1" t="s">
        <v>149</v>
      </c>
      <c r="EC439" s="1" t="s">
        <v>158</v>
      </c>
      <c r="ED439" s="1" t="s">
        <v>149</v>
      </c>
      <c r="EE439" s="1" t="s">
        <v>1037</v>
      </c>
      <c r="EF439" s="1" t="s">
        <v>175</v>
      </c>
      <c r="EG439" s="1" t="s">
        <v>175</v>
      </c>
    </row>
    <row r="440" ht="14.25" customHeight="1">
      <c r="A440" s="1" t="s">
        <v>1038</v>
      </c>
      <c r="B440" s="1" t="s">
        <v>153</v>
      </c>
      <c r="C440" s="1">
        <v>50.0</v>
      </c>
      <c r="D440" s="1" t="s">
        <v>161</v>
      </c>
      <c r="E440" s="1">
        <v>90.7</v>
      </c>
      <c r="F440" s="1">
        <v>52.0</v>
      </c>
      <c r="G440" s="1" t="s">
        <v>154</v>
      </c>
      <c r="H440" s="1">
        <v>15.6</v>
      </c>
      <c r="I440" s="1">
        <v>127.0</v>
      </c>
      <c r="J440" s="1">
        <v>195.0</v>
      </c>
      <c r="K440" s="1">
        <v>3.75</v>
      </c>
      <c r="L440" s="1">
        <v>170.0</v>
      </c>
      <c r="M440" s="1">
        <v>2.1</v>
      </c>
      <c r="N440" s="1">
        <v>98.0</v>
      </c>
      <c r="O440" s="1">
        <v>5.8</v>
      </c>
      <c r="P440" s="1">
        <v>7.11</v>
      </c>
      <c r="Q440" s="1">
        <v>2.33</v>
      </c>
      <c r="R440" s="1">
        <v>3.051502146</v>
      </c>
      <c r="S440" s="1">
        <v>78.0</v>
      </c>
      <c r="T440" s="1">
        <v>15.7</v>
      </c>
      <c r="U440" s="1">
        <v>5.439</v>
      </c>
      <c r="V440" s="1">
        <v>130.9</v>
      </c>
      <c r="W440" s="1">
        <v>161.9391439</v>
      </c>
      <c r="X440" s="1">
        <v>48.7</v>
      </c>
      <c r="Y440" s="1">
        <v>26.34897995</v>
      </c>
      <c r="Z440" s="1">
        <v>3.795213333</v>
      </c>
      <c r="AA440" s="1">
        <v>0.313375883</v>
      </c>
      <c r="AB440" s="1">
        <v>68.8</v>
      </c>
      <c r="AC440" s="1">
        <v>27.07770198</v>
      </c>
      <c r="AD440" s="1" t="s">
        <v>139</v>
      </c>
      <c r="AE440" s="1">
        <v>38.73015727</v>
      </c>
      <c r="AF440" s="1">
        <v>93.5</v>
      </c>
      <c r="AG440" s="1" t="s">
        <v>140</v>
      </c>
      <c r="AH440" s="1" t="s">
        <v>141</v>
      </c>
      <c r="AI440" s="1" t="s">
        <v>142</v>
      </c>
      <c r="AJ440" s="1" t="s">
        <v>167</v>
      </c>
      <c r="AK440" s="1" t="s">
        <v>143</v>
      </c>
      <c r="AL440" s="1">
        <v>131.0</v>
      </c>
      <c r="AM440" s="1">
        <v>88.0</v>
      </c>
      <c r="AN440" s="1">
        <v>2661.93</v>
      </c>
      <c r="AO440" s="1">
        <v>44.0397</v>
      </c>
      <c r="AP440" s="1">
        <v>942.968</v>
      </c>
      <c r="AQ440" s="1">
        <v>927.75</v>
      </c>
      <c r="AR440" s="1">
        <v>19.6991</v>
      </c>
      <c r="AS440" s="1">
        <v>1603.0</v>
      </c>
      <c r="AT440" s="1">
        <v>2918.9</v>
      </c>
      <c r="AU440" s="1">
        <v>208.408</v>
      </c>
      <c r="AV440" s="1">
        <v>9.69623</v>
      </c>
      <c r="AW440" s="1">
        <v>0.918647</v>
      </c>
      <c r="AX440" s="1">
        <v>2.60378</v>
      </c>
      <c r="AY440" s="1">
        <v>804.631</v>
      </c>
      <c r="AZ440" s="1">
        <v>0.871262</v>
      </c>
      <c r="BA440" s="1">
        <v>1.29796</v>
      </c>
      <c r="BB440" s="1">
        <v>15.2239</v>
      </c>
      <c r="BC440" s="1">
        <v>4.56946</v>
      </c>
      <c r="BD440" s="1">
        <v>0.533854</v>
      </c>
      <c r="BE440" s="1">
        <v>273.239</v>
      </c>
      <c r="BF440" s="1">
        <v>7.84491</v>
      </c>
      <c r="BG440" s="1">
        <v>223.909</v>
      </c>
      <c r="BH440" s="1">
        <v>0.343159083</v>
      </c>
      <c r="BI440" s="1">
        <v>0.158406754</v>
      </c>
      <c r="BJ440" s="1">
        <v>0.058988761</v>
      </c>
      <c r="BK440" s="1">
        <v>0.009272136</v>
      </c>
      <c r="BL440" s="1" t="s">
        <v>144</v>
      </c>
      <c r="BM440" s="1" t="s">
        <v>145</v>
      </c>
      <c r="BN440" s="1" t="s">
        <v>146</v>
      </c>
      <c r="BO440" s="1" t="s">
        <v>146</v>
      </c>
      <c r="BP440" s="1" t="s">
        <v>146</v>
      </c>
      <c r="BQ440" s="1" t="s">
        <v>146</v>
      </c>
      <c r="BR440" s="1" t="s">
        <v>145</v>
      </c>
      <c r="BS440" s="1" t="s">
        <v>147</v>
      </c>
      <c r="BT440" s="1" t="s">
        <v>147</v>
      </c>
      <c r="BU440" s="1" t="s">
        <v>147</v>
      </c>
      <c r="BV440" s="1" t="s">
        <v>147</v>
      </c>
      <c r="BW440" s="1" t="s">
        <v>147</v>
      </c>
      <c r="BX440" s="1">
        <v>0.493689956</v>
      </c>
      <c r="BY440" s="1">
        <v>0.185458286</v>
      </c>
      <c r="BZ440" s="1" t="str">
        <f t="shared" si="1"/>
        <v>proinflamatoria</v>
      </c>
      <c r="CA440" s="1">
        <v>41.90374332</v>
      </c>
      <c r="CB440" s="1" t="s">
        <v>148</v>
      </c>
      <c r="CC440" s="1">
        <v>0.15471543</v>
      </c>
      <c r="CD440" s="1">
        <v>0.115266078</v>
      </c>
      <c r="CE440" s="1">
        <v>0.311290323</v>
      </c>
      <c r="CF440" s="1">
        <v>0.055568112</v>
      </c>
      <c r="CG440" s="1">
        <v>0.156708445</v>
      </c>
      <c r="CH440" s="1">
        <v>1527.573</v>
      </c>
      <c r="CI440" s="2" t="str">
        <f t="shared" si="2"/>
        <v>High</v>
      </c>
      <c r="CJ440" s="1">
        <v>1966.775</v>
      </c>
      <c r="CK440" s="1">
        <v>1354.059</v>
      </c>
      <c r="CL440" s="1">
        <v>612.716</v>
      </c>
      <c r="CM440" s="1">
        <v>173.485</v>
      </c>
      <c r="CN440" s="1">
        <v>1778.62</v>
      </c>
      <c r="CO440" s="1">
        <v>13.063</v>
      </c>
      <c r="CP440" s="1">
        <v>0.0</v>
      </c>
      <c r="CQ440" s="1">
        <v>13.063</v>
      </c>
      <c r="CR440" s="1">
        <v>0.0</v>
      </c>
      <c r="CS440" s="1">
        <v>1.607</v>
      </c>
      <c r="CT440" s="1">
        <v>1.607</v>
      </c>
      <c r="CU440" s="1">
        <v>0.0</v>
      </c>
      <c r="CV440" s="1">
        <v>1.67</v>
      </c>
      <c r="CW440" s="1">
        <v>131.447</v>
      </c>
      <c r="CX440" s="1">
        <v>0.0</v>
      </c>
      <c r="CY440" s="1">
        <v>6.933</v>
      </c>
      <c r="CZ440" s="1">
        <v>0.0</v>
      </c>
      <c r="DA440" s="1">
        <v>0.0</v>
      </c>
      <c r="DB440" s="1">
        <v>0.0</v>
      </c>
      <c r="DC440" s="1">
        <v>3.734</v>
      </c>
      <c r="DD440" s="1">
        <v>0.101</v>
      </c>
      <c r="DE440" s="1">
        <v>3.835</v>
      </c>
      <c r="DF440" s="1">
        <v>30.362</v>
      </c>
      <c r="DG440" s="1">
        <v>0.908</v>
      </c>
      <c r="DH440" s="1">
        <v>31.271</v>
      </c>
      <c r="DI440" s="1">
        <v>0.792</v>
      </c>
      <c r="DJ440" s="1">
        <v>3.081</v>
      </c>
      <c r="DK440" s="1">
        <v>3.873</v>
      </c>
      <c r="DL440" s="1">
        <v>1167.665</v>
      </c>
      <c r="DM440" s="1">
        <v>606.956</v>
      </c>
      <c r="DN440" s="1">
        <v>1774.62</v>
      </c>
      <c r="DO440" s="1">
        <v>0.0</v>
      </c>
      <c r="DP440" s="1">
        <v>1.607</v>
      </c>
      <c r="DQ440" s="1">
        <v>1.607</v>
      </c>
      <c r="DR440" s="1" t="s">
        <v>149</v>
      </c>
      <c r="DS440" s="1" t="s">
        <v>149</v>
      </c>
      <c r="DT440" s="1" t="s">
        <v>157</v>
      </c>
      <c r="DU440" s="1" t="s">
        <v>149</v>
      </c>
      <c r="DV440" s="1">
        <v>573.859</v>
      </c>
      <c r="DW440" s="1" t="str">
        <f t="shared" si="3"/>
        <v>high</v>
      </c>
      <c r="DX440" s="1">
        <v>738.853</v>
      </c>
      <c r="DY440" s="1">
        <v>65.173</v>
      </c>
      <c r="DZ440" s="1">
        <v>668.169</v>
      </c>
      <c r="EA440" s="1" t="s">
        <v>157</v>
      </c>
      <c r="EB440" s="1" t="s">
        <v>149</v>
      </c>
      <c r="EC440" s="1" t="s">
        <v>157</v>
      </c>
      <c r="ED440" s="1" t="s">
        <v>149</v>
      </c>
      <c r="EE440" s="1" t="s">
        <v>1039</v>
      </c>
      <c r="EF440" s="1" t="s">
        <v>175</v>
      </c>
      <c r="EG440" s="1" t="s">
        <v>175</v>
      </c>
    </row>
    <row r="441" ht="14.25" customHeight="1">
      <c r="A441" s="1" t="s">
        <v>1040</v>
      </c>
      <c r="B441" s="1" t="s">
        <v>136</v>
      </c>
      <c r="C441" s="1">
        <v>51.0</v>
      </c>
      <c r="D441" s="1" t="s">
        <v>161</v>
      </c>
      <c r="E441" s="1">
        <v>94.4</v>
      </c>
      <c r="F441" s="1">
        <v>33.0</v>
      </c>
      <c r="G441" s="1" t="s">
        <v>138</v>
      </c>
      <c r="H441" s="1">
        <v>37.2</v>
      </c>
      <c r="I441" s="1">
        <v>105.0</v>
      </c>
      <c r="J441" s="1">
        <v>175.0</v>
      </c>
      <c r="K441" s="1">
        <v>5.303030303</v>
      </c>
      <c r="L441" s="1">
        <v>119.3</v>
      </c>
      <c r="M441" s="1">
        <v>2.0</v>
      </c>
      <c r="N441" s="1">
        <v>81.0</v>
      </c>
      <c r="O441" s="1">
        <v>5.5</v>
      </c>
      <c r="P441" s="1">
        <v>1.1</v>
      </c>
      <c r="Q441" s="1">
        <v>5.43</v>
      </c>
      <c r="R441" s="1">
        <v>0.202578269</v>
      </c>
      <c r="S441" s="1">
        <v>186.0</v>
      </c>
      <c r="T441" s="1">
        <v>9.44</v>
      </c>
      <c r="U441" s="1">
        <v>4.4955</v>
      </c>
      <c r="V441" s="1">
        <v>135.0</v>
      </c>
      <c r="W441" s="1">
        <v>189.6534405</v>
      </c>
      <c r="X441" s="1">
        <v>84.2</v>
      </c>
      <c r="Y441" s="1">
        <v>53.01912082</v>
      </c>
      <c r="Z441" s="1">
        <v>1.886112</v>
      </c>
      <c r="AA441" s="1">
        <v>0.346333863</v>
      </c>
      <c r="AB441" s="1">
        <v>69.0</v>
      </c>
      <c r="AC441" s="1">
        <v>26.75210799</v>
      </c>
      <c r="AD441" s="1" t="s">
        <v>139</v>
      </c>
      <c r="AE441" s="1">
        <v>38.11655401</v>
      </c>
      <c r="AF441" s="1">
        <v>89.6</v>
      </c>
      <c r="AG441" s="1" t="s">
        <v>140</v>
      </c>
      <c r="AH441" s="1" t="s">
        <v>141</v>
      </c>
      <c r="AI441" s="1" t="s">
        <v>142</v>
      </c>
      <c r="AJ441" s="1" t="s">
        <v>167</v>
      </c>
      <c r="AK441" s="1" t="s">
        <v>143</v>
      </c>
      <c r="AL441" s="1">
        <v>134.0</v>
      </c>
      <c r="AM441" s="1">
        <v>85.0</v>
      </c>
      <c r="AN441" s="1">
        <v>1976.79</v>
      </c>
      <c r="AO441" s="1">
        <v>25.2595</v>
      </c>
      <c r="AP441" s="1">
        <v>527.083</v>
      </c>
      <c r="AQ441" s="1">
        <v>974.289</v>
      </c>
      <c r="AR441" s="1">
        <v>12.8076</v>
      </c>
      <c r="AS441" s="1">
        <v>1025.15</v>
      </c>
      <c r="AT441" s="1">
        <v>3849.75</v>
      </c>
      <c r="AU441" s="1">
        <v>291.322</v>
      </c>
      <c r="AV441" s="1">
        <v>11.0952</v>
      </c>
      <c r="AW441" s="1">
        <v>1.42345</v>
      </c>
      <c r="AX441" s="1">
        <v>2.67147</v>
      </c>
      <c r="AY441" s="1">
        <v>898.992</v>
      </c>
      <c r="AZ441" s="1">
        <v>1.31242</v>
      </c>
      <c r="BA441" s="1">
        <v>1.88672</v>
      </c>
      <c r="BB441" s="1">
        <v>15.3073</v>
      </c>
      <c r="BC441" s="1">
        <v>7.07438</v>
      </c>
      <c r="BD441" s="1">
        <v>2.27834</v>
      </c>
      <c r="BE441" s="1">
        <v>351.083</v>
      </c>
      <c r="BF441" s="1">
        <v>7.34494</v>
      </c>
      <c r="BG441" s="1">
        <v>237.534</v>
      </c>
      <c r="BH441" s="1">
        <v>0.658859065</v>
      </c>
      <c r="BI441" s="1">
        <v>0.169802359</v>
      </c>
      <c r="BJ441" s="1">
        <v>0.093238701</v>
      </c>
      <c r="BK441" s="1">
        <v>0.0</v>
      </c>
      <c r="BL441" s="1" t="s">
        <v>144</v>
      </c>
      <c r="BM441" s="1" t="s">
        <v>145</v>
      </c>
      <c r="BN441" s="1" t="s">
        <v>145</v>
      </c>
      <c r="BO441" s="1" t="s">
        <v>145</v>
      </c>
      <c r="BP441" s="1" t="s">
        <v>146</v>
      </c>
      <c r="BQ441" s="1" t="s">
        <v>146</v>
      </c>
      <c r="BR441" s="1" t="s">
        <v>146</v>
      </c>
      <c r="BS441" s="1">
        <v>22.75977722</v>
      </c>
      <c r="BT441" s="1">
        <v>1.692854561</v>
      </c>
      <c r="BU441" s="1">
        <v>0.777609603</v>
      </c>
      <c r="BV441" s="1">
        <v>0.449174311</v>
      </c>
      <c r="BW441" s="1">
        <v>0.150224751</v>
      </c>
      <c r="BX441" s="1">
        <v>-1.176174113</v>
      </c>
      <c r="BY441" s="1">
        <v>-0.594928737</v>
      </c>
      <c r="BZ441" s="1" t="str">
        <f t="shared" si="1"/>
        <v>antiinflamatoria</v>
      </c>
      <c r="CA441" s="1">
        <v>28.15178571</v>
      </c>
      <c r="CB441" s="1" t="s">
        <v>148</v>
      </c>
      <c r="CC441" s="1">
        <v>0.04351983</v>
      </c>
      <c r="CD441" s="1">
        <v>0.051628895</v>
      </c>
      <c r="CE441" s="1">
        <v>0.545856941</v>
      </c>
      <c r="CF441" s="1">
        <v>0.036543909</v>
      </c>
      <c r="CG441" s="1">
        <v>0.126770538</v>
      </c>
      <c r="CH441" s="1">
        <v>2640.106</v>
      </c>
      <c r="CI441" s="2" t="str">
        <f t="shared" si="2"/>
        <v>High</v>
      </c>
      <c r="CJ441" s="1">
        <v>804.042</v>
      </c>
      <c r="CK441" s="1">
        <v>268.778</v>
      </c>
      <c r="CL441" s="1">
        <v>535.264</v>
      </c>
      <c r="CM441" s="1">
        <v>90.945</v>
      </c>
      <c r="CN441" s="1">
        <v>624.638</v>
      </c>
      <c r="CO441" s="1">
        <v>2.08</v>
      </c>
      <c r="CP441" s="1">
        <v>0.0</v>
      </c>
      <c r="CQ441" s="1">
        <v>2.08</v>
      </c>
      <c r="CR441" s="1">
        <v>0.0</v>
      </c>
      <c r="CS441" s="1">
        <v>86.378</v>
      </c>
      <c r="CT441" s="1">
        <v>86.378</v>
      </c>
      <c r="CU441" s="1">
        <v>0.0</v>
      </c>
      <c r="CV441" s="1">
        <v>0.211</v>
      </c>
      <c r="CW441" s="1">
        <v>0.0</v>
      </c>
      <c r="CX441" s="1">
        <v>0.0</v>
      </c>
      <c r="CY441" s="1">
        <v>73.137</v>
      </c>
      <c r="CZ441" s="1">
        <v>0.571</v>
      </c>
      <c r="DA441" s="1">
        <v>6.774</v>
      </c>
      <c r="DB441" s="1">
        <v>7.345</v>
      </c>
      <c r="DC441" s="1">
        <v>0.0</v>
      </c>
      <c r="DD441" s="1">
        <v>0.403</v>
      </c>
      <c r="DE441" s="1">
        <v>0.403</v>
      </c>
      <c r="DF441" s="1">
        <v>7.555</v>
      </c>
      <c r="DG441" s="1">
        <v>2.505</v>
      </c>
      <c r="DH441" s="1">
        <v>10.06</v>
      </c>
      <c r="DI441" s="1">
        <v>0.937</v>
      </c>
      <c r="DJ441" s="1">
        <v>8.413</v>
      </c>
      <c r="DK441" s="1">
        <v>9.35</v>
      </c>
      <c r="DL441" s="1">
        <v>184.296</v>
      </c>
      <c r="DM441" s="1">
        <v>430.589</v>
      </c>
      <c r="DN441" s="1">
        <v>614.886</v>
      </c>
      <c r="DO441" s="1">
        <v>0.0</v>
      </c>
      <c r="DP441" s="1">
        <v>86.378</v>
      </c>
      <c r="DQ441" s="1">
        <v>86.378</v>
      </c>
      <c r="DR441" s="1" t="s">
        <v>149</v>
      </c>
      <c r="DS441" s="1" t="s">
        <v>149</v>
      </c>
      <c r="DT441" s="1" t="s">
        <v>157</v>
      </c>
      <c r="DU441" s="1" t="s">
        <v>149</v>
      </c>
      <c r="DV441" s="1">
        <v>1335.552</v>
      </c>
      <c r="DW441" s="1" t="str">
        <f t="shared" si="3"/>
        <v>high</v>
      </c>
      <c r="DX441" s="1">
        <v>406.741</v>
      </c>
      <c r="DY441" s="1">
        <v>46.007</v>
      </c>
      <c r="DZ441" s="1">
        <v>315.986</v>
      </c>
      <c r="EA441" s="1" t="s">
        <v>149</v>
      </c>
      <c r="EB441" s="1" t="s">
        <v>149</v>
      </c>
      <c r="EC441" s="1" t="s">
        <v>157</v>
      </c>
      <c r="ED441" s="1" t="s">
        <v>149</v>
      </c>
      <c r="EE441" s="1" t="s">
        <v>1041</v>
      </c>
      <c r="EF441" s="1" t="s">
        <v>151</v>
      </c>
      <c r="EG441" s="1" t="s">
        <v>151</v>
      </c>
    </row>
    <row r="442" ht="14.25" customHeight="1">
      <c r="A442" s="1" t="s">
        <v>1042</v>
      </c>
      <c r="B442" s="1" t="s">
        <v>136</v>
      </c>
      <c r="C442" s="1">
        <v>39.0</v>
      </c>
      <c r="D442" s="1" t="s">
        <v>137</v>
      </c>
      <c r="E442" s="1">
        <v>124.0</v>
      </c>
      <c r="F442" s="1">
        <v>43.0</v>
      </c>
      <c r="G442" s="1" t="s">
        <v>154</v>
      </c>
      <c r="H442" s="1">
        <v>42.2</v>
      </c>
      <c r="I442" s="1">
        <v>140.0</v>
      </c>
      <c r="J442" s="1">
        <v>225.0</v>
      </c>
      <c r="K442" s="1">
        <v>5.23255814</v>
      </c>
      <c r="L442" s="1">
        <v>118.0</v>
      </c>
      <c r="M442" s="1">
        <v>2.6</v>
      </c>
      <c r="N442" s="1">
        <v>86.0</v>
      </c>
      <c r="O442" s="1">
        <v>5.7</v>
      </c>
      <c r="P442" s="1">
        <v>2.66</v>
      </c>
      <c r="Q442" s="1">
        <v>6.2</v>
      </c>
      <c r="R442" s="1">
        <v>0.429032258</v>
      </c>
      <c r="S442" s="1">
        <v>211.0</v>
      </c>
      <c r="T442" s="1">
        <v>24.55</v>
      </c>
      <c r="U442" s="1">
        <v>4.773</v>
      </c>
      <c r="V442" s="1">
        <v>228.7</v>
      </c>
      <c r="W442" s="1">
        <v>385.7030636</v>
      </c>
      <c r="X442" s="1">
        <v>32.8</v>
      </c>
      <c r="Y442" s="1">
        <v>19.2016959</v>
      </c>
      <c r="Z442" s="1">
        <v>5.207873333</v>
      </c>
      <c r="AA442" s="1">
        <v>0.300437415</v>
      </c>
      <c r="AB442" s="1">
        <v>84.2</v>
      </c>
      <c r="AC442" s="1">
        <v>33.05569689</v>
      </c>
      <c r="AD442" s="1" t="s">
        <v>155</v>
      </c>
      <c r="AE442" s="1">
        <v>36.04380071</v>
      </c>
      <c r="AF442" s="1">
        <v>98.6</v>
      </c>
      <c r="AG442" s="1" t="s">
        <v>140</v>
      </c>
      <c r="AH442" s="1" t="s">
        <v>141</v>
      </c>
      <c r="AI442" s="1" t="s">
        <v>142</v>
      </c>
      <c r="AJ442" s="1" t="s">
        <v>167</v>
      </c>
      <c r="AK442" s="1" t="s">
        <v>143</v>
      </c>
      <c r="AL442" s="1">
        <v>129.0</v>
      </c>
      <c r="AM442" s="1">
        <v>76.0</v>
      </c>
      <c r="AN442" s="1">
        <v>1728.95</v>
      </c>
      <c r="AO442" s="1">
        <v>14.154</v>
      </c>
      <c r="AP442" s="1">
        <v>818.095</v>
      </c>
      <c r="AQ442" s="1">
        <v>1111.29</v>
      </c>
      <c r="AR442" s="1">
        <v>11.9316</v>
      </c>
      <c r="AS442" s="1">
        <v>1183.34</v>
      </c>
      <c r="AT442" s="1">
        <v>3361.78</v>
      </c>
      <c r="AU442" s="1">
        <v>227.385</v>
      </c>
      <c r="AV442" s="1">
        <v>10.1518</v>
      </c>
      <c r="AW442" s="1">
        <v>0.92727</v>
      </c>
      <c r="AX442" s="1">
        <v>2.90007</v>
      </c>
      <c r="AY442" s="1">
        <v>1045.79</v>
      </c>
      <c r="AZ442" s="1">
        <v>0.813361</v>
      </c>
      <c r="BA442" s="1">
        <v>1.83496</v>
      </c>
      <c r="BB442" s="1">
        <v>15.9092</v>
      </c>
      <c r="BC442" s="1">
        <v>4.97416</v>
      </c>
      <c r="BD442" s="1">
        <v>1.41233</v>
      </c>
      <c r="BE442" s="1">
        <v>266.959</v>
      </c>
      <c r="BF442" s="1">
        <v>7.12878</v>
      </c>
      <c r="BG442" s="1">
        <v>88.4381</v>
      </c>
      <c r="BH442" s="1">
        <v>1.610837432</v>
      </c>
      <c r="BI442" s="1">
        <v>0.621851907</v>
      </c>
      <c r="BJ442" s="1">
        <v>0.372718661</v>
      </c>
      <c r="BK442" s="1">
        <v>0.02274457</v>
      </c>
      <c r="BL442" s="1" t="s">
        <v>144</v>
      </c>
      <c r="BM442" s="1" t="s">
        <v>146</v>
      </c>
      <c r="BN442" s="1" t="s">
        <v>145</v>
      </c>
      <c r="BO442" s="1" t="s">
        <v>146</v>
      </c>
      <c r="BP442" s="1" t="s">
        <v>146</v>
      </c>
      <c r="BQ442" s="1" t="s">
        <v>146</v>
      </c>
      <c r="BR442" s="1" t="s">
        <v>145</v>
      </c>
      <c r="BS442" s="1">
        <v>23.49988755</v>
      </c>
      <c r="BT442" s="1">
        <v>1.570955033</v>
      </c>
      <c r="BU442" s="1">
        <v>0.831046241</v>
      </c>
      <c r="BV442" s="1">
        <v>0.420253098</v>
      </c>
      <c r="BW442" s="1">
        <v>0.100802723</v>
      </c>
      <c r="BX442" s="1">
        <v>0.845126074</v>
      </c>
      <c r="BY442" s="1">
        <v>0.488794722</v>
      </c>
      <c r="BZ442" s="1" t="str">
        <f t="shared" si="1"/>
        <v>proinflamatoria</v>
      </c>
      <c r="CA442" s="1">
        <v>31.62677485</v>
      </c>
      <c r="CB442" s="1" t="s">
        <v>148</v>
      </c>
      <c r="CC442" s="1" t="s">
        <v>147</v>
      </c>
      <c r="CD442" s="1" t="s">
        <v>147</v>
      </c>
      <c r="CE442" s="1" t="s">
        <v>147</v>
      </c>
      <c r="CF442" s="1" t="s">
        <v>147</v>
      </c>
      <c r="CG442" s="1" t="s">
        <v>147</v>
      </c>
      <c r="CH442" s="1">
        <v>1352.535</v>
      </c>
      <c r="CI442" s="2" t="str">
        <f t="shared" si="2"/>
        <v>High</v>
      </c>
      <c r="CJ442" s="1">
        <v>827.791</v>
      </c>
      <c r="CK442" s="1">
        <v>709.358</v>
      </c>
      <c r="CL442" s="1">
        <v>118.433</v>
      </c>
      <c r="CM442" s="1">
        <v>668.14</v>
      </c>
      <c r="CN442" s="1">
        <v>123.212</v>
      </c>
      <c r="CO442" s="1">
        <v>7.059</v>
      </c>
      <c r="CP442" s="1">
        <v>0.0</v>
      </c>
      <c r="CQ442" s="1">
        <v>7.059</v>
      </c>
      <c r="CR442" s="1">
        <v>0.0</v>
      </c>
      <c r="CS442" s="1">
        <v>29.38</v>
      </c>
      <c r="CT442" s="1">
        <v>29.38</v>
      </c>
      <c r="CU442" s="1">
        <v>0.0</v>
      </c>
      <c r="CV442" s="1">
        <v>4.641</v>
      </c>
      <c r="CW442" s="1">
        <v>0.0</v>
      </c>
      <c r="CX442" s="1">
        <v>0.0</v>
      </c>
      <c r="CY442" s="1">
        <v>662.947</v>
      </c>
      <c r="CZ442" s="1">
        <v>0.0</v>
      </c>
      <c r="DA442" s="1">
        <v>0.0</v>
      </c>
      <c r="DB442" s="1">
        <v>0.0</v>
      </c>
      <c r="DC442" s="1">
        <v>0.001</v>
      </c>
      <c r="DD442" s="1">
        <v>0.59</v>
      </c>
      <c r="DE442" s="1">
        <v>0.591</v>
      </c>
      <c r="DF442" s="1">
        <v>2.183</v>
      </c>
      <c r="DG442" s="1">
        <v>2.42</v>
      </c>
      <c r="DH442" s="1">
        <v>4.603</v>
      </c>
      <c r="DI442" s="1">
        <v>0.298</v>
      </c>
      <c r="DJ442" s="1">
        <v>23.182</v>
      </c>
      <c r="DK442" s="1">
        <v>23.48</v>
      </c>
      <c r="DL442" s="1">
        <v>36.853</v>
      </c>
      <c r="DM442" s="1">
        <v>62.845</v>
      </c>
      <c r="DN442" s="1">
        <v>99.698</v>
      </c>
      <c r="DO442" s="1">
        <v>0.0</v>
      </c>
      <c r="DP442" s="1">
        <v>29.38</v>
      </c>
      <c r="DQ442" s="1">
        <v>29.38</v>
      </c>
      <c r="DR442" s="1" t="s">
        <v>149</v>
      </c>
      <c r="DS442" s="1" t="s">
        <v>149</v>
      </c>
      <c r="DT442" s="1" t="s">
        <v>149</v>
      </c>
      <c r="DU442" s="1" t="s">
        <v>157</v>
      </c>
      <c r="DV442" s="1">
        <v>782.287</v>
      </c>
      <c r="DW442" s="1" t="str">
        <f t="shared" si="3"/>
        <v>high</v>
      </c>
      <c r="DX442" s="1">
        <v>478.782</v>
      </c>
      <c r="DY442" s="1">
        <v>386.443</v>
      </c>
      <c r="DZ442" s="1">
        <v>71.264</v>
      </c>
      <c r="EA442" s="1" t="s">
        <v>149</v>
      </c>
      <c r="EB442" s="1" t="s">
        <v>149</v>
      </c>
      <c r="EC442" s="1" t="s">
        <v>149</v>
      </c>
      <c r="ED442" s="1" t="s">
        <v>157</v>
      </c>
      <c r="EE442" s="1" t="s">
        <v>1043</v>
      </c>
      <c r="EF442" s="1" t="s">
        <v>151</v>
      </c>
      <c r="EG442" s="1" t="s">
        <v>151</v>
      </c>
    </row>
    <row r="443" ht="14.25" customHeight="1">
      <c r="A443" s="1" t="s">
        <v>1044</v>
      </c>
      <c r="B443" s="1" t="s">
        <v>153</v>
      </c>
      <c r="C443" s="1">
        <v>33.0</v>
      </c>
      <c r="D443" s="1" t="s">
        <v>137</v>
      </c>
      <c r="E443" s="1">
        <v>86.7</v>
      </c>
      <c r="F443" s="1">
        <v>51.0</v>
      </c>
      <c r="G443" s="1" t="s">
        <v>154</v>
      </c>
      <c r="H443" s="1">
        <v>15.6</v>
      </c>
      <c r="I443" s="1">
        <v>116.0</v>
      </c>
      <c r="J443" s="1">
        <v>182.0</v>
      </c>
      <c r="K443" s="1">
        <v>3.568627451</v>
      </c>
      <c r="L443" s="1">
        <v>276.0</v>
      </c>
      <c r="M443" s="1">
        <v>1.3</v>
      </c>
      <c r="N443" s="1">
        <v>84.0</v>
      </c>
      <c r="O443" s="1">
        <v>5.0</v>
      </c>
      <c r="P443" s="1">
        <v>5.29</v>
      </c>
      <c r="Q443" s="1">
        <v>3.66</v>
      </c>
      <c r="R443" s="1">
        <v>1.445355191</v>
      </c>
      <c r="S443" s="1">
        <v>78.0</v>
      </c>
      <c r="T443" s="1">
        <v>9.12</v>
      </c>
      <c r="U443" s="1">
        <v>4.662</v>
      </c>
      <c r="V443" s="1">
        <v>122.6</v>
      </c>
      <c r="W443" s="1">
        <v>156.9707401</v>
      </c>
      <c r="X443" s="1">
        <v>86.2</v>
      </c>
      <c r="Y443" s="1">
        <v>52.91946081</v>
      </c>
      <c r="Z443" s="1">
        <v>1.889664</v>
      </c>
      <c r="AA443" s="1">
        <v>0.346235881</v>
      </c>
      <c r="AB443" s="1">
        <v>70.4</v>
      </c>
      <c r="AC443" s="1">
        <v>26.27092111</v>
      </c>
      <c r="AD443" s="1" t="s">
        <v>139</v>
      </c>
      <c r="AE443" s="1">
        <v>36.96507624</v>
      </c>
      <c r="AF443" s="1">
        <v>84.6</v>
      </c>
      <c r="AG443" s="1" t="s">
        <v>140</v>
      </c>
      <c r="AH443" s="1" t="s">
        <v>154</v>
      </c>
      <c r="AI443" s="1" t="s">
        <v>142</v>
      </c>
      <c r="AJ443" s="1" t="s">
        <v>142</v>
      </c>
      <c r="AK443" s="1" t="s">
        <v>143</v>
      </c>
      <c r="AL443" s="1">
        <v>114.0</v>
      </c>
      <c r="AM443" s="1">
        <v>66.0</v>
      </c>
      <c r="AN443" s="1">
        <v>1510.5</v>
      </c>
      <c r="AO443" s="1">
        <v>11.8229</v>
      </c>
      <c r="AP443" s="1">
        <v>519.611</v>
      </c>
      <c r="AQ443" s="1">
        <v>812.11</v>
      </c>
      <c r="AR443" s="1">
        <v>12.2963</v>
      </c>
      <c r="AS443" s="1">
        <v>882.057</v>
      </c>
      <c r="AT443" s="1">
        <v>2530.4</v>
      </c>
      <c r="AU443" s="1">
        <v>174.79</v>
      </c>
      <c r="AV443" s="1">
        <v>10.7989</v>
      </c>
      <c r="AW443" s="1">
        <v>0.92727</v>
      </c>
      <c r="AX443" s="1">
        <v>2.40384</v>
      </c>
      <c r="AY443" s="1">
        <v>743.437</v>
      </c>
      <c r="AZ443" s="1">
        <v>0.79303</v>
      </c>
      <c r="BA443" s="1">
        <v>1.55709</v>
      </c>
      <c r="BB443" s="1">
        <v>14.1427</v>
      </c>
      <c r="BC443" s="1">
        <v>3.83838</v>
      </c>
      <c r="BD443" s="1">
        <v>0.841176</v>
      </c>
      <c r="BE443" s="1">
        <v>262.764</v>
      </c>
      <c r="BF443" s="1">
        <v>7.19334</v>
      </c>
      <c r="BG443" s="1">
        <v>149.409</v>
      </c>
      <c r="BH443" s="1">
        <v>0.0</v>
      </c>
      <c r="BI443" s="1">
        <v>0.0</v>
      </c>
      <c r="BJ443" s="1">
        <v>0.0</v>
      </c>
      <c r="BK443" s="1">
        <v>0.0</v>
      </c>
      <c r="BL443" s="1" t="s">
        <v>156</v>
      </c>
      <c r="BM443" s="1" t="s">
        <v>146</v>
      </c>
      <c r="BN443" s="1" t="s">
        <v>146</v>
      </c>
      <c r="BO443" s="1" t="s">
        <v>146</v>
      </c>
      <c r="BP443" s="1" t="s">
        <v>146</v>
      </c>
      <c r="BQ443" s="1" t="s">
        <v>146</v>
      </c>
      <c r="BR443" s="1" t="s">
        <v>146</v>
      </c>
      <c r="BS443" s="1" t="s">
        <v>147</v>
      </c>
      <c r="BT443" s="1" t="s">
        <v>147</v>
      </c>
      <c r="BU443" s="1" t="s">
        <v>147</v>
      </c>
      <c r="BV443" s="1" t="s">
        <v>147</v>
      </c>
      <c r="BW443" s="1" t="s">
        <v>147</v>
      </c>
      <c r="BX443" s="1">
        <v>0.902536334</v>
      </c>
      <c r="BY443" s="1">
        <v>0.597310612</v>
      </c>
      <c r="BZ443" s="1" t="str">
        <f t="shared" si="1"/>
        <v>proinflamatoria</v>
      </c>
      <c r="CA443" s="1">
        <v>37.30023641</v>
      </c>
      <c r="CB443" s="1" t="s">
        <v>148</v>
      </c>
      <c r="CC443" s="1">
        <v>0.063812381</v>
      </c>
      <c r="CD443" s="1">
        <v>0.10880829</v>
      </c>
      <c r="CE443" s="1">
        <v>0.22961549</v>
      </c>
      <c r="CF443" s="1">
        <v>0.302699755</v>
      </c>
      <c r="CG443" s="1">
        <v>0.137169348</v>
      </c>
      <c r="CH443" s="1">
        <v>378.518</v>
      </c>
      <c r="CI443" s="2" t="str">
        <f t="shared" si="2"/>
        <v>low</v>
      </c>
      <c r="CJ443" s="1">
        <v>105.566</v>
      </c>
      <c r="CK443" s="1">
        <v>51.328</v>
      </c>
      <c r="CL443" s="1">
        <v>54.238</v>
      </c>
      <c r="CM443" s="1">
        <v>45.029</v>
      </c>
      <c r="CN443" s="1">
        <v>50.27</v>
      </c>
      <c r="CO443" s="1">
        <v>1.369</v>
      </c>
      <c r="CP443" s="1">
        <v>0.0</v>
      </c>
      <c r="CQ443" s="1">
        <v>1.369</v>
      </c>
      <c r="CR443" s="1">
        <v>0.044</v>
      </c>
      <c r="CS443" s="1">
        <v>8.854</v>
      </c>
      <c r="CT443" s="1">
        <v>8.898</v>
      </c>
      <c r="CU443" s="1">
        <v>0.0</v>
      </c>
      <c r="CV443" s="1">
        <v>0.898</v>
      </c>
      <c r="CW443" s="1">
        <v>0.0</v>
      </c>
      <c r="CX443" s="1">
        <v>0.0</v>
      </c>
      <c r="CY443" s="1">
        <v>11.805</v>
      </c>
      <c r="CZ443" s="1">
        <v>0.185</v>
      </c>
      <c r="DA443" s="1">
        <v>5.551</v>
      </c>
      <c r="DB443" s="1">
        <v>5.736</v>
      </c>
      <c r="DC443" s="1">
        <v>8.986</v>
      </c>
      <c r="DD443" s="1">
        <v>0.43</v>
      </c>
      <c r="DE443" s="1">
        <v>9.416</v>
      </c>
      <c r="DF443" s="1">
        <v>12.716</v>
      </c>
      <c r="DG443" s="1">
        <v>5.355</v>
      </c>
      <c r="DH443" s="1">
        <v>18.071</v>
      </c>
      <c r="DI443" s="1">
        <v>0.272</v>
      </c>
      <c r="DJ443" s="1">
        <v>2.801</v>
      </c>
      <c r="DK443" s="1">
        <v>3.073</v>
      </c>
      <c r="DL443" s="1">
        <v>15.941</v>
      </c>
      <c r="DM443" s="1">
        <v>31.238</v>
      </c>
      <c r="DN443" s="1">
        <v>47.18</v>
      </c>
      <c r="DO443" s="1">
        <v>0.044</v>
      </c>
      <c r="DP443" s="1">
        <v>8.854</v>
      </c>
      <c r="DQ443" s="1">
        <v>8.898</v>
      </c>
      <c r="DR443" s="1" t="s">
        <v>158</v>
      </c>
      <c r="DS443" s="1" t="s">
        <v>158</v>
      </c>
      <c r="DT443" s="1" t="s">
        <v>158</v>
      </c>
      <c r="DU443" s="1" t="s">
        <v>158</v>
      </c>
      <c r="DV443" s="1">
        <v>250.591</v>
      </c>
      <c r="DW443" s="1" t="str">
        <f t="shared" si="3"/>
        <v>low</v>
      </c>
      <c r="DX443" s="1">
        <v>69.888</v>
      </c>
      <c r="DY443" s="1">
        <v>29.81</v>
      </c>
      <c r="DZ443" s="1">
        <v>33.28</v>
      </c>
      <c r="EA443" s="1" t="s">
        <v>158</v>
      </c>
      <c r="EB443" s="1" t="s">
        <v>158</v>
      </c>
      <c r="EC443" s="1" t="s">
        <v>158</v>
      </c>
      <c r="ED443" s="1" t="s">
        <v>158</v>
      </c>
      <c r="EE443" s="1" t="s">
        <v>1045</v>
      </c>
      <c r="EF443" s="1" t="s">
        <v>165</v>
      </c>
      <c r="EG443" s="1" t="s">
        <v>165</v>
      </c>
    </row>
    <row r="444" ht="14.25" customHeight="1">
      <c r="A444" s="1" t="s">
        <v>1046</v>
      </c>
      <c r="B444" s="1" t="s">
        <v>153</v>
      </c>
      <c r="C444" s="1">
        <v>42.0</v>
      </c>
      <c r="D444" s="1" t="s">
        <v>161</v>
      </c>
      <c r="E444" s="1">
        <v>84.8</v>
      </c>
      <c r="F444" s="1">
        <v>67.0</v>
      </c>
      <c r="G444" s="1" t="s">
        <v>154</v>
      </c>
      <c r="H444" s="1">
        <v>24.0</v>
      </c>
      <c r="I444" s="1">
        <v>122.0</v>
      </c>
      <c r="J444" s="1">
        <v>213.0</v>
      </c>
      <c r="K444" s="1">
        <v>3.179104478</v>
      </c>
      <c r="L444" s="1">
        <v>87.0</v>
      </c>
      <c r="M444" s="1">
        <v>2.5</v>
      </c>
      <c r="N444" s="1">
        <v>74.0</v>
      </c>
      <c r="O444" s="1">
        <v>4.9</v>
      </c>
      <c r="P444" s="1">
        <v>7.3</v>
      </c>
      <c r="Q444" s="1">
        <v>11.16</v>
      </c>
      <c r="R444" s="1">
        <v>0.654121864</v>
      </c>
      <c r="S444" s="1">
        <v>120.0</v>
      </c>
      <c r="T444" s="1">
        <v>11.7</v>
      </c>
      <c r="U444" s="1">
        <v>4.107</v>
      </c>
      <c r="V444" s="1">
        <v>186.7</v>
      </c>
      <c r="W444" s="1">
        <v>385.5024712</v>
      </c>
      <c r="X444" s="1">
        <v>70.0</v>
      </c>
      <c r="Y444" s="1">
        <v>46.82437115</v>
      </c>
      <c r="Z444" s="1">
        <v>2.13564</v>
      </c>
      <c r="AA444" s="1">
        <v>0.339980187</v>
      </c>
      <c r="AB444" s="1">
        <v>58.0</v>
      </c>
      <c r="AC444" s="1">
        <v>26.08991755</v>
      </c>
      <c r="AD444" s="1" t="s">
        <v>139</v>
      </c>
      <c r="AE444" s="1">
        <v>40.41400085</v>
      </c>
      <c r="AF444" s="1">
        <v>82.7</v>
      </c>
      <c r="AG444" s="1" t="s">
        <v>140</v>
      </c>
      <c r="AH444" s="1" t="s">
        <v>154</v>
      </c>
      <c r="AI444" s="1" t="s">
        <v>142</v>
      </c>
      <c r="AJ444" s="1" t="s">
        <v>142</v>
      </c>
      <c r="AK444" s="1" t="s">
        <v>143</v>
      </c>
      <c r="AL444" s="1">
        <v>119.0</v>
      </c>
      <c r="AM444" s="1">
        <v>69.0</v>
      </c>
      <c r="AN444" s="1">
        <v>2075.86</v>
      </c>
      <c r="AO444" s="1">
        <v>18.6739</v>
      </c>
      <c r="AP444" s="1">
        <v>558.772</v>
      </c>
      <c r="AQ444" s="1">
        <v>906.77</v>
      </c>
      <c r="AR444" s="1">
        <v>12.6777</v>
      </c>
      <c r="AS444" s="1">
        <v>1048.6</v>
      </c>
      <c r="AT444" s="1">
        <v>2657.25</v>
      </c>
      <c r="AU444" s="1">
        <v>245.46</v>
      </c>
      <c r="AV444" s="1">
        <v>9.84375</v>
      </c>
      <c r="AW444" s="1">
        <v>2.02794</v>
      </c>
      <c r="AX444" s="1">
        <v>3.28083</v>
      </c>
      <c r="AY444" s="1">
        <v>957.224</v>
      </c>
      <c r="AZ444" s="1">
        <v>1.47748</v>
      </c>
      <c r="BA444" s="1">
        <v>1.96543</v>
      </c>
      <c r="BB444" s="1">
        <v>11.5869</v>
      </c>
      <c r="BC444" s="1">
        <v>4.70953</v>
      </c>
      <c r="BD444" s="1">
        <v>1.19962</v>
      </c>
      <c r="BE444" s="1">
        <v>320.829</v>
      </c>
      <c r="BF444" s="1">
        <v>6.92373</v>
      </c>
      <c r="BG444" s="1">
        <v>357.499</v>
      </c>
      <c r="BH444" s="1">
        <v>5.744940849</v>
      </c>
      <c r="BI444" s="1">
        <v>3.091340514</v>
      </c>
      <c r="BJ444" s="1">
        <v>1.642929249</v>
      </c>
      <c r="BK444" s="1">
        <v>0.011380184</v>
      </c>
      <c r="BL444" s="1" t="s">
        <v>156</v>
      </c>
      <c r="BM444" s="1" t="s">
        <v>146</v>
      </c>
      <c r="BN444" s="1" t="s">
        <v>146</v>
      </c>
      <c r="BO444" s="1" t="s">
        <v>146</v>
      </c>
      <c r="BP444" s="1" t="s">
        <v>146</v>
      </c>
      <c r="BQ444" s="1" t="s">
        <v>146</v>
      </c>
      <c r="BR444" s="1" t="s">
        <v>146</v>
      </c>
      <c r="BS444" s="1">
        <v>28.85314808</v>
      </c>
      <c r="BT444" s="1">
        <v>1.78623223</v>
      </c>
      <c r="BU444" s="1">
        <v>1.056831897</v>
      </c>
      <c r="BV444" s="1">
        <v>0.733565594</v>
      </c>
      <c r="BW444" s="1">
        <v>0.228289583</v>
      </c>
      <c r="BX444" s="1">
        <v>-0.183781995</v>
      </c>
      <c r="BY444" s="1">
        <v>-0.088526973</v>
      </c>
      <c r="BZ444" s="1" t="str">
        <f t="shared" si="1"/>
        <v>antiinflamatoria</v>
      </c>
      <c r="CA444" s="1">
        <v>39.94195889</v>
      </c>
      <c r="CB444" s="1" t="s">
        <v>148</v>
      </c>
      <c r="CC444" s="1" t="s">
        <v>147</v>
      </c>
      <c r="CD444" s="1" t="s">
        <v>147</v>
      </c>
      <c r="CE444" s="1" t="s">
        <v>147</v>
      </c>
      <c r="CF444" s="1" t="s">
        <v>147</v>
      </c>
      <c r="CG444" s="1" t="s">
        <v>147</v>
      </c>
      <c r="CH444" s="1">
        <v>2602.563</v>
      </c>
      <c r="CI444" s="2" t="str">
        <f t="shared" si="2"/>
        <v>High</v>
      </c>
      <c r="CJ444" s="1">
        <v>1092.898</v>
      </c>
      <c r="CK444" s="1">
        <v>1075.019</v>
      </c>
      <c r="CL444" s="1">
        <v>17.88</v>
      </c>
      <c r="CM444" s="1">
        <v>1060.097</v>
      </c>
      <c r="CN444" s="1">
        <v>31.862</v>
      </c>
      <c r="CO444" s="1">
        <v>0.575</v>
      </c>
      <c r="CP444" s="1">
        <v>0.0</v>
      </c>
      <c r="CQ444" s="1">
        <v>0.575</v>
      </c>
      <c r="CR444" s="1">
        <v>0.0</v>
      </c>
      <c r="CS444" s="1">
        <v>0.365</v>
      </c>
      <c r="CT444" s="1">
        <v>0.365</v>
      </c>
      <c r="CU444" s="1">
        <v>0.0</v>
      </c>
      <c r="CV444" s="1">
        <v>0.46</v>
      </c>
      <c r="CW444" s="1">
        <v>0.0</v>
      </c>
      <c r="CX444" s="1">
        <v>0.0</v>
      </c>
      <c r="CY444" s="1">
        <v>1055.208</v>
      </c>
      <c r="CZ444" s="1">
        <v>0.0</v>
      </c>
      <c r="DA444" s="1">
        <v>0.0</v>
      </c>
      <c r="DB444" s="1">
        <v>0.0</v>
      </c>
      <c r="DC444" s="1">
        <v>4.425</v>
      </c>
      <c r="DD444" s="1">
        <v>0.0</v>
      </c>
      <c r="DE444" s="1">
        <v>4.425</v>
      </c>
      <c r="DF444" s="1">
        <v>0.37</v>
      </c>
      <c r="DG444" s="1">
        <v>0.094</v>
      </c>
      <c r="DH444" s="1">
        <v>0.464</v>
      </c>
      <c r="DI444" s="1">
        <v>0.156</v>
      </c>
      <c r="DJ444" s="1">
        <v>13.328</v>
      </c>
      <c r="DK444" s="1">
        <v>13.484</v>
      </c>
      <c r="DL444" s="1">
        <v>14.284</v>
      </c>
      <c r="DM444" s="1">
        <v>4.093</v>
      </c>
      <c r="DN444" s="1">
        <v>18.377</v>
      </c>
      <c r="DO444" s="1">
        <v>0.0</v>
      </c>
      <c r="DP444" s="1">
        <v>0.365</v>
      </c>
      <c r="DQ444" s="1">
        <v>0.365</v>
      </c>
      <c r="DR444" s="1" t="s">
        <v>149</v>
      </c>
      <c r="DS444" s="1" t="s">
        <v>149</v>
      </c>
      <c r="DT444" s="1" t="s">
        <v>149</v>
      </c>
      <c r="DU444" s="1" t="s">
        <v>158</v>
      </c>
      <c r="DV444" s="1">
        <v>1253.728</v>
      </c>
      <c r="DW444" s="1" t="str">
        <f t="shared" si="3"/>
        <v>high</v>
      </c>
      <c r="DX444" s="1">
        <v>526.48</v>
      </c>
      <c r="DY444" s="1">
        <v>510.678</v>
      </c>
      <c r="DZ444" s="1">
        <v>15.349</v>
      </c>
      <c r="EA444" s="1" t="s">
        <v>149</v>
      </c>
      <c r="EB444" s="1" t="s">
        <v>149</v>
      </c>
      <c r="EC444" s="1" t="s">
        <v>149</v>
      </c>
      <c r="ED444" s="1" t="s">
        <v>158</v>
      </c>
      <c r="EE444" s="1" t="s">
        <v>1047</v>
      </c>
      <c r="EF444" s="1" t="s">
        <v>151</v>
      </c>
      <c r="EG444" s="1" t="s">
        <v>151</v>
      </c>
    </row>
    <row r="445" ht="14.25" customHeight="1">
      <c r="A445" s="1" t="s">
        <v>1048</v>
      </c>
      <c r="B445" s="1" t="s">
        <v>153</v>
      </c>
      <c r="C445" s="1">
        <v>41.0</v>
      </c>
      <c r="D445" s="1" t="s">
        <v>161</v>
      </c>
      <c r="E445" s="1">
        <v>71.7</v>
      </c>
      <c r="F445" s="1">
        <v>53.0</v>
      </c>
      <c r="G445" s="1" t="s">
        <v>154</v>
      </c>
      <c r="H445" s="1">
        <v>16.8</v>
      </c>
      <c r="I445" s="1">
        <v>93.0</v>
      </c>
      <c r="J445" s="1">
        <v>163.0</v>
      </c>
      <c r="K445" s="1">
        <v>3.075471698</v>
      </c>
      <c r="L445" s="1">
        <v>87.0</v>
      </c>
      <c r="M445" s="1">
        <v>0.6</v>
      </c>
      <c r="N445" s="1">
        <v>82.0</v>
      </c>
      <c r="O445" s="1">
        <v>4.9</v>
      </c>
      <c r="P445" s="1">
        <v>14.22</v>
      </c>
      <c r="Q445" s="1">
        <v>23.16</v>
      </c>
      <c r="R445" s="1">
        <v>0.613989637</v>
      </c>
      <c r="S445" s="1">
        <v>84.0</v>
      </c>
      <c r="T445" s="1">
        <v>14.55</v>
      </c>
      <c r="U445" s="1">
        <v>4.551</v>
      </c>
      <c r="V445" s="1">
        <v>176.2</v>
      </c>
      <c r="W445" s="1">
        <v>276.8791627</v>
      </c>
      <c r="X445" s="1">
        <v>55.0</v>
      </c>
      <c r="Y445" s="1">
        <v>33.97916398</v>
      </c>
      <c r="Z445" s="1">
        <v>2.94298</v>
      </c>
      <c r="AA445" s="1">
        <v>0.324611336</v>
      </c>
      <c r="AB445" s="1">
        <v>79.2</v>
      </c>
      <c r="AC445" s="1">
        <v>28.88048729</v>
      </c>
      <c r="AD445" s="1" t="s">
        <v>139</v>
      </c>
      <c r="AE445" s="1">
        <v>38.30997828</v>
      </c>
      <c r="AF445" s="1">
        <v>93.0</v>
      </c>
      <c r="AG445" s="1" t="s">
        <v>140</v>
      </c>
      <c r="AH445" s="1" t="s">
        <v>141</v>
      </c>
      <c r="AI445" s="1" t="s">
        <v>167</v>
      </c>
      <c r="AJ445" s="1" t="s">
        <v>142</v>
      </c>
      <c r="AK445" s="1" t="s">
        <v>143</v>
      </c>
      <c r="AL445" s="1">
        <v>116.0</v>
      </c>
      <c r="AM445" s="1">
        <v>77.0</v>
      </c>
      <c r="AN445" s="1">
        <v>1816.55</v>
      </c>
      <c r="AO445" s="1">
        <v>22.9851</v>
      </c>
      <c r="AP445" s="1">
        <v>825.007</v>
      </c>
      <c r="AQ445" s="1">
        <v>1121.67</v>
      </c>
      <c r="AR445" s="1">
        <v>16.127</v>
      </c>
      <c r="AS445" s="1">
        <v>1361.35</v>
      </c>
      <c r="AT445" s="1">
        <v>3177.14</v>
      </c>
      <c r="AU445" s="1">
        <v>442.174</v>
      </c>
      <c r="AV445" s="1">
        <v>11.692</v>
      </c>
      <c r="AW445" s="1">
        <v>4.15505</v>
      </c>
      <c r="AX445" s="1">
        <v>3.76836</v>
      </c>
      <c r="AY445" s="1">
        <v>935.161</v>
      </c>
      <c r="AZ445" s="1">
        <v>1.2436</v>
      </c>
      <c r="BA445" s="1">
        <v>1.72071</v>
      </c>
      <c r="BB445" s="1">
        <v>11.6922</v>
      </c>
      <c r="BC445" s="1">
        <v>4.84807</v>
      </c>
      <c r="BD445" s="1">
        <v>0.996924</v>
      </c>
      <c r="BE445" s="1">
        <v>396.6</v>
      </c>
      <c r="BF445" s="1">
        <v>7.51289</v>
      </c>
      <c r="BG445" s="1">
        <v>205.501</v>
      </c>
      <c r="BH445" s="1">
        <v>2.441147167</v>
      </c>
      <c r="BI445" s="1">
        <v>0.903237718</v>
      </c>
      <c r="BJ445" s="1">
        <v>0.415802352</v>
      </c>
      <c r="BK445" s="1">
        <v>0.042918625</v>
      </c>
      <c r="BL445" s="1" t="s">
        <v>156</v>
      </c>
      <c r="BM445" s="1" t="s">
        <v>146</v>
      </c>
      <c r="BN445" s="1" t="s">
        <v>146</v>
      </c>
      <c r="BO445" s="1" t="s">
        <v>146</v>
      </c>
      <c r="BP445" s="1" t="s">
        <v>146</v>
      </c>
      <c r="BQ445" s="1" t="s">
        <v>146</v>
      </c>
      <c r="BR445" s="1" t="s">
        <v>146</v>
      </c>
      <c r="BS445" s="1" t="s">
        <v>147</v>
      </c>
      <c r="BT445" s="1" t="s">
        <v>147</v>
      </c>
      <c r="BU445" s="1" t="s">
        <v>147</v>
      </c>
      <c r="BV445" s="1" t="s">
        <v>147</v>
      </c>
      <c r="BW445" s="1" t="s">
        <v>147</v>
      </c>
      <c r="BX445" s="1">
        <v>-0.905441884</v>
      </c>
      <c r="BY445" s="1">
        <v>-0.498316942</v>
      </c>
      <c r="BZ445" s="1" t="str">
        <f t="shared" si="1"/>
        <v>antiinflamatoria</v>
      </c>
      <c r="CA445" s="1">
        <v>40.38709677</v>
      </c>
      <c r="CB445" s="1" t="s">
        <v>148</v>
      </c>
      <c r="CC445" s="1">
        <v>0.067880108</v>
      </c>
      <c r="CD445" s="1">
        <v>0.172215308</v>
      </c>
      <c r="CE445" s="1">
        <v>0.166511097</v>
      </c>
      <c r="CF445" s="1">
        <v>0.255341216</v>
      </c>
      <c r="CG445" s="1">
        <v>0.143849824</v>
      </c>
      <c r="CH445" s="1">
        <v>1499.33</v>
      </c>
      <c r="CI445" s="2" t="str">
        <f t="shared" si="2"/>
        <v>High</v>
      </c>
      <c r="CJ445" s="1">
        <v>709.216</v>
      </c>
      <c r="CK445" s="1">
        <v>432.571</v>
      </c>
      <c r="CL445" s="1">
        <v>276.645</v>
      </c>
      <c r="CM445" s="1">
        <v>161.886</v>
      </c>
      <c r="CN445" s="1">
        <v>502.291</v>
      </c>
      <c r="CO445" s="1">
        <v>8.901</v>
      </c>
      <c r="CP445" s="1">
        <v>0.0</v>
      </c>
      <c r="CQ445" s="1">
        <v>8.901</v>
      </c>
      <c r="CR445" s="1">
        <v>0.145</v>
      </c>
      <c r="CS445" s="1">
        <v>35.993</v>
      </c>
      <c r="CT445" s="1">
        <v>36.138</v>
      </c>
      <c r="CU445" s="1">
        <v>0.0</v>
      </c>
      <c r="CV445" s="1">
        <v>0.329</v>
      </c>
      <c r="CW445" s="1">
        <v>0.0</v>
      </c>
      <c r="CX445" s="1">
        <v>0.0</v>
      </c>
      <c r="CY445" s="1">
        <v>0.0</v>
      </c>
      <c r="CZ445" s="1">
        <v>65.746</v>
      </c>
      <c r="DA445" s="1">
        <v>17.779</v>
      </c>
      <c r="DB445" s="1">
        <v>83.524</v>
      </c>
      <c r="DC445" s="1">
        <v>9.948</v>
      </c>
      <c r="DD445" s="1">
        <v>6.102</v>
      </c>
      <c r="DE445" s="1">
        <v>16.05</v>
      </c>
      <c r="DF445" s="1">
        <v>53.361</v>
      </c>
      <c r="DG445" s="1">
        <v>8.951</v>
      </c>
      <c r="DH445" s="1">
        <v>62.312</v>
      </c>
      <c r="DI445" s="1">
        <v>0.239</v>
      </c>
      <c r="DJ445" s="1">
        <v>5.466</v>
      </c>
      <c r="DK445" s="1">
        <v>5.705</v>
      </c>
      <c r="DL445" s="1">
        <v>294.219</v>
      </c>
      <c r="DM445" s="1">
        <v>202.342</v>
      </c>
      <c r="DN445" s="1">
        <v>496.561</v>
      </c>
      <c r="DO445" s="1">
        <v>0.145</v>
      </c>
      <c r="DP445" s="1">
        <v>35.993</v>
      </c>
      <c r="DQ445" s="1">
        <v>36.138</v>
      </c>
      <c r="DR445" s="1" t="s">
        <v>149</v>
      </c>
      <c r="DS445" s="1" t="s">
        <v>157</v>
      </c>
      <c r="DT445" s="1" t="s">
        <v>157</v>
      </c>
      <c r="DU445" s="1" t="s">
        <v>149</v>
      </c>
      <c r="DV445" s="1">
        <v>825.372</v>
      </c>
      <c r="DW445" s="1" t="str">
        <f t="shared" si="3"/>
        <v>high</v>
      </c>
      <c r="DX445" s="1">
        <v>390.419</v>
      </c>
      <c r="DY445" s="1">
        <v>89.118</v>
      </c>
      <c r="DZ445" s="1">
        <v>276.508</v>
      </c>
      <c r="EA445" s="1" t="s">
        <v>149</v>
      </c>
      <c r="EB445" s="1" t="s">
        <v>157</v>
      </c>
      <c r="EC445" s="1" t="s">
        <v>157</v>
      </c>
      <c r="ED445" s="1" t="s">
        <v>149</v>
      </c>
      <c r="EE445" s="1" t="s">
        <v>1049</v>
      </c>
      <c r="EF445" s="1" t="s">
        <v>151</v>
      </c>
      <c r="EG445" s="1" t="s">
        <v>151</v>
      </c>
    </row>
    <row r="446" ht="14.25" customHeight="1">
      <c r="A446" s="1" t="s">
        <v>1050</v>
      </c>
      <c r="B446" s="1" t="s">
        <v>153</v>
      </c>
      <c r="C446" s="1">
        <v>39.0</v>
      </c>
      <c r="D446" s="1" t="s">
        <v>137</v>
      </c>
      <c r="E446" s="1">
        <v>111.0</v>
      </c>
      <c r="F446" s="1">
        <v>38.0</v>
      </c>
      <c r="G446" s="1" t="s">
        <v>154</v>
      </c>
      <c r="H446" s="1">
        <v>40.6</v>
      </c>
      <c r="I446" s="1">
        <v>106.0</v>
      </c>
      <c r="J446" s="1">
        <v>184.0</v>
      </c>
      <c r="K446" s="1">
        <v>4.842105263</v>
      </c>
      <c r="L446" s="1">
        <v>159.0</v>
      </c>
      <c r="M446" s="1">
        <v>3.4</v>
      </c>
      <c r="N446" s="1">
        <v>87.0</v>
      </c>
      <c r="O446" s="1">
        <v>5.2</v>
      </c>
      <c r="P446" s="1">
        <v>7.7</v>
      </c>
      <c r="Q446" s="1">
        <v>4.96</v>
      </c>
      <c r="R446" s="1">
        <v>1.552419355</v>
      </c>
      <c r="S446" s="1">
        <v>203.0</v>
      </c>
      <c r="T446" s="1">
        <v>9.79</v>
      </c>
      <c r="U446" s="1">
        <v>4.8285</v>
      </c>
      <c r="V446" s="1">
        <v>120.0</v>
      </c>
      <c r="W446" s="1">
        <v>147.384268</v>
      </c>
      <c r="X446" s="1">
        <v>79.7</v>
      </c>
      <c r="Y446" s="1">
        <v>47.5978779</v>
      </c>
      <c r="Z446" s="1">
        <v>2.100934</v>
      </c>
      <c r="AA446" s="1">
        <v>0.340804653</v>
      </c>
      <c r="AB446" s="1">
        <v>61.4</v>
      </c>
      <c r="AC446" s="1">
        <v>23.22347947</v>
      </c>
      <c r="AD446" s="1" t="s">
        <v>154</v>
      </c>
      <c r="AE446" s="1">
        <v>35.06556977</v>
      </c>
      <c r="AF446" s="1">
        <v>80.5</v>
      </c>
      <c r="AG446" s="1" t="s">
        <v>140</v>
      </c>
      <c r="AH446" s="1" t="s">
        <v>154</v>
      </c>
      <c r="AI446" s="1" t="s">
        <v>142</v>
      </c>
      <c r="AJ446" s="1" t="s">
        <v>167</v>
      </c>
      <c r="AK446" s="1" t="s">
        <v>170</v>
      </c>
      <c r="AL446" s="1">
        <v>106.0</v>
      </c>
      <c r="AM446" s="1">
        <v>80.0</v>
      </c>
      <c r="AN446" s="1">
        <v>1912.27</v>
      </c>
      <c r="AO446" s="1">
        <v>10.589</v>
      </c>
      <c r="AP446" s="1">
        <v>430.784</v>
      </c>
      <c r="AQ446" s="1">
        <v>752.717</v>
      </c>
      <c r="AR446" s="1">
        <v>11.8344</v>
      </c>
      <c r="AS446" s="1">
        <v>2025.75</v>
      </c>
      <c r="AT446" s="1">
        <v>2158.49</v>
      </c>
      <c r="AU446" s="1">
        <v>137.751</v>
      </c>
      <c r="AV446" s="1">
        <v>10.2616</v>
      </c>
      <c r="AW446" s="1">
        <v>0.728567</v>
      </c>
      <c r="AX446" s="1">
        <v>2.1132</v>
      </c>
      <c r="AY446" s="1">
        <v>700.578</v>
      </c>
      <c r="AZ446" s="1">
        <v>0.779078</v>
      </c>
      <c r="BA446" s="1">
        <v>1.80166</v>
      </c>
      <c r="BB446" s="1">
        <v>9.53361</v>
      </c>
      <c r="BC446" s="1">
        <v>4.43079</v>
      </c>
      <c r="BD446" s="1">
        <v>2.12456</v>
      </c>
      <c r="BE446" s="1">
        <v>266.603</v>
      </c>
      <c r="BF446" s="1">
        <v>7.28541</v>
      </c>
      <c r="BG446" s="1">
        <v>83.5043</v>
      </c>
      <c r="BH446" s="1">
        <v>0.888298005</v>
      </c>
      <c r="BI446" s="1">
        <v>0.149018378</v>
      </c>
      <c r="BJ446" s="1">
        <v>0.064922227</v>
      </c>
      <c r="BK446" s="1">
        <v>0.005492481</v>
      </c>
      <c r="BL446" s="1" t="s">
        <v>144</v>
      </c>
      <c r="BM446" s="1" t="s">
        <v>146</v>
      </c>
      <c r="BN446" s="1" t="s">
        <v>145</v>
      </c>
      <c r="BO446" s="1" t="s">
        <v>145</v>
      </c>
      <c r="BP446" s="1" t="s">
        <v>146</v>
      </c>
      <c r="BQ446" s="1" t="s">
        <v>145</v>
      </c>
      <c r="BR446" s="1" t="s">
        <v>146</v>
      </c>
      <c r="BS446" s="1">
        <v>2.42187631</v>
      </c>
      <c r="BT446" s="1">
        <v>0.34114249</v>
      </c>
      <c r="BU446" s="1">
        <v>0.365374637</v>
      </c>
      <c r="BV446" s="1">
        <v>0.280986735</v>
      </c>
      <c r="BW446" s="1">
        <v>0.128217831</v>
      </c>
      <c r="BX446" s="1">
        <v>1.545553027</v>
      </c>
      <c r="BY446" s="1">
        <v>0.808343633</v>
      </c>
      <c r="BZ446" s="1" t="str">
        <f t="shared" si="1"/>
        <v>proinflamatoria</v>
      </c>
      <c r="CA446" s="1">
        <v>35.60248447</v>
      </c>
      <c r="CB446" s="1" t="s">
        <v>148</v>
      </c>
      <c r="CC446" s="1">
        <v>0.279675252</v>
      </c>
      <c r="CD446" s="1">
        <v>0.187056738</v>
      </c>
      <c r="CE446" s="1">
        <v>0.07946062</v>
      </c>
      <c r="CF446" s="1">
        <v>0.106056364</v>
      </c>
      <c r="CG446" s="1">
        <v>0.058930571</v>
      </c>
      <c r="CH446" s="1">
        <v>668.99</v>
      </c>
      <c r="CI446" s="2" t="str">
        <f t="shared" si="2"/>
        <v>low</v>
      </c>
      <c r="CJ446" s="1">
        <v>653.182</v>
      </c>
      <c r="CK446" s="1">
        <v>474.734</v>
      </c>
      <c r="CL446" s="1">
        <v>178.448</v>
      </c>
      <c r="CM446" s="1">
        <v>185.028</v>
      </c>
      <c r="CN446" s="1">
        <v>462.262</v>
      </c>
      <c r="CO446" s="1">
        <v>5.516</v>
      </c>
      <c r="CP446" s="1">
        <v>0.0</v>
      </c>
      <c r="CQ446" s="1">
        <v>5.516</v>
      </c>
      <c r="CR446" s="1">
        <v>0.0</v>
      </c>
      <c r="CS446" s="1">
        <v>0.376</v>
      </c>
      <c r="CT446" s="1">
        <v>0.376</v>
      </c>
      <c r="CU446" s="1">
        <v>0.0</v>
      </c>
      <c r="CV446" s="1">
        <v>2.61</v>
      </c>
      <c r="CW446" s="1">
        <v>1.013</v>
      </c>
      <c r="CX446" s="1">
        <v>0.0</v>
      </c>
      <c r="CY446" s="1">
        <v>136.728</v>
      </c>
      <c r="CZ446" s="1">
        <v>0.0</v>
      </c>
      <c r="DA446" s="1">
        <v>8.46</v>
      </c>
      <c r="DB446" s="1">
        <v>8.46</v>
      </c>
      <c r="DC446" s="1">
        <v>22.219</v>
      </c>
      <c r="DD446" s="1">
        <v>0.491</v>
      </c>
      <c r="DE446" s="1">
        <v>22.709</v>
      </c>
      <c r="DF446" s="1">
        <v>7.475</v>
      </c>
      <c r="DG446" s="1">
        <v>2.775</v>
      </c>
      <c r="DH446" s="1">
        <v>10.25</v>
      </c>
      <c r="DI446" s="1">
        <v>1.385</v>
      </c>
      <c r="DJ446" s="1">
        <v>1.867</v>
      </c>
      <c r="DK446" s="1">
        <v>3.252</v>
      </c>
      <c r="DL446" s="1">
        <v>294.513</v>
      </c>
      <c r="DM446" s="1">
        <v>164.462</v>
      </c>
      <c r="DN446" s="1">
        <v>458.975</v>
      </c>
      <c r="DO446" s="1">
        <v>0.0</v>
      </c>
      <c r="DP446" s="1">
        <v>0.376</v>
      </c>
      <c r="DQ446" s="1">
        <v>0.376</v>
      </c>
      <c r="DR446" s="1" t="s">
        <v>158</v>
      </c>
      <c r="DS446" s="1" t="s">
        <v>157</v>
      </c>
      <c r="DT446" s="1" t="s">
        <v>157</v>
      </c>
      <c r="DU446" s="1" t="s">
        <v>157</v>
      </c>
      <c r="DV446" s="1">
        <v>349.841</v>
      </c>
      <c r="DW446" s="1" t="str">
        <f t="shared" si="3"/>
        <v>low</v>
      </c>
      <c r="DX446" s="1">
        <v>341.574</v>
      </c>
      <c r="DY446" s="1">
        <v>96.758</v>
      </c>
      <c r="DZ446" s="1">
        <v>241.735</v>
      </c>
      <c r="EA446" s="1" t="s">
        <v>158</v>
      </c>
      <c r="EB446" s="1" t="s">
        <v>157</v>
      </c>
      <c r="EC446" s="1" t="s">
        <v>157</v>
      </c>
      <c r="ED446" s="1" t="s">
        <v>149</v>
      </c>
      <c r="EE446" s="1" t="s">
        <v>1051</v>
      </c>
      <c r="EF446" s="1" t="s">
        <v>151</v>
      </c>
      <c r="EG446" s="1" t="s">
        <v>151</v>
      </c>
    </row>
    <row r="447" ht="14.25" customHeight="1">
      <c r="A447" s="1" t="s">
        <v>1052</v>
      </c>
      <c r="B447" s="1" t="s">
        <v>153</v>
      </c>
      <c r="C447" s="1">
        <v>33.0</v>
      </c>
      <c r="D447" s="1" t="s">
        <v>137</v>
      </c>
      <c r="E447" s="1">
        <v>85.8</v>
      </c>
      <c r="F447" s="1">
        <v>43.0</v>
      </c>
      <c r="G447" s="1" t="s">
        <v>154</v>
      </c>
      <c r="H447" s="1">
        <v>21.0</v>
      </c>
      <c r="I447" s="1">
        <v>111.0</v>
      </c>
      <c r="J447" s="1">
        <v>175.0</v>
      </c>
      <c r="K447" s="1">
        <v>4.069767442</v>
      </c>
      <c r="L447" s="1">
        <v>134.0</v>
      </c>
      <c r="M447" s="1">
        <v>1.0</v>
      </c>
      <c r="N447" s="1">
        <v>75.0</v>
      </c>
      <c r="O447" s="1">
        <v>5.4</v>
      </c>
      <c r="P447" s="1">
        <v>7.29</v>
      </c>
      <c r="Q447" s="1">
        <v>6.26</v>
      </c>
      <c r="R447" s="1">
        <v>1.164536741</v>
      </c>
      <c r="S447" s="1">
        <v>105.0</v>
      </c>
      <c r="T447" s="1">
        <v>19.87</v>
      </c>
      <c r="U447" s="1">
        <v>4.1625</v>
      </c>
      <c r="V447" s="1">
        <v>258.9</v>
      </c>
      <c r="W447" s="1">
        <v>599.8490566</v>
      </c>
      <c r="X447" s="1">
        <v>41.7</v>
      </c>
      <c r="Y447" s="1">
        <v>27.20385207</v>
      </c>
      <c r="Z447" s="1">
        <v>3.67595</v>
      </c>
      <c r="AA447" s="1">
        <v>0.314743588</v>
      </c>
      <c r="AB447" s="1">
        <v>61.8</v>
      </c>
      <c r="AC447" s="1">
        <v>26.36562639</v>
      </c>
      <c r="AD447" s="1" t="s">
        <v>139</v>
      </c>
      <c r="AE447" s="1">
        <v>33.28666944</v>
      </c>
      <c r="AF447" s="1">
        <v>83.3</v>
      </c>
      <c r="AG447" s="1" t="s">
        <v>140</v>
      </c>
      <c r="AH447" s="1" t="s">
        <v>154</v>
      </c>
      <c r="AI447" s="1" t="s">
        <v>142</v>
      </c>
      <c r="AJ447" s="1" t="s">
        <v>142</v>
      </c>
      <c r="AK447" s="1" t="s">
        <v>173</v>
      </c>
      <c r="AL447" s="1">
        <v>101.0</v>
      </c>
      <c r="AM447" s="1">
        <v>67.0</v>
      </c>
      <c r="AN447" s="1">
        <v>2138.69</v>
      </c>
      <c r="AO447" s="1">
        <v>21.7296</v>
      </c>
      <c r="AP447" s="1">
        <v>464.874</v>
      </c>
      <c r="AQ447" s="1">
        <v>990.888</v>
      </c>
      <c r="AR447" s="1">
        <v>11.8919</v>
      </c>
      <c r="AS447" s="1">
        <v>1009.76</v>
      </c>
      <c r="AT447" s="1">
        <v>3251.09</v>
      </c>
      <c r="AU447" s="1">
        <v>253.838</v>
      </c>
      <c r="AV447" s="1">
        <v>10.3379</v>
      </c>
      <c r="AW447" s="1">
        <v>1.54308</v>
      </c>
      <c r="AX447" s="1">
        <v>2.97544</v>
      </c>
      <c r="AY447" s="1">
        <v>664.08</v>
      </c>
      <c r="AZ447" s="1">
        <v>1.52795</v>
      </c>
      <c r="BA447" s="1">
        <v>1.61105</v>
      </c>
      <c r="BB447" s="1">
        <v>18.2683</v>
      </c>
      <c r="BC447" s="1">
        <v>5.46766</v>
      </c>
      <c r="BD447" s="1">
        <v>0.905982</v>
      </c>
      <c r="BE447" s="1">
        <v>304.059</v>
      </c>
      <c r="BF447" s="1">
        <v>6.98634</v>
      </c>
      <c r="BG447" s="1">
        <v>227.684</v>
      </c>
      <c r="BH447" s="1">
        <v>1.625371327</v>
      </c>
      <c r="BI447" s="1">
        <v>0.428926078</v>
      </c>
      <c r="BJ447" s="1">
        <v>0.322299014</v>
      </c>
      <c r="BK447" s="1">
        <v>0.027936326</v>
      </c>
      <c r="BL447" s="1" t="s">
        <v>144</v>
      </c>
      <c r="BM447" s="1" t="s">
        <v>146</v>
      </c>
      <c r="BN447" s="1" t="s">
        <v>146</v>
      </c>
      <c r="BO447" s="1" t="s">
        <v>145</v>
      </c>
      <c r="BP447" s="1" t="s">
        <v>146</v>
      </c>
      <c r="BQ447" s="1" t="s">
        <v>146</v>
      </c>
      <c r="BR447" s="1" t="s">
        <v>145</v>
      </c>
      <c r="BS447" s="1">
        <v>3.318291509</v>
      </c>
      <c r="BT447" s="1">
        <v>0.297808422</v>
      </c>
      <c r="BU447" s="1">
        <v>0.366027305</v>
      </c>
      <c r="BV447" s="1">
        <v>0.22433689</v>
      </c>
      <c r="BW447" s="1">
        <v>0.08066187</v>
      </c>
      <c r="BX447" s="1">
        <v>0.061834061</v>
      </c>
      <c r="BY447" s="1">
        <v>0.028907929</v>
      </c>
      <c r="BZ447" s="1" t="str">
        <f t="shared" si="1"/>
        <v>proinflamatoria</v>
      </c>
      <c r="CA447" s="1">
        <v>39.24129652</v>
      </c>
      <c r="CB447" s="1" t="s">
        <v>148</v>
      </c>
      <c r="CC447" s="1">
        <v>0.030315789</v>
      </c>
      <c r="CD447" s="1">
        <v>0.139636364</v>
      </c>
      <c r="CE447" s="1">
        <v>0.037014354</v>
      </c>
      <c r="CF447" s="1">
        <v>0.400574163</v>
      </c>
      <c r="CG447" s="1">
        <v>0.156937799</v>
      </c>
      <c r="CH447" s="1">
        <v>939.232</v>
      </c>
      <c r="CI447" s="2" t="str">
        <f t="shared" si="2"/>
        <v>low</v>
      </c>
      <c r="CJ447" s="1">
        <v>415.257</v>
      </c>
      <c r="CK447" s="1">
        <v>169.841</v>
      </c>
      <c r="CL447" s="1">
        <v>245.417</v>
      </c>
      <c r="CM447" s="1">
        <v>293.927</v>
      </c>
      <c r="CN447" s="1">
        <v>105.983</v>
      </c>
      <c r="CO447" s="1">
        <v>0.0</v>
      </c>
      <c r="CP447" s="1">
        <v>0.0</v>
      </c>
      <c r="CQ447" s="1">
        <v>0.0</v>
      </c>
      <c r="CR447" s="1">
        <v>0.0</v>
      </c>
      <c r="CS447" s="1">
        <v>15.168</v>
      </c>
      <c r="CT447" s="1">
        <v>15.168</v>
      </c>
      <c r="CU447" s="1">
        <v>0.18</v>
      </c>
      <c r="CV447" s="1">
        <v>0.0</v>
      </c>
      <c r="CW447" s="1">
        <v>36.501</v>
      </c>
      <c r="CX447" s="1">
        <v>0.0</v>
      </c>
      <c r="CY447" s="1">
        <v>74.972</v>
      </c>
      <c r="CZ447" s="1">
        <v>0.0</v>
      </c>
      <c r="DA447" s="1">
        <v>170.963</v>
      </c>
      <c r="DB447" s="1">
        <v>170.963</v>
      </c>
      <c r="DC447" s="1">
        <v>0.0</v>
      </c>
      <c r="DD447" s="1">
        <v>6.163</v>
      </c>
      <c r="DE447" s="1">
        <v>6.163</v>
      </c>
      <c r="DF447" s="1">
        <v>1.16</v>
      </c>
      <c r="DG447" s="1">
        <v>4.169</v>
      </c>
      <c r="DH447" s="1">
        <v>5.329</v>
      </c>
      <c r="DI447" s="1">
        <v>2.961</v>
      </c>
      <c r="DJ447" s="1">
        <v>22.94</v>
      </c>
      <c r="DK447" s="1">
        <v>25.901</v>
      </c>
      <c r="DL447" s="1">
        <v>54.053</v>
      </c>
      <c r="DM447" s="1">
        <v>26.001</v>
      </c>
      <c r="DN447" s="1">
        <v>80.055</v>
      </c>
      <c r="DO447" s="1">
        <v>0.0</v>
      </c>
      <c r="DP447" s="1">
        <v>15.168</v>
      </c>
      <c r="DQ447" s="1">
        <v>15.168</v>
      </c>
      <c r="DR447" s="1" t="s">
        <v>157</v>
      </c>
      <c r="DS447" s="1" t="s">
        <v>157</v>
      </c>
      <c r="DT447" s="1" t="s">
        <v>149</v>
      </c>
      <c r="DU447" s="1" t="s">
        <v>158</v>
      </c>
      <c r="DV447" s="1">
        <v>439.162</v>
      </c>
      <c r="DW447" s="1" t="str">
        <f t="shared" si="3"/>
        <v>low</v>
      </c>
      <c r="DX447" s="1">
        <v>194.164</v>
      </c>
      <c r="DY447" s="1">
        <v>137.433</v>
      </c>
      <c r="DZ447" s="1">
        <v>49.555</v>
      </c>
      <c r="EA447" s="1" t="s">
        <v>157</v>
      </c>
      <c r="EB447" s="1" t="s">
        <v>157</v>
      </c>
      <c r="EC447" s="1" t="s">
        <v>149</v>
      </c>
      <c r="ED447" s="1" t="s">
        <v>158</v>
      </c>
      <c r="EE447" s="1" t="s">
        <v>1053</v>
      </c>
      <c r="EF447" s="1" t="s">
        <v>151</v>
      </c>
      <c r="EG447" s="1" t="s">
        <v>151</v>
      </c>
    </row>
    <row r="448" ht="14.25" customHeight="1">
      <c r="A448" s="1" t="s">
        <v>1054</v>
      </c>
      <c r="B448" s="1" t="s">
        <v>136</v>
      </c>
      <c r="C448" s="1">
        <v>47.0</v>
      </c>
      <c r="D448" s="1" t="s">
        <v>161</v>
      </c>
      <c r="E448" s="1">
        <v>127.0</v>
      </c>
      <c r="F448" s="1">
        <v>46.0</v>
      </c>
      <c r="G448" s="1" t="s">
        <v>154</v>
      </c>
      <c r="H448" s="1">
        <v>21.6</v>
      </c>
      <c r="I448" s="1">
        <v>167.0</v>
      </c>
      <c r="J448" s="1">
        <v>235.0</v>
      </c>
      <c r="K448" s="1">
        <v>5.108695652</v>
      </c>
      <c r="L448" s="1">
        <v>60.0</v>
      </c>
      <c r="M448" s="1">
        <v>2.0</v>
      </c>
      <c r="N448" s="1">
        <v>89.0</v>
      </c>
      <c r="O448" s="1">
        <v>5.5</v>
      </c>
      <c r="P448" s="1">
        <v>0.69</v>
      </c>
      <c r="Q448" s="1">
        <v>8.59</v>
      </c>
      <c r="R448" s="1">
        <v>0.08032596</v>
      </c>
      <c r="S448" s="1">
        <v>108.0</v>
      </c>
      <c r="T448" s="1">
        <v>6.14</v>
      </c>
      <c r="U448" s="1">
        <v>4.9395</v>
      </c>
      <c r="V448" s="1">
        <v>83.7</v>
      </c>
      <c r="W448" s="1">
        <v>85.3073984</v>
      </c>
      <c r="X448" s="1">
        <v>125.4</v>
      </c>
      <c r="Y448" s="1">
        <v>74.18757188</v>
      </c>
      <c r="Z448" s="1">
        <v>1.347934667</v>
      </c>
      <c r="AA448" s="1">
        <v>0.364765323</v>
      </c>
      <c r="AB448" s="1">
        <v>67.2</v>
      </c>
      <c r="AC448" s="1">
        <v>23.25259516</v>
      </c>
      <c r="AD448" s="1" t="s">
        <v>154</v>
      </c>
      <c r="AE448" s="1">
        <v>31.85616748</v>
      </c>
      <c r="AF448" s="1">
        <v>83.9</v>
      </c>
      <c r="AG448" s="1" t="s">
        <v>140</v>
      </c>
      <c r="AH448" s="1" t="s">
        <v>154</v>
      </c>
      <c r="AI448" s="1" t="s">
        <v>142</v>
      </c>
      <c r="AJ448" s="1" t="s">
        <v>142</v>
      </c>
      <c r="AK448" s="1" t="s">
        <v>143</v>
      </c>
      <c r="AL448" s="1">
        <v>131.0</v>
      </c>
      <c r="AM448" s="1">
        <v>82.0</v>
      </c>
      <c r="AN448" s="1">
        <v>2230.99</v>
      </c>
      <c r="AO448" s="1">
        <v>17.593</v>
      </c>
      <c r="AP448" s="1">
        <v>839.005</v>
      </c>
      <c r="AQ448" s="1">
        <v>1459.27</v>
      </c>
      <c r="AR448" s="1">
        <v>17.0344</v>
      </c>
      <c r="AS448" s="1">
        <v>1333.84</v>
      </c>
      <c r="AT448" s="1">
        <v>3112.44</v>
      </c>
      <c r="AU448" s="1">
        <v>301.813</v>
      </c>
      <c r="AV448" s="1">
        <v>11.5506</v>
      </c>
      <c r="AW448" s="1">
        <v>2.70682</v>
      </c>
      <c r="AX448" s="1">
        <v>3.52331</v>
      </c>
      <c r="AY448" s="1">
        <v>1081.52</v>
      </c>
      <c r="AZ448" s="1">
        <v>1.68713</v>
      </c>
      <c r="BA448" s="1">
        <v>2.3983</v>
      </c>
      <c r="BB448" s="1">
        <v>25.6588</v>
      </c>
      <c r="BC448" s="1">
        <v>7.965</v>
      </c>
      <c r="BD448" s="1">
        <v>2.07286</v>
      </c>
      <c r="BE448" s="1">
        <v>418.938</v>
      </c>
      <c r="BF448" s="1">
        <v>7.56072</v>
      </c>
      <c r="BG448" s="1">
        <v>122.284</v>
      </c>
      <c r="BH448" s="1">
        <v>0.696698882</v>
      </c>
      <c r="BI448" s="1">
        <v>0.109831542</v>
      </c>
      <c r="BJ448" s="1">
        <v>0.127734245</v>
      </c>
      <c r="BK448" s="1">
        <v>0.012309212</v>
      </c>
      <c r="BL448" s="1" t="s">
        <v>156</v>
      </c>
      <c r="BM448" s="1" t="s">
        <v>145</v>
      </c>
      <c r="BN448" s="1" t="s">
        <v>146</v>
      </c>
      <c r="BO448" s="1" t="s">
        <v>146</v>
      </c>
      <c r="BP448" s="1" t="s">
        <v>146</v>
      </c>
      <c r="BQ448" s="1" t="s">
        <v>146</v>
      </c>
      <c r="BR448" s="1" t="s">
        <v>146</v>
      </c>
      <c r="BS448" s="1">
        <v>3.305695442</v>
      </c>
      <c r="BT448" s="1">
        <v>0.233153818</v>
      </c>
      <c r="BU448" s="1">
        <v>0.290484311</v>
      </c>
      <c r="BV448" s="1">
        <v>0.171206177</v>
      </c>
      <c r="BW448" s="1">
        <v>0.039633472</v>
      </c>
      <c r="BX448" s="1">
        <v>-0.682253275</v>
      </c>
      <c r="BY448" s="1">
        <v>-0.30580604</v>
      </c>
      <c r="BZ448" s="1" t="str">
        <f t="shared" si="1"/>
        <v>antiinflamatoria</v>
      </c>
      <c r="CA448" s="1">
        <v>23.47556615</v>
      </c>
      <c r="CB448" s="1" t="s">
        <v>148</v>
      </c>
      <c r="CC448" s="1">
        <v>0.545382128</v>
      </c>
      <c r="CD448" s="1">
        <v>0.049622792</v>
      </c>
      <c r="CE448" s="1">
        <v>0.172766037</v>
      </c>
      <c r="CF448" s="1">
        <v>0.047795324</v>
      </c>
      <c r="CG448" s="1">
        <v>0.079284007</v>
      </c>
      <c r="CH448" s="1">
        <v>768.932</v>
      </c>
      <c r="CI448" s="2" t="str">
        <f t="shared" si="2"/>
        <v>low</v>
      </c>
      <c r="CJ448" s="1">
        <v>175.605</v>
      </c>
      <c r="CK448" s="1">
        <v>156.586</v>
      </c>
      <c r="CL448" s="1">
        <v>19.019</v>
      </c>
      <c r="CM448" s="1">
        <v>149.068</v>
      </c>
      <c r="CN448" s="1">
        <v>21.461</v>
      </c>
      <c r="CO448" s="1">
        <v>0.018</v>
      </c>
      <c r="CP448" s="1">
        <v>0.0</v>
      </c>
      <c r="CQ448" s="1">
        <v>0.018</v>
      </c>
      <c r="CR448" s="1">
        <v>0.0</v>
      </c>
      <c r="CS448" s="1">
        <v>5.058</v>
      </c>
      <c r="CT448" s="1">
        <v>5.058</v>
      </c>
      <c r="CU448" s="1">
        <v>0.0</v>
      </c>
      <c r="CV448" s="1">
        <v>0.001</v>
      </c>
      <c r="CW448" s="1">
        <v>0.0</v>
      </c>
      <c r="CX448" s="1">
        <v>0.0</v>
      </c>
      <c r="CY448" s="1">
        <v>146.272</v>
      </c>
      <c r="CZ448" s="1">
        <v>0.034</v>
      </c>
      <c r="DA448" s="1">
        <v>0.244</v>
      </c>
      <c r="DB448" s="1">
        <v>0.278</v>
      </c>
      <c r="DC448" s="1">
        <v>0.0</v>
      </c>
      <c r="DD448" s="1">
        <v>0.12</v>
      </c>
      <c r="DE448" s="1">
        <v>0.12</v>
      </c>
      <c r="DF448" s="1">
        <v>1.554</v>
      </c>
      <c r="DG448" s="1">
        <v>0.845</v>
      </c>
      <c r="DH448" s="1">
        <v>2.399</v>
      </c>
      <c r="DI448" s="1">
        <v>0.143</v>
      </c>
      <c r="DJ448" s="1">
        <v>4.456</v>
      </c>
      <c r="DK448" s="1">
        <v>4.599</v>
      </c>
      <c r="DL448" s="1">
        <v>8.565</v>
      </c>
      <c r="DM448" s="1">
        <v>8.297</v>
      </c>
      <c r="DN448" s="1">
        <v>16.863</v>
      </c>
      <c r="DO448" s="1">
        <v>0.0</v>
      </c>
      <c r="DP448" s="1">
        <v>5.058</v>
      </c>
      <c r="DQ448" s="1">
        <v>5.058</v>
      </c>
      <c r="DR448" s="1" t="s">
        <v>157</v>
      </c>
      <c r="DS448" s="1" t="s">
        <v>158</v>
      </c>
      <c r="DT448" s="1" t="s">
        <v>157</v>
      </c>
      <c r="DU448" s="1" t="s">
        <v>158</v>
      </c>
      <c r="DV448" s="1">
        <v>344.659</v>
      </c>
      <c r="DW448" s="1" t="str">
        <f t="shared" si="3"/>
        <v>low</v>
      </c>
      <c r="DX448" s="1">
        <v>78.712</v>
      </c>
      <c r="DY448" s="1">
        <v>66.817</v>
      </c>
      <c r="DZ448" s="1">
        <v>9.62</v>
      </c>
      <c r="EA448" s="1" t="s">
        <v>158</v>
      </c>
      <c r="EB448" s="1" t="s">
        <v>158</v>
      </c>
      <c r="EC448" s="1" t="s">
        <v>157</v>
      </c>
      <c r="ED448" s="1" t="s">
        <v>158</v>
      </c>
      <c r="EE448" s="1" t="s">
        <v>1055</v>
      </c>
      <c r="EF448" s="1" t="s">
        <v>151</v>
      </c>
      <c r="EG448" s="1" t="s">
        <v>151</v>
      </c>
    </row>
    <row r="449" ht="14.25" customHeight="1">
      <c r="A449" s="1" t="s">
        <v>1056</v>
      </c>
      <c r="B449" s="1" t="s">
        <v>153</v>
      </c>
      <c r="C449" s="1">
        <v>55.0</v>
      </c>
      <c r="D449" s="1" t="s">
        <v>161</v>
      </c>
      <c r="E449" s="1">
        <v>93.7</v>
      </c>
      <c r="F449" s="1">
        <v>40.0</v>
      </c>
      <c r="G449" s="1" t="s">
        <v>154</v>
      </c>
      <c r="H449" s="1">
        <v>46.0</v>
      </c>
      <c r="I449" s="1">
        <v>101.0</v>
      </c>
      <c r="J449" s="1">
        <v>187.0</v>
      </c>
      <c r="K449" s="1">
        <v>4.675</v>
      </c>
      <c r="L449" s="1">
        <v>62.0</v>
      </c>
      <c r="M449" s="1">
        <v>1.6</v>
      </c>
      <c r="N449" s="1">
        <v>94.0</v>
      </c>
      <c r="O449" s="1">
        <v>5.3</v>
      </c>
      <c r="P449" s="1">
        <v>13.54</v>
      </c>
      <c r="Q449" s="1">
        <v>8.8</v>
      </c>
      <c r="R449" s="1">
        <v>1.538636364</v>
      </c>
      <c r="S449" s="1">
        <v>230.0</v>
      </c>
      <c r="T449" s="1">
        <v>10.61</v>
      </c>
      <c r="U449" s="1">
        <v>5.217</v>
      </c>
      <c r="V449" s="1">
        <v>108.7</v>
      </c>
      <c r="W449" s="1">
        <v>123.5876529</v>
      </c>
      <c r="X449" s="1">
        <v>72.2</v>
      </c>
      <c r="Y449" s="1">
        <v>40.648666</v>
      </c>
      <c r="Z449" s="1">
        <v>2.460105333</v>
      </c>
      <c r="AA449" s="1">
        <v>0.333025448</v>
      </c>
      <c r="AB449" s="1">
        <v>71.0</v>
      </c>
      <c r="AC449" s="1">
        <v>32.85668009</v>
      </c>
      <c r="AD449" s="1" t="s">
        <v>155</v>
      </c>
      <c r="AE449" s="1">
        <v>46.42823324</v>
      </c>
      <c r="AF449" s="1">
        <v>93.6</v>
      </c>
      <c r="AG449" s="1" t="s">
        <v>140</v>
      </c>
      <c r="AH449" s="1" t="s">
        <v>141</v>
      </c>
      <c r="AI449" s="1" t="s">
        <v>142</v>
      </c>
      <c r="AJ449" s="1" t="s">
        <v>142</v>
      </c>
      <c r="AK449" s="1" t="s">
        <v>143</v>
      </c>
      <c r="AL449" s="1">
        <v>113.0</v>
      </c>
      <c r="AM449" s="1">
        <v>67.0</v>
      </c>
      <c r="AN449" s="1">
        <v>1833.63</v>
      </c>
      <c r="AO449" s="1">
        <v>22.3923</v>
      </c>
      <c r="AP449" s="1">
        <v>1251.44</v>
      </c>
      <c r="AQ449" s="1">
        <v>973.756</v>
      </c>
      <c r="AR449" s="1">
        <v>13.2995</v>
      </c>
      <c r="AS449" s="1">
        <v>1564.65</v>
      </c>
      <c r="AT449" s="1">
        <v>3664.51</v>
      </c>
      <c r="AU449" s="1">
        <v>286.572</v>
      </c>
      <c r="AV449" s="1">
        <v>10.4312</v>
      </c>
      <c r="AW449" s="1">
        <v>2.51241</v>
      </c>
      <c r="AX449" s="1">
        <v>3.21623</v>
      </c>
      <c r="AY449" s="1">
        <v>785.745</v>
      </c>
      <c r="AZ449" s="1">
        <v>1.20685</v>
      </c>
      <c r="BA449" s="1">
        <v>1.56888</v>
      </c>
      <c r="BB449" s="1">
        <v>18.1385</v>
      </c>
      <c r="BC449" s="1">
        <v>5.65228</v>
      </c>
      <c r="BD449" s="1">
        <v>1.12587</v>
      </c>
      <c r="BE449" s="1">
        <v>362.652</v>
      </c>
      <c r="BF449" s="1">
        <v>7.15363</v>
      </c>
      <c r="BG449" s="1">
        <v>265.406</v>
      </c>
      <c r="BH449" s="1">
        <v>1.223162641</v>
      </c>
      <c r="BI449" s="1">
        <v>0.216120303</v>
      </c>
      <c r="BJ449" s="1">
        <v>0.095076137</v>
      </c>
      <c r="BK449" s="1">
        <v>0.0</v>
      </c>
      <c r="BL449" s="1" t="s">
        <v>144</v>
      </c>
      <c r="BM449" s="1" t="s">
        <v>146</v>
      </c>
      <c r="BN449" s="1" t="s">
        <v>145</v>
      </c>
      <c r="BO449" s="1" t="s">
        <v>145</v>
      </c>
      <c r="BP449" s="1" t="s">
        <v>146</v>
      </c>
      <c r="BQ449" s="1" t="s">
        <v>146</v>
      </c>
      <c r="BR449" s="1" t="s">
        <v>146</v>
      </c>
      <c r="BS449" s="1">
        <v>3.295442013</v>
      </c>
      <c r="BT449" s="1">
        <v>0.246509999</v>
      </c>
      <c r="BU449" s="1">
        <v>0.253320048</v>
      </c>
      <c r="BV449" s="1">
        <v>0.22364236</v>
      </c>
      <c r="BW449" s="1">
        <v>0.061265574</v>
      </c>
      <c r="BX449" s="1">
        <v>-1.032081141</v>
      </c>
      <c r="BY449" s="1">
        <v>-0.562748714</v>
      </c>
      <c r="BZ449" s="1" t="str">
        <f t="shared" si="1"/>
        <v>antiinflamatoria</v>
      </c>
      <c r="CA449" s="1">
        <v>44.58974359</v>
      </c>
      <c r="CB449" s="1" t="s">
        <v>148</v>
      </c>
      <c r="CC449" s="1" t="s">
        <v>147</v>
      </c>
      <c r="CD449" s="1" t="s">
        <v>147</v>
      </c>
      <c r="CE449" s="1" t="s">
        <v>147</v>
      </c>
      <c r="CF449" s="1" t="s">
        <v>147</v>
      </c>
      <c r="CG449" s="1" t="s">
        <v>147</v>
      </c>
      <c r="CH449" s="1">
        <v>2684.942</v>
      </c>
      <c r="CI449" s="2" t="str">
        <f t="shared" si="2"/>
        <v>High</v>
      </c>
      <c r="CJ449" s="1">
        <v>2861.0</v>
      </c>
      <c r="CK449" s="1">
        <v>2004.194</v>
      </c>
      <c r="CL449" s="1">
        <v>856.806</v>
      </c>
      <c r="CM449" s="1">
        <v>209.319</v>
      </c>
      <c r="CN449" s="1">
        <v>2622.986</v>
      </c>
      <c r="CO449" s="1">
        <v>20.936</v>
      </c>
      <c r="CP449" s="1">
        <v>0.0</v>
      </c>
      <c r="CQ449" s="1">
        <v>20.936</v>
      </c>
      <c r="CR449" s="1">
        <v>0.017</v>
      </c>
      <c r="CS449" s="1">
        <v>7.736</v>
      </c>
      <c r="CT449" s="1">
        <v>7.753</v>
      </c>
      <c r="CU449" s="1">
        <v>0.005</v>
      </c>
      <c r="CV449" s="1">
        <v>2.226</v>
      </c>
      <c r="CW449" s="1">
        <v>92.5</v>
      </c>
      <c r="CX449" s="1">
        <v>0.0</v>
      </c>
      <c r="CY449" s="1">
        <v>4.073</v>
      </c>
      <c r="CZ449" s="1">
        <v>0.085</v>
      </c>
      <c r="DA449" s="1">
        <v>40.855</v>
      </c>
      <c r="DB449" s="1">
        <v>40.94</v>
      </c>
      <c r="DC449" s="1">
        <v>2.51</v>
      </c>
      <c r="DD449" s="1">
        <v>25.168</v>
      </c>
      <c r="DE449" s="1">
        <v>27.678</v>
      </c>
      <c r="DF449" s="1">
        <v>37.494</v>
      </c>
      <c r="DG449" s="1">
        <v>6.634</v>
      </c>
      <c r="DH449" s="1">
        <v>44.128</v>
      </c>
      <c r="DI449" s="1">
        <v>0.719</v>
      </c>
      <c r="DJ449" s="1">
        <v>1.127</v>
      </c>
      <c r="DK449" s="1">
        <v>1.846</v>
      </c>
      <c r="DL449" s="1">
        <v>1845.853</v>
      </c>
      <c r="DM449" s="1">
        <v>775.285</v>
      </c>
      <c r="DN449" s="1">
        <v>2621.138</v>
      </c>
      <c r="DO449" s="1">
        <v>0.017</v>
      </c>
      <c r="DP449" s="1">
        <v>7.736</v>
      </c>
      <c r="DQ449" s="1">
        <v>7.753</v>
      </c>
      <c r="DR449" s="1" t="s">
        <v>149</v>
      </c>
      <c r="DS449" s="1" t="s">
        <v>149</v>
      </c>
      <c r="DT449" s="1" t="s">
        <v>157</v>
      </c>
      <c r="DU449" s="1" t="s">
        <v>149</v>
      </c>
      <c r="DV449" s="1">
        <v>1464.277</v>
      </c>
      <c r="DW449" s="1" t="str">
        <f t="shared" si="3"/>
        <v>high</v>
      </c>
      <c r="DX449" s="1">
        <v>1560.293</v>
      </c>
      <c r="DY449" s="1">
        <v>114.155</v>
      </c>
      <c r="DZ449" s="1">
        <v>1430.488</v>
      </c>
      <c r="EA449" s="1" t="s">
        <v>149</v>
      </c>
      <c r="EB449" s="1" t="s">
        <v>149</v>
      </c>
      <c r="EC449" s="1" t="s">
        <v>157</v>
      </c>
      <c r="ED449" s="1" t="s">
        <v>149</v>
      </c>
      <c r="EE449" s="1" t="s">
        <v>1057</v>
      </c>
      <c r="EF449" s="1" t="s">
        <v>151</v>
      </c>
      <c r="EG449" s="1" t="s">
        <v>151</v>
      </c>
    </row>
    <row r="450" ht="14.25" customHeight="1">
      <c r="A450" s="1" t="s">
        <v>1058</v>
      </c>
      <c r="B450" s="1" t="s">
        <v>136</v>
      </c>
      <c r="C450" s="1">
        <v>41.0</v>
      </c>
      <c r="D450" s="1" t="s">
        <v>161</v>
      </c>
      <c r="E450" s="1">
        <v>70.0</v>
      </c>
      <c r="F450" s="1">
        <v>29.0</v>
      </c>
      <c r="G450" s="1" t="s">
        <v>138</v>
      </c>
      <c r="H450" s="1">
        <v>21.6</v>
      </c>
      <c r="I450" s="1">
        <v>75.0</v>
      </c>
      <c r="J450" s="1">
        <v>126.0</v>
      </c>
      <c r="K450" s="1">
        <v>4.344827586</v>
      </c>
      <c r="L450" s="1">
        <v>167.0</v>
      </c>
      <c r="M450" s="1">
        <v>2.3</v>
      </c>
      <c r="N450" s="1">
        <v>116.0</v>
      </c>
      <c r="O450" s="1">
        <v>7.0</v>
      </c>
      <c r="P450" s="1">
        <v>7.22</v>
      </c>
      <c r="Q450" s="1">
        <v>5.98</v>
      </c>
      <c r="R450" s="1">
        <v>1.20735786</v>
      </c>
      <c r="S450" s="1">
        <v>108.0</v>
      </c>
      <c r="T450" s="1">
        <v>17.5</v>
      </c>
      <c r="U450" s="1">
        <v>6.438</v>
      </c>
      <c r="V450" s="1">
        <v>102.2</v>
      </c>
      <c r="W450" s="1">
        <v>119.128659</v>
      </c>
      <c r="X450" s="1">
        <v>42.2</v>
      </c>
      <c r="Y450" s="1">
        <v>19.97070963</v>
      </c>
      <c r="Z450" s="1">
        <v>5.007333333</v>
      </c>
      <c r="AA450" s="1">
        <v>0.301984674</v>
      </c>
      <c r="AB450" s="1">
        <v>95.8</v>
      </c>
      <c r="AC450" s="1">
        <v>35.83686371</v>
      </c>
      <c r="AD450" s="1" t="s">
        <v>155</v>
      </c>
      <c r="AE450" s="1">
        <v>43.16395223</v>
      </c>
      <c r="AF450" s="1">
        <v>113.7</v>
      </c>
      <c r="AG450" s="1" t="s">
        <v>140</v>
      </c>
      <c r="AH450" s="1" t="s">
        <v>141</v>
      </c>
      <c r="AI450" s="1" t="s">
        <v>142</v>
      </c>
      <c r="AJ450" s="1" t="s">
        <v>142</v>
      </c>
      <c r="AK450" s="1" t="s">
        <v>173</v>
      </c>
      <c r="AL450" s="1">
        <v>149.0</v>
      </c>
      <c r="AM450" s="1">
        <v>98.0</v>
      </c>
      <c r="AN450" s="1">
        <v>1337.86</v>
      </c>
      <c r="AO450" s="1">
        <v>15.7906</v>
      </c>
      <c r="AP450" s="1">
        <v>323.595</v>
      </c>
      <c r="AQ450" s="1">
        <v>719.763</v>
      </c>
      <c r="AR450" s="1">
        <v>10.2317</v>
      </c>
      <c r="AS450" s="1">
        <v>625.152</v>
      </c>
      <c r="AT450" s="1">
        <v>2009.49</v>
      </c>
      <c r="AU450" s="1">
        <v>167.172</v>
      </c>
      <c r="AV450" s="1">
        <v>10.003</v>
      </c>
      <c r="AW450" s="1">
        <v>0.798717</v>
      </c>
      <c r="AX450" s="1">
        <v>2.1132</v>
      </c>
      <c r="AY450" s="1">
        <v>804.064</v>
      </c>
      <c r="AZ450" s="1">
        <v>0.764748</v>
      </c>
      <c r="BA450" s="1">
        <v>1.20409</v>
      </c>
      <c r="BB450" s="1">
        <v>13.961</v>
      </c>
      <c r="BC450" s="1">
        <v>3.95754</v>
      </c>
      <c r="BD450" s="1">
        <v>1.12587</v>
      </c>
      <c r="BE450" s="1">
        <v>269.696</v>
      </c>
      <c r="BF450" s="1">
        <v>7.02051</v>
      </c>
      <c r="BG450" s="1">
        <v>194.557</v>
      </c>
      <c r="BH450" s="1">
        <v>4.410528067</v>
      </c>
      <c r="BI450" s="1">
        <v>1.257209757</v>
      </c>
      <c r="BJ450" s="1">
        <v>0.814025833</v>
      </c>
      <c r="BK450" s="1">
        <v>0.117544068</v>
      </c>
      <c r="BL450" s="1" t="s">
        <v>144</v>
      </c>
      <c r="BM450" s="1" t="s">
        <v>145</v>
      </c>
      <c r="BN450" s="1" t="s">
        <v>146</v>
      </c>
      <c r="BO450" s="1" t="s">
        <v>145</v>
      </c>
      <c r="BP450" s="1" t="s">
        <v>145</v>
      </c>
      <c r="BQ450" s="1" t="s">
        <v>146</v>
      </c>
      <c r="BR450" s="1" t="s">
        <v>145</v>
      </c>
      <c r="BS450" s="1">
        <v>4.698851196</v>
      </c>
      <c r="BT450" s="1">
        <v>0.251158733</v>
      </c>
      <c r="BU450" s="1">
        <v>0.449516398</v>
      </c>
      <c r="BV450" s="1">
        <v>0.17017315</v>
      </c>
      <c r="BW450" s="1">
        <v>0.033922496</v>
      </c>
      <c r="BX450" s="1">
        <v>0.426362539</v>
      </c>
      <c r="BY450" s="1">
        <v>0.318656606</v>
      </c>
      <c r="BZ450" s="1" t="str">
        <f t="shared" si="1"/>
        <v>proinflamatoria</v>
      </c>
      <c r="CA450" s="1">
        <v>35.24010554</v>
      </c>
      <c r="CB450" s="1" t="s">
        <v>148</v>
      </c>
      <c r="CC450" s="1">
        <v>0.22418637</v>
      </c>
      <c r="CD450" s="1">
        <v>0.046182013</v>
      </c>
      <c r="CE450" s="1">
        <v>0.051011711</v>
      </c>
      <c r="CF450" s="1">
        <v>0.043877648</v>
      </c>
      <c r="CG450" s="1">
        <v>0.118785315</v>
      </c>
      <c r="CH450" s="1">
        <v>1009.954</v>
      </c>
      <c r="CI450" s="2" t="str">
        <f t="shared" si="2"/>
        <v>High</v>
      </c>
      <c r="CJ450" s="1">
        <v>334.922</v>
      </c>
      <c r="CK450" s="1">
        <v>284.283</v>
      </c>
      <c r="CL450" s="1">
        <v>50.639</v>
      </c>
      <c r="CM450" s="1">
        <v>172.692</v>
      </c>
      <c r="CN450" s="1">
        <v>127.152</v>
      </c>
      <c r="CO450" s="1">
        <v>0.0</v>
      </c>
      <c r="CP450" s="1">
        <v>0.0</v>
      </c>
      <c r="CQ450" s="1">
        <v>0.0</v>
      </c>
      <c r="CR450" s="1">
        <v>0.0</v>
      </c>
      <c r="CS450" s="1">
        <v>35.079</v>
      </c>
      <c r="CT450" s="1">
        <v>35.079</v>
      </c>
      <c r="CU450" s="1">
        <v>0.0</v>
      </c>
      <c r="CV450" s="1">
        <v>0.0</v>
      </c>
      <c r="CW450" s="1">
        <v>131.447</v>
      </c>
      <c r="CX450" s="1">
        <v>0.0</v>
      </c>
      <c r="CY450" s="1">
        <v>1.782</v>
      </c>
      <c r="CZ450" s="1">
        <v>0.498</v>
      </c>
      <c r="DA450" s="1">
        <v>13.219</v>
      </c>
      <c r="DB450" s="1">
        <v>13.717</v>
      </c>
      <c r="DC450" s="1">
        <v>0.0</v>
      </c>
      <c r="DD450" s="1">
        <v>0.476</v>
      </c>
      <c r="DE450" s="1">
        <v>0.476</v>
      </c>
      <c r="DF450" s="1">
        <v>25.132</v>
      </c>
      <c r="DG450" s="1">
        <v>0.138</v>
      </c>
      <c r="DH450" s="1">
        <v>25.269</v>
      </c>
      <c r="DI450" s="1">
        <v>0.734</v>
      </c>
      <c r="DJ450" s="1">
        <v>0.144</v>
      </c>
      <c r="DK450" s="1">
        <v>0.878</v>
      </c>
      <c r="DL450" s="1">
        <v>124.689</v>
      </c>
      <c r="DM450" s="1">
        <v>1.584</v>
      </c>
      <c r="DN450" s="1">
        <v>126.273</v>
      </c>
      <c r="DO450" s="1">
        <v>0.0</v>
      </c>
      <c r="DP450" s="1">
        <v>35.079</v>
      </c>
      <c r="DQ450" s="1">
        <v>35.079</v>
      </c>
      <c r="DR450" s="1" t="s">
        <v>157</v>
      </c>
      <c r="DS450" s="1" t="s">
        <v>158</v>
      </c>
      <c r="DT450" s="1" t="s">
        <v>157</v>
      </c>
      <c r="DU450" s="1" t="s">
        <v>157</v>
      </c>
      <c r="DV450" s="1">
        <v>754.902</v>
      </c>
      <c r="DW450" s="1" t="str">
        <f t="shared" si="3"/>
        <v>high</v>
      </c>
      <c r="DX450" s="1">
        <v>250.342</v>
      </c>
      <c r="DY450" s="1">
        <v>129.08</v>
      </c>
      <c r="DZ450" s="1">
        <v>95.041</v>
      </c>
      <c r="EA450" s="1" t="s">
        <v>149</v>
      </c>
      <c r="EB450" s="1" t="s">
        <v>157</v>
      </c>
      <c r="EC450" s="1" t="s">
        <v>157</v>
      </c>
      <c r="ED450" s="1" t="s">
        <v>157</v>
      </c>
      <c r="EE450" s="1" t="s">
        <v>1059</v>
      </c>
      <c r="EF450" s="1" t="s">
        <v>165</v>
      </c>
      <c r="EG450" s="1" t="s">
        <v>165</v>
      </c>
    </row>
    <row r="451" ht="14.25" customHeight="1">
      <c r="A451" s="1" t="s">
        <v>1060</v>
      </c>
      <c r="B451" s="1" t="s">
        <v>153</v>
      </c>
      <c r="C451" s="1">
        <v>23.0</v>
      </c>
      <c r="D451" s="1" t="s">
        <v>137</v>
      </c>
      <c r="E451" s="1">
        <v>93.2</v>
      </c>
      <c r="F451" s="1">
        <v>37.0</v>
      </c>
      <c r="G451" s="1" t="s">
        <v>154</v>
      </c>
      <c r="H451" s="1">
        <v>30.2</v>
      </c>
      <c r="I451" s="1">
        <v>106.0</v>
      </c>
      <c r="J451" s="1">
        <v>173.0</v>
      </c>
      <c r="K451" s="1">
        <v>4.675675676</v>
      </c>
      <c r="L451" s="1">
        <v>83.0</v>
      </c>
      <c r="M451" s="1">
        <v>3.0</v>
      </c>
      <c r="N451" s="1">
        <v>77.0</v>
      </c>
      <c r="O451" s="1">
        <v>5.6</v>
      </c>
      <c r="P451" s="1">
        <v>13.37</v>
      </c>
      <c r="Q451" s="1">
        <v>6.54</v>
      </c>
      <c r="R451" s="1">
        <v>2.044342508</v>
      </c>
      <c r="S451" s="1">
        <v>151.0</v>
      </c>
      <c r="T451" s="1">
        <v>18.87</v>
      </c>
      <c r="U451" s="1">
        <v>4.2735</v>
      </c>
      <c r="V451" s="1">
        <v>237.5</v>
      </c>
      <c r="W451" s="1">
        <v>487.9120879</v>
      </c>
      <c r="X451" s="1">
        <v>43.5</v>
      </c>
      <c r="Y451" s="1">
        <v>27.90145874</v>
      </c>
      <c r="Z451" s="1">
        <v>3.584042</v>
      </c>
      <c r="AA451" s="1">
        <v>0.315836724</v>
      </c>
      <c r="AB451" s="1">
        <v>86.4</v>
      </c>
      <c r="AC451" s="1">
        <v>37.89307487</v>
      </c>
      <c r="AD451" s="1" t="s">
        <v>155</v>
      </c>
      <c r="AE451" s="1">
        <v>42.67658637</v>
      </c>
      <c r="AF451" s="1">
        <v>107.0</v>
      </c>
      <c r="AG451" s="1" t="s">
        <v>140</v>
      </c>
      <c r="AH451" s="1" t="s">
        <v>141</v>
      </c>
      <c r="AI451" s="1" t="s">
        <v>142</v>
      </c>
      <c r="AJ451" s="1" t="s">
        <v>167</v>
      </c>
      <c r="AK451" s="1" t="s">
        <v>143</v>
      </c>
      <c r="AL451" s="1">
        <v>114.0</v>
      </c>
      <c r="AM451" s="1">
        <v>77.0</v>
      </c>
      <c r="AN451" s="1">
        <v>1769.05</v>
      </c>
      <c r="AO451" s="1">
        <v>14.6791</v>
      </c>
      <c r="AP451" s="1">
        <v>429.124</v>
      </c>
      <c r="AQ451" s="1">
        <v>736.501</v>
      </c>
      <c r="AR451" s="1">
        <v>10.5417</v>
      </c>
      <c r="AS451" s="1">
        <v>1344.3</v>
      </c>
      <c r="AT451" s="1">
        <v>2240.92</v>
      </c>
      <c r="AU451" s="1">
        <v>179.927</v>
      </c>
      <c r="AV451" s="1">
        <v>9.53158</v>
      </c>
      <c r="AW451" s="1">
        <v>1.04143</v>
      </c>
      <c r="AX451" s="1">
        <v>3.24089</v>
      </c>
      <c r="AY451" s="1">
        <v>729.46</v>
      </c>
      <c r="AZ451" s="1">
        <v>0.950572</v>
      </c>
      <c r="BA451" s="1">
        <v>1.49372</v>
      </c>
      <c r="BB451" s="1">
        <v>10.8162</v>
      </c>
      <c r="BC451" s="1">
        <v>4.43697</v>
      </c>
      <c r="BD451" s="1">
        <v>0.886299</v>
      </c>
      <c r="BE451" s="1">
        <v>253.268</v>
      </c>
      <c r="BF451" s="1">
        <v>6.79082</v>
      </c>
      <c r="BG451" s="1">
        <v>244.637</v>
      </c>
      <c r="BH451" s="1">
        <v>3.353711066</v>
      </c>
      <c r="BI451" s="1">
        <v>0.658021851</v>
      </c>
      <c r="BJ451" s="1">
        <v>0.610177253</v>
      </c>
      <c r="BK451" s="1">
        <v>0.040161223</v>
      </c>
      <c r="BL451" s="1" t="s">
        <v>144</v>
      </c>
      <c r="BM451" s="1" t="s">
        <v>146</v>
      </c>
      <c r="BN451" s="1" t="s">
        <v>145</v>
      </c>
      <c r="BO451" s="1" t="s">
        <v>145</v>
      </c>
      <c r="BP451" s="1" t="s">
        <v>145</v>
      </c>
      <c r="BQ451" s="1" t="s">
        <v>146</v>
      </c>
      <c r="BR451" s="1" t="s">
        <v>145</v>
      </c>
      <c r="BS451" s="1">
        <v>2.5013411</v>
      </c>
      <c r="BT451" s="1">
        <v>0.197676491</v>
      </c>
      <c r="BU451" s="1">
        <v>0.296878998</v>
      </c>
      <c r="BV451" s="1">
        <v>0.140181179</v>
      </c>
      <c r="BW451" s="1">
        <v>0.02697823</v>
      </c>
      <c r="BX451" s="1">
        <v>0.698344978</v>
      </c>
      <c r="BY451" s="1">
        <v>0.394768218</v>
      </c>
      <c r="BZ451" s="1" t="str">
        <f t="shared" si="1"/>
        <v>proinflamatoria</v>
      </c>
      <c r="CA451" s="1">
        <v>47.77570093</v>
      </c>
      <c r="CB451" s="1" t="s">
        <v>148</v>
      </c>
      <c r="CC451" s="1">
        <v>0.014152871</v>
      </c>
      <c r="CD451" s="1">
        <v>0.693133047</v>
      </c>
      <c r="CE451" s="1">
        <v>0.076078071</v>
      </c>
      <c r="CF451" s="1">
        <v>0.077253219</v>
      </c>
      <c r="CG451" s="1">
        <v>0.011342735</v>
      </c>
      <c r="CH451" s="1">
        <v>784.833</v>
      </c>
      <c r="CI451" s="2" t="str">
        <f t="shared" si="2"/>
        <v>low</v>
      </c>
      <c r="CJ451" s="1">
        <v>366.144</v>
      </c>
      <c r="CK451" s="1">
        <v>283.143</v>
      </c>
      <c r="CL451" s="1">
        <v>83.001</v>
      </c>
      <c r="CM451" s="1">
        <v>266.668</v>
      </c>
      <c r="CN451" s="1">
        <v>76.349</v>
      </c>
      <c r="CO451" s="1">
        <v>1.453</v>
      </c>
      <c r="CP451" s="1">
        <v>0.0</v>
      </c>
      <c r="CQ451" s="1">
        <v>1.453</v>
      </c>
      <c r="CR451" s="1">
        <v>0.0</v>
      </c>
      <c r="CS451" s="1">
        <v>21.324</v>
      </c>
      <c r="CT451" s="1">
        <v>21.324</v>
      </c>
      <c r="CU451" s="1">
        <v>0.35</v>
      </c>
      <c r="CV451" s="1">
        <v>1.453</v>
      </c>
      <c r="CW451" s="1">
        <v>73.002</v>
      </c>
      <c r="CX451" s="1">
        <v>0.0</v>
      </c>
      <c r="CY451" s="1">
        <v>172.608</v>
      </c>
      <c r="CZ451" s="1">
        <v>0.0</v>
      </c>
      <c r="DA451" s="1">
        <v>0.0</v>
      </c>
      <c r="DB451" s="1">
        <v>0.0</v>
      </c>
      <c r="DC451" s="1">
        <v>14.151</v>
      </c>
      <c r="DD451" s="1">
        <v>0.0</v>
      </c>
      <c r="DE451" s="1">
        <v>14.151</v>
      </c>
      <c r="DF451" s="1">
        <v>2.32</v>
      </c>
      <c r="DG451" s="1">
        <v>4.588</v>
      </c>
      <c r="DH451" s="1">
        <v>6.908</v>
      </c>
      <c r="DI451" s="1">
        <v>5.906</v>
      </c>
      <c r="DJ451" s="1">
        <v>45.864</v>
      </c>
      <c r="DK451" s="1">
        <v>51.771</v>
      </c>
      <c r="DL451" s="1">
        <v>13.353</v>
      </c>
      <c r="DM451" s="1">
        <v>11.226</v>
      </c>
      <c r="DN451" s="1">
        <v>24.579</v>
      </c>
      <c r="DO451" s="1">
        <v>0.0</v>
      </c>
      <c r="DP451" s="1">
        <v>21.324</v>
      </c>
      <c r="DQ451" s="1">
        <v>21.324</v>
      </c>
      <c r="DR451" s="1" t="s">
        <v>157</v>
      </c>
      <c r="DS451" s="1" t="s">
        <v>157</v>
      </c>
      <c r="DT451" s="1" t="s">
        <v>149</v>
      </c>
      <c r="DU451" s="1" t="s">
        <v>158</v>
      </c>
      <c r="DV451" s="1">
        <v>443.647</v>
      </c>
      <c r="DW451" s="1" t="str">
        <f t="shared" si="3"/>
        <v>low</v>
      </c>
      <c r="DX451" s="1">
        <v>206.972</v>
      </c>
      <c r="DY451" s="1">
        <v>150.741</v>
      </c>
      <c r="DZ451" s="1">
        <v>43.158</v>
      </c>
      <c r="EA451" s="1" t="s">
        <v>157</v>
      </c>
      <c r="EB451" s="1" t="s">
        <v>157</v>
      </c>
      <c r="EC451" s="1" t="s">
        <v>149</v>
      </c>
      <c r="ED451" s="1" t="s">
        <v>158</v>
      </c>
      <c r="EE451" s="1" t="s">
        <v>1061</v>
      </c>
      <c r="EF451" s="1" t="s">
        <v>151</v>
      </c>
      <c r="EG451" s="1" t="s">
        <v>151</v>
      </c>
    </row>
    <row r="452" ht="14.25" customHeight="1">
      <c r="A452" s="1" t="s">
        <v>1062</v>
      </c>
      <c r="B452" s="1" t="s">
        <v>136</v>
      </c>
      <c r="C452" s="1">
        <v>61.0</v>
      </c>
      <c r="D452" s="1" t="s">
        <v>161</v>
      </c>
      <c r="E452" s="1">
        <v>87.0</v>
      </c>
      <c r="F452" s="1">
        <v>37.0</v>
      </c>
      <c r="G452" s="1" t="s">
        <v>138</v>
      </c>
      <c r="H452" s="1">
        <v>40.6</v>
      </c>
      <c r="I452" s="1">
        <v>113.0</v>
      </c>
      <c r="J452" s="1">
        <v>190.0</v>
      </c>
      <c r="K452" s="1">
        <v>5.135135135</v>
      </c>
      <c r="L452" s="1">
        <v>78.0</v>
      </c>
      <c r="M452" s="1">
        <v>2.9</v>
      </c>
      <c r="N452" s="1">
        <v>83.0</v>
      </c>
      <c r="O452" s="1">
        <v>5.6</v>
      </c>
      <c r="P452" s="1">
        <v>2.91</v>
      </c>
      <c r="Q452" s="1">
        <v>5.83</v>
      </c>
      <c r="R452" s="1">
        <v>0.499142367</v>
      </c>
      <c r="S452" s="1">
        <v>203.0</v>
      </c>
      <c r="T452" s="1">
        <v>6.94</v>
      </c>
      <c r="U452" s="1">
        <v>4.6065</v>
      </c>
      <c r="V452" s="1">
        <v>104.6</v>
      </c>
      <c r="W452" s="1">
        <v>125.4405784</v>
      </c>
      <c r="X452" s="1">
        <v>113.2</v>
      </c>
      <c r="Y452" s="1">
        <v>70.38043913</v>
      </c>
      <c r="Z452" s="1">
        <v>1.420849333</v>
      </c>
      <c r="AA452" s="1">
        <v>0.361746356</v>
      </c>
      <c r="AB452" s="1">
        <v>95.6</v>
      </c>
      <c r="AC452" s="1">
        <v>32.239745</v>
      </c>
      <c r="AD452" s="1" t="s">
        <v>155</v>
      </c>
      <c r="AE452" s="1">
        <v>41.44406548</v>
      </c>
      <c r="AF452" s="1">
        <v>111.2</v>
      </c>
      <c r="AG452" s="1" t="s">
        <v>140</v>
      </c>
      <c r="AH452" s="1" t="s">
        <v>141</v>
      </c>
      <c r="AI452" s="1" t="s">
        <v>142</v>
      </c>
      <c r="AJ452" s="1" t="s">
        <v>167</v>
      </c>
      <c r="AK452" s="1" t="s">
        <v>173</v>
      </c>
      <c r="AL452" s="1">
        <v>204.0</v>
      </c>
      <c r="AM452" s="1">
        <v>123.0</v>
      </c>
      <c r="AN452" s="1">
        <v>1483.36</v>
      </c>
      <c r="AO452" s="1">
        <v>17.3477</v>
      </c>
      <c r="AP452" s="1">
        <v>460.705</v>
      </c>
      <c r="AQ452" s="1">
        <v>812.175</v>
      </c>
      <c r="AR452" s="1">
        <v>12.3433</v>
      </c>
      <c r="AS452" s="1">
        <v>784.355</v>
      </c>
      <c r="AT452" s="1">
        <v>3105.4</v>
      </c>
      <c r="AU452" s="1">
        <v>229.804</v>
      </c>
      <c r="AV452" s="1">
        <v>9.99905</v>
      </c>
      <c r="AW452" s="1">
        <v>1.19844</v>
      </c>
      <c r="AX452" s="1">
        <v>3.48214</v>
      </c>
      <c r="AY452" s="1">
        <v>991.805</v>
      </c>
      <c r="AZ452" s="1">
        <v>0.920387</v>
      </c>
      <c r="BA452" s="1">
        <v>1.30364</v>
      </c>
      <c r="BB452" s="1">
        <v>13.1275</v>
      </c>
      <c r="BC452" s="1">
        <v>4.31827</v>
      </c>
      <c r="BD452" s="1">
        <v>0.886299</v>
      </c>
      <c r="BE452" s="1">
        <v>368.897</v>
      </c>
      <c r="BF452" s="1">
        <v>6.90095</v>
      </c>
      <c r="BG452" s="1">
        <v>271.364</v>
      </c>
      <c r="BH452" s="1">
        <v>2.792429292</v>
      </c>
      <c r="BI452" s="1">
        <v>0.759181194</v>
      </c>
      <c r="BJ452" s="1">
        <v>0.209084159</v>
      </c>
      <c r="BK452" s="1">
        <v>0.024589396</v>
      </c>
      <c r="BL452" s="1" t="s">
        <v>144</v>
      </c>
      <c r="BM452" s="1" t="s">
        <v>145</v>
      </c>
      <c r="BN452" s="1" t="s">
        <v>145</v>
      </c>
      <c r="BO452" s="1" t="s">
        <v>145</v>
      </c>
      <c r="BP452" s="1" t="s">
        <v>146</v>
      </c>
      <c r="BQ452" s="1" t="s">
        <v>146</v>
      </c>
      <c r="BR452" s="1" t="s">
        <v>146</v>
      </c>
      <c r="BS452" s="1">
        <v>2.776172055</v>
      </c>
      <c r="BT452" s="1">
        <v>0.214546822</v>
      </c>
      <c r="BU452" s="1">
        <v>0.36980734</v>
      </c>
      <c r="BV452" s="1">
        <v>0.158495039</v>
      </c>
      <c r="BW452" s="1">
        <v>0.029183203</v>
      </c>
      <c r="BX452" s="1">
        <v>-0.461057851</v>
      </c>
      <c r="BY452" s="1">
        <v>-0.310895382</v>
      </c>
      <c r="BZ452" s="1" t="str">
        <f t="shared" si="1"/>
        <v>antiinflamatoria</v>
      </c>
      <c r="CA452" s="1">
        <v>33.02877698</v>
      </c>
      <c r="CB452" s="1" t="s">
        <v>148</v>
      </c>
      <c r="CC452" s="1">
        <v>0.275594623</v>
      </c>
      <c r="CD452" s="1">
        <v>0.199304315</v>
      </c>
      <c r="CE452" s="1">
        <v>0.052928457</v>
      </c>
      <c r="CF452" s="1">
        <v>0.096173733</v>
      </c>
      <c r="CG452" s="1">
        <v>0.060402369</v>
      </c>
      <c r="CH452" s="1">
        <v>802.573</v>
      </c>
      <c r="CI452" s="2" t="str">
        <f t="shared" si="2"/>
        <v>low</v>
      </c>
      <c r="CJ452" s="1">
        <v>1080.784</v>
      </c>
      <c r="CK452" s="1">
        <v>969.498</v>
      </c>
      <c r="CL452" s="1">
        <v>111.287</v>
      </c>
      <c r="CM452" s="1">
        <v>509.029</v>
      </c>
      <c r="CN452" s="1">
        <v>553.922</v>
      </c>
      <c r="CO452" s="1">
        <v>1.935</v>
      </c>
      <c r="CP452" s="1">
        <v>0.0</v>
      </c>
      <c r="CQ452" s="1">
        <v>1.935</v>
      </c>
      <c r="CR452" s="1">
        <v>0.052</v>
      </c>
      <c r="CS452" s="1">
        <v>15.846</v>
      </c>
      <c r="CT452" s="1">
        <v>15.898</v>
      </c>
      <c r="CU452" s="1">
        <v>0.0</v>
      </c>
      <c r="CV452" s="1">
        <v>0.14</v>
      </c>
      <c r="CW452" s="1">
        <v>369.998</v>
      </c>
      <c r="CX452" s="1">
        <v>0.0</v>
      </c>
      <c r="CY452" s="1">
        <v>12.689</v>
      </c>
      <c r="CZ452" s="1">
        <v>0.566</v>
      </c>
      <c r="DA452" s="1">
        <v>7.423</v>
      </c>
      <c r="DB452" s="1">
        <v>7.989</v>
      </c>
      <c r="DC452" s="1">
        <v>0.14</v>
      </c>
      <c r="DD452" s="1">
        <v>1.021</v>
      </c>
      <c r="DE452" s="1">
        <v>1.16</v>
      </c>
      <c r="DF452" s="1">
        <v>103.16</v>
      </c>
      <c r="DG452" s="1">
        <v>14.032</v>
      </c>
      <c r="DH452" s="1">
        <v>117.192</v>
      </c>
      <c r="DI452" s="1">
        <v>2.243</v>
      </c>
      <c r="DJ452" s="1">
        <v>0.736</v>
      </c>
      <c r="DK452" s="1">
        <v>2.979</v>
      </c>
      <c r="DL452" s="1">
        <v>478.714</v>
      </c>
      <c r="DM452" s="1">
        <v>72.229</v>
      </c>
      <c r="DN452" s="1">
        <v>550.943</v>
      </c>
      <c r="DO452" s="1">
        <v>0.052</v>
      </c>
      <c r="DP452" s="1">
        <v>15.846</v>
      </c>
      <c r="DQ452" s="1">
        <v>15.898</v>
      </c>
      <c r="DR452" s="1" t="s">
        <v>157</v>
      </c>
      <c r="DS452" s="1" t="s">
        <v>149</v>
      </c>
      <c r="DT452" s="1" t="s">
        <v>149</v>
      </c>
      <c r="DU452" s="1" t="s">
        <v>149</v>
      </c>
      <c r="DV452" s="1">
        <v>541.051</v>
      </c>
      <c r="DW452" s="1" t="str">
        <f t="shared" si="3"/>
        <v>high</v>
      </c>
      <c r="DX452" s="1">
        <v>728.605</v>
      </c>
      <c r="DY452" s="1">
        <v>343.159</v>
      </c>
      <c r="DZ452" s="1">
        <v>373.424</v>
      </c>
      <c r="EA452" s="1" t="s">
        <v>157</v>
      </c>
      <c r="EB452" s="1" t="s">
        <v>149</v>
      </c>
      <c r="EC452" s="1" t="s">
        <v>149</v>
      </c>
      <c r="ED452" s="1" t="s">
        <v>149</v>
      </c>
      <c r="EE452" s="1" t="s">
        <v>1063</v>
      </c>
      <c r="EF452" s="1" t="s">
        <v>165</v>
      </c>
      <c r="EG452" s="1" t="s">
        <v>165</v>
      </c>
    </row>
    <row r="453" ht="14.25" customHeight="1">
      <c r="A453" s="1" t="s">
        <v>1064</v>
      </c>
      <c r="B453" s="1" t="s">
        <v>136</v>
      </c>
      <c r="C453" s="1">
        <v>34.0</v>
      </c>
      <c r="D453" s="1" t="s">
        <v>137</v>
      </c>
      <c r="E453" s="1">
        <v>79.6</v>
      </c>
      <c r="F453" s="1">
        <v>27.0</v>
      </c>
      <c r="G453" s="1" t="s">
        <v>138</v>
      </c>
      <c r="H453" s="1">
        <v>21.0</v>
      </c>
      <c r="I453" s="1">
        <v>96.0</v>
      </c>
      <c r="J453" s="1">
        <v>144.0</v>
      </c>
      <c r="K453" s="1">
        <v>5.333333333</v>
      </c>
      <c r="L453" s="1">
        <v>298.0</v>
      </c>
      <c r="M453" s="1">
        <v>7.8</v>
      </c>
      <c r="N453" s="1">
        <v>79.0</v>
      </c>
      <c r="O453" s="1">
        <v>5.4</v>
      </c>
      <c r="P453" s="1">
        <v>3.1</v>
      </c>
      <c r="Q453" s="1">
        <v>3.29</v>
      </c>
      <c r="R453" s="1">
        <v>0.94224924</v>
      </c>
      <c r="S453" s="1">
        <v>105.0</v>
      </c>
      <c r="T453" s="1">
        <v>11.1</v>
      </c>
      <c r="U453" s="1">
        <v>4.3845</v>
      </c>
      <c r="V453" s="1">
        <v>158.2</v>
      </c>
      <c r="W453" s="1">
        <v>250.9892595</v>
      </c>
      <c r="X453" s="1">
        <v>72.3</v>
      </c>
      <c r="Y453" s="1">
        <v>46.23165759</v>
      </c>
      <c r="Z453" s="1">
        <v>2.16302</v>
      </c>
      <c r="AA453" s="1">
        <v>0.339341906</v>
      </c>
      <c r="AB453" s="1">
        <v>83.8</v>
      </c>
      <c r="AC453" s="1">
        <v>26.83928362</v>
      </c>
      <c r="AD453" s="1" t="s">
        <v>139</v>
      </c>
      <c r="AE453" s="1">
        <v>37.40641712</v>
      </c>
      <c r="AF453" s="1">
        <v>101.4</v>
      </c>
      <c r="AG453" s="1" t="s">
        <v>140</v>
      </c>
      <c r="AH453" s="1" t="s">
        <v>141</v>
      </c>
      <c r="AI453" s="1" t="s">
        <v>167</v>
      </c>
      <c r="AJ453" s="1" t="s">
        <v>167</v>
      </c>
      <c r="AK453" s="1" t="s">
        <v>143</v>
      </c>
      <c r="AL453" s="1">
        <v>135.0</v>
      </c>
      <c r="AM453" s="1">
        <v>88.0</v>
      </c>
      <c r="AN453" s="1">
        <v>2084.01</v>
      </c>
      <c r="AO453" s="1">
        <v>20.8476</v>
      </c>
      <c r="AP453" s="1">
        <v>520.372</v>
      </c>
      <c r="AQ453" s="1">
        <v>986.807</v>
      </c>
      <c r="AR453" s="1">
        <v>15.7486</v>
      </c>
      <c r="AS453" s="1">
        <v>1544.62</v>
      </c>
      <c r="AT453" s="1">
        <v>3142.16</v>
      </c>
      <c r="AU453" s="1">
        <v>258.535</v>
      </c>
      <c r="AV453" s="1">
        <v>10.7208</v>
      </c>
      <c r="AW453" s="1">
        <v>1.65261</v>
      </c>
      <c r="AX453" s="1">
        <v>3.6527</v>
      </c>
      <c r="AY453" s="1">
        <v>949.75</v>
      </c>
      <c r="AZ453" s="1">
        <v>1.04764</v>
      </c>
      <c r="BA453" s="1">
        <v>1.87399</v>
      </c>
      <c r="BB453" s="1">
        <v>16.3835</v>
      </c>
      <c r="BC453" s="1">
        <v>6.20952</v>
      </c>
      <c r="BD453" s="1">
        <v>1.04689</v>
      </c>
      <c r="BE453" s="1">
        <v>351.137</v>
      </c>
      <c r="BF453" s="1">
        <v>7.35666</v>
      </c>
      <c r="BG453" s="1">
        <v>184.318</v>
      </c>
      <c r="BH453" s="1">
        <v>3.739119649</v>
      </c>
      <c r="BI453" s="1">
        <v>3.017622642</v>
      </c>
      <c r="BJ453" s="1">
        <v>1.731584866</v>
      </c>
      <c r="BK453" s="1">
        <v>0.064636591</v>
      </c>
      <c r="BL453" s="1" t="s">
        <v>144</v>
      </c>
      <c r="BM453" s="1" t="s">
        <v>145</v>
      </c>
      <c r="BN453" s="1" t="s">
        <v>146</v>
      </c>
      <c r="BO453" s="1" t="s">
        <v>145</v>
      </c>
      <c r="BP453" s="1" t="s">
        <v>146</v>
      </c>
      <c r="BQ453" s="1" t="s">
        <v>145</v>
      </c>
      <c r="BR453" s="1" t="s">
        <v>146</v>
      </c>
      <c r="BS453" s="1">
        <v>1.828167499</v>
      </c>
      <c r="BT453" s="1">
        <v>0.320496396</v>
      </c>
      <c r="BU453" s="1">
        <v>0.191386904</v>
      </c>
      <c r="BV453" s="1">
        <v>0.102683543</v>
      </c>
      <c r="BW453" s="1">
        <v>0.027735489</v>
      </c>
      <c r="BX453" s="1">
        <v>-0.114703057</v>
      </c>
      <c r="BY453" s="1">
        <v>-0.055039854</v>
      </c>
      <c r="BZ453" s="1" t="str">
        <f t="shared" si="1"/>
        <v>proinflamatoria</v>
      </c>
      <c r="CA453" s="1">
        <v>29.14792899</v>
      </c>
      <c r="CB453" s="1" t="s">
        <v>148</v>
      </c>
      <c r="CC453" s="1">
        <v>0.270308165</v>
      </c>
      <c r="CD453" s="1">
        <v>0.073685153</v>
      </c>
      <c r="CE453" s="1">
        <v>0.232958444</v>
      </c>
      <c r="CF453" s="1">
        <v>0.038662331</v>
      </c>
      <c r="CG453" s="1">
        <v>0.011336177</v>
      </c>
      <c r="CH453" s="1">
        <v>1403.707</v>
      </c>
      <c r="CI453" s="2" t="str">
        <f t="shared" si="2"/>
        <v>High</v>
      </c>
      <c r="CJ453" s="1">
        <v>987.14</v>
      </c>
      <c r="CK453" s="1">
        <v>738.977</v>
      </c>
      <c r="CL453" s="1">
        <v>248.163</v>
      </c>
      <c r="CM453" s="1">
        <v>422.639</v>
      </c>
      <c r="CN453" s="1">
        <v>546.845</v>
      </c>
      <c r="CO453" s="1">
        <v>0.0</v>
      </c>
      <c r="CP453" s="1">
        <v>0.0</v>
      </c>
      <c r="CQ453" s="1">
        <v>0.0</v>
      </c>
      <c r="CR453" s="1">
        <v>0.0</v>
      </c>
      <c r="CS453" s="1">
        <v>17.656</v>
      </c>
      <c r="CT453" s="1">
        <v>17.656</v>
      </c>
      <c r="CU453" s="1">
        <v>0.0</v>
      </c>
      <c r="CV453" s="1">
        <v>0.0</v>
      </c>
      <c r="CW453" s="1">
        <v>299.083</v>
      </c>
      <c r="CX453" s="1">
        <v>0.0</v>
      </c>
      <c r="CY453" s="1">
        <v>51.856</v>
      </c>
      <c r="CZ453" s="1">
        <v>0.086</v>
      </c>
      <c r="DA453" s="1">
        <v>4.846</v>
      </c>
      <c r="DB453" s="1">
        <v>4.933</v>
      </c>
      <c r="DC453" s="1">
        <v>0.0</v>
      </c>
      <c r="DD453" s="1">
        <v>0.408</v>
      </c>
      <c r="DE453" s="1">
        <v>0.408</v>
      </c>
      <c r="DF453" s="1">
        <v>46.787</v>
      </c>
      <c r="DG453" s="1">
        <v>19.573</v>
      </c>
      <c r="DH453" s="1">
        <v>66.36</v>
      </c>
      <c r="DI453" s="1">
        <v>87.661</v>
      </c>
      <c r="DJ453" s="1">
        <v>70.755</v>
      </c>
      <c r="DK453" s="1">
        <v>158.416</v>
      </c>
      <c r="DL453" s="1">
        <v>253.441</v>
      </c>
      <c r="DM453" s="1">
        <v>134.861</v>
      </c>
      <c r="DN453" s="1">
        <v>388.302</v>
      </c>
      <c r="DO453" s="1">
        <v>0.0</v>
      </c>
      <c r="DP453" s="1">
        <v>17.656</v>
      </c>
      <c r="DQ453" s="1">
        <v>17.656</v>
      </c>
      <c r="DR453" s="1" t="s">
        <v>149</v>
      </c>
      <c r="DS453" s="1" t="s">
        <v>149</v>
      </c>
      <c r="DT453" s="1" t="s">
        <v>149</v>
      </c>
      <c r="DU453" s="1" t="s">
        <v>149</v>
      </c>
      <c r="DV453" s="1">
        <v>673.56</v>
      </c>
      <c r="DW453" s="1" t="str">
        <f t="shared" si="3"/>
        <v>high</v>
      </c>
      <c r="DX453" s="1">
        <v>473.673</v>
      </c>
      <c r="DY453" s="1">
        <v>202.801</v>
      </c>
      <c r="DZ453" s="1">
        <v>262.4</v>
      </c>
      <c r="EA453" s="1" t="s">
        <v>149</v>
      </c>
      <c r="EB453" s="1" t="s">
        <v>149</v>
      </c>
      <c r="EC453" s="1" t="s">
        <v>149</v>
      </c>
      <c r="ED453" s="1" t="s">
        <v>149</v>
      </c>
      <c r="EE453" s="1" t="s">
        <v>1065</v>
      </c>
      <c r="EF453" s="1" t="s">
        <v>151</v>
      </c>
      <c r="EG453" s="1" t="s">
        <v>151</v>
      </c>
    </row>
    <row r="454" ht="14.25" customHeight="1">
      <c r="A454" s="1" t="s">
        <v>1066</v>
      </c>
      <c r="B454" s="1" t="s">
        <v>136</v>
      </c>
      <c r="C454" s="1">
        <v>32.0</v>
      </c>
      <c r="D454" s="1" t="s">
        <v>137</v>
      </c>
      <c r="E454" s="1">
        <v>76.6</v>
      </c>
      <c r="F454" s="1">
        <v>39.0</v>
      </c>
      <c r="G454" s="1" t="s">
        <v>138</v>
      </c>
      <c r="H454" s="1">
        <v>19.6</v>
      </c>
      <c r="I454" s="1">
        <v>100.0</v>
      </c>
      <c r="J454" s="1">
        <v>158.0</v>
      </c>
      <c r="K454" s="1">
        <v>4.051282051</v>
      </c>
      <c r="L454" s="1">
        <v>273.0</v>
      </c>
      <c r="M454" s="1">
        <v>0.5</v>
      </c>
      <c r="N454" s="1">
        <v>81.0</v>
      </c>
      <c r="O454" s="1">
        <v>5.4</v>
      </c>
      <c r="P454" s="1">
        <v>0.92</v>
      </c>
      <c r="Q454" s="1">
        <v>4.28</v>
      </c>
      <c r="R454" s="1">
        <v>0.214953271</v>
      </c>
      <c r="S454" s="1">
        <v>98.0</v>
      </c>
      <c r="T454" s="1">
        <v>12.9</v>
      </c>
      <c r="U454" s="1">
        <v>4.4955</v>
      </c>
      <c r="V454" s="1">
        <v>166.5</v>
      </c>
      <c r="W454" s="1">
        <v>259.1662481</v>
      </c>
      <c r="X454" s="1">
        <v>62.0</v>
      </c>
      <c r="Y454" s="1">
        <v>38.79848841</v>
      </c>
      <c r="Z454" s="1">
        <v>2.57742</v>
      </c>
      <c r="AA454" s="1">
        <v>0.330796672</v>
      </c>
      <c r="AB454" s="1">
        <v>70.0</v>
      </c>
      <c r="AC454" s="1">
        <v>24.45103924</v>
      </c>
      <c r="AD454" s="1" t="s">
        <v>154</v>
      </c>
      <c r="AE454" s="1">
        <v>32.71108924</v>
      </c>
      <c r="AF454" s="1">
        <v>86.4</v>
      </c>
      <c r="AG454" s="1" t="s">
        <v>140</v>
      </c>
      <c r="AH454" s="1" t="s">
        <v>154</v>
      </c>
      <c r="AI454" s="1" t="s">
        <v>142</v>
      </c>
      <c r="AJ454" s="1" t="s">
        <v>167</v>
      </c>
      <c r="AK454" s="1" t="s">
        <v>143</v>
      </c>
      <c r="AL454" s="1">
        <v>116.0</v>
      </c>
      <c r="AM454" s="1">
        <v>79.0</v>
      </c>
      <c r="AN454" s="1">
        <v>1620.64</v>
      </c>
      <c r="AO454" s="1">
        <v>18.7426</v>
      </c>
      <c r="AP454" s="1">
        <v>645.262</v>
      </c>
      <c r="AQ454" s="1">
        <v>937.01</v>
      </c>
      <c r="AR454" s="1">
        <v>13.4999</v>
      </c>
      <c r="AS454" s="1">
        <v>986.023</v>
      </c>
      <c r="AT454" s="1">
        <v>3499.51</v>
      </c>
      <c r="AU454" s="1">
        <v>248.154</v>
      </c>
      <c r="AV454" s="1">
        <v>9.69408</v>
      </c>
      <c r="AW454" s="1">
        <v>1.02358</v>
      </c>
      <c r="AX454" s="1">
        <v>2.95446</v>
      </c>
      <c r="AY454" s="1">
        <v>1097.02</v>
      </c>
      <c r="AZ454" s="1">
        <v>1.63495</v>
      </c>
      <c r="BA454" s="1">
        <v>2.35393</v>
      </c>
      <c r="BB454" s="1">
        <v>25.4265</v>
      </c>
      <c r="BC454" s="1">
        <v>6.48614</v>
      </c>
      <c r="BD454" s="1">
        <v>1.6397</v>
      </c>
      <c r="BE454" s="1">
        <v>431.495</v>
      </c>
      <c r="BF454" s="1">
        <v>7.20904</v>
      </c>
      <c r="BG454" s="1">
        <v>176.527</v>
      </c>
      <c r="BH454" s="1">
        <v>1.569473762</v>
      </c>
      <c r="BI454" s="1">
        <v>0.177836877</v>
      </c>
      <c r="BJ454" s="1">
        <v>0.116334977</v>
      </c>
      <c r="BK454" s="1">
        <v>0.013016884</v>
      </c>
      <c r="BL454" s="1" t="s">
        <v>156</v>
      </c>
      <c r="BM454" s="1" t="s">
        <v>146</v>
      </c>
      <c r="BN454" s="1" t="s">
        <v>146</v>
      </c>
      <c r="BO454" s="1" t="s">
        <v>145</v>
      </c>
      <c r="BP454" s="1" t="s">
        <v>146</v>
      </c>
      <c r="BQ454" s="1" t="s">
        <v>146</v>
      </c>
      <c r="BR454" s="1" t="s">
        <v>146</v>
      </c>
      <c r="BS454" s="1">
        <v>1.73324013</v>
      </c>
      <c r="BT454" s="1">
        <v>0.176590665</v>
      </c>
      <c r="BU454" s="1">
        <v>0.134801127</v>
      </c>
      <c r="BV454" s="1">
        <v>0.084673978</v>
      </c>
      <c r="BW454" s="1">
        <v>0.01190499</v>
      </c>
      <c r="BX454" s="1">
        <v>-1.414457769</v>
      </c>
      <c r="BY454" s="1">
        <v>-0.872583448</v>
      </c>
      <c r="BZ454" s="1" t="str">
        <f t="shared" si="1"/>
        <v>antiinflamatoria</v>
      </c>
      <c r="CA454" s="1">
        <v>24.83333333</v>
      </c>
      <c r="CB454" s="1" t="s">
        <v>148</v>
      </c>
      <c r="CC454" s="1">
        <v>0.039886187</v>
      </c>
      <c r="CD454" s="1">
        <v>0.180341438</v>
      </c>
      <c r="CE454" s="1">
        <v>0.040506984</v>
      </c>
      <c r="CF454" s="1">
        <v>0.256544232</v>
      </c>
      <c r="CG454" s="1">
        <v>0.309777548</v>
      </c>
      <c r="CH454" s="1">
        <v>1855.172</v>
      </c>
      <c r="CI454" s="2" t="str">
        <f t="shared" si="2"/>
        <v>High</v>
      </c>
      <c r="CJ454" s="1">
        <v>1610.477</v>
      </c>
      <c r="CK454" s="1">
        <v>1189.742</v>
      </c>
      <c r="CL454" s="1">
        <v>420.735</v>
      </c>
      <c r="CM454" s="1">
        <v>420.194</v>
      </c>
      <c r="CN454" s="1">
        <v>1123.958</v>
      </c>
      <c r="CO454" s="1">
        <v>7.545</v>
      </c>
      <c r="CP454" s="1">
        <v>0.0</v>
      </c>
      <c r="CQ454" s="1">
        <v>7.545</v>
      </c>
      <c r="CR454" s="1">
        <v>0.0</v>
      </c>
      <c r="CS454" s="1">
        <v>58.78</v>
      </c>
      <c r="CT454" s="1">
        <v>58.78</v>
      </c>
      <c r="CU454" s="1">
        <v>0.0</v>
      </c>
      <c r="CV454" s="1">
        <v>0.737</v>
      </c>
      <c r="CW454" s="1">
        <v>133.053</v>
      </c>
      <c r="CX454" s="1">
        <v>0.0</v>
      </c>
      <c r="CY454" s="1">
        <v>219.88</v>
      </c>
      <c r="CZ454" s="1">
        <v>0.0</v>
      </c>
      <c r="DA454" s="1">
        <v>0.0</v>
      </c>
      <c r="DB454" s="1">
        <v>0.0</v>
      </c>
      <c r="DC454" s="1">
        <v>0.068</v>
      </c>
      <c r="DD454" s="1">
        <v>1.37</v>
      </c>
      <c r="DE454" s="1">
        <v>1.438</v>
      </c>
      <c r="DF454" s="1">
        <v>46.899</v>
      </c>
      <c r="DG454" s="1">
        <v>9.62</v>
      </c>
      <c r="DH454" s="1">
        <v>56.519</v>
      </c>
      <c r="DI454" s="1">
        <v>2.596</v>
      </c>
      <c r="DJ454" s="1">
        <v>9.27</v>
      </c>
      <c r="DK454" s="1">
        <v>11.866</v>
      </c>
      <c r="DL454" s="1">
        <v>770.38</v>
      </c>
      <c r="DM454" s="1">
        <v>341.677</v>
      </c>
      <c r="DN454" s="1">
        <v>1112.057</v>
      </c>
      <c r="DO454" s="1">
        <v>0.0</v>
      </c>
      <c r="DP454" s="1">
        <v>58.78</v>
      </c>
      <c r="DQ454" s="1">
        <v>58.78</v>
      </c>
      <c r="DR454" s="1" t="s">
        <v>149</v>
      </c>
      <c r="DS454" s="1" t="s">
        <v>149</v>
      </c>
      <c r="DT454" s="1" t="s">
        <v>149</v>
      </c>
      <c r="DU454" s="1" t="s">
        <v>149</v>
      </c>
      <c r="DV454" s="1">
        <v>1144.716</v>
      </c>
      <c r="DW454" s="1" t="str">
        <f t="shared" si="3"/>
        <v>high</v>
      </c>
      <c r="DX454" s="1">
        <v>993.729</v>
      </c>
      <c r="DY454" s="1">
        <v>259.277</v>
      </c>
      <c r="DZ454" s="1">
        <v>693.528</v>
      </c>
      <c r="EA454" s="1" t="s">
        <v>149</v>
      </c>
      <c r="EB454" s="1" t="s">
        <v>149</v>
      </c>
      <c r="EC454" s="1" t="s">
        <v>149</v>
      </c>
      <c r="ED454" s="1" t="s">
        <v>149</v>
      </c>
      <c r="EE454" s="1" t="s">
        <v>1067</v>
      </c>
      <c r="EF454" s="1" t="s">
        <v>165</v>
      </c>
      <c r="EG454" s="1" t="s">
        <v>151</v>
      </c>
    </row>
    <row r="455" ht="14.25" customHeight="1">
      <c r="A455" s="1" t="s">
        <v>1068</v>
      </c>
      <c r="B455" s="1" t="s">
        <v>136</v>
      </c>
      <c r="C455" s="1">
        <v>60.0</v>
      </c>
      <c r="D455" s="1" t="s">
        <v>161</v>
      </c>
      <c r="E455" s="1">
        <v>72.4</v>
      </c>
      <c r="F455" s="1">
        <v>51.0</v>
      </c>
      <c r="G455" s="1" t="s">
        <v>154</v>
      </c>
      <c r="H455" s="1">
        <v>21.0</v>
      </c>
      <c r="I455" s="1">
        <v>94.0</v>
      </c>
      <c r="J455" s="1">
        <v>166.0</v>
      </c>
      <c r="K455" s="1">
        <v>3.254901961</v>
      </c>
      <c r="L455" s="1">
        <v>115.7</v>
      </c>
      <c r="M455" s="1">
        <v>1.0</v>
      </c>
      <c r="N455" s="1">
        <v>86.0</v>
      </c>
      <c r="O455" s="1">
        <v>5.4</v>
      </c>
      <c r="P455" s="1">
        <v>0.97</v>
      </c>
      <c r="Q455" s="1">
        <v>7.1</v>
      </c>
      <c r="R455" s="1">
        <v>0.136619718</v>
      </c>
      <c r="S455" s="1">
        <v>105.0</v>
      </c>
      <c r="T455" s="1">
        <v>13.36</v>
      </c>
      <c r="U455" s="1">
        <v>4.773</v>
      </c>
      <c r="V455" s="1">
        <v>151.4</v>
      </c>
      <c r="W455" s="1">
        <v>209.897879</v>
      </c>
      <c r="X455" s="1">
        <v>58.9</v>
      </c>
      <c r="Y455" s="1">
        <v>35.28455346</v>
      </c>
      <c r="Z455" s="1">
        <v>2.834101333</v>
      </c>
      <c r="AA455" s="1">
        <v>0.326345706</v>
      </c>
      <c r="AB455" s="1">
        <v>75.2</v>
      </c>
      <c r="AC455" s="1">
        <v>27.45502505</v>
      </c>
      <c r="AD455" s="1" t="s">
        <v>139</v>
      </c>
      <c r="AE455" s="1">
        <v>37.54339737</v>
      </c>
      <c r="AF455" s="1">
        <v>100.1</v>
      </c>
      <c r="AG455" s="1" t="s">
        <v>140</v>
      </c>
      <c r="AH455" s="1" t="s">
        <v>141</v>
      </c>
      <c r="AI455" s="1" t="s">
        <v>142</v>
      </c>
      <c r="AJ455" s="1" t="s">
        <v>167</v>
      </c>
      <c r="AK455" s="1" t="s">
        <v>143</v>
      </c>
      <c r="AL455" s="1">
        <v>116.0</v>
      </c>
      <c r="AM455" s="1">
        <v>82.0</v>
      </c>
      <c r="AN455" s="1">
        <v>1364.22</v>
      </c>
      <c r="AO455" s="1">
        <v>15.3803</v>
      </c>
      <c r="AP455" s="1">
        <v>305.086</v>
      </c>
      <c r="AQ455" s="1">
        <v>827.231</v>
      </c>
      <c r="AR455" s="1">
        <v>12.1803</v>
      </c>
      <c r="AS455" s="1">
        <v>994.416</v>
      </c>
      <c r="AT455" s="1">
        <v>2179.81</v>
      </c>
      <c r="AU455" s="1">
        <v>196.848</v>
      </c>
      <c r="AV455" s="1">
        <v>10.1079</v>
      </c>
      <c r="AW455" s="1">
        <v>0.99701</v>
      </c>
      <c r="AX455" s="1">
        <v>2.93664</v>
      </c>
      <c r="AY455" s="1">
        <v>759.57</v>
      </c>
      <c r="AZ455" s="1">
        <v>0.858705</v>
      </c>
      <c r="BA455" s="1">
        <v>1.56298</v>
      </c>
      <c r="BB455" s="1">
        <v>12.1473</v>
      </c>
      <c r="BC455" s="1">
        <v>4.21204</v>
      </c>
      <c r="BD455" s="1">
        <v>0.853384</v>
      </c>
      <c r="BE455" s="1">
        <v>319.379</v>
      </c>
      <c r="BF455" s="1">
        <v>7.07982</v>
      </c>
      <c r="BG455" s="1">
        <v>166.209</v>
      </c>
      <c r="BH455" s="1">
        <v>0.389878282</v>
      </c>
      <c r="BI455" s="1">
        <v>0.263158719</v>
      </c>
      <c r="BJ455" s="1">
        <v>0.475759235</v>
      </c>
      <c r="BK455" s="1">
        <v>0.01704869</v>
      </c>
      <c r="BL455" s="1" t="s">
        <v>156</v>
      </c>
      <c r="BM455" s="1" t="s">
        <v>146</v>
      </c>
      <c r="BN455" s="1" t="s">
        <v>146</v>
      </c>
      <c r="BO455" s="1" t="s">
        <v>146</v>
      </c>
      <c r="BP455" s="1" t="s">
        <v>146</v>
      </c>
      <c r="BQ455" s="1" t="s">
        <v>146</v>
      </c>
      <c r="BR455" s="1" t="s">
        <v>146</v>
      </c>
      <c r="BS455" s="1">
        <v>2.37089501</v>
      </c>
      <c r="BT455" s="1">
        <v>0.372409888</v>
      </c>
      <c r="BU455" s="1">
        <v>0.359283733</v>
      </c>
      <c r="BV455" s="1">
        <v>0.153788542</v>
      </c>
      <c r="BW455" s="1">
        <v>0.024523795</v>
      </c>
      <c r="BX455" s="1">
        <v>0.514480349</v>
      </c>
      <c r="BY455" s="1">
        <v>0.377185007</v>
      </c>
      <c r="BZ455" s="1" t="str">
        <f t="shared" si="1"/>
        <v>proinflamatoria</v>
      </c>
      <c r="CA455" s="1">
        <v>30.93306693</v>
      </c>
      <c r="CB455" s="1" t="s">
        <v>148</v>
      </c>
      <c r="CC455" s="1">
        <v>4.17983E-4</v>
      </c>
      <c r="CD455" s="1">
        <v>0.103241687</v>
      </c>
      <c r="CE455" s="1">
        <v>0.051272525</v>
      </c>
      <c r="CF455" s="1">
        <v>0.433447892</v>
      </c>
      <c r="CG455" s="1">
        <v>0.005433773</v>
      </c>
      <c r="CH455" s="1">
        <v>867.242</v>
      </c>
      <c r="CI455" s="2" t="str">
        <f t="shared" si="2"/>
        <v>low</v>
      </c>
      <c r="CJ455" s="1">
        <v>306.923</v>
      </c>
      <c r="CK455" s="1">
        <v>192.99</v>
      </c>
      <c r="CL455" s="1">
        <v>113.934</v>
      </c>
      <c r="CM455" s="1">
        <v>13.919</v>
      </c>
      <c r="CN455" s="1">
        <v>270.29</v>
      </c>
      <c r="CO455" s="1">
        <v>8.737</v>
      </c>
      <c r="CP455" s="1">
        <v>0.0</v>
      </c>
      <c r="CQ455" s="1">
        <v>8.737</v>
      </c>
      <c r="CR455" s="1">
        <v>0.013</v>
      </c>
      <c r="CS455" s="1">
        <v>13.958</v>
      </c>
      <c r="CT455" s="1">
        <v>13.971</v>
      </c>
      <c r="CU455" s="1">
        <v>0.006</v>
      </c>
      <c r="CV455" s="1">
        <v>6.738</v>
      </c>
      <c r="CW455" s="1">
        <v>0.0</v>
      </c>
      <c r="CX455" s="1">
        <v>0.0</v>
      </c>
      <c r="CY455" s="1">
        <v>9.09</v>
      </c>
      <c r="CZ455" s="1">
        <v>0.149</v>
      </c>
      <c r="DA455" s="1">
        <v>0.175</v>
      </c>
      <c r="DB455" s="1">
        <v>0.324</v>
      </c>
      <c r="DC455" s="1">
        <v>0.067</v>
      </c>
      <c r="DD455" s="1">
        <v>0.045</v>
      </c>
      <c r="DE455" s="1">
        <v>0.112</v>
      </c>
      <c r="DF455" s="1">
        <v>3.291</v>
      </c>
      <c r="DG455" s="1">
        <v>1.102</v>
      </c>
      <c r="DH455" s="1">
        <v>4.393</v>
      </c>
      <c r="DI455" s="1">
        <v>0.182</v>
      </c>
      <c r="DJ455" s="1">
        <v>0.639</v>
      </c>
      <c r="DK455" s="1">
        <v>0.821</v>
      </c>
      <c r="DL455" s="1">
        <v>171.445</v>
      </c>
      <c r="DM455" s="1">
        <v>98.007</v>
      </c>
      <c r="DN455" s="1">
        <v>269.452</v>
      </c>
      <c r="DO455" s="1">
        <v>0.013</v>
      </c>
      <c r="DP455" s="1">
        <v>13.958</v>
      </c>
      <c r="DQ455" s="1">
        <v>13.971</v>
      </c>
      <c r="DR455" s="1" t="s">
        <v>157</v>
      </c>
      <c r="DS455" s="1" t="s">
        <v>158</v>
      </c>
      <c r="DT455" s="1" t="s">
        <v>158</v>
      </c>
      <c r="DU455" s="1" t="s">
        <v>157</v>
      </c>
      <c r="DV455" s="1">
        <v>635.705</v>
      </c>
      <c r="DW455" s="1" t="str">
        <f t="shared" si="3"/>
        <v>high</v>
      </c>
      <c r="DX455" s="1">
        <v>224.981</v>
      </c>
      <c r="DY455" s="1">
        <v>10.203</v>
      </c>
      <c r="DZ455" s="1">
        <v>198.128</v>
      </c>
      <c r="EA455" s="1" t="s">
        <v>157</v>
      </c>
      <c r="EB455" s="1" t="s">
        <v>157</v>
      </c>
      <c r="EC455" s="1" t="s">
        <v>158</v>
      </c>
      <c r="ED455" s="1" t="s">
        <v>157</v>
      </c>
      <c r="EE455" s="1" t="s">
        <v>1069</v>
      </c>
      <c r="EF455" s="1" t="s">
        <v>165</v>
      </c>
      <c r="EG455" s="1" t="s">
        <v>165</v>
      </c>
    </row>
    <row r="456" ht="14.25" customHeight="1">
      <c r="A456" s="1" t="s">
        <v>1070</v>
      </c>
      <c r="B456" s="1" t="s">
        <v>136</v>
      </c>
      <c r="C456" s="1">
        <v>60.0</v>
      </c>
      <c r="D456" s="1" t="s">
        <v>161</v>
      </c>
      <c r="E456" s="1">
        <v>109.0</v>
      </c>
      <c r="F456" s="1">
        <v>28.0</v>
      </c>
      <c r="G456" s="1" t="s">
        <v>138</v>
      </c>
      <c r="H456" s="1">
        <v>77.8</v>
      </c>
      <c r="I456" s="1">
        <v>82.0</v>
      </c>
      <c r="J456" s="1">
        <v>188.0</v>
      </c>
      <c r="K456" s="1">
        <v>6.714285714</v>
      </c>
      <c r="L456" s="1">
        <v>139.0</v>
      </c>
      <c r="M456" s="1">
        <v>1.6</v>
      </c>
      <c r="N456" s="1">
        <v>81.0</v>
      </c>
      <c r="O456" s="1">
        <v>5.9</v>
      </c>
      <c r="P456" s="1">
        <v>12.39</v>
      </c>
      <c r="Q456" s="1">
        <v>2.39</v>
      </c>
      <c r="R456" s="1">
        <v>5.184100418</v>
      </c>
      <c r="S456" s="1">
        <v>389.0</v>
      </c>
      <c r="T456" s="1">
        <v>23.3</v>
      </c>
      <c r="U456" s="1">
        <v>4.4955</v>
      </c>
      <c r="V456" s="1">
        <v>247.9</v>
      </c>
      <c r="W456" s="1">
        <v>468.1064792</v>
      </c>
      <c r="X456" s="1">
        <v>35.0</v>
      </c>
      <c r="Y456" s="1">
        <v>21.48070818</v>
      </c>
      <c r="Z456" s="1">
        <v>4.65534</v>
      </c>
      <c r="AA456" s="1">
        <v>0.304899314</v>
      </c>
      <c r="AB456" s="1">
        <v>101.0</v>
      </c>
      <c r="AC456" s="1">
        <v>33.66864189</v>
      </c>
      <c r="AD456" s="1" t="s">
        <v>155</v>
      </c>
      <c r="AE456" s="1">
        <v>40.20385235</v>
      </c>
      <c r="AF456" s="1">
        <v>126.8</v>
      </c>
      <c r="AG456" s="1" t="s">
        <v>140</v>
      </c>
      <c r="AH456" s="1" t="s">
        <v>141</v>
      </c>
      <c r="AI456" s="1" t="s">
        <v>167</v>
      </c>
      <c r="AJ456" s="1" t="s">
        <v>142</v>
      </c>
      <c r="AK456" s="1" t="s">
        <v>173</v>
      </c>
      <c r="AL456" s="1">
        <v>145.0</v>
      </c>
      <c r="AM456" s="1">
        <v>83.0</v>
      </c>
      <c r="AN456" s="1">
        <v>2065.79</v>
      </c>
      <c r="AO456" s="1">
        <v>24.79</v>
      </c>
      <c r="AP456" s="1">
        <v>560.914</v>
      </c>
      <c r="AQ456" s="1">
        <v>1228.93</v>
      </c>
      <c r="AR456" s="1">
        <v>15.3527</v>
      </c>
      <c r="AS456" s="1">
        <v>1808.29</v>
      </c>
      <c r="AT456" s="1">
        <v>3384.29</v>
      </c>
      <c r="AU456" s="1">
        <v>319.955</v>
      </c>
      <c r="AV456" s="1">
        <v>10.855</v>
      </c>
      <c r="AW456" s="1">
        <v>2.77377</v>
      </c>
      <c r="AX456" s="1">
        <v>3.64112</v>
      </c>
      <c r="AY456" s="1">
        <v>795.473</v>
      </c>
      <c r="AZ456" s="1">
        <v>1.32324</v>
      </c>
      <c r="BA456" s="1">
        <v>1.8481</v>
      </c>
      <c r="BB456" s="1">
        <v>22.0274</v>
      </c>
      <c r="BC456" s="1">
        <v>6.33544</v>
      </c>
      <c r="BD456" s="1">
        <v>1.19362</v>
      </c>
      <c r="BE456" s="1">
        <v>411.727</v>
      </c>
      <c r="BF456" s="1">
        <v>6.79082</v>
      </c>
      <c r="BG456" s="1">
        <v>168.72</v>
      </c>
      <c r="BH456" s="1">
        <v>0.57689248</v>
      </c>
      <c r="BI456" s="1">
        <v>0.227506325</v>
      </c>
      <c r="BJ456" s="1">
        <v>0.172773163</v>
      </c>
      <c r="BK456" s="1">
        <v>0.032382536</v>
      </c>
      <c r="BL456" s="1" t="s">
        <v>144</v>
      </c>
      <c r="BM456" s="1" t="s">
        <v>145</v>
      </c>
      <c r="BN456" s="1" t="s">
        <v>145</v>
      </c>
      <c r="BO456" s="1" t="s">
        <v>145</v>
      </c>
      <c r="BP456" s="1" t="s">
        <v>146</v>
      </c>
      <c r="BQ456" s="1" t="s">
        <v>146</v>
      </c>
      <c r="BR456" s="1" t="s">
        <v>145</v>
      </c>
      <c r="BS456" s="1">
        <v>1.989852263</v>
      </c>
      <c r="BT456" s="1">
        <v>0.172248073</v>
      </c>
      <c r="BU456" s="1">
        <v>0.291101825</v>
      </c>
      <c r="BV456" s="1">
        <v>0.106316674</v>
      </c>
      <c r="BW456" s="1">
        <v>0.02626535</v>
      </c>
      <c r="BX456" s="1">
        <v>-1.184896391</v>
      </c>
      <c r="BY456" s="1">
        <v>-0.57352197</v>
      </c>
      <c r="BZ456" s="1" t="str">
        <f t="shared" si="1"/>
        <v>antiinflamatoria</v>
      </c>
      <c r="CA456" s="1">
        <v>36.68138801</v>
      </c>
      <c r="CB456" s="1" t="s">
        <v>148</v>
      </c>
      <c r="CC456" s="1">
        <v>0.092814622</v>
      </c>
      <c r="CD456" s="1">
        <v>0.049216064</v>
      </c>
      <c r="CE456" s="1">
        <v>0.632849837</v>
      </c>
      <c r="CF456" s="1">
        <v>0.039490232</v>
      </c>
      <c r="CG456" s="1">
        <v>0.080657332</v>
      </c>
      <c r="CH456" s="1">
        <v>1720.921</v>
      </c>
      <c r="CI456" s="2" t="str">
        <f t="shared" si="2"/>
        <v>High</v>
      </c>
      <c r="CJ456" s="1">
        <v>1064.953</v>
      </c>
      <c r="CK456" s="1">
        <v>684.568</v>
      </c>
      <c r="CL456" s="1">
        <v>380.385</v>
      </c>
      <c r="CM456" s="1">
        <v>66.965</v>
      </c>
      <c r="CN456" s="1">
        <v>939.6</v>
      </c>
      <c r="CO456" s="1">
        <v>42.721</v>
      </c>
      <c r="CP456" s="1">
        <v>0.0</v>
      </c>
      <c r="CQ456" s="1">
        <v>42.721</v>
      </c>
      <c r="CR456" s="1">
        <v>0.026</v>
      </c>
      <c r="CS456" s="1">
        <v>15.615</v>
      </c>
      <c r="CT456" s="1">
        <v>15.641</v>
      </c>
      <c r="CU456" s="1">
        <v>0.026</v>
      </c>
      <c r="CV456" s="1">
        <v>4.894</v>
      </c>
      <c r="CW456" s="1">
        <v>0.0</v>
      </c>
      <c r="CX456" s="1">
        <v>0.0</v>
      </c>
      <c r="CY456" s="1">
        <v>0.885</v>
      </c>
      <c r="CZ456" s="1">
        <v>0.274</v>
      </c>
      <c r="DA456" s="1">
        <v>26.982</v>
      </c>
      <c r="DB456" s="1">
        <v>27.256</v>
      </c>
      <c r="DC456" s="1">
        <v>0.28</v>
      </c>
      <c r="DD456" s="1">
        <v>2.881</v>
      </c>
      <c r="DE456" s="1">
        <v>3.161</v>
      </c>
      <c r="DF456" s="1">
        <v>26.396</v>
      </c>
      <c r="DG456" s="1">
        <v>9.267</v>
      </c>
      <c r="DH456" s="1">
        <v>35.663</v>
      </c>
      <c r="DI456" s="1">
        <v>2.705</v>
      </c>
      <c r="DJ456" s="1">
        <v>4.713</v>
      </c>
      <c r="DK456" s="1">
        <v>7.418</v>
      </c>
      <c r="DL456" s="1">
        <v>608.637</v>
      </c>
      <c r="DM456" s="1">
        <v>315.285</v>
      </c>
      <c r="DN456" s="1">
        <v>923.922</v>
      </c>
      <c r="DO456" s="1">
        <v>0.026</v>
      </c>
      <c r="DP456" s="1">
        <v>15.615</v>
      </c>
      <c r="DQ456" s="1">
        <v>15.641</v>
      </c>
      <c r="DR456" s="1" t="s">
        <v>149</v>
      </c>
      <c r="DS456" s="1" t="s">
        <v>149</v>
      </c>
      <c r="DT456" s="1" t="s">
        <v>157</v>
      </c>
      <c r="DU456" s="1" t="s">
        <v>149</v>
      </c>
      <c r="DV456" s="1">
        <v>833.057</v>
      </c>
      <c r="DW456" s="1" t="str">
        <f t="shared" si="3"/>
        <v>high</v>
      </c>
      <c r="DX456" s="1">
        <v>515.518</v>
      </c>
      <c r="DY456" s="1">
        <v>32.416</v>
      </c>
      <c r="DZ456" s="1">
        <v>454.838</v>
      </c>
      <c r="EA456" s="1" t="s">
        <v>149</v>
      </c>
      <c r="EB456" s="1" t="s">
        <v>149</v>
      </c>
      <c r="EC456" s="1" t="s">
        <v>157</v>
      </c>
      <c r="ED456" s="1" t="s">
        <v>149</v>
      </c>
      <c r="EE456" s="1" t="s">
        <v>1071</v>
      </c>
      <c r="EF456" s="1" t="s">
        <v>151</v>
      </c>
      <c r="EG456" s="1" t="s">
        <v>151</v>
      </c>
    </row>
    <row r="457" ht="14.25" customHeight="1">
      <c r="A457" s="1" t="s">
        <v>1072</v>
      </c>
      <c r="B457" s="1" t="s">
        <v>153</v>
      </c>
      <c r="C457" s="1">
        <v>46.0</v>
      </c>
      <c r="D457" s="1" t="s">
        <v>161</v>
      </c>
      <c r="E457" s="1">
        <v>111.0</v>
      </c>
      <c r="F457" s="1">
        <v>60.0</v>
      </c>
      <c r="G457" s="1" t="s">
        <v>154</v>
      </c>
      <c r="H457" s="1">
        <v>24.2</v>
      </c>
      <c r="I457" s="1">
        <v>150.0</v>
      </c>
      <c r="J457" s="1">
        <v>234.0</v>
      </c>
      <c r="K457" s="1">
        <v>3.9</v>
      </c>
      <c r="L457" s="1">
        <v>125.9</v>
      </c>
      <c r="M457" s="1">
        <v>1.2</v>
      </c>
      <c r="N457" s="1">
        <v>87.0</v>
      </c>
      <c r="O457" s="1">
        <v>5.7</v>
      </c>
      <c r="P457" s="1">
        <v>6.42</v>
      </c>
      <c r="Q457" s="1">
        <v>12.25</v>
      </c>
      <c r="R457" s="1">
        <v>0.524081633</v>
      </c>
      <c r="S457" s="1">
        <v>121.0</v>
      </c>
      <c r="T457" s="1">
        <v>10.55</v>
      </c>
      <c r="U457" s="1">
        <v>4.8285</v>
      </c>
      <c r="V457" s="1">
        <v>126.2</v>
      </c>
      <c r="W457" s="1">
        <v>158.8257433</v>
      </c>
      <c r="X457" s="1">
        <v>74.0</v>
      </c>
      <c r="Y457" s="1">
        <v>44.16902603</v>
      </c>
      <c r="Z457" s="1">
        <v>2.26403</v>
      </c>
      <c r="AA457" s="1">
        <v>0.337074636</v>
      </c>
      <c r="AB457" s="1">
        <v>65.5</v>
      </c>
      <c r="AC457" s="1">
        <v>24.5022398</v>
      </c>
      <c r="AD457" s="1" t="s">
        <v>154</v>
      </c>
      <c r="AE457" s="1">
        <v>36.48466471</v>
      </c>
      <c r="AF457" s="1">
        <v>82.2</v>
      </c>
      <c r="AG457" s="1" t="s">
        <v>140</v>
      </c>
      <c r="AH457" s="1" t="s">
        <v>154</v>
      </c>
      <c r="AI457" s="1" t="s">
        <v>142</v>
      </c>
      <c r="AJ457" s="1" t="s">
        <v>167</v>
      </c>
      <c r="AK457" s="1" t="s">
        <v>143</v>
      </c>
      <c r="AL457" s="1">
        <v>94.0</v>
      </c>
      <c r="AM457" s="1">
        <v>53.0</v>
      </c>
      <c r="AN457" s="1">
        <v>1535.95</v>
      </c>
      <c r="AO457" s="1">
        <v>15.7718</v>
      </c>
      <c r="AP457" s="1">
        <v>448.327</v>
      </c>
      <c r="AQ457" s="1">
        <v>680.843</v>
      </c>
      <c r="AR457" s="1">
        <v>11.1224</v>
      </c>
      <c r="AS457" s="1">
        <v>895.062</v>
      </c>
      <c r="AT457" s="1">
        <v>2478.2</v>
      </c>
      <c r="AU457" s="1">
        <v>177.487</v>
      </c>
      <c r="AV457" s="1">
        <v>9.11681</v>
      </c>
      <c r="AW457" s="1">
        <v>0.970684</v>
      </c>
      <c r="AX457" s="1">
        <v>2.36589</v>
      </c>
      <c r="AY457" s="1">
        <v>618.805</v>
      </c>
      <c r="AZ457" s="1">
        <v>0.702691</v>
      </c>
      <c r="BA457" s="1">
        <v>1.13439</v>
      </c>
      <c r="BB457" s="1">
        <v>11.6354</v>
      </c>
      <c r="BC457" s="1">
        <v>3.61203</v>
      </c>
      <c r="BD457" s="1">
        <v>1.85575</v>
      </c>
      <c r="BE457" s="1">
        <v>318.304</v>
      </c>
      <c r="BF457" s="1">
        <v>6.65822</v>
      </c>
      <c r="BG457" s="1">
        <v>153.977</v>
      </c>
      <c r="BH457" s="1">
        <v>0.998292248</v>
      </c>
      <c r="BI457" s="1">
        <v>0.252581036</v>
      </c>
      <c r="BJ457" s="1">
        <v>0.218070431</v>
      </c>
      <c r="BK457" s="1">
        <v>0.0</v>
      </c>
      <c r="BL457" s="1" t="s">
        <v>156</v>
      </c>
      <c r="BM457" s="1" t="s">
        <v>146</v>
      </c>
      <c r="BN457" s="1" t="s">
        <v>146</v>
      </c>
      <c r="BO457" s="1" t="s">
        <v>146</v>
      </c>
      <c r="BP457" s="1" t="s">
        <v>146</v>
      </c>
      <c r="BQ457" s="1" t="s">
        <v>146</v>
      </c>
      <c r="BR457" s="1" t="s">
        <v>146</v>
      </c>
      <c r="BS457" s="1" t="s">
        <v>147</v>
      </c>
      <c r="BT457" s="1" t="s">
        <v>147</v>
      </c>
      <c r="BU457" s="1" t="s">
        <v>147</v>
      </c>
      <c r="BV457" s="1" t="s">
        <v>147</v>
      </c>
      <c r="BW457" s="1" t="s">
        <v>147</v>
      </c>
      <c r="BX457" s="1">
        <v>0.437596387</v>
      </c>
      <c r="BY457" s="1">
        <v>0.284893481</v>
      </c>
      <c r="BZ457" s="1" t="str">
        <f t="shared" si="1"/>
        <v>proinflamatoria</v>
      </c>
      <c r="CA457" s="1">
        <v>36.2189781</v>
      </c>
      <c r="CB457" s="1" t="s">
        <v>148</v>
      </c>
      <c r="CC457" s="1">
        <v>0.078436354</v>
      </c>
      <c r="CD457" s="1">
        <v>0.278828355</v>
      </c>
      <c r="CE457" s="1">
        <v>0.008529636</v>
      </c>
      <c r="CF457" s="1">
        <v>0.084171173</v>
      </c>
      <c r="CG457" s="1">
        <v>0.164531233</v>
      </c>
      <c r="CH457" s="1">
        <v>904.542</v>
      </c>
      <c r="CI457" s="2" t="str">
        <f t="shared" si="2"/>
        <v>low</v>
      </c>
      <c r="CJ457" s="1">
        <v>390.03</v>
      </c>
      <c r="CK457" s="1">
        <v>358.4</v>
      </c>
      <c r="CL457" s="1">
        <v>31.63</v>
      </c>
      <c r="CM457" s="1">
        <v>324.654</v>
      </c>
      <c r="CN457" s="1">
        <v>61.756</v>
      </c>
      <c r="CO457" s="1">
        <v>0.658</v>
      </c>
      <c r="CP457" s="1">
        <v>0.0</v>
      </c>
      <c r="CQ457" s="1">
        <v>0.658</v>
      </c>
      <c r="CR457" s="1">
        <v>0.0</v>
      </c>
      <c r="CS457" s="1">
        <v>2.962</v>
      </c>
      <c r="CT457" s="1">
        <v>2.962</v>
      </c>
      <c r="CU457" s="1">
        <v>0.0</v>
      </c>
      <c r="CV457" s="1">
        <v>0.658</v>
      </c>
      <c r="CW457" s="1">
        <v>1.606</v>
      </c>
      <c r="CX457" s="1">
        <v>0.0</v>
      </c>
      <c r="CY457" s="1">
        <v>282.159</v>
      </c>
      <c r="CZ457" s="1">
        <v>0.107</v>
      </c>
      <c r="DA457" s="1">
        <v>0.76</v>
      </c>
      <c r="DB457" s="1">
        <v>0.866</v>
      </c>
      <c r="DC457" s="1">
        <v>6.408</v>
      </c>
      <c r="DD457" s="1">
        <v>0.367</v>
      </c>
      <c r="DE457" s="1">
        <v>6.775</v>
      </c>
      <c r="DF457" s="1">
        <v>17.615</v>
      </c>
      <c r="DG457" s="1">
        <v>6.327</v>
      </c>
      <c r="DH457" s="1">
        <v>23.943</v>
      </c>
      <c r="DI457" s="1">
        <v>3.67</v>
      </c>
      <c r="DJ457" s="1">
        <v>1.29</v>
      </c>
      <c r="DK457" s="1">
        <v>4.96</v>
      </c>
      <c r="DL457" s="1">
        <v>36.865</v>
      </c>
      <c r="DM457" s="1">
        <v>19.916</v>
      </c>
      <c r="DN457" s="1">
        <v>56.782</v>
      </c>
      <c r="DO457" s="1">
        <v>0.0</v>
      </c>
      <c r="DP457" s="1">
        <v>2.962</v>
      </c>
      <c r="DQ457" s="1">
        <v>2.962</v>
      </c>
      <c r="DR457" s="1" t="s">
        <v>157</v>
      </c>
      <c r="DS457" s="1" t="s">
        <v>157</v>
      </c>
      <c r="DT457" s="1" t="s">
        <v>149</v>
      </c>
      <c r="DU457" s="1" t="s">
        <v>158</v>
      </c>
      <c r="DV457" s="1">
        <v>588.914</v>
      </c>
      <c r="DW457" s="1" t="str">
        <f t="shared" si="3"/>
        <v>high</v>
      </c>
      <c r="DX457" s="1">
        <v>253.934</v>
      </c>
      <c r="DY457" s="1">
        <v>211.37</v>
      </c>
      <c r="DZ457" s="1">
        <v>40.207</v>
      </c>
      <c r="EA457" s="1" t="s">
        <v>157</v>
      </c>
      <c r="EB457" s="1" t="s">
        <v>157</v>
      </c>
      <c r="EC457" s="1" t="s">
        <v>149</v>
      </c>
      <c r="ED457" s="1" t="s">
        <v>158</v>
      </c>
      <c r="EE457" s="1" t="s">
        <v>1073</v>
      </c>
      <c r="EF457" s="1" t="s">
        <v>165</v>
      </c>
      <c r="EG457" s="1" t="s">
        <v>165</v>
      </c>
    </row>
    <row r="458" ht="14.25" customHeight="1">
      <c r="A458" s="1" t="s">
        <v>1074</v>
      </c>
      <c r="B458" s="1" t="s">
        <v>136</v>
      </c>
      <c r="C458" s="1">
        <v>38.0</v>
      </c>
      <c r="D458" s="1" t="s">
        <v>137</v>
      </c>
      <c r="E458" s="1">
        <v>146.0</v>
      </c>
      <c r="F458" s="1">
        <v>39.0</v>
      </c>
      <c r="G458" s="1" t="s">
        <v>138</v>
      </c>
      <c r="H458" s="1">
        <v>81.4</v>
      </c>
      <c r="I458" s="1">
        <v>129.0</v>
      </c>
      <c r="J458" s="1">
        <v>249.0</v>
      </c>
      <c r="K458" s="1">
        <v>6.384615385</v>
      </c>
      <c r="L458" s="1">
        <v>164.2</v>
      </c>
      <c r="M458" s="1">
        <v>1.1</v>
      </c>
      <c r="N458" s="1">
        <v>92.0</v>
      </c>
      <c r="O458" s="1">
        <v>6.0</v>
      </c>
      <c r="P458" s="1">
        <v>0.85</v>
      </c>
      <c r="Q458" s="1">
        <v>1.89</v>
      </c>
      <c r="R458" s="1">
        <v>0.44973545</v>
      </c>
      <c r="S458" s="1">
        <v>407.0</v>
      </c>
      <c r="T458" s="1">
        <v>13.7</v>
      </c>
      <c r="U458" s="1">
        <v>5.106</v>
      </c>
      <c r="V458" s="1">
        <v>134.9</v>
      </c>
      <c r="W458" s="1">
        <v>170.6102117</v>
      </c>
      <c r="X458" s="1">
        <v>56.5</v>
      </c>
      <c r="Y458" s="1">
        <v>32.16482112</v>
      </c>
      <c r="Z458" s="1">
        <v>3.108986667</v>
      </c>
      <c r="AA458" s="1">
        <v>0.322119423</v>
      </c>
      <c r="AB458" s="1">
        <v>91.2</v>
      </c>
      <c r="AC458" s="1">
        <v>29.71164071</v>
      </c>
      <c r="AD458" s="1" t="s">
        <v>139</v>
      </c>
      <c r="AE458" s="1">
        <v>28.97251959</v>
      </c>
      <c r="AF458" s="1">
        <v>100.6</v>
      </c>
      <c r="AG458" s="1" t="s">
        <v>140</v>
      </c>
      <c r="AH458" s="1" t="s">
        <v>141</v>
      </c>
      <c r="AI458" s="1" t="s">
        <v>142</v>
      </c>
      <c r="AJ458" s="1" t="s">
        <v>167</v>
      </c>
      <c r="AK458" s="1" t="s">
        <v>173</v>
      </c>
      <c r="AL458" s="1">
        <v>140.0</v>
      </c>
      <c r="AM458" s="1">
        <v>91.0</v>
      </c>
      <c r="AN458" s="1">
        <v>2015.0</v>
      </c>
      <c r="AO458" s="1">
        <v>14.0039</v>
      </c>
      <c r="AP458" s="1">
        <v>316.972</v>
      </c>
      <c r="AQ458" s="1">
        <v>842.821</v>
      </c>
      <c r="AR458" s="1">
        <v>11.4456</v>
      </c>
      <c r="AS458" s="1">
        <v>1020.53</v>
      </c>
      <c r="AT458" s="1">
        <v>2628.94</v>
      </c>
      <c r="AU458" s="1">
        <v>214.211</v>
      </c>
      <c r="AV458" s="1">
        <v>10.0127</v>
      </c>
      <c r="AW458" s="1">
        <v>0.979434</v>
      </c>
      <c r="AX458" s="1">
        <v>2.91118</v>
      </c>
      <c r="AY458" s="1">
        <v>898.784</v>
      </c>
      <c r="AZ458" s="1">
        <v>1.02917</v>
      </c>
      <c r="BA458" s="1">
        <v>1.81504</v>
      </c>
      <c r="BB458" s="1">
        <v>13.9783</v>
      </c>
      <c r="BC458" s="1">
        <v>5.20547</v>
      </c>
      <c r="BD458" s="1">
        <v>1.60374</v>
      </c>
      <c r="BE458" s="1">
        <v>288.576</v>
      </c>
      <c r="BF458" s="1">
        <v>6.97394</v>
      </c>
      <c r="BG458" s="1">
        <v>197.343</v>
      </c>
      <c r="BH458" s="1" t="s">
        <v>147</v>
      </c>
      <c r="BI458" s="1" t="s">
        <v>147</v>
      </c>
      <c r="BJ458" s="1" t="s">
        <v>147</v>
      </c>
      <c r="BK458" s="1" t="s">
        <v>147</v>
      </c>
      <c r="BL458" s="1" t="s">
        <v>144</v>
      </c>
      <c r="BM458" s="1" t="s">
        <v>145</v>
      </c>
      <c r="BN458" s="1" t="s">
        <v>145</v>
      </c>
      <c r="BO458" s="1" t="s">
        <v>145</v>
      </c>
      <c r="BP458" s="1" t="s">
        <v>146</v>
      </c>
      <c r="BQ458" s="1" t="s">
        <v>146</v>
      </c>
      <c r="BR458" s="1" t="s">
        <v>145</v>
      </c>
      <c r="BS458" s="1" t="s">
        <v>147</v>
      </c>
      <c r="BT458" s="1" t="s">
        <v>147</v>
      </c>
      <c r="BU458" s="1" t="s">
        <v>147</v>
      </c>
      <c r="BV458" s="1" t="s">
        <v>147</v>
      </c>
      <c r="BW458" s="1" t="s">
        <v>147</v>
      </c>
      <c r="BX458" s="1">
        <v>-0.406299705</v>
      </c>
      <c r="BY458" s="1">
        <v>-0.201637571</v>
      </c>
      <c r="BZ458" s="1" t="str">
        <f t="shared" si="1"/>
        <v>antiinflamatoria</v>
      </c>
      <c r="CA458" s="1">
        <v>29.16898608</v>
      </c>
      <c r="CB458" s="1" t="s">
        <v>148</v>
      </c>
      <c r="CC458" s="1" t="s">
        <v>147</v>
      </c>
      <c r="CD458" s="1" t="s">
        <v>147</v>
      </c>
      <c r="CE458" s="1" t="s">
        <v>147</v>
      </c>
      <c r="CF458" s="1" t="s">
        <v>147</v>
      </c>
      <c r="CG458" s="1" t="s">
        <v>147</v>
      </c>
      <c r="CH458" s="1">
        <v>1770.942</v>
      </c>
      <c r="CI458" s="2" t="str">
        <f t="shared" si="2"/>
        <v>High</v>
      </c>
      <c r="CJ458" s="1">
        <v>2175.425</v>
      </c>
      <c r="CK458" s="1">
        <v>1551.534</v>
      </c>
      <c r="CL458" s="1">
        <v>623.892</v>
      </c>
      <c r="CM458" s="1">
        <v>290.866</v>
      </c>
      <c r="CN458" s="1">
        <v>1861.874</v>
      </c>
      <c r="CO458" s="1">
        <v>14.739</v>
      </c>
      <c r="CP458" s="1">
        <v>0.0</v>
      </c>
      <c r="CQ458" s="1">
        <v>14.739</v>
      </c>
      <c r="CR458" s="1">
        <v>0.078</v>
      </c>
      <c r="CS458" s="1">
        <v>7.868</v>
      </c>
      <c r="CT458" s="1">
        <v>7.946</v>
      </c>
      <c r="CU458" s="1">
        <v>0.0</v>
      </c>
      <c r="CV458" s="1">
        <v>1.343</v>
      </c>
      <c r="CW458" s="1">
        <v>184.999</v>
      </c>
      <c r="CX458" s="1">
        <v>0.0</v>
      </c>
      <c r="CY458" s="1">
        <v>2.508</v>
      </c>
      <c r="CZ458" s="1">
        <v>0.308</v>
      </c>
      <c r="DA458" s="1">
        <v>6.425</v>
      </c>
      <c r="DB458" s="1">
        <v>6.733</v>
      </c>
      <c r="DC458" s="1">
        <v>0.004</v>
      </c>
      <c r="DD458" s="1">
        <v>0.362</v>
      </c>
      <c r="DE458" s="1">
        <v>0.366</v>
      </c>
      <c r="DF458" s="1">
        <v>81.877</v>
      </c>
      <c r="DG458" s="1">
        <v>14.383</v>
      </c>
      <c r="DH458" s="1">
        <v>96.26</v>
      </c>
      <c r="DI458" s="1">
        <v>1.858</v>
      </c>
      <c r="DJ458" s="1">
        <v>1.898</v>
      </c>
      <c r="DK458" s="1">
        <v>3.756</v>
      </c>
      <c r="DL458" s="1">
        <v>1265.124</v>
      </c>
      <c r="DM458" s="1">
        <v>592.917</v>
      </c>
      <c r="DN458" s="1">
        <v>1858.041</v>
      </c>
      <c r="DO458" s="1">
        <v>0.078</v>
      </c>
      <c r="DP458" s="1">
        <v>7.868</v>
      </c>
      <c r="DQ458" s="1">
        <v>7.946</v>
      </c>
      <c r="DR458" s="1" t="s">
        <v>149</v>
      </c>
      <c r="DS458" s="1" t="s">
        <v>149</v>
      </c>
      <c r="DT458" s="1" t="s">
        <v>149</v>
      </c>
      <c r="DU458" s="1" t="s">
        <v>149</v>
      </c>
      <c r="DV458" s="1">
        <v>878.879</v>
      </c>
      <c r="DW458" s="1" t="str">
        <f t="shared" si="3"/>
        <v>high</v>
      </c>
      <c r="DX458" s="1">
        <v>1079.616</v>
      </c>
      <c r="DY458" s="1">
        <v>144.35</v>
      </c>
      <c r="DZ458" s="1">
        <v>924.007</v>
      </c>
      <c r="EA458" s="1" t="s">
        <v>149</v>
      </c>
      <c r="EB458" s="1" t="s">
        <v>149</v>
      </c>
      <c r="EC458" s="1" t="s">
        <v>149</v>
      </c>
      <c r="ED458" s="1" t="s">
        <v>149</v>
      </c>
      <c r="EE458" s="1" t="s">
        <v>1075</v>
      </c>
      <c r="EF458" s="1" t="s">
        <v>151</v>
      </c>
      <c r="EG458" s="1" t="s">
        <v>151</v>
      </c>
    </row>
    <row r="459" ht="14.25" customHeight="1">
      <c r="A459" s="1" t="s">
        <v>1076</v>
      </c>
      <c r="B459" s="1" t="s">
        <v>136</v>
      </c>
      <c r="C459" s="1">
        <v>40.0</v>
      </c>
      <c r="D459" s="1" t="s">
        <v>137</v>
      </c>
      <c r="E459" s="1">
        <v>93.4</v>
      </c>
      <c r="F459" s="1">
        <v>51.0</v>
      </c>
      <c r="G459" s="1" t="s">
        <v>154</v>
      </c>
      <c r="H459" s="1">
        <v>56.4</v>
      </c>
      <c r="I459" s="1">
        <v>78.0</v>
      </c>
      <c r="J459" s="1">
        <v>186.0</v>
      </c>
      <c r="K459" s="1">
        <v>3.647058824</v>
      </c>
      <c r="L459" s="1">
        <v>175.0</v>
      </c>
      <c r="M459" s="1">
        <v>3.1</v>
      </c>
      <c r="N459" s="1">
        <v>91.0</v>
      </c>
      <c r="O459" s="1">
        <v>5.1</v>
      </c>
      <c r="P459" s="1">
        <v>6.9</v>
      </c>
      <c r="Q459" s="1">
        <v>6.98</v>
      </c>
      <c r="R459" s="1">
        <v>0.988538682</v>
      </c>
      <c r="S459" s="1">
        <v>282.0</v>
      </c>
      <c r="T459" s="1">
        <v>11.25</v>
      </c>
      <c r="U459" s="1">
        <v>5.0505</v>
      </c>
      <c r="V459" s="1">
        <v>120.6</v>
      </c>
      <c r="W459" s="1">
        <v>145.1144792</v>
      </c>
      <c r="X459" s="1">
        <v>68.7</v>
      </c>
      <c r="Y459" s="1">
        <v>39.6000396</v>
      </c>
      <c r="Z459" s="1">
        <v>2.52525</v>
      </c>
      <c r="AA459" s="1">
        <v>0.331771331</v>
      </c>
      <c r="AB459" s="1">
        <v>91.6</v>
      </c>
      <c r="AC459" s="1">
        <v>33.36187546</v>
      </c>
      <c r="AD459" s="1" t="s">
        <v>155</v>
      </c>
      <c r="AE459" s="1">
        <v>39.27084881</v>
      </c>
      <c r="AF459" s="1">
        <v>107.6</v>
      </c>
      <c r="AG459" s="1" t="s">
        <v>140</v>
      </c>
      <c r="AH459" s="1" t="s">
        <v>141</v>
      </c>
      <c r="AI459" s="1" t="s">
        <v>142</v>
      </c>
      <c r="AJ459" s="1" t="s">
        <v>167</v>
      </c>
      <c r="AK459" s="1" t="s">
        <v>143</v>
      </c>
      <c r="AL459" s="1">
        <v>131.0</v>
      </c>
      <c r="AM459" s="1">
        <v>90.0</v>
      </c>
      <c r="AN459" s="1">
        <v>1573.88</v>
      </c>
      <c r="AO459" s="1">
        <v>16.9419</v>
      </c>
      <c r="AP459" s="1">
        <v>499.345</v>
      </c>
      <c r="AQ459" s="1">
        <v>1072.64</v>
      </c>
      <c r="AR459" s="1">
        <v>12.2921</v>
      </c>
      <c r="AS459" s="1">
        <v>972.784</v>
      </c>
      <c r="AT459" s="1">
        <v>2834.24</v>
      </c>
      <c r="AU459" s="1">
        <v>218.49</v>
      </c>
      <c r="AV459" s="1">
        <v>10.468</v>
      </c>
      <c r="AW459" s="1">
        <v>1.37945</v>
      </c>
      <c r="AX459" s="1">
        <v>2.77765</v>
      </c>
      <c r="AY459" s="1">
        <v>543.003</v>
      </c>
      <c r="AZ459" s="1">
        <v>1.02306</v>
      </c>
      <c r="BA459" s="1">
        <v>1.33184</v>
      </c>
      <c r="BB459" s="1">
        <v>14.0127</v>
      </c>
      <c r="BC459" s="1">
        <v>4.22443</v>
      </c>
      <c r="BD459" s="1">
        <v>0.739019</v>
      </c>
      <c r="BE459" s="1">
        <v>345.912</v>
      </c>
      <c r="BF459" s="1">
        <v>7.43293</v>
      </c>
      <c r="BG459" s="1">
        <v>123.335</v>
      </c>
      <c r="BH459" s="1">
        <v>8.366847935</v>
      </c>
      <c r="BI459" s="1">
        <v>2.436889206</v>
      </c>
      <c r="BJ459" s="1">
        <v>1.008227112</v>
      </c>
      <c r="BK459" s="1">
        <v>0.033895591</v>
      </c>
      <c r="BL459" s="1" t="s">
        <v>144</v>
      </c>
      <c r="BM459" s="1" t="s">
        <v>145</v>
      </c>
      <c r="BN459" s="1" t="s">
        <v>145</v>
      </c>
      <c r="BO459" s="1" t="s">
        <v>146</v>
      </c>
      <c r="BP459" s="1" t="s">
        <v>146</v>
      </c>
      <c r="BQ459" s="1" t="s">
        <v>145</v>
      </c>
      <c r="BR459" s="1" t="s">
        <v>146</v>
      </c>
      <c r="BS459" s="1" t="s">
        <v>147</v>
      </c>
      <c r="BT459" s="1" t="s">
        <v>147</v>
      </c>
      <c r="BU459" s="1" t="s">
        <v>147</v>
      </c>
      <c r="BV459" s="1" t="s">
        <v>147</v>
      </c>
      <c r="BW459" s="1" t="s">
        <v>147</v>
      </c>
      <c r="BX459" s="1">
        <v>1.253267234</v>
      </c>
      <c r="BY459" s="1">
        <v>0.796230771</v>
      </c>
      <c r="BZ459" s="1" t="str">
        <f t="shared" si="1"/>
        <v>proinflamatoria</v>
      </c>
      <c r="CA459" s="1">
        <v>33.20074349</v>
      </c>
      <c r="CB459" s="1" t="s">
        <v>148</v>
      </c>
      <c r="CC459" s="1">
        <v>0.160019591</v>
      </c>
      <c r="CD459" s="1">
        <v>0.07920515</v>
      </c>
      <c r="CE459" s="1">
        <v>0.370172124</v>
      </c>
      <c r="CF459" s="1">
        <v>0.144171565</v>
      </c>
      <c r="CG459" s="1">
        <v>0.097851945</v>
      </c>
      <c r="CH459" s="1">
        <v>1584.597</v>
      </c>
      <c r="CI459" s="2" t="str">
        <f t="shared" si="2"/>
        <v>High</v>
      </c>
      <c r="CJ459" s="1">
        <v>1044.874</v>
      </c>
      <c r="CK459" s="1">
        <v>685.512</v>
      </c>
      <c r="CL459" s="1">
        <v>359.362</v>
      </c>
      <c r="CM459" s="1">
        <v>27.061</v>
      </c>
      <c r="CN459" s="1">
        <v>989.436</v>
      </c>
      <c r="CO459" s="1">
        <v>7.894</v>
      </c>
      <c r="CP459" s="1">
        <v>0.0</v>
      </c>
      <c r="CQ459" s="1">
        <v>7.894</v>
      </c>
      <c r="CR459" s="1">
        <v>0.0</v>
      </c>
      <c r="CS459" s="1">
        <v>20.47</v>
      </c>
      <c r="CT459" s="1">
        <v>20.47</v>
      </c>
      <c r="CU459" s="1">
        <v>0.013</v>
      </c>
      <c r="CV459" s="1">
        <v>0.803</v>
      </c>
      <c r="CW459" s="1">
        <v>0.0</v>
      </c>
      <c r="CX459" s="1">
        <v>0.0</v>
      </c>
      <c r="CY459" s="1">
        <v>0.727</v>
      </c>
      <c r="CZ459" s="1">
        <v>0.068</v>
      </c>
      <c r="DA459" s="1">
        <v>22.51</v>
      </c>
      <c r="DB459" s="1">
        <v>22.578</v>
      </c>
      <c r="DC459" s="1">
        <v>0.133</v>
      </c>
      <c r="DD459" s="1">
        <v>0.849</v>
      </c>
      <c r="DE459" s="1">
        <v>0.982</v>
      </c>
      <c r="DF459" s="1">
        <v>1.842</v>
      </c>
      <c r="DG459" s="1">
        <v>0.932</v>
      </c>
      <c r="DH459" s="1">
        <v>2.774</v>
      </c>
      <c r="DI459" s="1">
        <v>0.156</v>
      </c>
      <c r="DJ459" s="1">
        <v>0.739</v>
      </c>
      <c r="DK459" s="1">
        <v>0.895</v>
      </c>
      <c r="DL459" s="1">
        <v>674.677</v>
      </c>
      <c r="DM459" s="1">
        <v>313.86</v>
      </c>
      <c r="DN459" s="1">
        <v>988.537</v>
      </c>
      <c r="DO459" s="1">
        <v>0.0</v>
      </c>
      <c r="DP459" s="1">
        <v>20.47</v>
      </c>
      <c r="DQ459" s="1">
        <v>20.47</v>
      </c>
      <c r="DR459" s="1" t="s">
        <v>149</v>
      </c>
      <c r="DS459" s="1" t="s">
        <v>149</v>
      </c>
      <c r="DT459" s="1" t="s">
        <v>158</v>
      </c>
      <c r="DU459" s="1" t="s">
        <v>149</v>
      </c>
      <c r="DV459" s="1">
        <v>1006.809</v>
      </c>
      <c r="DW459" s="1" t="str">
        <f t="shared" si="3"/>
        <v>high</v>
      </c>
      <c r="DX459" s="1">
        <v>663.884</v>
      </c>
      <c r="DY459" s="1">
        <v>17.194</v>
      </c>
      <c r="DZ459" s="1">
        <v>628.66</v>
      </c>
      <c r="EA459" s="1" t="s">
        <v>149</v>
      </c>
      <c r="EB459" s="1" t="s">
        <v>149</v>
      </c>
      <c r="EC459" s="1" t="s">
        <v>158</v>
      </c>
      <c r="ED459" s="1" t="s">
        <v>149</v>
      </c>
      <c r="EE459" s="1" t="s">
        <v>1077</v>
      </c>
      <c r="EF459" s="1" t="s">
        <v>165</v>
      </c>
      <c r="EG459" s="1" t="s">
        <v>165</v>
      </c>
    </row>
    <row r="460" ht="14.25" customHeight="1">
      <c r="A460" s="1" t="s">
        <v>1078</v>
      </c>
      <c r="B460" s="1" t="s">
        <v>153</v>
      </c>
      <c r="C460" s="1">
        <v>49.0</v>
      </c>
      <c r="D460" s="1" t="s">
        <v>161</v>
      </c>
      <c r="E460" s="1">
        <v>94.8</v>
      </c>
      <c r="F460" s="1">
        <v>49.0</v>
      </c>
      <c r="G460" s="1" t="s">
        <v>154</v>
      </c>
      <c r="H460" s="1">
        <v>32.6</v>
      </c>
      <c r="I460" s="1">
        <v>110.0</v>
      </c>
      <c r="J460" s="1">
        <v>191.0</v>
      </c>
      <c r="K460" s="1">
        <v>3.897959184</v>
      </c>
      <c r="L460" s="1">
        <v>58.4</v>
      </c>
      <c r="M460" s="1">
        <v>1.0</v>
      </c>
      <c r="N460" s="1">
        <v>80.0</v>
      </c>
      <c r="O460" s="1">
        <v>5.1</v>
      </c>
      <c r="P460" s="1">
        <v>5.76</v>
      </c>
      <c r="Q460" s="1">
        <v>17.33</v>
      </c>
      <c r="R460" s="1">
        <v>0.33237161</v>
      </c>
      <c r="S460" s="1">
        <v>163.0</v>
      </c>
      <c r="T460" s="1">
        <v>7.38</v>
      </c>
      <c r="U460" s="1">
        <v>4.44</v>
      </c>
      <c r="V460" s="1">
        <v>117.3</v>
      </c>
      <c r="W460" s="1">
        <v>157.0212766</v>
      </c>
      <c r="X460" s="1">
        <v>107.6</v>
      </c>
      <c r="Y460" s="1">
        <v>68.6662272</v>
      </c>
      <c r="Z460" s="1">
        <v>1.45632</v>
      </c>
      <c r="AA460" s="1">
        <v>0.360350408</v>
      </c>
      <c r="AB460" s="1">
        <v>60.4</v>
      </c>
      <c r="AC460" s="1">
        <v>25.36910153</v>
      </c>
      <c r="AD460" s="1" t="s">
        <v>139</v>
      </c>
      <c r="AE460" s="1">
        <v>33.3805873</v>
      </c>
      <c r="AF460" s="1">
        <v>81.4</v>
      </c>
      <c r="AG460" s="1" t="s">
        <v>140</v>
      </c>
      <c r="AH460" s="1" t="s">
        <v>154</v>
      </c>
      <c r="AI460" s="1" t="s">
        <v>142</v>
      </c>
      <c r="AJ460" s="1" t="s">
        <v>167</v>
      </c>
      <c r="AK460" s="1" t="s">
        <v>143</v>
      </c>
      <c r="AL460" s="1">
        <v>129.0</v>
      </c>
      <c r="AM460" s="1">
        <v>88.0</v>
      </c>
      <c r="AN460" s="1">
        <v>1537.64</v>
      </c>
      <c r="AO460" s="1">
        <v>20.0026</v>
      </c>
      <c r="AP460" s="1">
        <v>474.943</v>
      </c>
      <c r="AQ460" s="1">
        <v>1025.09</v>
      </c>
      <c r="AR460" s="1">
        <v>13.0682</v>
      </c>
      <c r="AS460" s="1">
        <v>1245.1</v>
      </c>
      <c r="AT460" s="1">
        <v>2853.26</v>
      </c>
      <c r="AU460" s="1">
        <v>254.82</v>
      </c>
      <c r="AV460" s="1">
        <v>10.0647</v>
      </c>
      <c r="AW460" s="1">
        <v>1.21758</v>
      </c>
      <c r="AX460" s="1">
        <v>3.337</v>
      </c>
      <c r="AY460" s="1">
        <v>588.18</v>
      </c>
      <c r="AZ460" s="1">
        <v>0.889858</v>
      </c>
      <c r="BA460" s="1">
        <v>1.42647</v>
      </c>
      <c r="BB460" s="1">
        <v>18.8735</v>
      </c>
      <c r="BC460" s="1">
        <v>4.47381</v>
      </c>
      <c r="BD460" s="1">
        <v>1.26979</v>
      </c>
      <c r="BE460" s="1">
        <v>360.112</v>
      </c>
      <c r="BF460" s="1">
        <v>6.73532</v>
      </c>
      <c r="BG460" s="1">
        <v>136.198</v>
      </c>
      <c r="BH460" s="1">
        <v>0.433186192</v>
      </c>
      <c r="BI460" s="1">
        <v>0.204755696</v>
      </c>
      <c r="BJ460" s="1">
        <v>0.162541831</v>
      </c>
      <c r="BK460" s="1">
        <v>0.011031638</v>
      </c>
      <c r="BL460" s="1" t="s">
        <v>144</v>
      </c>
      <c r="BM460" s="1" t="s">
        <v>145</v>
      </c>
      <c r="BN460" s="1" t="s">
        <v>145</v>
      </c>
      <c r="BO460" s="1" t="s">
        <v>145</v>
      </c>
      <c r="BP460" s="1" t="s">
        <v>146</v>
      </c>
      <c r="BQ460" s="1" t="s">
        <v>146</v>
      </c>
      <c r="BR460" s="1" t="s">
        <v>146</v>
      </c>
      <c r="BS460" s="1">
        <v>1.92828684</v>
      </c>
      <c r="BT460" s="1">
        <v>0.233445118</v>
      </c>
      <c r="BU460" s="1">
        <v>0.187902692</v>
      </c>
      <c r="BV460" s="1">
        <v>0.122602189</v>
      </c>
      <c r="BW460" s="1">
        <v>0.019701816</v>
      </c>
      <c r="BX460" s="1">
        <v>-0.363982533</v>
      </c>
      <c r="BY460" s="1">
        <v>-0.236659644</v>
      </c>
      <c r="BZ460" s="1" t="str">
        <f t="shared" si="1"/>
        <v>antiinflamatoria</v>
      </c>
      <c r="CA460" s="1">
        <v>38.08845209</v>
      </c>
      <c r="CB460" s="1" t="s">
        <v>148</v>
      </c>
      <c r="CC460" s="1">
        <v>0.068710763</v>
      </c>
      <c r="CD460" s="1">
        <v>0.191183102</v>
      </c>
      <c r="CE460" s="1">
        <v>0.007491936</v>
      </c>
      <c r="CF460" s="1">
        <v>0.543061288</v>
      </c>
      <c r="CG460" s="1">
        <v>0.031320454</v>
      </c>
      <c r="CH460" s="1">
        <v>1202.652</v>
      </c>
      <c r="CI460" s="2" t="str">
        <f t="shared" si="2"/>
        <v>High</v>
      </c>
      <c r="CJ460" s="1">
        <v>675.344</v>
      </c>
      <c r="CK460" s="1">
        <v>434.329</v>
      </c>
      <c r="CL460" s="1">
        <v>241.015</v>
      </c>
      <c r="CM460" s="1">
        <v>30.603</v>
      </c>
      <c r="CN460" s="1">
        <v>633.506</v>
      </c>
      <c r="CO460" s="1">
        <v>10.548</v>
      </c>
      <c r="CP460" s="1">
        <v>0.0</v>
      </c>
      <c r="CQ460" s="1">
        <v>10.548</v>
      </c>
      <c r="CR460" s="1">
        <v>0.0</v>
      </c>
      <c r="CS460" s="1">
        <v>0.674</v>
      </c>
      <c r="CT460" s="1">
        <v>0.674</v>
      </c>
      <c r="CU460" s="1">
        <v>0.013</v>
      </c>
      <c r="CV460" s="1">
        <v>6.131</v>
      </c>
      <c r="CW460" s="1">
        <v>0.0</v>
      </c>
      <c r="CX460" s="1">
        <v>0.0</v>
      </c>
      <c r="CY460" s="1">
        <v>0.727</v>
      </c>
      <c r="CZ460" s="1">
        <v>0.022</v>
      </c>
      <c r="DA460" s="1">
        <v>11.875</v>
      </c>
      <c r="DB460" s="1">
        <v>11.896</v>
      </c>
      <c r="DC460" s="1">
        <v>7.533</v>
      </c>
      <c r="DD460" s="1">
        <v>0.437</v>
      </c>
      <c r="DE460" s="1">
        <v>7.97</v>
      </c>
      <c r="DF460" s="1">
        <v>7.836</v>
      </c>
      <c r="DG460" s="1">
        <v>2.174</v>
      </c>
      <c r="DH460" s="1">
        <v>10.01</v>
      </c>
      <c r="DI460" s="1">
        <v>0.3</v>
      </c>
      <c r="DJ460" s="1">
        <v>0.905</v>
      </c>
      <c r="DK460" s="1">
        <v>1.205</v>
      </c>
      <c r="DL460" s="1">
        <v>407.333</v>
      </c>
      <c r="DM460" s="1">
        <v>224.932</v>
      </c>
      <c r="DN460" s="1">
        <v>632.265</v>
      </c>
      <c r="DO460" s="1">
        <v>0.0</v>
      </c>
      <c r="DP460" s="1">
        <v>0.674</v>
      </c>
      <c r="DQ460" s="1">
        <v>0.674</v>
      </c>
      <c r="DR460" s="1" t="s">
        <v>157</v>
      </c>
      <c r="DS460" s="1" t="s">
        <v>157</v>
      </c>
      <c r="DT460" s="1" t="s">
        <v>158</v>
      </c>
      <c r="DU460" s="1" t="s">
        <v>149</v>
      </c>
      <c r="DV460" s="1">
        <v>782.141</v>
      </c>
      <c r="DW460" s="1" t="str">
        <f t="shared" si="3"/>
        <v>high</v>
      </c>
      <c r="DX460" s="1">
        <v>439.208</v>
      </c>
      <c r="DY460" s="1">
        <v>19.903</v>
      </c>
      <c r="DZ460" s="1">
        <v>411.999</v>
      </c>
      <c r="EA460" s="1" t="s">
        <v>149</v>
      </c>
      <c r="EB460" s="1" t="s">
        <v>149</v>
      </c>
      <c r="EC460" s="1" t="s">
        <v>158</v>
      </c>
      <c r="ED460" s="1" t="s">
        <v>149</v>
      </c>
      <c r="EE460" s="1" t="s">
        <v>1079</v>
      </c>
      <c r="EF460" s="1" t="s">
        <v>165</v>
      </c>
      <c r="EG460" s="1" t="s">
        <v>165</v>
      </c>
    </row>
    <row r="461" ht="14.25" customHeight="1">
      <c r="E461" s="1">
        <v>68.0</v>
      </c>
      <c r="F461" s="1">
        <v>1.0</v>
      </c>
      <c r="G461" s="1">
        <v>119.0</v>
      </c>
      <c r="H461" s="1">
        <v>166.0</v>
      </c>
      <c r="I461" s="1">
        <v>320.0</v>
      </c>
      <c r="J461" s="1">
        <v>149.0</v>
      </c>
      <c r="K461" s="1">
        <v>244.0</v>
      </c>
      <c r="M461" s="1">
        <v>152.0</v>
      </c>
      <c r="N461" s="1">
        <v>46.0</v>
      </c>
      <c r="O461" s="1">
        <v>51.0</v>
      </c>
      <c r="R461" s="1">
        <v>200.0</v>
      </c>
      <c r="S461" s="1">
        <v>160.0</v>
      </c>
      <c r="T461" s="1">
        <v>141.0</v>
      </c>
      <c r="W461" s="1">
        <v>238.0</v>
      </c>
      <c r="X461" s="1">
        <v>22.0</v>
      </c>
      <c r="Y461" s="1">
        <v>279.0</v>
      </c>
      <c r="Z461" s="1">
        <v>166.0</v>
      </c>
      <c r="AA461" s="1">
        <v>198.0</v>
      </c>
      <c r="AG461" s="1">
        <v>372.0</v>
      </c>
      <c r="AH461" s="1">
        <v>288.0</v>
      </c>
      <c r="AL461" s="1">
        <v>261.0</v>
      </c>
      <c r="AM461" s="1">
        <v>234.0</v>
      </c>
      <c r="BY461" s="1">
        <f>MEDIAN(BY2:BY460)</f>
        <v>0.068296814</v>
      </c>
      <c r="CI461" s="2"/>
    </row>
    <row r="462" ht="14.25" customHeight="1">
      <c r="CB462" s="1">
        <v>439.0</v>
      </c>
      <c r="CH462" s="1" t="s">
        <v>138</v>
      </c>
      <c r="CI462" s="2">
        <f>COUNTIF(CI2:CI460,"low")</f>
        <v>243</v>
      </c>
    </row>
    <row r="463" ht="14.25" customHeight="1">
      <c r="CH463" s="1" t="s">
        <v>1080</v>
      </c>
      <c r="CI463" s="2">
        <f>COUNTIF(CI2:CI460,"High")</f>
        <v>216</v>
      </c>
    </row>
    <row r="464" ht="14.25" customHeight="1">
      <c r="CH464" s="1" t="s">
        <v>1081</v>
      </c>
      <c r="CI464" s="2">
        <f>COUNTIFS(B2:B460, "Female", CI2:CI460, "low")</f>
        <v>136</v>
      </c>
      <c r="DW464" s="1">
        <f>COUNTIF(DW2:DW457,"low")</f>
        <v>230</v>
      </c>
    </row>
    <row r="465" ht="14.25" customHeight="1">
      <c r="CH465" s="1" t="s">
        <v>1082</v>
      </c>
      <c r="CI465" s="2">
        <f>COUNTIFS(B2:B460, "Female", CI2:CI460, "High")</f>
        <v>101</v>
      </c>
      <c r="DW465" s="1">
        <f>COUNTIF(DW2:DW460, "high")</f>
        <v>229</v>
      </c>
    </row>
    <row r="466" ht="14.25" customHeight="1">
      <c r="CH466" s="1" t="s">
        <v>1083</v>
      </c>
      <c r="CI466" s="2" t="str">
        <f>COUNTIFS(B:B, "Men", CI:CI, "low")</f>
        <v>#REF!</v>
      </c>
    </row>
    <row r="467" ht="14.25" customHeight="1">
      <c r="CH467" s="1" t="s">
        <v>1084</v>
      </c>
      <c r="CI467" s="2">
        <f>COUNTIFS(B2:B460, "Men", CI2:CI460, "High")</f>
        <v>115</v>
      </c>
    </row>
    <row r="468" ht="14.25" customHeight="1">
      <c r="CH468" s="1" t="s">
        <v>1085</v>
      </c>
      <c r="CI468" s="2">
        <f>COUNTIFS(D2:D460, "18-40",CI2:CI460, "low")</f>
        <v>122</v>
      </c>
    </row>
    <row r="469" ht="14.25" customHeight="1">
      <c r="CH469" s="1" t="s">
        <v>1086</v>
      </c>
      <c r="CI469" s="2">
        <f>COUNTIFS(D2:D460, "18-40", CI2:CI460, "High")</f>
        <v>97</v>
      </c>
    </row>
    <row r="470" ht="14.25" customHeight="1">
      <c r="CH470" s="1" t="s">
        <v>1087</v>
      </c>
      <c r="CI470" s="2">
        <f>COUNTIFS(D2:D460, "41-60", CI2:CI460, "low")</f>
        <v>121</v>
      </c>
    </row>
    <row r="471" ht="14.25" customHeight="1">
      <c r="CH471" s="1" t="s">
        <v>1088</v>
      </c>
      <c r="CI471" s="2">
        <f>COUNTIFS(D2:D460, "41-60", CI2:CI460, "High")</f>
        <v>119</v>
      </c>
    </row>
    <row r="472" ht="14.25" customHeight="1">
      <c r="CC472" s="2"/>
      <c r="CI472" s="2"/>
    </row>
    <row r="473" ht="14.25" customHeight="1">
      <c r="CC473" s="2">
        <f>AVERAGEIF(CI2:CI460, "high",CC2:CC460)</f>
        <v>0.1469049927</v>
      </c>
      <c r="CH473" s="1" t="s">
        <v>1089</v>
      </c>
      <c r="CI473" s="2">
        <f>AVERAGEIF($CI$2:$CI$460, "low",CH2:CH460)</f>
        <v>613.6449342</v>
      </c>
    </row>
    <row r="474" ht="14.25" customHeight="1">
      <c r="CC474" s="2">
        <f>AVERAGEIF(CI2:CI460, "low",CC2:CC460)</f>
        <v>0.1234404633</v>
      </c>
      <c r="CH474" s="1" t="s">
        <v>1090</v>
      </c>
      <c r="CI474" s="2">
        <f>AVERAGEIF(CI3:CI461, "high",CH3:CH461)</f>
        <v>1826.583693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11.43"/>
    <col customWidth="1" min="4" max="4" width="10.86"/>
    <col customWidth="1" min="5" max="10" width="10.71"/>
    <col customWidth="1" min="11" max="11" width="16.43"/>
    <col customWidth="1" min="12" max="12" width="16.86"/>
    <col customWidth="1" min="13" max="13" width="10.71"/>
    <col customWidth="1" min="14" max="14" width="13.86"/>
    <col customWidth="1" min="15" max="21" width="10.71"/>
    <col customWidth="1" min="22" max="22" width="16.29"/>
    <col customWidth="1" min="23" max="86" width="10.71"/>
    <col customWidth="1" min="87" max="87" width="13.86"/>
    <col customWidth="1" min="88" max="135" width="10.71"/>
    <col customWidth="1" min="136" max="136" width="20.86"/>
    <col customWidth="1" min="137" max="137" width="22.86"/>
  </cols>
  <sheetData>
    <row r="1" ht="14.25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2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0</v>
      </c>
      <c r="EF1" s="1" t="s">
        <v>133</v>
      </c>
      <c r="EG1" s="1" t="s">
        <v>134</v>
      </c>
    </row>
    <row r="2" ht="14.25" customHeight="1">
      <c r="A2" s="1" t="s">
        <v>135</v>
      </c>
      <c r="B2" s="1" t="s">
        <v>136</v>
      </c>
      <c r="C2" s="1">
        <v>36.0</v>
      </c>
      <c r="D2" s="4" t="s">
        <v>137</v>
      </c>
      <c r="E2" s="1">
        <v>145.0</v>
      </c>
      <c r="F2" s="1">
        <v>38.0</v>
      </c>
      <c r="G2" s="1" t="s">
        <v>138</v>
      </c>
      <c r="H2" s="1">
        <v>39.0</v>
      </c>
      <c r="I2" s="1">
        <v>93.0</v>
      </c>
      <c r="J2" s="1">
        <v>170.0</v>
      </c>
      <c r="K2" s="1">
        <v>4.473684211</v>
      </c>
      <c r="L2" s="1">
        <v>238.1</v>
      </c>
      <c r="M2" s="1">
        <v>1.71</v>
      </c>
      <c r="N2" s="1">
        <v>86.0</v>
      </c>
      <c r="O2" s="1">
        <v>5.47</v>
      </c>
      <c r="P2" s="1">
        <v>8.24</v>
      </c>
      <c r="Q2" s="1">
        <v>5.33</v>
      </c>
      <c r="R2" s="1">
        <v>1.545966229</v>
      </c>
      <c r="S2" s="1">
        <v>195.0</v>
      </c>
      <c r="T2" s="1">
        <v>15.09</v>
      </c>
      <c r="U2" s="1">
        <v>4.773</v>
      </c>
      <c r="V2" s="1">
        <v>164.4</v>
      </c>
      <c r="W2" s="1">
        <f t="shared" ref="W2:W312" si="1">((20*T2)/(U2-3.5))</f>
        <v>237.077769</v>
      </c>
      <c r="X2" s="1">
        <v>52.4</v>
      </c>
      <c r="Y2" s="1">
        <f>1/Z2*100</f>
        <v>31.23933958</v>
      </c>
      <c r="Z2" s="1">
        <f t="shared" ref="Z2:Z312" si="2">T2*U2/22.5</f>
        <v>3.201092</v>
      </c>
      <c r="AA2" s="1">
        <v>0.320809159</v>
      </c>
      <c r="AB2" s="1">
        <v>89.0</v>
      </c>
      <c r="AC2" s="1">
        <v>29.66840721</v>
      </c>
      <c r="AD2" s="1" t="s">
        <v>139</v>
      </c>
      <c r="AE2" s="1">
        <v>37.55085213</v>
      </c>
      <c r="AF2" s="1">
        <v>97.6</v>
      </c>
      <c r="AG2" s="1" t="s">
        <v>140</v>
      </c>
      <c r="AH2" s="1" t="s">
        <v>141</v>
      </c>
      <c r="AI2" s="1" t="s">
        <v>142</v>
      </c>
      <c r="AJ2" s="1" t="s">
        <v>142</v>
      </c>
      <c r="AK2" s="1" t="s">
        <v>143</v>
      </c>
      <c r="AL2" s="1">
        <v>146.0</v>
      </c>
      <c r="AM2" s="1">
        <v>99.0</v>
      </c>
      <c r="AN2" s="1">
        <v>1771.49</v>
      </c>
      <c r="AO2" s="1">
        <v>18.9036</v>
      </c>
      <c r="AP2" s="1">
        <v>398.486</v>
      </c>
      <c r="AQ2" s="1">
        <v>914.752</v>
      </c>
      <c r="AR2" s="1">
        <v>12.5163</v>
      </c>
      <c r="AS2" s="1">
        <v>1175.25</v>
      </c>
      <c r="AT2" s="1">
        <v>3091.55</v>
      </c>
      <c r="AU2" s="1">
        <v>262.821</v>
      </c>
      <c r="AV2" s="1">
        <v>9.88282</v>
      </c>
      <c r="AW2" s="1">
        <v>1.42345</v>
      </c>
      <c r="AX2" s="1">
        <v>4.85994</v>
      </c>
      <c r="AY2" s="1">
        <v>584.185</v>
      </c>
      <c r="AZ2" s="1">
        <v>0.908231</v>
      </c>
      <c r="BA2" s="1">
        <v>1.66133</v>
      </c>
      <c r="BB2" s="1">
        <v>17.023</v>
      </c>
      <c r="BC2" s="1">
        <v>4.63822</v>
      </c>
      <c r="BD2" s="1">
        <v>1.37515</v>
      </c>
      <c r="BE2" s="1">
        <v>355.183</v>
      </c>
      <c r="BF2" s="1">
        <v>7.44281</v>
      </c>
      <c r="BG2" s="1">
        <v>138.548</v>
      </c>
      <c r="BH2" s="1">
        <v>50.70666973</v>
      </c>
      <c r="BI2" s="1">
        <v>29.78336938</v>
      </c>
      <c r="BJ2" s="1">
        <v>14.50136593</v>
      </c>
      <c r="BK2" s="1">
        <v>2.860847015</v>
      </c>
      <c r="BL2" s="1" t="s">
        <v>144</v>
      </c>
      <c r="BM2" s="1" t="s">
        <v>145</v>
      </c>
      <c r="BN2" s="1" t="s">
        <v>145</v>
      </c>
      <c r="BO2" s="1" t="s">
        <v>145</v>
      </c>
      <c r="BP2" s="1" t="s">
        <v>146</v>
      </c>
      <c r="BQ2" s="1" t="s">
        <v>146</v>
      </c>
      <c r="BR2" s="1" t="s">
        <v>145</v>
      </c>
      <c r="BS2" s="1" t="s">
        <v>147</v>
      </c>
      <c r="BT2" s="1" t="s">
        <v>147</v>
      </c>
      <c r="BU2" s="1" t="s">
        <v>147</v>
      </c>
      <c r="BV2" s="1" t="s">
        <v>147</v>
      </c>
      <c r="BW2" s="1" t="s">
        <v>147</v>
      </c>
      <c r="BX2" s="1">
        <v>0.64832725</v>
      </c>
      <c r="BY2" s="1">
        <v>0.366079757</v>
      </c>
      <c r="BZ2" s="1" t="s">
        <v>1091</v>
      </c>
      <c r="CA2" s="1">
        <v>28.50819672</v>
      </c>
      <c r="CB2" s="1" t="s">
        <v>148</v>
      </c>
      <c r="CC2" s="1">
        <v>0.128432162</v>
      </c>
      <c r="CD2" s="1">
        <v>0.242017709</v>
      </c>
      <c r="CE2" s="1">
        <v>0.056390305</v>
      </c>
      <c r="CF2" s="1">
        <v>0.061667114</v>
      </c>
      <c r="CG2" s="1">
        <v>0.335927019</v>
      </c>
      <c r="CH2" s="1">
        <v>2358.252</v>
      </c>
      <c r="CI2" s="2" t="s">
        <v>1080</v>
      </c>
      <c r="CJ2" s="1">
        <v>2077.596</v>
      </c>
      <c r="CK2" s="1">
        <v>1473.834</v>
      </c>
      <c r="CL2" s="1">
        <v>603.762</v>
      </c>
      <c r="CM2" s="1">
        <v>514.473</v>
      </c>
      <c r="CN2" s="1">
        <v>1521.643</v>
      </c>
      <c r="CO2" s="1">
        <v>12.573</v>
      </c>
      <c r="CP2" s="1">
        <v>0.0</v>
      </c>
      <c r="CQ2" s="1">
        <v>12.573</v>
      </c>
      <c r="CR2" s="1">
        <v>0.07</v>
      </c>
      <c r="CS2" s="1">
        <v>28.348</v>
      </c>
      <c r="CT2" s="1">
        <v>28.418</v>
      </c>
      <c r="CU2" s="1">
        <v>0.49</v>
      </c>
      <c r="CV2" s="1">
        <v>1.566</v>
      </c>
      <c r="CW2" s="1">
        <v>102.203</v>
      </c>
      <c r="CX2" s="1">
        <v>0.0</v>
      </c>
      <c r="CY2" s="1">
        <v>375.408</v>
      </c>
      <c r="CZ2" s="1">
        <v>0.045</v>
      </c>
      <c r="DA2" s="1">
        <v>0.0</v>
      </c>
      <c r="DB2" s="1">
        <v>0.045</v>
      </c>
      <c r="DC2" s="1">
        <v>3.97</v>
      </c>
      <c r="DD2" s="1">
        <v>0.0</v>
      </c>
      <c r="DE2" s="1">
        <v>3.97</v>
      </c>
      <c r="DF2" s="1">
        <v>25.495</v>
      </c>
      <c r="DG2" s="1">
        <v>7.336</v>
      </c>
      <c r="DH2" s="1">
        <v>32.83</v>
      </c>
      <c r="DI2" s="1">
        <v>8.169</v>
      </c>
      <c r="DJ2" s="1">
        <v>64.349</v>
      </c>
      <c r="DK2" s="1">
        <v>72.519</v>
      </c>
      <c r="DL2" s="1">
        <v>945.37</v>
      </c>
      <c r="DM2" s="1">
        <v>503.705</v>
      </c>
      <c r="DN2" s="1">
        <v>1449.075</v>
      </c>
      <c r="DO2" s="1">
        <v>0.07</v>
      </c>
      <c r="DP2" s="1">
        <v>28.348</v>
      </c>
      <c r="DQ2" s="1">
        <v>28.418</v>
      </c>
      <c r="DR2" s="1" t="s">
        <v>149</v>
      </c>
      <c r="DS2" s="1" t="s">
        <v>149</v>
      </c>
      <c r="DT2" s="1" t="s">
        <v>149</v>
      </c>
      <c r="DU2" s="1" t="s">
        <v>149</v>
      </c>
      <c r="DV2" s="1">
        <v>1331.225</v>
      </c>
      <c r="DW2" s="1" t="s">
        <v>1092</v>
      </c>
      <c r="DX2" s="1">
        <v>1172.796</v>
      </c>
      <c r="DY2" s="1">
        <v>290.418</v>
      </c>
      <c r="DZ2" s="1">
        <v>858.962</v>
      </c>
      <c r="EA2" s="1" t="s">
        <v>149</v>
      </c>
      <c r="EB2" s="1" t="s">
        <v>149</v>
      </c>
      <c r="EC2" s="1" t="s">
        <v>149</v>
      </c>
      <c r="ED2" s="1" t="s">
        <v>149</v>
      </c>
      <c r="EE2" s="1" t="s">
        <v>150</v>
      </c>
      <c r="EF2" s="1" t="s">
        <v>151</v>
      </c>
      <c r="EG2" s="1" t="s">
        <v>151</v>
      </c>
    </row>
    <row r="3" ht="14.25" customHeight="1">
      <c r="A3" s="1" t="s">
        <v>152</v>
      </c>
      <c r="B3" s="1" t="s">
        <v>153</v>
      </c>
      <c r="C3" s="1">
        <v>40.0</v>
      </c>
      <c r="D3" s="4" t="s">
        <v>137</v>
      </c>
      <c r="E3" s="1">
        <v>194.0</v>
      </c>
      <c r="F3" s="1">
        <v>52.0</v>
      </c>
      <c r="G3" s="1" t="s">
        <v>154</v>
      </c>
      <c r="H3" s="1">
        <v>20.0</v>
      </c>
      <c r="I3" s="1">
        <v>130.0</v>
      </c>
      <c r="J3" s="1">
        <v>202.0</v>
      </c>
      <c r="K3" s="1">
        <v>3.884615385</v>
      </c>
      <c r="L3" s="1">
        <v>174.0</v>
      </c>
      <c r="M3" s="1">
        <v>0.32</v>
      </c>
      <c r="N3" s="1">
        <v>87.0</v>
      </c>
      <c r="O3" s="1">
        <v>5.81</v>
      </c>
      <c r="P3" s="1">
        <v>15.99</v>
      </c>
      <c r="Q3" s="1">
        <v>2.57</v>
      </c>
      <c r="R3" s="1">
        <v>6.221789883</v>
      </c>
      <c r="S3" s="1">
        <v>100.0</v>
      </c>
      <c r="T3" s="1">
        <v>13.57</v>
      </c>
      <c r="U3" s="1">
        <v>4.8285</v>
      </c>
      <c r="V3" s="1">
        <v>149.6</v>
      </c>
      <c r="W3" s="1">
        <f t="shared" si="1"/>
        <v>204.2905533</v>
      </c>
      <c r="X3" s="1">
        <v>57.9</v>
      </c>
      <c r="Y3" s="1">
        <v>34.33922068</v>
      </c>
      <c r="Z3" s="1">
        <f t="shared" si="2"/>
        <v>2.912122</v>
      </c>
      <c r="AA3" s="1">
        <v>0.325094423</v>
      </c>
      <c r="AB3" s="1">
        <v>68.1</v>
      </c>
      <c r="AC3" s="1">
        <v>30.42873688</v>
      </c>
      <c r="AD3" s="1" t="s">
        <v>155</v>
      </c>
      <c r="AE3" s="1">
        <v>41.00993849</v>
      </c>
      <c r="AF3" s="1">
        <v>89.3</v>
      </c>
      <c r="AG3" s="1" t="s">
        <v>140</v>
      </c>
      <c r="AH3" s="1" t="s">
        <v>141</v>
      </c>
      <c r="AI3" s="1" t="s">
        <v>142</v>
      </c>
      <c r="AJ3" s="1" t="s">
        <v>142</v>
      </c>
      <c r="AK3" s="1" t="s">
        <v>143</v>
      </c>
      <c r="AL3" s="1">
        <v>121.0</v>
      </c>
      <c r="AM3" s="1">
        <v>92.0</v>
      </c>
      <c r="AN3" s="1">
        <v>1907.88</v>
      </c>
      <c r="AO3" s="1">
        <v>12.8072</v>
      </c>
      <c r="AP3" s="1">
        <v>371.436</v>
      </c>
      <c r="AQ3" s="1">
        <v>789.12</v>
      </c>
      <c r="AR3" s="1">
        <v>11.8963</v>
      </c>
      <c r="AS3" s="1">
        <v>1358.08</v>
      </c>
      <c r="AT3" s="1">
        <v>2363.98</v>
      </c>
      <c r="AU3" s="1">
        <v>192.844</v>
      </c>
      <c r="AV3" s="1">
        <v>10.2749</v>
      </c>
      <c r="AW3" s="1">
        <v>0.953254</v>
      </c>
      <c r="AX3" s="1">
        <v>2.6991</v>
      </c>
      <c r="AY3" s="1">
        <v>557.06</v>
      </c>
      <c r="AZ3" s="1">
        <v>0.734734</v>
      </c>
      <c r="BA3" s="1">
        <v>1.35422</v>
      </c>
      <c r="BB3" s="1">
        <v>13.8384</v>
      </c>
      <c r="BC3" s="1">
        <v>4.27433</v>
      </c>
      <c r="BD3" s="1">
        <v>1.36977</v>
      </c>
      <c r="BE3" s="1">
        <v>292.189</v>
      </c>
      <c r="BF3" s="1">
        <v>7.07541</v>
      </c>
      <c r="BG3" s="1">
        <v>88.0594</v>
      </c>
      <c r="BH3" s="1">
        <v>26.3637139</v>
      </c>
      <c r="BI3" s="1">
        <v>7.456993549</v>
      </c>
      <c r="BJ3" s="1">
        <v>2.053697373</v>
      </c>
      <c r="BK3" s="1">
        <v>0.351428397</v>
      </c>
      <c r="BL3" s="1" t="s">
        <v>156</v>
      </c>
      <c r="BM3" s="1" t="s">
        <v>145</v>
      </c>
      <c r="BN3" s="1" t="s">
        <v>146</v>
      </c>
      <c r="BO3" s="1" t="s">
        <v>146</v>
      </c>
      <c r="BP3" s="1" t="s">
        <v>146</v>
      </c>
      <c r="BQ3" s="1" t="s">
        <v>146</v>
      </c>
      <c r="BR3" s="1" t="s">
        <v>146</v>
      </c>
      <c r="BS3" s="1">
        <v>66.58187906</v>
      </c>
      <c r="BT3" s="1">
        <v>17.22759794</v>
      </c>
      <c r="BU3" s="1">
        <v>7.565890975</v>
      </c>
      <c r="BV3" s="1">
        <v>2.998352557</v>
      </c>
      <c r="BW3" s="1">
        <v>14.29840475</v>
      </c>
      <c r="BX3" s="1">
        <v>1.671702796</v>
      </c>
      <c r="BY3" s="1">
        <v>0.876154505</v>
      </c>
      <c r="BZ3" s="1" t="s">
        <v>1091</v>
      </c>
      <c r="CA3" s="1">
        <v>42.49496081</v>
      </c>
      <c r="CB3" s="1" t="s">
        <v>148</v>
      </c>
      <c r="CC3" s="1">
        <v>0.048837151</v>
      </c>
      <c r="CD3" s="1">
        <v>0.110603268</v>
      </c>
      <c r="CE3" s="1">
        <v>0.080098987</v>
      </c>
      <c r="CF3" s="1">
        <v>0.277947527</v>
      </c>
      <c r="CG3" s="1">
        <v>0.175778389</v>
      </c>
      <c r="CH3" s="1">
        <v>797.09</v>
      </c>
      <c r="CI3" s="2" t="s">
        <v>1093</v>
      </c>
      <c r="CJ3" s="1">
        <v>658.269</v>
      </c>
      <c r="CK3" s="1">
        <v>425.019</v>
      </c>
      <c r="CL3" s="1">
        <v>233.25</v>
      </c>
      <c r="CM3" s="1">
        <v>5.193</v>
      </c>
      <c r="CN3" s="1">
        <v>640.761</v>
      </c>
      <c r="CO3" s="1">
        <v>6.921</v>
      </c>
      <c r="CP3" s="1">
        <v>0.0</v>
      </c>
      <c r="CQ3" s="1">
        <v>6.921</v>
      </c>
      <c r="CR3" s="1">
        <v>0.0</v>
      </c>
      <c r="CS3" s="1">
        <v>5.394</v>
      </c>
      <c r="CT3" s="1">
        <v>5.394</v>
      </c>
      <c r="CU3" s="1">
        <v>0.0</v>
      </c>
      <c r="CV3" s="1">
        <v>2.659</v>
      </c>
      <c r="CW3" s="1">
        <v>0.0</v>
      </c>
      <c r="CX3" s="1">
        <v>0.0</v>
      </c>
      <c r="CY3" s="1">
        <v>0.196</v>
      </c>
      <c r="CZ3" s="1">
        <v>0.016</v>
      </c>
      <c r="DA3" s="1">
        <v>0.117</v>
      </c>
      <c r="DB3" s="1">
        <v>0.134</v>
      </c>
      <c r="DC3" s="1">
        <v>0.0</v>
      </c>
      <c r="DD3" s="1">
        <v>0.027</v>
      </c>
      <c r="DE3" s="1">
        <v>0.027</v>
      </c>
      <c r="DF3" s="1">
        <v>3.567</v>
      </c>
      <c r="DG3" s="1">
        <v>1.268</v>
      </c>
      <c r="DH3" s="1">
        <v>4.836</v>
      </c>
      <c r="DI3" s="1">
        <v>0.164</v>
      </c>
      <c r="DJ3" s="1">
        <v>1.139</v>
      </c>
      <c r="DK3" s="1">
        <v>1.304</v>
      </c>
      <c r="DL3" s="1">
        <v>414.131</v>
      </c>
      <c r="DM3" s="1">
        <v>225.282</v>
      </c>
      <c r="DN3" s="1">
        <v>639.413</v>
      </c>
      <c r="DO3" s="1">
        <v>0.0</v>
      </c>
      <c r="DP3" s="1">
        <v>5.394</v>
      </c>
      <c r="DQ3" s="1">
        <v>5.394</v>
      </c>
      <c r="DR3" s="1" t="s">
        <v>157</v>
      </c>
      <c r="DS3" s="1" t="s">
        <v>157</v>
      </c>
      <c r="DT3" s="1" t="s">
        <v>158</v>
      </c>
      <c r="DU3" s="1" t="s">
        <v>149</v>
      </c>
      <c r="DV3" s="1">
        <v>417.789</v>
      </c>
      <c r="DW3" s="1" t="s">
        <v>1093</v>
      </c>
      <c r="DX3" s="1">
        <v>345.026</v>
      </c>
      <c r="DY3" s="1">
        <v>2.722</v>
      </c>
      <c r="DZ3" s="1">
        <v>335.85</v>
      </c>
      <c r="EA3" s="1" t="s">
        <v>157</v>
      </c>
      <c r="EB3" s="1" t="s">
        <v>157</v>
      </c>
      <c r="EC3" s="1" t="s">
        <v>158</v>
      </c>
      <c r="ED3" s="1" t="s">
        <v>149</v>
      </c>
      <c r="EE3" s="1" t="s">
        <v>159</v>
      </c>
      <c r="EF3" s="1" t="s">
        <v>151</v>
      </c>
      <c r="EG3" s="1" t="s">
        <v>151</v>
      </c>
    </row>
    <row r="4" ht="14.25" customHeight="1">
      <c r="A4" s="1" t="s">
        <v>160</v>
      </c>
      <c r="B4" s="1" t="s">
        <v>136</v>
      </c>
      <c r="C4" s="1">
        <v>53.0</v>
      </c>
      <c r="D4" s="4" t="s">
        <v>161</v>
      </c>
      <c r="E4" s="1">
        <v>161.0</v>
      </c>
      <c r="F4" s="1">
        <v>51.0</v>
      </c>
      <c r="G4" s="1" t="s">
        <v>154</v>
      </c>
      <c r="H4" s="1">
        <v>15.0</v>
      </c>
      <c r="I4" s="1">
        <v>119.0</v>
      </c>
      <c r="J4" s="1">
        <v>185.0</v>
      </c>
      <c r="K4" s="1">
        <v>3.62745098</v>
      </c>
      <c r="L4" s="1">
        <v>287.2</v>
      </c>
      <c r="M4" s="1">
        <v>1.84</v>
      </c>
      <c r="N4" s="1">
        <v>85.0</v>
      </c>
      <c r="O4" s="1">
        <v>5.55</v>
      </c>
      <c r="P4" s="1">
        <v>0.73</v>
      </c>
      <c r="Q4" s="1">
        <v>3.44</v>
      </c>
      <c r="R4" s="1">
        <v>0.212209302</v>
      </c>
      <c r="S4" s="1">
        <v>76.0</v>
      </c>
      <c r="T4" s="1">
        <v>6.28</v>
      </c>
      <c r="U4" s="1">
        <v>4.7175</v>
      </c>
      <c r="V4" s="1">
        <v>93.2</v>
      </c>
      <c r="W4" s="1">
        <f t="shared" si="1"/>
        <v>103.1622177</v>
      </c>
      <c r="X4" s="1">
        <v>124.1</v>
      </c>
      <c r="Y4" s="1">
        <v>75.94705982</v>
      </c>
      <c r="Z4" s="1">
        <f t="shared" si="2"/>
        <v>1.316706667</v>
      </c>
      <c r="AA4" s="1">
        <v>0.366124832</v>
      </c>
      <c r="AB4" s="1">
        <v>81.7</v>
      </c>
      <c r="AC4" s="1">
        <v>24.36942982</v>
      </c>
      <c r="AD4" s="1" t="s">
        <v>154</v>
      </c>
      <c r="AE4" s="1">
        <v>34.02038175</v>
      </c>
      <c r="AF4" s="1">
        <v>92.8</v>
      </c>
      <c r="AG4" s="1" t="s">
        <v>140</v>
      </c>
      <c r="AH4" s="1" t="s">
        <v>141</v>
      </c>
      <c r="AI4" s="1" t="s">
        <v>142</v>
      </c>
      <c r="AJ4" s="1" t="s">
        <v>142</v>
      </c>
      <c r="AK4" s="1" t="s">
        <v>143</v>
      </c>
      <c r="AL4" s="1">
        <v>127.0</v>
      </c>
      <c r="AM4" s="1">
        <v>92.0</v>
      </c>
      <c r="AN4" s="1">
        <v>1801.75</v>
      </c>
      <c r="AO4" s="1">
        <v>13.456</v>
      </c>
      <c r="AP4" s="1">
        <v>392.781</v>
      </c>
      <c r="AQ4" s="1">
        <v>797.58</v>
      </c>
      <c r="AR4" s="1">
        <v>11.3643</v>
      </c>
      <c r="AS4" s="1">
        <v>663.655</v>
      </c>
      <c r="AT4" s="1">
        <v>2623.48</v>
      </c>
      <c r="AU4" s="1">
        <v>206.965</v>
      </c>
      <c r="AV4" s="1">
        <v>9.70054</v>
      </c>
      <c r="AW4" s="1">
        <v>1.20799</v>
      </c>
      <c r="AX4" s="1">
        <v>2.78184</v>
      </c>
      <c r="AY4" s="1">
        <v>596.267</v>
      </c>
      <c r="AZ4" s="1">
        <v>1.34948</v>
      </c>
      <c r="BA4" s="1">
        <v>1.55709</v>
      </c>
      <c r="BB4" s="1">
        <v>24.0108</v>
      </c>
      <c r="BC4" s="1">
        <v>7.10066</v>
      </c>
      <c r="BD4" s="1">
        <v>1.42279</v>
      </c>
      <c r="BE4" s="1">
        <v>267.949</v>
      </c>
      <c r="BF4" s="1">
        <v>7.42483</v>
      </c>
      <c r="BG4" s="1">
        <v>177.954</v>
      </c>
      <c r="BH4" s="1">
        <v>7.456540815</v>
      </c>
      <c r="BI4" s="1">
        <v>6.827194979</v>
      </c>
      <c r="BJ4" s="1">
        <v>5.714212237</v>
      </c>
      <c r="BK4" s="1">
        <v>0.03816311</v>
      </c>
      <c r="BL4" s="1" t="s">
        <v>156</v>
      </c>
      <c r="BM4" s="1" t="s">
        <v>145</v>
      </c>
      <c r="BN4" s="1" t="s">
        <v>146</v>
      </c>
      <c r="BO4" s="1" t="s">
        <v>146</v>
      </c>
      <c r="BP4" s="1" t="s">
        <v>146</v>
      </c>
      <c r="BQ4" s="1" t="s">
        <v>146</v>
      </c>
      <c r="BR4" s="1" t="s">
        <v>146</v>
      </c>
      <c r="BS4" s="1" t="s">
        <v>147</v>
      </c>
      <c r="BT4" s="1" t="s">
        <v>147</v>
      </c>
      <c r="BU4" s="1" t="s">
        <v>147</v>
      </c>
      <c r="BV4" s="1" t="s">
        <v>147</v>
      </c>
      <c r="BW4" s="1" t="s">
        <v>147</v>
      </c>
      <c r="BX4" s="1">
        <v>0.455803493</v>
      </c>
      <c r="BY4" s="1">
        <v>0.252943115</v>
      </c>
      <c r="BZ4" s="1" t="s">
        <v>1091</v>
      </c>
      <c r="CA4" s="1">
        <v>24.5387931</v>
      </c>
      <c r="CB4" s="1" t="s">
        <v>148</v>
      </c>
      <c r="CC4" s="1">
        <v>0.079271755</v>
      </c>
      <c r="CD4" s="1">
        <v>0.736061467</v>
      </c>
      <c r="CE4" s="1">
        <v>0.160514448</v>
      </c>
      <c r="CF4" s="1">
        <v>0.009988308</v>
      </c>
      <c r="CG4" s="3">
        <v>3.34E-5</v>
      </c>
      <c r="CH4" s="1">
        <v>1215.964</v>
      </c>
      <c r="CI4" s="2" t="s">
        <v>1080</v>
      </c>
      <c r="CJ4" s="1">
        <v>1013.403</v>
      </c>
      <c r="CK4" s="1">
        <v>700.31</v>
      </c>
      <c r="CL4" s="1">
        <v>313.093</v>
      </c>
      <c r="CM4" s="1">
        <v>11.726</v>
      </c>
      <c r="CN4" s="1">
        <v>989.353</v>
      </c>
      <c r="CO4" s="1">
        <v>7.765</v>
      </c>
      <c r="CP4" s="1">
        <v>0.0</v>
      </c>
      <c r="CQ4" s="1">
        <v>7.765</v>
      </c>
      <c r="CR4" s="1">
        <v>0.0</v>
      </c>
      <c r="CS4" s="1">
        <v>4.559</v>
      </c>
      <c r="CT4" s="1">
        <v>4.559</v>
      </c>
      <c r="CU4" s="1">
        <v>0.0</v>
      </c>
      <c r="CV4" s="1">
        <v>0.79</v>
      </c>
      <c r="CW4" s="1">
        <v>0.0</v>
      </c>
      <c r="CX4" s="1">
        <v>0.0</v>
      </c>
      <c r="CY4" s="1">
        <v>11.635</v>
      </c>
      <c r="CZ4" s="1">
        <v>0.0</v>
      </c>
      <c r="DA4" s="1">
        <v>0.0</v>
      </c>
      <c r="DB4" s="1">
        <v>0.0</v>
      </c>
      <c r="DC4" s="1">
        <v>0.0</v>
      </c>
      <c r="DD4" s="1">
        <v>0.003</v>
      </c>
      <c r="DE4" s="1">
        <v>0.003</v>
      </c>
      <c r="DF4" s="1">
        <v>0.0</v>
      </c>
      <c r="DG4" s="1">
        <v>0.087</v>
      </c>
      <c r="DH4" s="1">
        <v>0.087</v>
      </c>
      <c r="DI4" s="1">
        <v>0.168</v>
      </c>
      <c r="DJ4" s="1">
        <v>0.714</v>
      </c>
      <c r="DK4" s="1">
        <v>0.882</v>
      </c>
      <c r="DL4" s="1">
        <v>680.742</v>
      </c>
      <c r="DM4" s="1">
        <v>307.729</v>
      </c>
      <c r="DN4" s="1">
        <v>988.471</v>
      </c>
      <c r="DO4" s="1">
        <v>0.0</v>
      </c>
      <c r="DP4" s="1">
        <v>4.559</v>
      </c>
      <c r="DQ4" s="1">
        <v>4.559</v>
      </c>
      <c r="DR4" s="1" t="s">
        <v>157</v>
      </c>
      <c r="DS4" s="1" t="s">
        <v>149</v>
      </c>
      <c r="DT4" s="1" t="s">
        <v>158</v>
      </c>
      <c r="DU4" s="1" t="s">
        <v>149</v>
      </c>
      <c r="DV4" s="1">
        <v>674.879</v>
      </c>
      <c r="DW4" s="1" t="s">
        <v>1092</v>
      </c>
      <c r="DX4" s="1">
        <v>562.455</v>
      </c>
      <c r="DY4" s="1">
        <v>6.508</v>
      </c>
      <c r="DZ4" s="1">
        <v>549.107</v>
      </c>
      <c r="EA4" s="1" t="s">
        <v>149</v>
      </c>
      <c r="EB4" s="1" t="s">
        <v>149</v>
      </c>
      <c r="EC4" s="1" t="s">
        <v>158</v>
      </c>
      <c r="ED4" s="1" t="s">
        <v>149</v>
      </c>
      <c r="EE4" s="1" t="s">
        <v>162</v>
      </c>
      <c r="EF4" s="1" t="s">
        <v>151</v>
      </c>
      <c r="EG4" s="1" t="s">
        <v>151</v>
      </c>
    </row>
    <row r="5" ht="14.25" customHeight="1">
      <c r="A5" s="1" t="s">
        <v>166</v>
      </c>
      <c r="B5" s="1" t="s">
        <v>153</v>
      </c>
      <c r="C5" s="1">
        <v>44.0</v>
      </c>
      <c r="D5" s="4" t="s">
        <v>161</v>
      </c>
      <c r="E5" s="1">
        <v>112.0</v>
      </c>
      <c r="F5" s="1">
        <v>73.0</v>
      </c>
      <c r="G5" s="1" t="s">
        <v>154</v>
      </c>
      <c r="H5" s="1">
        <v>23.0</v>
      </c>
      <c r="I5" s="1">
        <v>63.0</v>
      </c>
      <c r="J5" s="1">
        <v>159.0</v>
      </c>
      <c r="K5" s="1">
        <v>2.178082192</v>
      </c>
      <c r="L5" s="1">
        <v>45.1</v>
      </c>
      <c r="M5" s="1">
        <v>0.43</v>
      </c>
      <c r="N5" s="1">
        <v>64.0</v>
      </c>
      <c r="O5" s="1">
        <v>5.3</v>
      </c>
      <c r="P5" s="1">
        <v>12.25</v>
      </c>
      <c r="Q5" s="1">
        <v>28.21</v>
      </c>
      <c r="R5" s="1">
        <v>0.434243176</v>
      </c>
      <c r="S5" s="1">
        <v>114.0</v>
      </c>
      <c r="T5" s="1">
        <v>6.66</v>
      </c>
      <c r="U5" s="1">
        <v>3.552</v>
      </c>
      <c r="V5" s="1">
        <v>172.0</v>
      </c>
      <c r="W5" s="1">
        <f t="shared" si="1"/>
        <v>2561.538462</v>
      </c>
      <c r="X5" s="1">
        <v>127.3</v>
      </c>
      <c r="Y5" s="1">
        <v>95.1120039</v>
      </c>
      <c r="Z5" s="1">
        <f t="shared" si="2"/>
        <v>1.051392</v>
      </c>
      <c r="AA5" s="1">
        <v>0.379710619</v>
      </c>
      <c r="AB5" s="1">
        <v>60.5</v>
      </c>
      <c r="AC5" s="1">
        <v>21.03311899</v>
      </c>
      <c r="AD5" s="1" t="s">
        <v>154</v>
      </c>
      <c r="AE5" s="1">
        <v>35.29269552</v>
      </c>
      <c r="AF5" s="1">
        <v>73.3</v>
      </c>
      <c r="AG5" s="1" t="s">
        <v>154</v>
      </c>
      <c r="AH5" s="1" t="s">
        <v>154</v>
      </c>
      <c r="AI5" s="1" t="s">
        <v>167</v>
      </c>
      <c r="AJ5" s="1" t="s">
        <v>167</v>
      </c>
      <c r="AK5" s="1" t="s">
        <v>143</v>
      </c>
      <c r="AL5" s="1">
        <v>109.0</v>
      </c>
      <c r="AM5" s="1">
        <v>74.0</v>
      </c>
      <c r="AN5" s="1">
        <v>2211.42</v>
      </c>
      <c r="AO5" s="1">
        <v>21.4724</v>
      </c>
      <c r="AP5" s="1">
        <v>404.349</v>
      </c>
      <c r="AQ5" s="1">
        <v>937.622</v>
      </c>
      <c r="AR5" s="1">
        <v>14.2588</v>
      </c>
      <c r="AS5" s="1">
        <v>1381.54</v>
      </c>
      <c r="AT5" s="1">
        <v>4460.18</v>
      </c>
      <c r="AU5" s="1">
        <v>254.658</v>
      </c>
      <c r="AV5" s="1">
        <v>10.8368</v>
      </c>
      <c r="AW5" s="1">
        <v>1.68263</v>
      </c>
      <c r="AX5" s="1">
        <v>3.07767</v>
      </c>
      <c r="AY5" s="1">
        <v>826.435</v>
      </c>
      <c r="AZ5" s="1">
        <v>1.23758</v>
      </c>
      <c r="BA5" s="1">
        <v>1.68742</v>
      </c>
      <c r="BB5" s="1">
        <v>16.597</v>
      </c>
      <c r="BC5" s="1">
        <v>5.13946</v>
      </c>
      <c r="BD5" s="1">
        <v>2.29504</v>
      </c>
      <c r="BE5" s="1">
        <v>344.378</v>
      </c>
      <c r="BF5" s="1">
        <v>7.14631</v>
      </c>
      <c r="BG5" s="1">
        <v>313.462</v>
      </c>
      <c r="BH5" s="1">
        <v>4.930575036</v>
      </c>
      <c r="BI5" s="1">
        <v>1.020042388</v>
      </c>
      <c r="BJ5" s="1">
        <v>0.223032155</v>
      </c>
      <c r="BK5" s="1">
        <v>0.0</v>
      </c>
      <c r="BL5" s="1" t="s">
        <v>144</v>
      </c>
      <c r="BM5" s="1" t="s">
        <v>145</v>
      </c>
      <c r="BN5" s="1" t="s">
        <v>146</v>
      </c>
      <c r="BO5" s="1" t="s">
        <v>145</v>
      </c>
      <c r="BP5" s="1" t="s">
        <v>146</v>
      </c>
      <c r="BQ5" s="1" t="s">
        <v>146</v>
      </c>
      <c r="BR5" s="1" t="s">
        <v>146</v>
      </c>
      <c r="BS5" s="1">
        <v>40.98004675</v>
      </c>
      <c r="BT5" s="1">
        <v>15.64619693</v>
      </c>
      <c r="BU5" s="1">
        <v>5.781766371</v>
      </c>
      <c r="BV5" s="1">
        <v>2.479491421</v>
      </c>
      <c r="BW5" s="1">
        <v>9.421926107</v>
      </c>
      <c r="BX5" s="1">
        <v>-1.5069869</v>
      </c>
      <c r="BY5" s="1">
        <v>-0.681586115</v>
      </c>
      <c r="BZ5" s="1" t="s">
        <v>1094</v>
      </c>
      <c r="CA5" s="1">
        <v>29.72442019</v>
      </c>
      <c r="CB5" s="1" t="s">
        <v>154</v>
      </c>
      <c r="CC5" s="1">
        <v>3.02115E-4</v>
      </c>
      <c r="CD5" s="1">
        <v>0.371752266</v>
      </c>
      <c r="CE5" s="1">
        <v>0.034516616</v>
      </c>
      <c r="CF5" s="1">
        <v>0.180664653</v>
      </c>
      <c r="CG5" s="1">
        <v>6.79758E-4</v>
      </c>
      <c r="CH5" s="1">
        <v>1242.238</v>
      </c>
      <c r="CI5" s="2" t="s">
        <v>1080</v>
      </c>
      <c r="CJ5" s="1">
        <v>247.292</v>
      </c>
      <c r="CK5" s="1">
        <v>132.09</v>
      </c>
      <c r="CL5" s="1">
        <v>115.202</v>
      </c>
      <c r="CM5" s="1">
        <v>87.692</v>
      </c>
      <c r="CN5" s="1">
        <v>144.355</v>
      </c>
      <c r="CO5" s="1">
        <v>0.455</v>
      </c>
      <c r="CP5" s="1">
        <v>0.0</v>
      </c>
      <c r="CQ5" s="1">
        <v>0.455</v>
      </c>
      <c r="CR5" s="1">
        <v>0.0</v>
      </c>
      <c r="CS5" s="1">
        <v>14.791</v>
      </c>
      <c r="CT5" s="1">
        <v>14.791</v>
      </c>
      <c r="CU5" s="1">
        <v>0.0</v>
      </c>
      <c r="CV5" s="1">
        <v>0.447</v>
      </c>
      <c r="CW5" s="1">
        <v>0.0</v>
      </c>
      <c r="CX5" s="1">
        <v>0.0</v>
      </c>
      <c r="CY5" s="1">
        <v>73.136</v>
      </c>
      <c r="CZ5" s="1">
        <v>1.614</v>
      </c>
      <c r="DA5" s="1">
        <v>2.109</v>
      </c>
      <c r="DB5" s="1">
        <v>3.722</v>
      </c>
      <c r="DC5" s="1">
        <v>4.348</v>
      </c>
      <c r="DD5" s="1">
        <v>0.335</v>
      </c>
      <c r="DE5" s="1">
        <v>4.683</v>
      </c>
      <c r="DF5" s="1">
        <v>3.186</v>
      </c>
      <c r="DG5" s="1">
        <v>2.965</v>
      </c>
      <c r="DH5" s="1">
        <v>6.151</v>
      </c>
      <c r="DI5" s="1">
        <v>0.565</v>
      </c>
      <c r="DJ5" s="1">
        <v>5.558</v>
      </c>
      <c r="DK5" s="1">
        <v>6.124</v>
      </c>
      <c r="DL5" s="1">
        <v>48.744</v>
      </c>
      <c r="DM5" s="1">
        <v>89.403</v>
      </c>
      <c r="DN5" s="1">
        <v>138.147</v>
      </c>
      <c r="DO5" s="1">
        <v>0.0</v>
      </c>
      <c r="DP5" s="1">
        <v>14.791</v>
      </c>
      <c r="DQ5" s="1">
        <v>14.791</v>
      </c>
      <c r="DR5" s="1" t="s">
        <v>157</v>
      </c>
      <c r="DS5" s="1" t="s">
        <v>158</v>
      </c>
      <c r="DT5" s="1" t="s">
        <v>157</v>
      </c>
      <c r="DU5" s="1" t="s">
        <v>157</v>
      </c>
      <c r="DV5" s="1">
        <v>561.738</v>
      </c>
      <c r="DW5" s="1" t="s">
        <v>1092</v>
      </c>
      <c r="DX5" s="1">
        <v>111.825</v>
      </c>
      <c r="DY5" s="1">
        <v>39.654</v>
      </c>
      <c r="DZ5" s="1">
        <v>65.277</v>
      </c>
      <c r="EA5" s="1" t="s">
        <v>157</v>
      </c>
      <c r="EB5" s="1" t="s">
        <v>158</v>
      </c>
      <c r="EC5" s="1" t="s">
        <v>157</v>
      </c>
      <c r="ED5" s="1" t="s">
        <v>157</v>
      </c>
      <c r="EE5" s="1" t="s">
        <v>168</v>
      </c>
      <c r="EF5" s="1" t="s">
        <v>151</v>
      </c>
      <c r="EG5" s="1" t="s">
        <v>151</v>
      </c>
    </row>
    <row r="6" ht="14.25" customHeight="1">
      <c r="A6" s="1" t="s">
        <v>169</v>
      </c>
      <c r="B6" s="1" t="s">
        <v>136</v>
      </c>
      <c r="C6" s="1">
        <v>43.0</v>
      </c>
      <c r="D6" s="4" t="s">
        <v>161</v>
      </c>
      <c r="E6" s="1">
        <v>164.0</v>
      </c>
      <c r="F6" s="1">
        <v>41.0</v>
      </c>
      <c r="G6" s="1" t="s">
        <v>154</v>
      </c>
      <c r="H6" s="1">
        <v>61.0</v>
      </c>
      <c r="I6" s="1">
        <v>76.0</v>
      </c>
      <c r="J6" s="1">
        <v>178.0</v>
      </c>
      <c r="K6" s="1">
        <v>4.341463415</v>
      </c>
      <c r="L6" s="1">
        <v>126.7</v>
      </c>
      <c r="M6" s="1">
        <v>1.47</v>
      </c>
      <c r="N6" s="1">
        <v>81.0</v>
      </c>
      <c r="O6" s="1">
        <v>5.5</v>
      </c>
      <c r="P6" s="1">
        <v>1.53</v>
      </c>
      <c r="Q6" s="1">
        <v>6.2</v>
      </c>
      <c r="R6" s="1">
        <v>0.246774194</v>
      </c>
      <c r="S6" s="1">
        <v>306.0</v>
      </c>
      <c r="T6" s="1">
        <v>9.25</v>
      </c>
      <c r="U6" s="1">
        <v>4.4955</v>
      </c>
      <c r="V6" s="1">
        <v>133.1</v>
      </c>
      <c r="W6" s="1">
        <f t="shared" si="1"/>
        <v>185.8362632</v>
      </c>
      <c r="X6" s="1">
        <v>85.9</v>
      </c>
      <c r="Y6" s="1">
        <v>54.10816222</v>
      </c>
      <c r="Z6" s="1">
        <f t="shared" si="2"/>
        <v>1.84815</v>
      </c>
      <c r="AA6" s="1">
        <v>0.347396277</v>
      </c>
      <c r="AB6" s="1">
        <v>70.6</v>
      </c>
      <c r="AC6" s="1">
        <v>26.05823758</v>
      </c>
      <c r="AD6" s="1" t="s">
        <v>139</v>
      </c>
      <c r="AE6" s="1">
        <v>34.74737273</v>
      </c>
      <c r="AF6" s="1">
        <v>88.2</v>
      </c>
      <c r="AG6" s="1" t="s">
        <v>140</v>
      </c>
      <c r="AH6" s="1" t="s">
        <v>154</v>
      </c>
      <c r="AI6" s="1" t="s">
        <v>142</v>
      </c>
      <c r="AJ6" s="1" t="s">
        <v>142</v>
      </c>
      <c r="AK6" s="1" t="s">
        <v>170</v>
      </c>
      <c r="AL6" s="1">
        <v>129.0</v>
      </c>
      <c r="AM6" s="1">
        <v>83.0</v>
      </c>
      <c r="AN6" s="1">
        <v>2024.59</v>
      </c>
      <c r="AO6" s="1">
        <v>14.9162</v>
      </c>
      <c r="AP6" s="1">
        <v>664.086</v>
      </c>
      <c r="AQ6" s="1">
        <v>1051.93</v>
      </c>
      <c r="AR6" s="1">
        <v>16.4337</v>
      </c>
      <c r="AS6" s="1">
        <v>1304.5</v>
      </c>
      <c r="AT6" s="1">
        <v>3130.73</v>
      </c>
      <c r="AU6" s="1">
        <v>221.634</v>
      </c>
      <c r="AV6" s="1">
        <v>10.1849</v>
      </c>
      <c r="AW6" s="1">
        <v>1.26617</v>
      </c>
      <c r="AX6" s="1">
        <v>3.24282</v>
      </c>
      <c r="AY6" s="1">
        <v>1157.33</v>
      </c>
      <c r="AZ6" s="1">
        <v>1.16729</v>
      </c>
      <c r="BA6" s="1">
        <v>1.93663</v>
      </c>
      <c r="BB6" s="1">
        <v>15.051</v>
      </c>
      <c r="BC6" s="1">
        <v>5.23267</v>
      </c>
      <c r="BD6" s="1">
        <v>1.76864</v>
      </c>
      <c r="BE6" s="1">
        <v>413.701</v>
      </c>
      <c r="BF6" s="1">
        <v>7.03612</v>
      </c>
      <c r="BG6" s="1">
        <v>134.591</v>
      </c>
      <c r="BH6" s="1">
        <v>0.0</v>
      </c>
      <c r="BI6" s="1">
        <v>0.0</v>
      </c>
      <c r="BJ6" s="1">
        <v>0.0</v>
      </c>
      <c r="BK6" s="1">
        <v>0.0</v>
      </c>
      <c r="BL6" s="1" t="s">
        <v>144</v>
      </c>
      <c r="BM6" s="1" t="s">
        <v>146</v>
      </c>
      <c r="BN6" s="1" t="s">
        <v>145</v>
      </c>
      <c r="BO6" s="1" t="s">
        <v>145</v>
      </c>
      <c r="BP6" s="1" t="s">
        <v>146</v>
      </c>
      <c r="BQ6" s="1" t="s">
        <v>146</v>
      </c>
      <c r="BR6" s="1" t="s">
        <v>146</v>
      </c>
      <c r="BS6" s="1">
        <v>30.10226015</v>
      </c>
      <c r="BT6" s="1">
        <v>9.979007612</v>
      </c>
      <c r="BU6" s="1">
        <v>2.417938605</v>
      </c>
      <c r="BV6" s="1">
        <v>1.300711426</v>
      </c>
      <c r="BW6" s="1">
        <v>4.450658264</v>
      </c>
      <c r="BX6" s="1">
        <v>-0.206977793</v>
      </c>
      <c r="BY6" s="1">
        <v>-0.102211256</v>
      </c>
      <c r="BZ6" s="1" t="s">
        <v>1094</v>
      </c>
      <c r="CA6" s="1">
        <v>26.67573696</v>
      </c>
      <c r="CB6" s="1" t="s">
        <v>148</v>
      </c>
      <c r="CC6" s="1">
        <v>0.05868517</v>
      </c>
      <c r="CD6" s="1">
        <v>0.350503744</v>
      </c>
      <c r="CE6" s="1">
        <v>0.004037791</v>
      </c>
      <c r="CF6" s="1">
        <v>0.098063429</v>
      </c>
      <c r="CG6" s="1">
        <v>0.130444157</v>
      </c>
      <c r="CH6" s="1">
        <v>491.546</v>
      </c>
      <c r="CI6" s="2" t="s">
        <v>1093</v>
      </c>
      <c r="CJ6" s="1">
        <v>409.751</v>
      </c>
      <c r="CK6" s="1">
        <v>400.112</v>
      </c>
      <c r="CL6" s="1">
        <v>9.639</v>
      </c>
      <c r="CM6" s="1">
        <v>383.705</v>
      </c>
      <c r="CN6" s="1">
        <v>24.337</v>
      </c>
      <c r="CO6" s="1">
        <v>0.039</v>
      </c>
      <c r="CP6" s="1">
        <v>0.0</v>
      </c>
      <c r="CQ6" s="1">
        <v>0.039</v>
      </c>
      <c r="CR6" s="1">
        <v>0.0</v>
      </c>
      <c r="CS6" s="1">
        <v>1.67</v>
      </c>
      <c r="CT6" s="1">
        <v>1.67</v>
      </c>
      <c r="CU6" s="1">
        <v>0.0</v>
      </c>
      <c r="CV6" s="1">
        <v>0.0</v>
      </c>
      <c r="CW6" s="1">
        <v>0.0</v>
      </c>
      <c r="CX6" s="1">
        <v>0.0</v>
      </c>
      <c r="CY6" s="1">
        <v>33.581</v>
      </c>
      <c r="CZ6" s="1">
        <v>0.0</v>
      </c>
      <c r="DA6" s="1">
        <v>0.0</v>
      </c>
      <c r="DB6" s="1">
        <v>0.0</v>
      </c>
      <c r="DC6" s="1">
        <v>0.0</v>
      </c>
      <c r="DD6" s="1">
        <v>0.001</v>
      </c>
      <c r="DE6" s="1">
        <v>0.001</v>
      </c>
      <c r="DF6" s="1">
        <v>349.654</v>
      </c>
      <c r="DG6" s="1">
        <v>0.424</v>
      </c>
      <c r="DH6" s="1">
        <v>350.077</v>
      </c>
      <c r="DI6" s="1">
        <v>0.121</v>
      </c>
      <c r="DJ6" s="1">
        <v>0.284</v>
      </c>
      <c r="DK6" s="1">
        <v>0.405</v>
      </c>
      <c r="DL6" s="1">
        <v>16.67</v>
      </c>
      <c r="DM6" s="1">
        <v>7.258</v>
      </c>
      <c r="DN6" s="1">
        <v>23.928</v>
      </c>
      <c r="DO6" s="1">
        <v>0.0</v>
      </c>
      <c r="DP6" s="1">
        <v>1.67</v>
      </c>
      <c r="DQ6" s="1">
        <v>1.67</v>
      </c>
      <c r="DR6" s="1" t="s">
        <v>158</v>
      </c>
      <c r="DS6" s="1" t="s">
        <v>157</v>
      </c>
      <c r="DT6" s="1" t="s">
        <v>149</v>
      </c>
      <c r="DU6" s="1" t="s">
        <v>158</v>
      </c>
      <c r="DV6" s="1">
        <v>242.788</v>
      </c>
      <c r="DW6" s="1" t="s">
        <v>1093</v>
      </c>
      <c r="DX6" s="1">
        <v>202.387</v>
      </c>
      <c r="DY6" s="1">
        <v>189.522</v>
      </c>
      <c r="DZ6" s="1">
        <v>12.021</v>
      </c>
      <c r="EA6" s="1" t="s">
        <v>158</v>
      </c>
      <c r="EB6" s="1" t="s">
        <v>157</v>
      </c>
      <c r="EC6" s="1" t="s">
        <v>149</v>
      </c>
      <c r="ED6" s="1" t="s">
        <v>158</v>
      </c>
      <c r="EE6" s="1" t="s">
        <v>171</v>
      </c>
      <c r="EF6" s="1" t="s">
        <v>151</v>
      </c>
      <c r="EG6" s="1" t="s">
        <v>151</v>
      </c>
    </row>
    <row r="7" ht="14.25" customHeight="1">
      <c r="A7" s="1" t="s">
        <v>176</v>
      </c>
      <c r="B7" s="1" t="s">
        <v>136</v>
      </c>
      <c r="C7" s="1">
        <v>32.0</v>
      </c>
      <c r="D7" s="4" t="s">
        <v>137</v>
      </c>
      <c r="E7" s="1">
        <v>148.0</v>
      </c>
      <c r="F7" s="1">
        <v>42.0</v>
      </c>
      <c r="G7" s="1" t="s">
        <v>154</v>
      </c>
      <c r="H7" s="1">
        <v>25.0</v>
      </c>
      <c r="I7" s="1">
        <v>85.0</v>
      </c>
      <c r="J7" s="1">
        <v>152.0</v>
      </c>
      <c r="K7" s="1">
        <v>3.619047619</v>
      </c>
      <c r="L7" s="1">
        <v>260.2</v>
      </c>
      <c r="M7" s="1">
        <v>0.91</v>
      </c>
      <c r="N7" s="1">
        <v>81.0</v>
      </c>
      <c r="O7" s="1">
        <v>4.9</v>
      </c>
      <c r="P7" s="1">
        <v>4.77</v>
      </c>
      <c r="Q7" s="1">
        <v>2.82</v>
      </c>
      <c r="R7" s="1">
        <v>1.691489362</v>
      </c>
      <c r="S7" s="1">
        <v>126.0</v>
      </c>
      <c r="T7" s="1">
        <v>10.68</v>
      </c>
      <c r="U7" s="1">
        <v>4.4955</v>
      </c>
      <c r="V7" s="1">
        <v>146.6</v>
      </c>
      <c r="W7" s="1">
        <f t="shared" si="1"/>
        <v>214.565545</v>
      </c>
      <c r="X7" s="1">
        <v>74.6</v>
      </c>
      <c r="Y7" s="1">
        <v>46.86334274</v>
      </c>
      <c r="Z7" s="1">
        <f t="shared" si="2"/>
        <v>2.133864</v>
      </c>
      <c r="AA7" s="1">
        <v>0.340021954</v>
      </c>
      <c r="AB7" s="1">
        <v>105.7</v>
      </c>
      <c r="AC7" s="1">
        <v>32.33539236</v>
      </c>
      <c r="AD7" s="1" t="s">
        <v>155</v>
      </c>
      <c r="AE7" s="1">
        <v>37.40641712</v>
      </c>
      <c r="AF7" s="1">
        <v>105.2</v>
      </c>
      <c r="AG7" s="1" t="s">
        <v>140</v>
      </c>
      <c r="AH7" s="1" t="s">
        <v>141</v>
      </c>
      <c r="AI7" s="1" t="s">
        <v>142</v>
      </c>
      <c r="AJ7" s="1" t="s">
        <v>167</v>
      </c>
      <c r="AK7" s="1" t="s">
        <v>143</v>
      </c>
      <c r="AL7" s="1">
        <v>169.0</v>
      </c>
      <c r="AM7" s="1">
        <v>106.0</v>
      </c>
      <c r="AN7" s="1">
        <v>1666.92</v>
      </c>
      <c r="AO7" s="1">
        <v>14.7785</v>
      </c>
      <c r="AP7" s="1">
        <v>641.737</v>
      </c>
      <c r="AQ7" s="1">
        <v>1188.15</v>
      </c>
      <c r="AR7" s="1">
        <v>10.5119</v>
      </c>
      <c r="AS7" s="1">
        <v>991.524</v>
      </c>
      <c r="AT7" s="1">
        <v>2769.65</v>
      </c>
      <c r="AU7" s="1">
        <v>231.308</v>
      </c>
      <c r="AV7" s="1">
        <v>9.63526</v>
      </c>
      <c r="AW7" s="1">
        <v>1.19844</v>
      </c>
      <c r="AX7" s="1">
        <v>3.16521</v>
      </c>
      <c r="AY7" s="1">
        <v>583.495</v>
      </c>
      <c r="AZ7" s="1">
        <v>0.742417</v>
      </c>
      <c r="BA7" s="1">
        <v>1.43203</v>
      </c>
      <c r="BB7" s="1">
        <v>20.1113</v>
      </c>
      <c r="BC7" s="1">
        <v>5.03112</v>
      </c>
      <c r="BD7" s="1">
        <v>1.40707</v>
      </c>
      <c r="BE7" s="1">
        <v>287.521</v>
      </c>
      <c r="BF7" s="1">
        <v>8.02647</v>
      </c>
      <c r="BG7" s="1">
        <v>102.53</v>
      </c>
      <c r="BH7" s="1">
        <v>17.29834476</v>
      </c>
      <c r="BI7" s="1">
        <v>4.84906903</v>
      </c>
      <c r="BJ7" s="1">
        <v>1.742714582</v>
      </c>
      <c r="BK7" s="1">
        <v>0.210890052</v>
      </c>
      <c r="BL7" s="1" t="s">
        <v>156</v>
      </c>
      <c r="BM7" s="1" t="s">
        <v>145</v>
      </c>
      <c r="BN7" s="1" t="s">
        <v>146</v>
      </c>
      <c r="BO7" s="1" t="s">
        <v>146</v>
      </c>
      <c r="BP7" s="1" t="s">
        <v>146</v>
      </c>
      <c r="BQ7" s="1" t="s">
        <v>146</v>
      </c>
      <c r="BR7" s="1" t="s">
        <v>146</v>
      </c>
      <c r="BS7" s="1" t="s">
        <v>147</v>
      </c>
      <c r="BT7" s="1" t="s">
        <v>147</v>
      </c>
      <c r="BU7" s="1" t="s">
        <v>147</v>
      </c>
      <c r="BV7" s="1" t="s">
        <v>147</v>
      </c>
      <c r="BW7" s="1" t="s">
        <v>147</v>
      </c>
      <c r="BX7" s="1">
        <v>1.07568559</v>
      </c>
      <c r="BY7" s="1">
        <v>0.645282297</v>
      </c>
      <c r="BZ7" s="1" t="s">
        <v>1091</v>
      </c>
      <c r="CA7" s="1">
        <v>29.62737643</v>
      </c>
      <c r="CB7" s="1" t="s">
        <v>148</v>
      </c>
      <c r="CC7" s="1">
        <v>0.181878914</v>
      </c>
      <c r="CD7" s="1">
        <v>0.389269311</v>
      </c>
      <c r="CE7" s="1">
        <v>0.272442589</v>
      </c>
      <c r="CF7" s="1">
        <v>0.054697286</v>
      </c>
      <c r="CG7" s="1">
        <v>0.052066806</v>
      </c>
      <c r="CH7" s="1">
        <v>821.399</v>
      </c>
      <c r="CI7" s="2" t="s">
        <v>1093</v>
      </c>
      <c r="CJ7" s="1">
        <v>454.44</v>
      </c>
      <c r="CK7" s="1">
        <v>389.771</v>
      </c>
      <c r="CL7" s="1">
        <v>64.669</v>
      </c>
      <c r="CM7" s="1">
        <v>330.449</v>
      </c>
      <c r="CN7" s="1">
        <v>119.762</v>
      </c>
      <c r="CO7" s="1">
        <v>0.0</v>
      </c>
      <c r="CP7" s="1">
        <v>0.0</v>
      </c>
      <c r="CQ7" s="1">
        <v>0.0</v>
      </c>
      <c r="CR7" s="1">
        <v>0.0</v>
      </c>
      <c r="CS7" s="1">
        <v>3.981</v>
      </c>
      <c r="CT7" s="1">
        <v>3.981</v>
      </c>
      <c r="CU7" s="1">
        <v>0.247</v>
      </c>
      <c r="CV7" s="1">
        <v>0.0</v>
      </c>
      <c r="CW7" s="1">
        <v>191.413</v>
      </c>
      <c r="CX7" s="1">
        <v>0.0</v>
      </c>
      <c r="CY7" s="1">
        <v>112.569</v>
      </c>
      <c r="CZ7" s="1">
        <v>0.0</v>
      </c>
      <c r="DA7" s="1">
        <v>0.0</v>
      </c>
      <c r="DB7" s="1">
        <v>0.0</v>
      </c>
      <c r="DC7" s="1">
        <v>0.048</v>
      </c>
      <c r="DD7" s="1">
        <v>0.018</v>
      </c>
      <c r="DE7" s="1">
        <v>0.065</v>
      </c>
      <c r="DF7" s="1">
        <v>16.984</v>
      </c>
      <c r="DG7" s="1">
        <v>9.418</v>
      </c>
      <c r="DH7" s="1">
        <v>26.402</v>
      </c>
      <c r="DI7" s="1">
        <v>55.682</v>
      </c>
      <c r="DJ7" s="1">
        <v>41.679</v>
      </c>
      <c r="DK7" s="1">
        <v>97.361</v>
      </c>
      <c r="DL7" s="1">
        <v>12.828</v>
      </c>
      <c r="DM7" s="1">
        <v>9.573</v>
      </c>
      <c r="DN7" s="1">
        <v>22.401</v>
      </c>
      <c r="DO7" s="1">
        <v>0.0</v>
      </c>
      <c r="DP7" s="1">
        <v>3.981</v>
      </c>
      <c r="DQ7" s="1">
        <v>3.981</v>
      </c>
      <c r="DR7" s="1" t="s">
        <v>157</v>
      </c>
      <c r="DS7" s="1" t="s">
        <v>157</v>
      </c>
      <c r="DT7" s="1" t="s">
        <v>149</v>
      </c>
      <c r="DU7" s="1" t="s">
        <v>157</v>
      </c>
      <c r="DV7" s="1">
        <v>492.765</v>
      </c>
      <c r="DW7" s="1" t="s">
        <v>1093</v>
      </c>
      <c r="DX7" s="1">
        <v>272.622</v>
      </c>
      <c r="DY7" s="1">
        <v>198.239</v>
      </c>
      <c r="DZ7" s="1">
        <v>71.846</v>
      </c>
      <c r="EA7" s="1" t="s">
        <v>157</v>
      </c>
      <c r="EB7" s="1" t="s">
        <v>157</v>
      </c>
      <c r="EC7" s="1" t="s">
        <v>149</v>
      </c>
      <c r="ED7" s="1" t="s">
        <v>157</v>
      </c>
      <c r="EE7" s="1" t="s">
        <v>177</v>
      </c>
      <c r="EF7" s="1" t="s">
        <v>151</v>
      </c>
      <c r="EG7" s="1" t="s">
        <v>151</v>
      </c>
    </row>
    <row r="8" ht="14.25" customHeight="1">
      <c r="A8" s="1" t="s">
        <v>182</v>
      </c>
      <c r="B8" s="1" t="s">
        <v>153</v>
      </c>
      <c r="C8" s="1">
        <v>22.0</v>
      </c>
      <c r="D8" s="4" t="s">
        <v>137</v>
      </c>
      <c r="E8" s="1">
        <v>113.0</v>
      </c>
      <c r="F8" s="1">
        <v>73.0</v>
      </c>
      <c r="G8" s="1" t="s">
        <v>154</v>
      </c>
      <c r="H8" s="1">
        <v>11.0</v>
      </c>
      <c r="I8" s="1">
        <v>122.0</v>
      </c>
      <c r="J8" s="1">
        <v>206.0</v>
      </c>
      <c r="K8" s="1">
        <v>2.821917808</v>
      </c>
      <c r="L8" s="1">
        <v>222.3</v>
      </c>
      <c r="M8" s="1">
        <v>6.13</v>
      </c>
      <c r="N8" s="1">
        <v>75.0</v>
      </c>
      <c r="O8" s="1">
        <v>5.6</v>
      </c>
      <c r="P8" s="1">
        <v>16.15</v>
      </c>
      <c r="Q8" s="1">
        <v>6.23</v>
      </c>
      <c r="R8" s="1">
        <v>2.592295345</v>
      </c>
      <c r="S8" s="1">
        <v>54.0</v>
      </c>
      <c r="T8" s="1">
        <v>11.71</v>
      </c>
      <c r="U8" s="1">
        <v>4.1625</v>
      </c>
      <c r="V8" s="1">
        <v>181.8</v>
      </c>
      <c r="W8" s="1">
        <f t="shared" si="1"/>
        <v>353.509434</v>
      </c>
      <c r="X8" s="1">
        <v>69.7</v>
      </c>
      <c r="Y8" s="1">
        <v>46.1605927</v>
      </c>
      <c r="Z8" s="1">
        <f t="shared" si="2"/>
        <v>2.16635</v>
      </c>
      <c r="AA8" s="1">
        <v>0.339264991</v>
      </c>
      <c r="AB8" s="1">
        <v>62.1</v>
      </c>
      <c r="AC8" s="1">
        <v>28.31271277</v>
      </c>
      <c r="AD8" s="1" t="s">
        <v>139</v>
      </c>
      <c r="AE8" s="1">
        <v>37.40641712</v>
      </c>
      <c r="AF8" s="1">
        <v>76.9</v>
      </c>
      <c r="AG8" s="1" t="s">
        <v>154</v>
      </c>
      <c r="AH8" s="1" t="s">
        <v>154</v>
      </c>
      <c r="AI8" s="1" t="s">
        <v>142</v>
      </c>
      <c r="AJ8" s="1" t="s">
        <v>167</v>
      </c>
      <c r="AK8" s="1" t="s">
        <v>143</v>
      </c>
      <c r="AL8" s="1">
        <v>113.0</v>
      </c>
      <c r="AM8" s="1">
        <v>75.0</v>
      </c>
      <c r="AN8" s="1">
        <v>2211.79</v>
      </c>
      <c r="AO8" s="1">
        <v>10.5642</v>
      </c>
      <c r="AP8" s="1">
        <v>742.16</v>
      </c>
      <c r="AQ8" s="1">
        <v>1057.49</v>
      </c>
      <c r="AR8" s="1">
        <v>12.9838</v>
      </c>
      <c r="AS8" s="1">
        <v>1652.31</v>
      </c>
      <c r="AT8" s="1">
        <v>2131.0</v>
      </c>
      <c r="AU8" s="1">
        <v>190.572</v>
      </c>
      <c r="AV8" s="1">
        <v>10.0625</v>
      </c>
      <c r="AW8" s="1">
        <v>1.26726</v>
      </c>
      <c r="AX8" s="1">
        <v>2.47049</v>
      </c>
      <c r="AY8" s="1">
        <v>806.568</v>
      </c>
      <c r="AZ8" s="1">
        <v>1.08425</v>
      </c>
      <c r="BA8" s="1">
        <v>1.69779</v>
      </c>
      <c r="BB8" s="1">
        <v>14.965</v>
      </c>
      <c r="BC8" s="1">
        <v>4.95161</v>
      </c>
      <c r="BD8" s="1">
        <v>2.64676</v>
      </c>
      <c r="BE8" s="1">
        <v>311.591</v>
      </c>
      <c r="BF8" s="1">
        <v>6.91812</v>
      </c>
      <c r="BG8" s="1">
        <v>101.883</v>
      </c>
      <c r="BH8" s="1">
        <v>6.752308986</v>
      </c>
      <c r="BI8" s="1">
        <v>1.259224267</v>
      </c>
      <c r="BJ8" s="1">
        <v>0.557330073</v>
      </c>
      <c r="BK8" s="1">
        <v>0.056319572</v>
      </c>
      <c r="BL8" s="1" t="s">
        <v>156</v>
      </c>
      <c r="BM8" s="1" t="s">
        <v>146</v>
      </c>
      <c r="BN8" s="1" t="s">
        <v>146</v>
      </c>
      <c r="BO8" s="1" t="s">
        <v>146</v>
      </c>
      <c r="BP8" s="1" t="s">
        <v>146</v>
      </c>
      <c r="BQ8" s="1" t="s">
        <v>145</v>
      </c>
      <c r="BR8" s="1" t="s">
        <v>146</v>
      </c>
      <c r="BS8" s="1">
        <v>102.9505233</v>
      </c>
      <c r="BT8" s="1">
        <v>17.12131995</v>
      </c>
      <c r="BU8" s="1">
        <v>14.06846866</v>
      </c>
      <c r="BV8" s="1">
        <v>10.96089779</v>
      </c>
      <c r="BW8" s="1">
        <v>47.66209216</v>
      </c>
      <c r="BX8" s="1">
        <v>1.244574488</v>
      </c>
      <c r="BY8" s="1">
        <v>0.562646694</v>
      </c>
      <c r="BZ8" s="1" t="s">
        <v>1091</v>
      </c>
      <c r="CA8" s="1">
        <v>37.48244473</v>
      </c>
      <c r="CB8" s="1" t="s">
        <v>148</v>
      </c>
      <c r="CC8" s="1">
        <v>1.64551E-4</v>
      </c>
      <c r="CD8" s="1">
        <v>0.557850135</v>
      </c>
      <c r="CE8" s="1">
        <v>0.229384783</v>
      </c>
      <c r="CF8" s="1">
        <v>0.042351441</v>
      </c>
      <c r="CG8" s="1">
        <v>0.02283152</v>
      </c>
      <c r="CH8" s="1">
        <v>384.49</v>
      </c>
      <c r="CI8" s="2" t="s">
        <v>1093</v>
      </c>
      <c r="CJ8" s="1">
        <v>90.819</v>
      </c>
      <c r="CK8" s="1">
        <v>48.901</v>
      </c>
      <c r="CL8" s="1">
        <v>41.918</v>
      </c>
      <c r="CM8" s="1">
        <v>60.749</v>
      </c>
      <c r="CN8" s="1">
        <v>27.144</v>
      </c>
      <c r="CO8" s="1">
        <v>2.616</v>
      </c>
      <c r="CP8" s="1">
        <v>0.0</v>
      </c>
      <c r="CQ8" s="1">
        <v>2.616</v>
      </c>
      <c r="CR8" s="1">
        <v>0.0</v>
      </c>
      <c r="CS8" s="1">
        <v>0.31</v>
      </c>
      <c r="CT8" s="1">
        <v>0.31</v>
      </c>
      <c r="CU8" s="1">
        <v>0.0</v>
      </c>
      <c r="CV8" s="1">
        <v>2.616</v>
      </c>
      <c r="CW8" s="1">
        <v>0.0</v>
      </c>
      <c r="CX8" s="1">
        <v>0.0</v>
      </c>
      <c r="CY8" s="1">
        <v>9.444</v>
      </c>
      <c r="CZ8" s="1">
        <v>0.0</v>
      </c>
      <c r="DA8" s="1">
        <v>24.675</v>
      </c>
      <c r="DB8" s="1">
        <v>24.675</v>
      </c>
      <c r="DC8" s="1">
        <v>25.484</v>
      </c>
      <c r="DD8" s="1">
        <v>0.889</v>
      </c>
      <c r="DE8" s="1">
        <v>26.373</v>
      </c>
      <c r="DF8" s="1">
        <v>0.0</v>
      </c>
      <c r="DG8" s="1">
        <v>0.257</v>
      </c>
      <c r="DH8" s="1">
        <v>0.257</v>
      </c>
      <c r="DI8" s="1">
        <v>0.139</v>
      </c>
      <c r="DJ8" s="1">
        <v>1.046</v>
      </c>
      <c r="DK8" s="1">
        <v>1.184</v>
      </c>
      <c r="DL8" s="1">
        <v>11.214</v>
      </c>
      <c r="DM8" s="1">
        <v>14.737</v>
      </c>
      <c r="DN8" s="1">
        <v>25.951</v>
      </c>
      <c r="DO8" s="1">
        <v>0.0</v>
      </c>
      <c r="DP8" s="1">
        <v>0.31</v>
      </c>
      <c r="DQ8" s="1">
        <v>0.31</v>
      </c>
      <c r="DR8" s="1" t="s">
        <v>158</v>
      </c>
      <c r="DS8" s="1" t="s">
        <v>158</v>
      </c>
      <c r="DT8" s="1" t="s">
        <v>157</v>
      </c>
      <c r="DU8" s="1" t="s">
        <v>158</v>
      </c>
      <c r="DV8" s="1">
        <v>173.837</v>
      </c>
      <c r="DW8" s="1" t="s">
        <v>1093</v>
      </c>
      <c r="DX8" s="1">
        <v>41.062</v>
      </c>
      <c r="DY8" s="1">
        <v>27.466</v>
      </c>
      <c r="DZ8" s="1">
        <v>12.272</v>
      </c>
      <c r="EA8" s="1" t="s">
        <v>158</v>
      </c>
      <c r="EB8" s="1" t="s">
        <v>158</v>
      </c>
      <c r="EC8" s="1" t="s">
        <v>158</v>
      </c>
      <c r="ED8" s="1" t="s">
        <v>158</v>
      </c>
      <c r="EE8" s="1" t="s">
        <v>183</v>
      </c>
      <c r="EF8" s="1" t="s">
        <v>151</v>
      </c>
      <c r="EG8" s="1" t="s">
        <v>151</v>
      </c>
    </row>
    <row r="9" ht="14.25" customHeight="1">
      <c r="A9" s="1" t="s">
        <v>184</v>
      </c>
      <c r="B9" s="1" t="s">
        <v>136</v>
      </c>
      <c r="C9" s="1">
        <v>52.0</v>
      </c>
      <c r="D9" s="4" t="s">
        <v>161</v>
      </c>
      <c r="E9" s="1">
        <v>50.9</v>
      </c>
      <c r="F9" s="1">
        <v>44.0</v>
      </c>
      <c r="G9" s="1" t="s">
        <v>154</v>
      </c>
      <c r="H9" s="1">
        <v>26.0</v>
      </c>
      <c r="I9" s="1">
        <v>88.0</v>
      </c>
      <c r="J9" s="1">
        <v>158.0</v>
      </c>
      <c r="K9" s="1">
        <v>3.590909091</v>
      </c>
      <c r="L9" s="1">
        <v>180.4</v>
      </c>
      <c r="M9" s="1">
        <v>2.32</v>
      </c>
      <c r="N9" s="1">
        <v>79.0</v>
      </c>
      <c r="O9" s="1">
        <v>4.95</v>
      </c>
      <c r="P9" s="1">
        <v>12.64</v>
      </c>
      <c r="Q9" s="1">
        <v>6.36</v>
      </c>
      <c r="R9" s="1">
        <v>1.987421384</v>
      </c>
      <c r="S9" s="1">
        <v>128.0</v>
      </c>
      <c r="T9" s="1">
        <v>29.18</v>
      </c>
      <c r="U9" s="1">
        <v>4.3845</v>
      </c>
      <c r="V9" s="1">
        <v>302.7</v>
      </c>
      <c r="W9" s="1">
        <f t="shared" si="1"/>
        <v>659.807801</v>
      </c>
      <c r="X9" s="1">
        <v>28.4</v>
      </c>
      <c r="Y9" s="1">
        <v>17.58640847</v>
      </c>
      <c r="Z9" s="1">
        <f t="shared" si="2"/>
        <v>5.686209333</v>
      </c>
      <c r="AA9" s="1">
        <v>0.29703182</v>
      </c>
      <c r="AB9" s="1">
        <v>96.8</v>
      </c>
      <c r="AC9" s="1">
        <v>33.45543877</v>
      </c>
      <c r="AD9" s="1" t="s">
        <v>155</v>
      </c>
      <c r="AE9" s="1">
        <v>46.10782679</v>
      </c>
      <c r="AF9" s="1">
        <v>113.4</v>
      </c>
      <c r="AG9" s="1" t="s">
        <v>140</v>
      </c>
      <c r="AH9" s="1" t="s">
        <v>141</v>
      </c>
      <c r="AI9" s="1" t="s">
        <v>142</v>
      </c>
      <c r="AJ9" s="1" t="s">
        <v>142</v>
      </c>
      <c r="AK9" s="1" t="s">
        <v>143</v>
      </c>
      <c r="AL9" s="1">
        <v>136.0</v>
      </c>
      <c r="AM9" s="1">
        <v>100.0</v>
      </c>
      <c r="AN9" s="1">
        <v>1716.45</v>
      </c>
      <c r="AO9" s="1">
        <v>16.9821</v>
      </c>
      <c r="AP9" s="1">
        <v>292.037</v>
      </c>
      <c r="AQ9" s="1">
        <v>775.61</v>
      </c>
      <c r="AR9" s="1">
        <v>12.2535</v>
      </c>
      <c r="AS9" s="1">
        <v>1233.71</v>
      </c>
      <c r="AT9" s="1">
        <v>2792.0</v>
      </c>
      <c r="AU9" s="1">
        <v>240.922</v>
      </c>
      <c r="AV9" s="1">
        <v>10.3961</v>
      </c>
      <c r="AW9" s="1">
        <v>1.37945</v>
      </c>
      <c r="AX9" s="1">
        <v>3.53603</v>
      </c>
      <c r="AY9" s="1">
        <v>712.714</v>
      </c>
      <c r="AZ9" s="1">
        <v>1.01696</v>
      </c>
      <c r="BA9" s="1">
        <v>1.72071</v>
      </c>
      <c r="BB9" s="1">
        <v>16.2272</v>
      </c>
      <c r="BC9" s="1">
        <v>4.68795</v>
      </c>
      <c r="BD9" s="1">
        <v>1.29817</v>
      </c>
      <c r="BE9" s="1">
        <v>333.262</v>
      </c>
      <c r="BF9" s="1">
        <v>6.98226</v>
      </c>
      <c r="BG9" s="1">
        <v>179.692</v>
      </c>
      <c r="BH9" s="1">
        <v>10.53776375</v>
      </c>
      <c r="BI9" s="1">
        <v>3.031385712</v>
      </c>
      <c r="BJ9" s="1">
        <v>1.356743882</v>
      </c>
      <c r="BK9" s="1">
        <v>0.046780859</v>
      </c>
      <c r="BL9" s="1" t="s">
        <v>144</v>
      </c>
      <c r="BM9" s="1" t="s">
        <v>145</v>
      </c>
      <c r="BN9" s="1" t="s">
        <v>146</v>
      </c>
      <c r="BO9" s="1" t="s">
        <v>146</v>
      </c>
      <c r="BP9" s="1" t="s">
        <v>146</v>
      </c>
      <c r="BQ9" s="1" t="s">
        <v>146</v>
      </c>
      <c r="BR9" s="1" t="s">
        <v>145</v>
      </c>
      <c r="BS9" s="1" t="s">
        <v>147</v>
      </c>
      <c r="BT9" s="1" t="s">
        <v>147</v>
      </c>
      <c r="BU9" s="1" t="s">
        <v>147</v>
      </c>
      <c r="BV9" s="1" t="s">
        <v>147</v>
      </c>
      <c r="BW9" s="1" t="s">
        <v>147</v>
      </c>
      <c r="BX9" s="1">
        <v>-0.521065502</v>
      </c>
      <c r="BY9" s="1">
        <v>-0.303651225</v>
      </c>
      <c r="BZ9" s="1" t="s">
        <v>1094</v>
      </c>
      <c r="CA9" s="1">
        <v>34.0</v>
      </c>
      <c r="CB9" s="1" t="s">
        <v>148</v>
      </c>
      <c r="CC9" s="1">
        <v>0.017255794</v>
      </c>
      <c r="CD9" s="1">
        <v>0.626559208</v>
      </c>
      <c r="CE9" s="1">
        <v>0.043975521</v>
      </c>
      <c r="CF9" s="1">
        <v>0.021101562</v>
      </c>
      <c r="CG9" s="1">
        <v>0.012975287</v>
      </c>
      <c r="CH9" s="1">
        <v>759.456</v>
      </c>
      <c r="CI9" s="2" t="s">
        <v>1093</v>
      </c>
      <c r="CJ9" s="1">
        <v>360.016</v>
      </c>
      <c r="CK9" s="1">
        <v>192.378</v>
      </c>
      <c r="CL9" s="1">
        <v>167.638</v>
      </c>
      <c r="CM9" s="1">
        <v>211.62</v>
      </c>
      <c r="CN9" s="1">
        <v>136.246</v>
      </c>
      <c r="CO9" s="1">
        <v>5.687</v>
      </c>
      <c r="CP9" s="1">
        <v>0.0</v>
      </c>
      <c r="CQ9" s="1">
        <v>5.687</v>
      </c>
      <c r="CR9" s="1">
        <v>0.0</v>
      </c>
      <c r="CS9" s="1">
        <v>6.464</v>
      </c>
      <c r="CT9" s="1">
        <v>6.464</v>
      </c>
      <c r="CU9" s="1">
        <v>0.0</v>
      </c>
      <c r="CV9" s="1">
        <v>0.737</v>
      </c>
      <c r="CW9" s="1">
        <v>0.0</v>
      </c>
      <c r="CX9" s="1">
        <v>0.0</v>
      </c>
      <c r="CY9" s="1">
        <v>69.632</v>
      </c>
      <c r="CZ9" s="1">
        <v>83.737</v>
      </c>
      <c r="DA9" s="1">
        <v>34.495</v>
      </c>
      <c r="DB9" s="1">
        <v>118.232</v>
      </c>
      <c r="DC9" s="1">
        <v>19.855</v>
      </c>
      <c r="DD9" s="1">
        <v>0.588</v>
      </c>
      <c r="DE9" s="1">
        <v>20.443</v>
      </c>
      <c r="DF9" s="1">
        <v>2.401</v>
      </c>
      <c r="DG9" s="1">
        <v>0.913</v>
      </c>
      <c r="DH9" s="1">
        <v>3.313</v>
      </c>
      <c r="DI9" s="1">
        <v>0.249</v>
      </c>
      <c r="DJ9" s="1">
        <v>5.486</v>
      </c>
      <c r="DK9" s="1">
        <v>5.735</v>
      </c>
      <c r="DL9" s="1">
        <v>10.771</v>
      </c>
      <c r="DM9" s="1">
        <v>119.645</v>
      </c>
      <c r="DN9" s="1">
        <v>130.416</v>
      </c>
      <c r="DO9" s="1">
        <v>0.0</v>
      </c>
      <c r="DP9" s="1">
        <v>6.464</v>
      </c>
      <c r="DQ9" s="1">
        <v>6.464</v>
      </c>
      <c r="DR9" s="1" t="s">
        <v>157</v>
      </c>
      <c r="DS9" s="1" t="s">
        <v>158</v>
      </c>
      <c r="DT9" s="1" t="s">
        <v>157</v>
      </c>
      <c r="DU9" s="1" t="s">
        <v>157</v>
      </c>
      <c r="DV9" s="1">
        <v>442.457</v>
      </c>
      <c r="DW9" s="1" t="s">
        <v>1093</v>
      </c>
      <c r="DX9" s="1">
        <v>209.745</v>
      </c>
      <c r="DY9" s="1">
        <v>123.289</v>
      </c>
      <c r="DZ9" s="1">
        <v>79.376</v>
      </c>
      <c r="EA9" s="1" t="s">
        <v>157</v>
      </c>
      <c r="EB9" s="1" t="s">
        <v>157</v>
      </c>
      <c r="EC9" s="1" t="s">
        <v>157</v>
      </c>
      <c r="ED9" s="1" t="s">
        <v>157</v>
      </c>
      <c r="EE9" s="1" t="s">
        <v>185</v>
      </c>
      <c r="EF9" s="1" t="s">
        <v>151</v>
      </c>
      <c r="EG9" s="1" t="s">
        <v>151</v>
      </c>
    </row>
    <row r="10" ht="14.25" customHeight="1">
      <c r="A10" s="1" t="s">
        <v>186</v>
      </c>
      <c r="B10" s="1" t="s">
        <v>136</v>
      </c>
      <c r="C10" s="1">
        <v>55.0</v>
      </c>
      <c r="D10" s="4" t="s">
        <v>161</v>
      </c>
      <c r="E10" s="1">
        <v>75.7</v>
      </c>
      <c r="F10" s="1">
        <v>71.0</v>
      </c>
      <c r="G10" s="1" t="s">
        <v>154</v>
      </c>
      <c r="H10" s="1">
        <v>31.0</v>
      </c>
      <c r="I10" s="1">
        <v>112.0</v>
      </c>
      <c r="J10" s="1">
        <v>214.0</v>
      </c>
      <c r="K10" s="1">
        <v>3.014084507</v>
      </c>
      <c r="L10" s="1">
        <v>131.6</v>
      </c>
      <c r="M10" s="1">
        <v>2.92</v>
      </c>
      <c r="N10" s="1">
        <v>134.0</v>
      </c>
      <c r="O10" s="1">
        <v>8.28</v>
      </c>
      <c r="P10" s="1">
        <v>8.81</v>
      </c>
      <c r="Q10" s="1">
        <v>3.35</v>
      </c>
      <c r="R10" s="1">
        <v>2.629850746</v>
      </c>
      <c r="S10" s="1">
        <v>154.0</v>
      </c>
      <c r="T10" s="1">
        <v>16.07</v>
      </c>
      <c r="U10" s="1">
        <v>7.437</v>
      </c>
      <c r="V10" s="1">
        <v>73.4</v>
      </c>
      <c r="W10" s="1">
        <f t="shared" si="1"/>
        <v>81.63576327</v>
      </c>
      <c r="X10" s="1">
        <v>44.4</v>
      </c>
      <c r="Y10" s="1">
        <v>18.82646841</v>
      </c>
      <c r="Z10" s="1">
        <f t="shared" si="2"/>
        <v>5.311670667</v>
      </c>
      <c r="AA10" s="1">
        <v>0.299665786</v>
      </c>
      <c r="AB10" s="1">
        <v>97.5</v>
      </c>
      <c r="AC10" s="1">
        <v>34.75161506</v>
      </c>
      <c r="AD10" s="1" t="s">
        <v>155</v>
      </c>
      <c r="AE10" s="1">
        <v>46.63804113</v>
      </c>
      <c r="AF10" s="1">
        <v>111.5</v>
      </c>
      <c r="AG10" s="1" t="s">
        <v>140</v>
      </c>
      <c r="AH10" s="1" t="s">
        <v>141</v>
      </c>
      <c r="AI10" s="1" t="s">
        <v>142</v>
      </c>
      <c r="AJ10" s="1" t="s">
        <v>142</v>
      </c>
      <c r="AK10" s="1" t="s">
        <v>173</v>
      </c>
      <c r="AL10" s="1">
        <v>158.0</v>
      </c>
      <c r="AM10" s="1">
        <v>88.0</v>
      </c>
      <c r="AN10" s="1">
        <v>2198.05</v>
      </c>
      <c r="AO10" s="1">
        <v>25.1374</v>
      </c>
      <c r="AP10" s="1">
        <v>947.472</v>
      </c>
      <c r="AQ10" s="1">
        <v>1346.24</v>
      </c>
      <c r="AR10" s="1">
        <v>15.3475</v>
      </c>
      <c r="AS10" s="1">
        <v>1374.18</v>
      </c>
      <c r="AT10" s="1">
        <v>4504.13</v>
      </c>
      <c r="AU10" s="1">
        <v>348.556</v>
      </c>
      <c r="AV10" s="1">
        <v>11.8894</v>
      </c>
      <c r="AW10" s="1">
        <v>1.77588</v>
      </c>
      <c r="AX10" s="1">
        <v>2.84922</v>
      </c>
      <c r="AY10" s="1">
        <v>771.762</v>
      </c>
      <c r="AZ10" s="1">
        <v>1.19812</v>
      </c>
      <c r="BA10" s="1">
        <v>2.11426</v>
      </c>
      <c r="BB10" s="1">
        <v>13.5816</v>
      </c>
      <c r="BC10" s="1">
        <v>6.9337</v>
      </c>
      <c r="BD10" s="1">
        <v>2.74255</v>
      </c>
      <c r="BE10" s="1">
        <v>401.421</v>
      </c>
      <c r="BF10" s="1">
        <v>8.22332</v>
      </c>
      <c r="BG10" s="1">
        <v>218.175</v>
      </c>
      <c r="BH10" s="1">
        <v>21.16953819</v>
      </c>
      <c r="BI10" s="1">
        <v>3.967129955</v>
      </c>
      <c r="BJ10" s="1">
        <v>0.808395121</v>
      </c>
      <c r="BK10" s="1">
        <v>0.230777817</v>
      </c>
      <c r="BL10" s="1" t="s">
        <v>144</v>
      </c>
      <c r="BM10" s="1" t="s">
        <v>145</v>
      </c>
      <c r="BN10" s="1" t="s">
        <v>145</v>
      </c>
      <c r="BO10" s="1" t="s">
        <v>145</v>
      </c>
      <c r="BP10" s="1" t="s">
        <v>145</v>
      </c>
      <c r="BQ10" s="1" t="s">
        <v>146</v>
      </c>
      <c r="BR10" s="1" t="s">
        <v>145</v>
      </c>
      <c r="BS10" s="1">
        <v>96.4423484</v>
      </c>
      <c r="BT10" s="1">
        <v>20.0006633</v>
      </c>
      <c r="BU10" s="1">
        <v>13.86068638</v>
      </c>
      <c r="BV10" s="1">
        <v>5.678883727</v>
      </c>
      <c r="BW10" s="1">
        <v>34.84009801</v>
      </c>
      <c r="BX10" s="1">
        <v>-0.332952295</v>
      </c>
      <c r="BY10" s="1">
        <v>-0.151479661</v>
      </c>
      <c r="BZ10" s="1" t="s">
        <v>1094</v>
      </c>
      <c r="CA10" s="1">
        <v>33.95515695</v>
      </c>
      <c r="CB10" s="1" t="s">
        <v>148</v>
      </c>
      <c r="CC10" s="1">
        <v>0.128165627</v>
      </c>
      <c r="CD10" s="1">
        <v>0.051664537</v>
      </c>
      <c r="CE10" s="1">
        <v>0.098895318</v>
      </c>
      <c r="CF10" s="1">
        <v>0.135192004</v>
      </c>
      <c r="CG10" s="1">
        <v>0.252085369</v>
      </c>
      <c r="CH10" s="1">
        <v>3642.463</v>
      </c>
      <c r="CI10" s="2" t="s">
        <v>1080</v>
      </c>
      <c r="CJ10" s="1">
        <v>593.252</v>
      </c>
      <c r="CK10" s="1">
        <v>62.738</v>
      </c>
      <c r="CL10" s="1">
        <v>530.514</v>
      </c>
      <c r="CM10" s="1">
        <v>47.367</v>
      </c>
      <c r="CN10" s="1">
        <v>510.26</v>
      </c>
      <c r="CO10" s="1">
        <v>0.131</v>
      </c>
      <c r="CP10" s="1">
        <v>0.0</v>
      </c>
      <c r="CQ10" s="1">
        <v>0.131</v>
      </c>
      <c r="CR10" s="1">
        <v>0.0</v>
      </c>
      <c r="CS10" s="1">
        <v>35.494</v>
      </c>
      <c r="CT10" s="1">
        <v>35.494</v>
      </c>
      <c r="CU10" s="1">
        <v>0.0</v>
      </c>
      <c r="CV10" s="1">
        <v>0.069</v>
      </c>
      <c r="CW10" s="1">
        <v>0.0</v>
      </c>
      <c r="CX10" s="1">
        <v>0.0</v>
      </c>
      <c r="CY10" s="1">
        <v>46.264</v>
      </c>
      <c r="CZ10" s="1">
        <v>0.0</v>
      </c>
      <c r="DA10" s="1">
        <v>0.0</v>
      </c>
      <c r="DB10" s="1">
        <v>0.0</v>
      </c>
      <c r="DC10" s="1">
        <v>0.672</v>
      </c>
      <c r="DD10" s="1">
        <v>0.001</v>
      </c>
      <c r="DE10" s="1">
        <v>0.673</v>
      </c>
      <c r="DF10" s="1">
        <v>0.325</v>
      </c>
      <c r="DG10" s="1">
        <v>0.105</v>
      </c>
      <c r="DH10" s="1">
        <v>0.43</v>
      </c>
      <c r="DI10" s="1">
        <v>0.973</v>
      </c>
      <c r="DJ10" s="1">
        <v>6.588</v>
      </c>
      <c r="DK10" s="1">
        <v>7.56</v>
      </c>
      <c r="DL10" s="1">
        <v>14.085</v>
      </c>
      <c r="DM10" s="1">
        <v>488.038</v>
      </c>
      <c r="DN10" s="1">
        <v>502.123</v>
      </c>
      <c r="DO10" s="1">
        <v>0.0</v>
      </c>
      <c r="DP10" s="1">
        <v>35.494</v>
      </c>
      <c r="DQ10" s="1">
        <v>35.494</v>
      </c>
      <c r="DR10" s="1" t="s">
        <v>149</v>
      </c>
      <c r="DS10" s="1" t="s">
        <v>157</v>
      </c>
      <c r="DT10" s="1" t="s">
        <v>158</v>
      </c>
      <c r="DU10" s="1" t="s">
        <v>149</v>
      </c>
      <c r="DV10" s="1">
        <v>1657.134</v>
      </c>
      <c r="DW10" s="1" t="s">
        <v>1092</v>
      </c>
      <c r="DX10" s="1">
        <v>269.899</v>
      </c>
      <c r="DY10" s="1">
        <v>21.549</v>
      </c>
      <c r="DZ10" s="1">
        <v>232.142</v>
      </c>
      <c r="EA10" s="1" t="s">
        <v>149</v>
      </c>
      <c r="EB10" s="1" t="s">
        <v>157</v>
      </c>
      <c r="EC10" s="1" t="s">
        <v>158</v>
      </c>
      <c r="ED10" s="1" t="s">
        <v>157</v>
      </c>
      <c r="EE10" s="1" t="s">
        <v>187</v>
      </c>
      <c r="EF10" s="1" t="s">
        <v>151</v>
      </c>
      <c r="EG10" s="1" t="s">
        <v>151</v>
      </c>
    </row>
    <row r="11" ht="14.25" customHeight="1">
      <c r="A11" s="1" t="s">
        <v>188</v>
      </c>
      <c r="B11" s="1" t="s">
        <v>153</v>
      </c>
      <c r="C11" s="1">
        <v>32.0</v>
      </c>
      <c r="D11" s="4" t="s">
        <v>137</v>
      </c>
      <c r="E11" s="1">
        <v>51.5</v>
      </c>
      <c r="F11" s="1">
        <v>52.0</v>
      </c>
      <c r="G11" s="1" t="s">
        <v>154</v>
      </c>
      <c r="H11" s="1">
        <v>15.0</v>
      </c>
      <c r="I11" s="1">
        <v>96.0</v>
      </c>
      <c r="J11" s="1">
        <v>163.0</v>
      </c>
      <c r="K11" s="1">
        <v>3.134615385</v>
      </c>
      <c r="L11" s="1">
        <v>199.7</v>
      </c>
      <c r="M11" s="1">
        <v>9.39</v>
      </c>
      <c r="N11" s="1">
        <v>78.0</v>
      </c>
      <c r="O11" s="1">
        <v>5.03</v>
      </c>
      <c r="P11" s="1">
        <v>25.9</v>
      </c>
      <c r="Q11" s="1">
        <v>6.76</v>
      </c>
      <c r="R11" s="1">
        <v>3.831360947</v>
      </c>
      <c r="S11" s="1">
        <v>76.0</v>
      </c>
      <c r="T11" s="1">
        <v>17.79</v>
      </c>
      <c r="U11" s="1">
        <v>4.329</v>
      </c>
      <c r="V11" s="1">
        <v>222.6</v>
      </c>
      <c r="W11" s="1">
        <f t="shared" si="1"/>
        <v>429.1917973</v>
      </c>
      <c r="X11" s="1">
        <v>45.9</v>
      </c>
      <c r="Y11" s="1">
        <v>29.21588082</v>
      </c>
      <c r="Z11" s="1">
        <f t="shared" si="2"/>
        <v>3.422796</v>
      </c>
      <c r="AA11" s="1">
        <v>0.317843663</v>
      </c>
      <c r="AB11" s="1">
        <v>71.4</v>
      </c>
      <c r="AC11" s="1">
        <v>28.49288217</v>
      </c>
      <c r="AD11" s="1" t="s">
        <v>139</v>
      </c>
      <c r="AE11" s="1">
        <v>40.31671437</v>
      </c>
      <c r="AF11" s="1">
        <v>90.0</v>
      </c>
      <c r="AG11" s="1" t="s">
        <v>140</v>
      </c>
      <c r="AH11" s="1" t="s">
        <v>141</v>
      </c>
      <c r="AI11" s="1" t="s">
        <v>142</v>
      </c>
      <c r="AJ11" s="1" t="s">
        <v>167</v>
      </c>
      <c r="AK11" s="1" t="s">
        <v>143</v>
      </c>
      <c r="AL11" s="1">
        <v>124.0</v>
      </c>
      <c r="AM11" s="1">
        <v>80.0</v>
      </c>
      <c r="AN11" s="1">
        <v>2264.43</v>
      </c>
      <c r="AO11" s="1">
        <v>21.3019</v>
      </c>
      <c r="AP11" s="1">
        <v>1212.89</v>
      </c>
      <c r="AQ11" s="1">
        <v>1322.48</v>
      </c>
      <c r="AR11" s="1">
        <v>13.3513</v>
      </c>
      <c r="AS11" s="1">
        <v>1317.15</v>
      </c>
      <c r="AT11" s="1">
        <v>3768.65</v>
      </c>
      <c r="AU11" s="1">
        <v>260.669</v>
      </c>
      <c r="AV11" s="1">
        <v>10.6849</v>
      </c>
      <c r="AW11" s="1">
        <v>1.5055</v>
      </c>
      <c r="AX11" s="1">
        <v>2.7435</v>
      </c>
      <c r="AY11" s="1">
        <v>965.211</v>
      </c>
      <c r="AZ11" s="1">
        <v>1.30694</v>
      </c>
      <c r="BA11" s="1">
        <v>2.16771</v>
      </c>
      <c r="BB11" s="1">
        <v>11.2841</v>
      </c>
      <c r="BC11" s="1">
        <v>4.91171</v>
      </c>
      <c r="BD11" s="1">
        <v>1.19962</v>
      </c>
      <c r="BE11" s="1">
        <v>430.724</v>
      </c>
      <c r="BF11" s="1">
        <v>7.3018</v>
      </c>
      <c r="BG11" s="1">
        <v>243.858</v>
      </c>
      <c r="BH11" s="1">
        <v>4.930741203</v>
      </c>
      <c r="BI11" s="1">
        <v>2.033921004</v>
      </c>
      <c r="BJ11" s="1">
        <v>2.627905486</v>
      </c>
      <c r="BK11" s="1">
        <v>0.060833982</v>
      </c>
      <c r="BL11" s="1" t="s">
        <v>144</v>
      </c>
      <c r="BM11" s="1" t="s">
        <v>146</v>
      </c>
      <c r="BN11" s="1" t="s">
        <v>146</v>
      </c>
      <c r="BO11" s="1" t="s">
        <v>146</v>
      </c>
      <c r="BP11" s="1" t="s">
        <v>146</v>
      </c>
      <c r="BQ11" s="1" t="s">
        <v>145</v>
      </c>
      <c r="BR11" s="1" t="s">
        <v>145</v>
      </c>
      <c r="BS11" s="1">
        <v>72.81042237</v>
      </c>
      <c r="BT11" s="1">
        <v>11.42535061</v>
      </c>
      <c r="BU11" s="1">
        <v>6.145353655</v>
      </c>
      <c r="BV11" s="1">
        <v>3.27773416</v>
      </c>
      <c r="BW11" s="1">
        <v>11.18658694</v>
      </c>
      <c r="BX11" s="1">
        <v>-0.22297676</v>
      </c>
      <c r="BY11" s="1">
        <v>-0.098487968</v>
      </c>
      <c r="BZ11" s="1" t="s">
        <v>1094</v>
      </c>
      <c r="CA11" s="1">
        <v>40.82222222</v>
      </c>
      <c r="CB11" s="1" t="s">
        <v>148</v>
      </c>
      <c r="CC11" s="1">
        <v>0.059330804</v>
      </c>
      <c r="CD11" s="1">
        <v>0.583879499</v>
      </c>
      <c r="CE11" s="1">
        <v>0.101260971</v>
      </c>
      <c r="CF11" s="1">
        <v>0.101835882</v>
      </c>
      <c r="CG11" s="1">
        <v>0.044919704</v>
      </c>
      <c r="CH11" s="1">
        <v>735.89</v>
      </c>
      <c r="CI11" s="2" t="s">
        <v>1093</v>
      </c>
      <c r="CJ11" s="1">
        <v>351.287</v>
      </c>
      <c r="CK11" s="1">
        <v>346.174</v>
      </c>
      <c r="CL11" s="1">
        <v>5.113</v>
      </c>
      <c r="CM11" s="1">
        <v>267.364</v>
      </c>
      <c r="CN11" s="1">
        <v>83.616</v>
      </c>
      <c r="CO11" s="1">
        <v>0.251</v>
      </c>
      <c r="CP11" s="1">
        <v>0.0</v>
      </c>
      <c r="CQ11" s="1">
        <v>0.251</v>
      </c>
      <c r="CR11" s="1">
        <v>0.0</v>
      </c>
      <c r="CS11" s="1">
        <v>0.056</v>
      </c>
      <c r="CT11" s="1">
        <v>0.056</v>
      </c>
      <c r="CU11" s="1">
        <v>0.0</v>
      </c>
      <c r="CV11" s="1">
        <v>0.251</v>
      </c>
      <c r="CW11" s="1">
        <v>65.723</v>
      </c>
      <c r="CX11" s="1">
        <v>0.0</v>
      </c>
      <c r="CY11" s="1">
        <v>177.826</v>
      </c>
      <c r="CZ11" s="1">
        <v>0.0</v>
      </c>
      <c r="DA11" s="1">
        <v>0.0</v>
      </c>
      <c r="DB11" s="1">
        <v>0.0</v>
      </c>
      <c r="DC11" s="1">
        <v>2.441</v>
      </c>
      <c r="DD11" s="1">
        <v>0.0</v>
      </c>
      <c r="DE11" s="1">
        <v>2.441</v>
      </c>
      <c r="DF11" s="1">
        <v>19.649</v>
      </c>
      <c r="DG11" s="1">
        <v>0.203</v>
      </c>
      <c r="DH11" s="1">
        <v>19.852</v>
      </c>
      <c r="DI11" s="1">
        <v>0.925</v>
      </c>
      <c r="DJ11" s="1">
        <v>0.236</v>
      </c>
      <c r="DK11" s="1">
        <v>1.16</v>
      </c>
      <c r="DL11" s="1">
        <v>77.837</v>
      </c>
      <c r="DM11" s="1">
        <v>4.619</v>
      </c>
      <c r="DN11" s="1">
        <v>82.456</v>
      </c>
      <c r="DO11" s="1">
        <v>0.0</v>
      </c>
      <c r="DP11" s="1">
        <v>0.056</v>
      </c>
      <c r="DQ11" s="1">
        <v>0.056</v>
      </c>
      <c r="DR11" s="1" t="s">
        <v>157</v>
      </c>
      <c r="DS11" s="1" t="s">
        <v>158</v>
      </c>
      <c r="DT11" s="1" t="s">
        <v>149</v>
      </c>
      <c r="DU11" s="1" t="s">
        <v>158</v>
      </c>
      <c r="DV11" s="1">
        <v>324.978</v>
      </c>
      <c r="DW11" s="1" t="s">
        <v>1093</v>
      </c>
      <c r="DX11" s="1">
        <v>155.133</v>
      </c>
      <c r="DY11" s="1">
        <v>118.071</v>
      </c>
      <c r="DZ11" s="1">
        <v>36.926</v>
      </c>
      <c r="EA11" s="1" t="s">
        <v>158</v>
      </c>
      <c r="EB11" s="1" t="s">
        <v>158</v>
      </c>
      <c r="EC11" s="1" t="s">
        <v>157</v>
      </c>
      <c r="ED11" s="1" t="s">
        <v>158</v>
      </c>
      <c r="EE11" s="1" t="s">
        <v>189</v>
      </c>
      <c r="EF11" s="1" t="s">
        <v>151</v>
      </c>
      <c r="EG11" s="1" t="s">
        <v>151</v>
      </c>
    </row>
    <row r="12" ht="14.25" customHeight="1">
      <c r="A12" s="1" t="s">
        <v>194</v>
      </c>
      <c r="B12" s="1" t="s">
        <v>136</v>
      </c>
      <c r="C12" s="1">
        <v>37.0</v>
      </c>
      <c r="D12" s="4" t="s">
        <v>137</v>
      </c>
      <c r="E12" s="1">
        <v>92.1</v>
      </c>
      <c r="F12" s="1">
        <v>11.0</v>
      </c>
      <c r="G12" s="1" t="s">
        <v>138</v>
      </c>
      <c r="H12" s="1">
        <v>89.0</v>
      </c>
      <c r="I12" s="1" t="s">
        <v>147</v>
      </c>
      <c r="J12" s="1">
        <v>176.0</v>
      </c>
      <c r="K12" s="1">
        <v>16.0</v>
      </c>
      <c r="L12" s="1">
        <v>116.5</v>
      </c>
      <c r="M12" s="1">
        <v>4.3</v>
      </c>
      <c r="N12" s="1">
        <v>335.0</v>
      </c>
      <c r="O12" s="1">
        <v>10.77</v>
      </c>
      <c r="P12" s="1">
        <v>14.52</v>
      </c>
      <c r="Q12" s="1">
        <v>1.3</v>
      </c>
      <c r="R12" s="1">
        <v>11.16923077</v>
      </c>
      <c r="S12" s="1">
        <v>446.0</v>
      </c>
      <c r="T12" s="1">
        <v>57.07</v>
      </c>
      <c r="U12" s="1">
        <v>18.5925</v>
      </c>
      <c r="V12" s="1">
        <v>57.7</v>
      </c>
      <c r="W12" s="1">
        <f t="shared" si="1"/>
        <v>75.62696704</v>
      </c>
      <c r="X12" s="1">
        <v>7.4</v>
      </c>
      <c r="Y12" s="1">
        <v>2.12049306</v>
      </c>
      <c r="Z12" s="1">
        <f t="shared" si="2"/>
        <v>47.15884333</v>
      </c>
      <c r="AA12" s="1">
        <v>0.233351373</v>
      </c>
      <c r="AB12" s="1">
        <v>119.4</v>
      </c>
      <c r="AC12" s="1">
        <v>41.80525892</v>
      </c>
      <c r="AD12" s="1" t="s">
        <v>155</v>
      </c>
      <c r="AE12" s="1">
        <v>42.67658637</v>
      </c>
      <c r="AF12" s="1">
        <v>131.3</v>
      </c>
      <c r="AG12" s="1" t="s">
        <v>140</v>
      </c>
      <c r="AH12" s="1" t="s">
        <v>141</v>
      </c>
      <c r="AI12" s="1" t="s">
        <v>142</v>
      </c>
      <c r="AJ12" s="1" t="s">
        <v>167</v>
      </c>
      <c r="AK12" s="1" t="s">
        <v>143</v>
      </c>
      <c r="AL12" s="1">
        <v>141.0</v>
      </c>
      <c r="AM12" s="1">
        <v>91.0</v>
      </c>
      <c r="AN12" s="1">
        <v>2080.81</v>
      </c>
      <c r="AO12" s="1">
        <v>12.9978</v>
      </c>
      <c r="AP12" s="1">
        <v>660.977</v>
      </c>
      <c r="AQ12" s="1">
        <v>988.176</v>
      </c>
      <c r="AR12" s="1">
        <v>12.5911</v>
      </c>
      <c r="AS12" s="1">
        <v>1786.51</v>
      </c>
      <c r="AT12" s="1">
        <v>2991.61</v>
      </c>
      <c r="AU12" s="1">
        <v>179.586</v>
      </c>
      <c r="AV12" s="1">
        <v>10.0224</v>
      </c>
      <c r="AW12" s="1">
        <v>1.24664</v>
      </c>
      <c r="AX12" s="1">
        <v>3.52969</v>
      </c>
      <c r="AY12" s="1">
        <v>718.462</v>
      </c>
      <c r="AZ12" s="1">
        <v>1.188</v>
      </c>
      <c r="BA12" s="1">
        <v>1.93001</v>
      </c>
      <c r="BB12" s="1">
        <v>15.4679</v>
      </c>
      <c r="BC12" s="1">
        <v>4.11499</v>
      </c>
      <c r="BD12" s="1">
        <v>1.1876</v>
      </c>
      <c r="BE12" s="1">
        <v>327.528</v>
      </c>
      <c r="BF12" s="1">
        <v>7.03609</v>
      </c>
      <c r="BG12" s="1">
        <v>145.357</v>
      </c>
      <c r="BH12" s="1">
        <v>13.40206787</v>
      </c>
      <c r="BI12" s="1">
        <v>2.151666309</v>
      </c>
      <c r="BJ12" s="1">
        <v>0.705883818</v>
      </c>
      <c r="BK12" s="1">
        <v>0.08834796</v>
      </c>
      <c r="BL12" s="1" t="s">
        <v>144</v>
      </c>
      <c r="BM12" s="1" t="s">
        <v>145</v>
      </c>
      <c r="BN12" s="1" t="s">
        <v>145</v>
      </c>
      <c r="BO12" s="1" t="s">
        <v>145</v>
      </c>
      <c r="BP12" s="1" t="s">
        <v>145</v>
      </c>
      <c r="BQ12" s="1" t="s">
        <v>145</v>
      </c>
      <c r="BR12" s="1" t="s">
        <v>145</v>
      </c>
      <c r="BS12" s="1">
        <v>204.6107129</v>
      </c>
      <c r="BT12" s="1">
        <v>22.45998253</v>
      </c>
      <c r="BU12" s="1">
        <v>8.658454951</v>
      </c>
      <c r="BV12" s="1">
        <v>4.499877494</v>
      </c>
      <c r="BW12" s="1">
        <v>1.340984367</v>
      </c>
      <c r="BX12" s="1">
        <v>1.185346173</v>
      </c>
      <c r="BY12" s="1">
        <v>0.569604119</v>
      </c>
      <c r="BZ12" s="1" t="s">
        <v>1091</v>
      </c>
      <c r="CA12" s="1">
        <v>38.25742574</v>
      </c>
      <c r="CB12" s="1" t="s">
        <v>148</v>
      </c>
      <c r="CC12" s="1">
        <v>0.125687104</v>
      </c>
      <c r="CD12" s="1">
        <v>0.555391121</v>
      </c>
      <c r="CE12" s="1">
        <v>0.023220578</v>
      </c>
      <c r="CF12" s="1">
        <v>0.079457364</v>
      </c>
      <c r="CG12" s="1">
        <v>0.051162791</v>
      </c>
      <c r="CH12" s="1">
        <v>595.189</v>
      </c>
      <c r="CI12" s="2" t="s">
        <v>1093</v>
      </c>
      <c r="CJ12" s="1">
        <v>1162.727</v>
      </c>
      <c r="CK12" s="1">
        <v>966.603</v>
      </c>
      <c r="CL12" s="1">
        <v>196.123</v>
      </c>
      <c r="CM12" s="1">
        <v>630.842</v>
      </c>
      <c r="CN12" s="1">
        <v>525.18</v>
      </c>
      <c r="CO12" s="1">
        <v>6.41</v>
      </c>
      <c r="CP12" s="1">
        <v>0.0</v>
      </c>
      <c r="CQ12" s="1">
        <v>6.41</v>
      </c>
      <c r="CR12" s="1">
        <v>0.0</v>
      </c>
      <c r="CS12" s="1">
        <v>0.295</v>
      </c>
      <c r="CT12" s="1">
        <v>0.295</v>
      </c>
      <c r="CU12" s="1">
        <v>0.0</v>
      </c>
      <c r="CV12" s="1">
        <v>2.923</v>
      </c>
      <c r="CW12" s="1">
        <v>0.0</v>
      </c>
      <c r="CX12" s="1">
        <v>0.0</v>
      </c>
      <c r="CY12" s="1">
        <v>69.387</v>
      </c>
      <c r="CZ12" s="1">
        <v>0.0</v>
      </c>
      <c r="DA12" s="1">
        <v>0.0</v>
      </c>
      <c r="DB12" s="1">
        <v>0.0</v>
      </c>
      <c r="DC12" s="1">
        <v>24.625</v>
      </c>
      <c r="DD12" s="1">
        <v>0.0</v>
      </c>
      <c r="DE12" s="1">
        <v>24.625</v>
      </c>
      <c r="DF12" s="1">
        <v>536.83</v>
      </c>
      <c r="DG12" s="1">
        <v>0.0</v>
      </c>
      <c r="DH12" s="1">
        <v>536.83</v>
      </c>
      <c r="DI12" s="1">
        <v>0.186</v>
      </c>
      <c r="DJ12" s="1">
        <v>1.52</v>
      </c>
      <c r="DK12" s="1">
        <v>1.706</v>
      </c>
      <c r="DL12" s="1">
        <v>329.144</v>
      </c>
      <c r="DM12" s="1">
        <v>194.287</v>
      </c>
      <c r="DN12" s="1">
        <v>523.432</v>
      </c>
      <c r="DO12" s="1">
        <v>0.0</v>
      </c>
      <c r="DP12" s="1">
        <v>0.295</v>
      </c>
      <c r="DQ12" s="1">
        <v>0.295</v>
      </c>
      <c r="DR12" s="1" t="s">
        <v>158</v>
      </c>
      <c r="DS12" s="1" t="s">
        <v>149</v>
      </c>
      <c r="DT12" s="1" t="s">
        <v>149</v>
      </c>
      <c r="DU12" s="1" t="s">
        <v>149</v>
      </c>
      <c r="DV12" s="1">
        <v>286.037</v>
      </c>
      <c r="DW12" s="1" t="s">
        <v>1093</v>
      </c>
      <c r="DX12" s="1">
        <v>558.786</v>
      </c>
      <c r="DY12" s="1">
        <v>303.171</v>
      </c>
      <c r="DZ12" s="1">
        <v>252.392</v>
      </c>
      <c r="EA12" s="1" t="s">
        <v>158</v>
      </c>
      <c r="EB12" s="1" t="s">
        <v>149</v>
      </c>
      <c r="EC12" s="1" t="s">
        <v>149</v>
      </c>
      <c r="ED12" s="1" t="s">
        <v>149</v>
      </c>
      <c r="EE12" s="1" t="s">
        <v>195</v>
      </c>
      <c r="EF12" s="1" t="s">
        <v>151</v>
      </c>
      <c r="EG12" s="1" t="s">
        <v>151</v>
      </c>
    </row>
    <row r="13" ht="14.25" customHeight="1">
      <c r="A13" s="1" t="s">
        <v>196</v>
      </c>
      <c r="B13" s="1" t="s">
        <v>153</v>
      </c>
      <c r="C13" s="1">
        <v>52.0</v>
      </c>
      <c r="D13" s="4" t="s">
        <v>161</v>
      </c>
      <c r="E13" s="1">
        <v>53.4</v>
      </c>
      <c r="F13" s="1">
        <v>90.0</v>
      </c>
      <c r="G13" s="1" t="s">
        <v>154</v>
      </c>
      <c r="H13" s="1">
        <v>14.0</v>
      </c>
      <c r="I13" s="1">
        <v>90.0</v>
      </c>
      <c r="J13" s="1">
        <v>194.0</v>
      </c>
      <c r="K13" s="1">
        <v>2.155555556</v>
      </c>
      <c r="L13" s="1">
        <v>86.8</v>
      </c>
      <c r="M13" s="1">
        <v>4.5</v>
      </c>
      <c r="N13" s="1">
        <v>76.0</v>
      </c>
      <c r="O13" s="1">
        <v>6.0</v>
      </c>
      <c r="P13" s="1">
        <v>18.24</v>
      </c>
      <c r="Q13" s="1">
        <v>18.07</v>
      </c>
      <c r="R13" s="1">
        <v>1.009407858</v>
      </c>
      <c r="S13" s="1">
        <v>68.0</v>
      </c>
      <c r="T13" s="1">
        <v>7.39</v>
      </c>
      <c r="U13" s="1">
        <v>4.218</v>
      </c>
      <c r="V13" s="1">
        <v>130.2</v>
      </c>
      <c r="W13" s="1">
        <f t="shared" si="1"/>
        <v>205.8495822</v>
      </c>
      <c r="X13" s="1">
        <v>109.1</v>
      </c>
      <c r="Y13" s="1">
        <v>72.18243097</v>
      </c>
      <c r="Z13" s="1">
        <f t="shared" si="2"/>
        <v>1.385378667</v>
      </c>
      <c r="AA13" s="1">
        <v>0.363188872</v>
      </c>
      <c r="AB13" s="1">
        <v>73.5</v>
      </c>
      <c r="AC13" s="1">
        <v>33.5102156</v>
      </c>
      <c r="AD13" s="1" t="s">
        <v>155</v>
      </c>
      <c r="AE13" s="1">
        <v>43.51710628</v>
      </c>
      <c r="AF13" s="1">
        <v>97.7</v>
      </c>
      <c r="AG13" s="1" t="s">
        <v>140</v>
      </c>
      <c r="AH13" s="1" t="s">
        <v>141</v>
      </c>
      <c r="AI13" s="1" t="s">
        <v>142</v>
      </c>
      <c r="AJ13" s="1" t="s">
        <v>142</v>
      </c>
      <c r="AK13" s="1" t="s">
        <v>143</v>
      </c>
      <c r="AL13" s="1">
        <v>118.0</v>
      </c>
      <c r="AM13" s="1">
        <v>75.0</v>
      </c>
      <c r="AN13" s="1">
        <v>1819.78</v>
      </c>
      <c r="AO13" s="1">
        <v>16.7585</v>
      </c>
      <c r="AP13" s="1">
        <v>638.681</v>
      </c>
      <c r="AQ13" s="1">
        <v>950.37</v>
      </c>
      <c r="AR13" s="1">
        <v>13.4098</v>
      </c>
      <c r="AS13" s="1">
        <v>1241.45</v>
      </c>
      <c r="AT13" s="1">
        <v>2824.28</v>
      </c>
      <c r="AU13" s="1">
        <v>220.603</v>
      </c>
      <c r="AV13" s="1">
        <v>9.96947</v>
      </c>
      <c r="AW13" s="1">
        <v>1.14189</v>
      </c>
      <c r="AX13" s="1">
        <v>2.80253</v>
      </c>
      <c r="AY13" s="1">
        <v>777.737</v>
      </c>
      <c r="AZ13" s="1">
        <v>1.21925</v>
      </c>
      <c r="BA13" s="1">
        <v>1.63587</v>
      </c>
      <c r="BB13" s="1">
        <v>12.2037</v>
      </c>
      <c r="BC13" s="1">
        <v>3.83838</v>
      </c>
      <c r="BD13" s="1">
        <v>1.28688</v>
      </c>
      <c r="BE13" s="1">
        <v>311.733</v>
      </c>
      <c r="BF13" s="1">
        <v>6.71837</v>
      </c>
      <c r="BG13" s="1">
        <v>192.646</v>
      </c>
      <c r="BH13" s="1">
        <v>23.561708</v>
      </c>
      <c r="BI13" s="1">
        <v>5.766775309</v>
      </c>
      <c r="BJ13" s="1">
        <v>1.358873645</v>
      </c>
      <c r="BK13" s="1">
        <v>0.0</v>
      </c>
      <c r="BL13" s="1" t="s">
        <v>156</v>
      </c>
      <c r="BM13" s="1" t="s">
        <v>146</v>
      </c>
      <c r="BN13" s="1" t="s">
        <v>146</v>
      </c>
      <c r="BO13" s="1" t="s">
        <v>146</v>
      </c>
      <c r="BP13" s="1" t="s">
        <v>146</v>
      </c>
      <c r="BQ13" s="1" t="s">
        <v>145</v>
      </c>
      <c r="BR13" s="1" t="s">
        <v>146</v>
      </c>
      <c r="BS13" s="1">
        <v>110.9944621</v>
      </c>
      <c r="BT13" s="1">
        <v>14.38370809</v>
      </c>
      <c r="BU13" s="1">
        <v>6.708058439</v>
      </c>
      <c r="BV13" s="1">
        <v>2.875103125</v>
      </c>
      <c r="BW13" s="1">
        <v>0.773520279</v>
      </c>
      <c r="BX13" s="1">
        <v>0.020934498</v>
      </c>
      <c r="BY13" s="1">
        <v>0.011502471</v>
      </c>
      <c r="BZ13" s="1" t="s">
        <v>1094</v>
      </c>
      <c r="CA13" s="1">
        <v>45.68270215</v>
      </c>
      <c r="CB13" s="1" t="s">
        <v>148</v>
      </c>
      <c r="CC13" s="1">
        <v>0.13131563499999999</v>
      </c>
      <c r="CD13" s="1">
        <v>0.125429819</v>
      </c>
      <c r="CE13" s="1">
        <v>0.194913417</v>
      </c>
      <c r="CF13" s="1">
        <v>0.031628512</v>
      </c>
      <c r="CG13" s="1">
        <v>0.137542207</v>
      </c>
      <c r="CH13" s="1">
        <v>730.522</v>
      </c>
      <c r="CI13" s="2" t="s">
        <v>1093</v>
      </c>
      <c r="CJ13" s="1">
        <v>202.704</v>
      </c>
      <c r="CK13" s="1">
        <v>97.252</v>
      </c>
      <c r="CL13" s="1">
        <v>105.452</v>
      </c>
      <c r="CM13" s="1">
        <v>99.48</v>
      </c>
      <c r="CN13" s="1">
        <v>99.588</v>
      </c>
      <c r="CO13" s="1">
        <v>0.004</v>
      </c>
      <c r="CP13" s="1">
        <v>0.0</v>
      </c>
      <c r="CQ13" s="1">
        <v>0.004</v>
      </c>
      <c r="CR13" s="1">
        <v>0.0</v>
      </c>
      <c r="CS13" s="1">
        <v>3.631</v>
      </c>
      <c r="CT13" s="1">
        <v>3.631</v>
      </c>
      <c r="CU13" s="1">
        <v>0.0</v>
      </c>
      <c r="CV13" s="1">
        <v>0.0</v>
      </c>
      <c r="CW13" s="1">
        <v>0.0</v>
      </c>
      <c r="CX13" s="1">
        <v>0.0</v>
      </c>
      <c r="CY13" s="1">
        <v>48.214</v>
      </c>
      <c r="CZ13" s="1">
        <v>0.268</v>
      </c>
      <c r="DA13" s="1">
        <v>0.0</v>
      </c>
      <c r="DB13" s="1">
        <v>0.268</v>
      </c>
      <c r="DC13" s="1">
        <v>0.0</v>
      </c>
      <c r="DD13" s="1">
        <v>0.108</v>
      </c>
      <c r="DE13" s="1">
        <v>0.108</v>
      </c>
      <c r="DF13" s="1">
        <v>41.433</v>
      </c>
      <c r="DG13" s="1">
        <v>9.415</v>
      </c>
      <c r="DH13" s="1">
        <v>50.848</v>
      </c>
      <c r="DI13" s="1">
        <v>0.761</v>
      </c>
      <c r="DJ13" s="1">
        <v>4.048</v>
      </c>
      <c r="DK13" s="1">
        <v>4.809</v>
      </c>
      <c r="DL13" s="1">
        <v>6.492</v>
      </c>
      <c r="DM13" s="1">
        <v>88.214</v>
      </c>
      <c r="DN13" s="1">
        <v>94.706</v>
      </c>
      <c r="DO13" s="1">
        <v>0.0</v>
      </c>
      <c r="DP13" s="1">
        <v>3.631</v>
      </c>
      <c r="DQ13" s="1">
        <v>3.631</v>
      </c>
      <c r="DR13" s="1" t="s">
        <v>157</v>
      </c>
      <c r="DS13" s="1" t="s">
        <v>158</v>
      </c>
      <c r="DT13" s="1" t="s">
        <v>157</v>
      </c>
      <c r="DU13" s="1" t="s">
        <v>158</v>
      </c>
      <c r="DV13" s="1">
        <v>401.434</v>
      </c>
      <c r="DW13" s="1" t="s">
        <v>1093</v>
      </c>
      <c r="DX13" s="1">
        <v>111.389</v>
      </c>
      <c r="DY13" s="1">
        <v>54.666</v>
      </c>
      <c r="DZ13" s="1">
        <v>54.726</v>
      </c>
      <c r="EA13" s="1" t="s">
        <v>157</v>
      </c>
      <c r="EB13" s="1" t="s">
        <v>158</v>
      </c>
      <c r="EC13" s="1" t="s">
        <v>157</v>
      </c>
      <c r="ED13" s="1" t="s">
        <v>158</v>
      </c>
      <c r="EE13" s="1" t="s">
        <v>197</v>
      </c>
      <c r="EF13" s="1" t="s">
        <v>151</v>
      </c>
      <c r="EG13" s="1" t="s">
        <v>151</v>
      </c>
    </row>
    <row r="14" ht="14.25" customHeight="1">
      <c r="A14" s="1" t="s">
        <v>198</v>
      </c>
      <c r="B14" s="1" t="s">
        <v>136</v>
      </c>
      <c r="C14" s="1">
        <v>25.0</v>
      </c>
      <c r="D14" s="4" t="s">
        <v>137</v>
      </c>
      <c r="E14" s="1">
        <v>87.0</v>
      </c>
      <c r="F14" s="1">
        <v>39.0</v>
      </c>
      <c r="G14" s="1" t="s">
        <v>138</v>
      </c>
      <c r="H14" s="1">
        <v>40.0</v>
      </c>
      <c r="I14" s="1">
        <v>147.0</v>
      </c>
      <c r="J14" s="1">
        <v>226.0</v>
      </c>
      <c r="K14" s="1">
        <v>5.794871795</v>
      </c>
      <c r="L14" s="1">
        <v>280.2</v>
      </c>
      <c r="M14" s="1">
        <v>4.68</v>
      </c>
      <c r="N14" s="1">
        <v>93.0</v>
      </c>
      <c r="O14" s="1">
        <v>5.16</v>
      </c>
      <c r="P14" s="1">
        <v>20.08</v>
      </c>
      <c r="Q14" s="1">
        <v>6.54</v>
      </c>
      <c r="R14" s="1">
        <v>3.070336391</v>
      </c>
      <c r="S14" s="1">
        <v>202.0</v>
      </c>
      <c r="T14" s="1">
        <v>20.35</v>
      </c>
      <c r="U14" s="1">
        <v>5.1615</v>
      </c>
      <c r="V14" s="1">
        <v>173.1</v>
      </c>
      <c r="W14" s="1">
        <f t="shared" si="1"/>
        <v>244.9593741</v>
      </c>
      <c r="X14" s="1">
        <v>38.4</v>
      </c>
      <c r="Y14" s="1">
        <v>21.42111994</v>
      </c>
      <c r="Z14" s="1">
        <f t="shared" si="2"/>
        <v>4.66829</v>
      </c>
      <c r="AA14" s="1">
        <v>0.304787202</v>
      </c>
      <c r="AB14" s="1">
        <v>129.8</v>
      </c>
      <c r="AC14" s="1">
        <v>41.15179369</v>
      </c>
      <c r="AD14" s="1" t="s">
        <v>155</v>
      </c>
      <c r="AE14" s="1">
        <v>44.07874214</v>
      </c>
      <c r="AF14" s="1">
        <v>126.6</v>
      </c>
      <c r="AG14" s="1" t="s">
        <v>140</v>
      </c>
      <c r="AH14" s="1" t="s">
        <v>141</v>
      </c>
      <c r="AI14" s="1" t="s">
        <v>142</v>
      </c>
      <c r="AJ14" s="1" t="s">
        <v>167</v>
      </c>
      <c r="AK14" s="1" t="s">
        <v>143</v>
      </c>
      <c r="AL14" s="1">
        <v>136.0</v>
      </c>
      <c r="AM14" s="1">
        <v>94.0</v>
      </c>
      <c r="AN14" s="1">
        <v>2323.07</v>
      </c>
      <c r="AO14" s="1">
        <v>19.2032</v>
      </c>
      <c r="AP14" s="1">
        <v>1156.29</v>
      </c>
      <c r="AQ14" s="1">
        <v>1382.74</v>
      </c>
      <c r="AR14" s="1">
        <v>16.0468</v>
      </c>
      <c r="AS14" s="1">
        <v>1733.93</v>
      </c>
      <c r="AT14" s="1">
        <v>3802.28</v>
      </c>
      <c r="AU14" s="1">
        <v>269.882</v>
      </c>
      <c r="AV14" s="1">
        <v>12.1803</v>
      </c>
      <c r="AW14" s="1">
        <v>2.39898</v>
      </c>
      <c r="AX14" s="1">
        <v>3.2419</v>
      </c>
      <c r="AY14" s="1">
        <v>819.942</v>
      </c>
      <c r="AZ14" s="1">
        <v>1.26269</v>
      </c>
      <c r="BA14" s="1">
        <v>2.85134</v>
      </c>
      <c r="BB14" s="1">
        <v>18.7838</v>
      </c>
      <c r="BC14" s="1">
        <v>5.17335</v>
      </c>
      <c r="BD14" s="1">
        <v>1.5003</v>
      </c>
      <c r="BE14" s="1">
        <v>334.608</v>
      </c>
      <c r="BF14" s="1">
        <v>7.81998</v>
      </c>
      <c r="BG14" s="1">
        <v>148.184</v>
      </c>
      <c r="BH14" s="1">
        <v>1.898772808</v>
      </c>
      <c r="BI14" s="1">
        <v>0.688955511</v>
      </c>
      <c r="BJ14" s="1">
        <v>0.773342376</v>
      </c>
      <c r="BK14" s="1">
        <v>0.0</v>
      </c>
      <c r="BL14" s="1" t="s">
        <v>144</v>
      </c>
      <c r="BM14" s="1" t="s">
        <v>145</v>
      </c>
      <c r="BN14" s="1" t="s">
        <v>145</v>
      </c>
      <c r="BO14" s="1" t="s">
        <v>145</v>
      </c>
      <c r="BP14" s="1" t="s">
        <v>146</v>
      </c>
      <c r="BQ14" s="1" t="s">
        <v>145</v>
      </c>
      <c r="BR14" s="1" t="s">
        <v>145</v>
      </c>
      <c r="BS14" s="1">
        <v>116.7847778</v>
      </c>
      <c r="BT14" s="1">
        <v>20.72482049</v>
      </c>
      <c r="BU14" s="1">
        <v>9.837852297</v>
      </c>
      <c r="BV14" s="1">
        <v>3.58876441</v>
      </c>
      <c r="BW14" s="1">
        <v>1.541458001</v>
      </c>
      <c r="BX14" s="1">
        <v>-0.25409663</v>
      </c>
      <c r="BY14" s="1">
        <v>-0.109382966</v>
      </c>
      <c r="BZ14" s="1" t="s">
        <v>1094</v>
      </c>
      <c r="CA14" s="1">
        <v>35.94312796</v>
      </c>
      <c r="CB14" s="1" t="s">
        <v>148</v>
      </c>
      <c r="CC14" s="1">
        <v>0.05738573</v>
      </c>
      <c r="CD14" s="1">
        <v>0.263573021</v>
      </c>
      <c r="CE14" s="1">
        <v>0.120875139</v>
      </c>
      <c r="CF14" s="1">
        <v>0.055908584</v>
      </c>
      <c r="CG14" s="1">
        <v>0.120234114</v>
      </c>
      <c r="CH14" s="1">
        <v>1174.078</v>
      </c>
      <c r="CI14" s="2" t="s">
        <v>1080</v>
      </c>
      <c r="CJ14" s="1">
        <v>422.438</v>
      </c>
      <c r="CK14" s="1">
        <v>242.409</v>
      </c>
      <c r="CL14" s="1">
        <v>180.029</v>
      </c>
      <c r="CM14" s="1">
        <v>149.497</v>
      </c>
      <c r="CN14" s="1">
        <v>207.432</v>
      </c>
      <c r="CO14" s="1">
        <v>0.532</v>
      </c>
      <c r="CP14" s="1">
        <v>0.0</v>
      </c>
      <c r="CQ14" s="1">
        <v>0.532</v>
      </c>
      <c r="CR14" s="1">
        <v>0.0</v>
      </c>
      <c r="CS14" s="1">
        <v>64.978</v>
      </c>
      <c r="CT14" s="1">
        <v>64.978</v>
      </c>
      <c r="CU14" s="1">
        <v>0.0</v>
      </c>
      <c r="CV14" s="1">
        <v>0.38</v>
      </c>
      <c r="CW14" s="1">
        <v>95.707</v>
      </c>
      <c r="CX14" s="1">
        <v>0.0</v>
      </c>
      <c r="CY14" s="1">
        <v>35.204</v>
      </c>
      <c r="CZ14" s="1">
        <v>0.0</v>
      </c>
      <c r="DA14" s="1">
        <v>0.0</v>
      </c>
      <c r="DB14" s="1">
        <v>0.0</v>
      </c>
      <c r="DC14" s="1">
        <v>3.7</v>
      </c>
      <c r="DD14" s="1">
        <v>0.002</v>
      </c>
      <c r="DE14" s="1">
        <v>3.702</v>
      </c>
      <c r="DF14" s="1">
        <v>9.604</v>
      </c>
      <c r="DG14" s="1">
        <v>5.28</v>
      </c>
      <c r="DH14" s="1">
        <v>14.884</v>
      </c>
      <c r="DI14" s="1">
        <v>29.75</v>
      </c>
      <c r="DJ14" s="1">
        <v>21.768</v>
      </c>
      <c r="DK14" s="1">
        <v>51.518</v>
      </c>
      <c r="DL14" s="1">
        <v>67.862</v>
      </c>
      <c r="DM14" s="1">
        <v>87.953</v>
      </c>
      <c r="DN14" s="1">
        <v>155.815</v>
      </c>
      <c r="DO14" s="1">
        <v>0.0</v>
      </c>
      <c r="DP14" s="1">
        <v>64.978</v>
      </c>
      <c r="DQ14" s="1">
        <v>64.978</v>
      </c>
      <c r="DR14" s="1" t="s">
        <v>157</v>
      </c>
      <c r="DS14" s="1" t="s">
        <v>157</v>
      </c>
      <c r="DT14" s="1" t="s">
        <v>157</v>
      </c>
      <c r="DU14" s="1" t="s">
        <v>157</v>
      </c>
      <c r="DV14" s="1">
        <v>505.399</v>
      </c>
      <c r="DW14" s="1" t="s">
        <v>1093</v>
      </c>
      <c r="DX14" s="1">
        <v>181.845</v>
      </c>
      <c r="DY14" s="1">
        <v>64.353</v>
      </c>
      <c r="DZ14" s="1">
        <v>89.292</v>
      </c>
      <c r="EA14" s="1" t="s">
        <v>157</v>
      </c>
      <c r="EB14" s="1" t="s">
        <v>158</v>
      </c>
      <c r="EC14" s="1" t="s">
        <v>157</v>
      </c>
      <c r="ED14" s="1" t="s">
        <v>157</v>
      </c>
      <c r="EE14" s="1" t="s">
        <v>199</v>
      </c>
      <c r="EF14" s="1" t="s">
        <v>151</v>
      </c>
      <c r="EG14" s="1" t="s">
        <v>151</v>
      </c>
    </row>
    <row r="15" ht="14.25" customHeight="1">
      <c r="A15" s="1" t="s">
        <v>202</v>
      </c>
      <c r="B15" s="1" t="s">
        <v>153</v>
      </c>
      <c r="C15" s="1">
        <v>41.0</v>
      </c>
      <c r="D15" s="4" t="s">
        <v>161</v>
      </c>
      <c r="E15" s="1">
        <v>56.0</v>
      </c>
      <c r="F15" s="1">
        <v>50.0</v>
      </c>
      <c r="G15" s="1" t="s">
        <v>154</v>
      </c>
      <c r="H15" s="1">
        <v>25.0</v>
      </c>
      <c r="I15" s="1">
        <v>80.0</v>
      </c>
      <c r="J15" s="1">
        <v>155.0</v>
      </c>
      <c r="K15" s="1">
        <v>3.1</v>
      </c>
      <c r="L15" s="1">
        <v>177.0</v>
      </c>
      <c r="M15" s="1">
        <v>0.95</v>
      </c>
      <c r="N15" s="1">
        <v>80.0</v>
      </c>
      <c r="O15" s="1">
        <v>5.02</v>
      </c>
      <c r="P15" s="1">
        <v>11.28</v>
      </c>
      <c r="Q15" s="1">
        <v>4.71</v>
      </c>
      <c r="R15" s="1">
        <v>2.394904459</v>
      </c>
      <c r="S15" s="1">
        <v>127.0</v>
      </c>
      <c r="T15" s="1">
        <v>11.17</v>
      </c>
      <c r="U15" s="1">
        <v>4.44</v>
      </c>
      <c r="V15" s="1">
        <v>154.9</v>
      </c>
      <c r="W15" s="1">
        <f t="shared" si="1"/>
        <v>237.6595745</v>
      </c>
      <c r="X15" s="1">
        <v>71.6</v>
      </c>
      <c r="Y15" s="1">
        <v>45.36765952</v>
      </c>
      <c r="Z15" s="1">
        <f t="shared" si="2"/>
        <v>2.204213333</v>
      </c>
      <c r="AA15" s="1">
        <v>0.338401064</v>
      </c>
      <c r="AB15" s="1">
        <v>65.3</v>
      </c>
      <c r="AC15" s="1">
        <v>25.82967446</v>
      </c>
      <c r="AD15" s="1" t="s">
        <v>139</v>
      </c>
      <c r="AE15" s="1">
        <v>41.00993849</v>
      </c>
      <c r="AF15" s="1">
        <v>83.1</v>
      </c>
      <c r="AG15" s="1" t="s">
        <v>140</v>
      </c>
      <c r="AH15" s="1" t="s">
        <v>154</v>
      </c>
      <c r="AI15" s="1" t="s">
        <v>142</v>
      </c>
      <c r="AJ15" s="1" t="s">
        <v>167</v>
      </c>
      <c r="AK15" s="1" t="s">
        <v>170</v>
      </c>
      <c r="AL15" s="1">
        <v>151.0</v>
      </c>
      <c r="AM15" s="1">
        <v>96.0</v>
      </c>
      <c r="AN15" s="1">
        <v>1783.41</v>
      </c>
      <c r="AO15" s="1">
        <v>17.8897</v>
      </c>
      <c r="AP15" s="1">
        <v>623.009</v>
      </c>
      <c r="AQ15" s="1">
        <v>932.18</v>
      </c>
      <c r="AR15" s="1">
        <v>12.4462</v>
      </c>
      <c r="AS15" s="1">
        <v>1238.44</v>
      </c>
      <c r="AT15" s="1">
        <v>2618.94</v>
      </c>
      <c r="AU15" s="1">
        <v>227.237</v>
      </c>
      <c r="AV15" s="1">
        <v>10.2083</v>
      </c>
      <c r="AW15" s="1">
        <v>1.38552</v>
      </c>
      <c r="AX15" s="1">
        <v>3.10383</v>
      </c>
      <c r="AY15" s="1">
        <v>784.919</v>
      </c>
      <c r="AZ15" s="1">
        <v>1.07899</v>
      </c>
      <c r="BA15" s="1">
        <v>2.12568</v>
      </c>
      <c r="BB15" s="1">
        <v>12.751</v>
      </c>
      <c r="BC15" s="1">
        <v>4.36918</v>
      </c>
      <c r="BD15" s="1">
        <v>1.66303</v>
      </c>
      <c r="BE15" s="1">
        <v>340.25</v>
      </c>
      <c r="BF15" s="1">
        <v>6.91433</v>
      </c>
      <c r="BG15" s="1">
        <v>170.973</v>
      </c>
      <c r="BH15" s="1">
        <v>0.947318514</v>
      </c>
      <c r="BI15" s="1">
        <v>0.167855301</v>
      </c>
      <c r="BJ15" s="1">
        <v>0.062586084</v>
      </c>
      <c r="BK15" s="1">
        <v>0.0</v>
      </c>
      <c r="BL15" s="1" t="s">
        <v>156</v>
      </c>
      <c r="BM15" s="1" t="s">
        <v>145</v>
      </c>
      <c r="BN15" s="1" t="s">
        <v>146</v>
      </c>
      <c r="BO15" s="1" t="s">
        <v>146</v>
      </c>
      <c r="BP15" s="1" t="s">
        <v>146</v>
      </c>
      <c r="BQ15" s="1" t="s">
        <v>146</v>
      </c>
      <c r="BR15" s="1" t="s">
        <v>146</v>
      </c>
      <c r="BS15" s="1" t="s">
        <v>147</v>
      </c>
      <c r="BT15" s="1" t="s">
        <v>147</v>
      </c>
      <c r="BU15" s="1" t="s">
        <v>147</v>
      </c>
      <c r="BV15" s="1" t="s">
        <v>147</v>
      </c>
      <c r="BW15" s="1" t="s">
        <v>147</v>
      </c>
      <c r="BX15" s="1">
        <v>-0.736625947</v>
      </c>
      <c r="BY15" s="1">
        <v>-0.413138501</v>
      </c>
      <c r="BZ15" s="1" t="s">
        <v>1094</v>
      </c>
      <c r="CA15" s="1">
        <v>37.73285199</v>
      </c>
      <c r="CB15" s="1" t="s">
        <v>148</v>
      </c>
      <c r="CC15" s="1">
        <v>0.093751933</v>
      </c>
      <c r="CD15" s="1">
        <v>0.173218445</v>
      </c>
      <c r="CE15" s="1">
        <v>0.00249428</v>
      </c>
      <c r="CF15" s="1">
        <v>0.06182103</v>
      </c>
      <c r="CG15" s="1">
        <v>0.189359114</v>
      </c>
      <c r="CH15" s="1">
        <v>430.167</v>
      </c>
      <c r="CI15" s="2" t="s">
        <v>1093</v>
      </c>
      <c r="CJ15" s="1">
        <v>395.433</v>
      </c>
      <c r="CK15" s="1">
        <v>332.059</v>
      </c>
      <c r="CL15" s="1">
        <v>63.374</v>
      </c>
      <c r="CM15" s="1">
        <v>324.427</v>
      </c>
      <c r="CN15" s="1">
        <v>57.195</v>
      </c>
      <c r="CO15" s="1">
        <v>5.849</v>
      </c>
      <c r="CP15" s="1">
        <v>0.0</v>
      </c>
      <c r="CQ15" s="1">
        <v>5.849</v>
      </c>
      <c r="CR15" s="1">
        <v>0.0</v>
      </c>
      <c r="CS15" s="1">
        <v>7.962</v>
      </c>
      <c r="CT15" s="1">
        <v>7.962</v>
      </c>
      <c r="CU15" s="1">
        <v>0.0</v>
      </c>
      <c r="CV15" s="1">
        <v>5.847</v>
      </c>
      <c r="CW15" s="1">
        <v>0.0</v>
      </c>
      <c r="CX15" s="1">
        <v>0.0</v>
      </c>
      <c r="CY15" s="1">
        <v>65.185</v>
      </c>
      <c r="CZ15" s="1">
        <v>0.172</v>
      </c>
      <c r="DA15" s="1">
        <v>18.15</v>
      </c>
      <c r="DB15" s="1">
        <v>18.323</v>
      </c>
      <c r="DC15" s="1">
        <v>4.035</v>
      </c>
      <c r="DD15" s="1">
        <v>0.798</v>
      </c>
      <c r="DE15" s="1">
        <v>4.832</v>
      </c>
      <c r="DF15" s="1">
        <v>233.816</v>
      </c>
      <c r="DG15" s="1">
        <v>2.262</v>
      </c>
      <c r="DH15" s="1">
        <v>236.078</v>
      </c>
      <c r="DI15" s="1">
        <v>0.114</v>
      </c>
      <c r="DJ15" s="1">
        <v>2.455</v>
      </c>
      <c r="DK15" s="1">
        <v>2.569</v>
      </c>
      <c r="DL15" s="1">
        <v>22.867</v>
      </c>
      <c r="DM15" s="1">
        <v>31.735</v>
      </c>
      <c r="DN15" s="1">
        <v>54.601</v>
      </c>
      <c r="DO15" s="1">
        <v>0.0</v>
      </c>
      <c r="DP15" s="1">
        <v>7.962</v>
      </c>
      <c r="DQ15" s="1">
        <v>7.962</v>
      </c>
      <c r="DR15" s="1" t="s">
        <v>158</v>
      </c>
      <c r="DS15" s="1" t="s">
        <v>157</v>
      </c>
      <c r="DT15" s="1" t="s">
        <v>149</v>
      </c>
      <c r="DU15" s="1" t="s">
        <v>158</v>
      </c>
      <c r="DV15" s="1">
        <v>241.205</v>
      </c>
      <c r="DW15" s="1" t="s">
        <v>1093</v>
      </c>
      <c r="DX15" s="1">
        <v>221.729</v>
      </c>
      <c r="DY15" s="1">
        <v>181.914</v>
      </c>
      <c r="DZ15" s="1">
        <v>32.07</v>
      </c>
      <c r="EA15" s="1" t="s">
        <v>158</v>
      </c>
      <c r="EB15" s="1" t="s">
        <v>157</v>
      </c>
      <c r="EC15" s="1" t="s">
        <v>149</v>
      </c>
      <c r="ED15" s="1" t="s">
        <v>158</v>
      </c>
      <c r="EE15" s="1" t="s">
        <v>203</v>
      </c>
      <c r="EF15" s="1" t="s">
        <v>151</v>
      </c>
      <c r="EG15" s="1" t="s">
        <v>151</v>
      </c>
    </row>
    <row r="16" ht="14.25" customHeight="1">
      <c r="A16" s="1" t="s">
        <v>204</v>
      </c>
      <c r="B16" s="1" t="s">
        <v>153</v>
      </c>
      <c r="C16" s="1">
        <v>19.0</v>
      </c>
      <c r="D16" s="4" t="s">
        <v>137</v>
      </c>
      <c r="E16" s="1">
        <v>43.2</v>
      </c>
      <c r="F16" s="1">
        <v>47.0</v>
      </c>
      <c r="G16" s="1" t="s">
        <v>154</v>
      </c>
      <c r="H16" s="1">
        <v>8.0</v>
      </c>
      <c r="I16" s="1">
        <v>78.0</v>
      </c>
      <c r="J16" s="1">
        <v>133.0</v>
      </c>
      <c r="K16" s="1">
        <v>2.829787234</v>
      </c>
      <c r="L16" s="1">
        <v>147.2</v>
      </c>
      <c r="M16" s="1">
        <v>0.37</v>
      </c>
      <c r="N16" s="1">
        <v>77.0</v>
      </c>
      <c r="O16" s="1">
        <v>4.85</v>
      </c>
      <c r="P16" s="1">
        <v>7.91</v>
      </c>
      <c r="Q16" s="1">
        <v>11.41</v>
      </c>
      <c r="R16" s="1">
        <v>0.693251534</v>
      </c>
      <c r="S16" s="1">
        <v>38.0</v>
      </c>
      <c r="T16" s="1">
        <v>9.29</v>
      </c>
      <c r="U16" s="1">
        <v>4.2735</v>
      </c>
      <c r="V16" s="1">
        <v>147.8</v>
      </c>
      <c r="W16" s="1">
        <f t="shared" si="1"/>
        <v>240.206852</v>
      </c>
      <c r="X16" s="1">
        <v>86.7</v>
      </c>
      <c r="Y16" s="1">
        <v>56.6738995</v>
      </c>
      <c r="Z16" s="1">
        <f t="shared" si="2"/>
        <v>1.764480667</v>
      </c>
      <c r="AA16" s="1">
        <v>0.349841572</v>
      </c>
      <c r="AB16" s="1">
        <v>53.4</v>
      </c>
      <c r="AC16" s="1">
        <v>22.31313688</v>
      </c>
      <c r="AD16" s="1" t="s">
        <v>154</v>
      </c>
      <c r="AE16" s="1">
        <v>36.17822818</v>
      </c>
      <c r="AF16" s="1">
        <v>72.0</v>
      </c>
      <c r="AG16" s="1" t="s">
        <v>154</v>
      </c>
      <c r="AH16" s="1" t="s">
        <v>154</v>
      </c>
      <c r="AI16" s="1" t="s">
        <v>142</v>
      </c>
      <c r="AJ16" s="1" t="s">
        <v>142</v>
      </c>
      <c r="AK16" s="1" t="s">
        <v>170</v>
      </c>
      <c r="AL16" s="1">
        <v>106.0</v>
      </c>
      <c r="AM16" s="1">
        <v>78.0</v>
      </c>
      <c r="AN16" s="1">
        <v>1965.71</v>
      </c>
      <c r="AO16" s="1">
        <v>19.1543</v>
      </c>
      <c r="AP16" s="1">
        <v>828.117</v>
      </c>
      <c r="AQ16" s="1">
        <v>1099.64</v>
      </c>
      <c r="AR16" s="1">
        <v>13.8875</v>
      </c>
      <c r="AS16" s="1">
        <v>1745.71</v>
      </c>
      <c r="AT16" s="1">
        <v>3667.02</v>
      </c>
      <c r="AU16" s="1">
        <v>231.24</v>
      </c>
      <c r="AV16" s="1">
        <v>10.5452</v>
      </c>
      <c r="AW16" s="1">
        <v>1.43476</v>
      </c>
      <c r="AX16" s="1">
        <v>3.38818</v>
      </c>
      <c r="AY16" s="1">
        <v>889.099</v>
      </c>
      <c r="AZ16" s="1">
        <v>1.17529</v>
      </c>
      <c r="BA16" s="1">
        <v>1.96543</v>
      </c>
      <c r="BB16" s="1">
        <v>14.7209</v>
      </c>
      <c r="BC16" s="1">
        <v>4.89228</v>
      </c>
      <c r="BD16" s="1">
        <v>2.12219</v>
      </c>
      <c r="BE16" s="1">
        <v>367.866</v>
      </c>
      <c r="BF16" s="1">
        <v>7.34293</v>
      </c>
      <c r="BG16" s="1">
        <v>207.993</v>
      </c>
      <c r="BH16" s="1">
        <v>0.0</v>
      </c>
      <c r="BI16" s="1">
        <v>0.0</v>
      </c>
      <c r="BJ16" s="1">
        <v>0.0</v>
      </c>
      <c r="BK16" s="1">
        <v>0.0</v>
      </c>
      <c r="BL16" s="1" t="s">
        <v>156</v>
      </c>
      <c r="BM16" s="1" t="s">
        <v>146</v>
      </c>
      <c r="BN16" s="1" t="s">
        <v>146</v>
      </c>
      <c r="BO16" s="1" t="s">
        <v>145</v>
      </c>
      <c r="BP16" s="1" t="s">
        <v>146</v>
      </c>
      <c r="BQ16" s="1" t="s">
        <v>146</v>
      </c>
      <c r="BR16" s="1" t="s">
        <v>146</v>
      </c>
      <c r="BS16" s="1">
        <v>59.74617564</v>
      </c>
      <c r="BT16" s="1">
        <v>5.511041867</v>
      </c>
      <c r="BU16" s="1">
        <v>7.033506168</v>
      </c>
      <c r="BV16" s="1">
        <v>3.715070487</v>
      </c>
      <c r="BW16" s="1">
        <v>1.643130672</v>
      </c>
      <c r="BX16" s="1">
        <v>-0.371485127</v>
      </c>
      <c r="BY16" s="1">
        <v>-0.188954795</v>
      </c>
      <c r="BZ16" s="1" t="s">
        <v>1094</v>
      </c>
      <c r="CA16" s="1">
        <v>33.02777778</v>
      </c>
      <c r="CB16" s="1" t="s">
        <v>148</v>
      </c>
      <c r="CC16" s="1">
        <v>5.454E-4</v>
      </c>
      <c r="CD16" s="1">
        <v>0.011284135</v>
      </c>
      <c r="CE16" s="1">
        <v>6.39434E-4</v>
      </c>
      <c r="CF16" s="1">
        <v>0.792484766</v>
      </c>
      <c r="CG16" s="1">
        <v>0.181542917</v>
      </c>
      <c r="CH16" s="1">
        <v>1440.545</v>
      </c>
      <c r="CI16" s="2" t="s">
        <v>1080</v>
      </c>
      <c r="CJ16" s="1">
        <v>942.88</v>
      </c>
      <c r="CK16" s="1">
        <v>764.903</v>
      </c>
      <c r="CL16" s="1">
        <v>177.976</v>
      </c>
      <c r="CM16" s="1">
        <v>444.923</v>
      </c>
      <c r="CN16" s="1">
        <v>485.154</v>
      </c>
      <c r="CO16" s="1">
        <v>6.967</v>
      </c>
      <c r="CP16" s="1">
        <v>0.0</v>
      </c>
      <c r="CQ16" s="1">
        <v>6.967</v>
      </c>
      <c r="CR16" s="1">
        <v>0.0</v>
      </c>
      <c r="CS16" s="1">
        <v>5.835</v>
      </c>
      <c r="CT16" s="1">
        <v>5.835</v>
      </c>
      <c r="CU16" s="1">
        <v>0.0</v>
      </c>
      <c r="CV16" s="1">
        <v>4.053</v>
      </c>
      <c r="CW16" s="1">
        <v>69.398</v>
      </c>
      <c r="CX16" s="1">
        <v>0.0</v>
      </c>
      <c r="CY16" s="1">
        <v>307.621</v>
      </c>
      <c r="CZ16" s="1">
        <v>0.197</v>
      </c>
      <c r="DA16" s="1">
        <v>1.406</v>
      </c>
      <c r="DB16" s="1">
        <v>1.603</v>
      </c>
      <c r="DC16" s="1">
        <v>1.605</v>
      </c>
      <c r="DD16" s="1">
        <v>0.439</v>
      </c>
      <c r="DE16" s="1">
        <v>2.044</v>
      </c>
      <c r="DF16" s="1">
        <v>40.307</v>
      </c>
      <c r="DG16" s="1">
        <v>14.646</v>
      </c>
      <c r="DH16" s="1">
        <v>54.953</v>
      </c>
      <c r="DI16" s="1">
        <v>22.043</v>
      </c>
      <c r="DJ16" s="1">
        <v>16.796</v>
      </c>
      <c r="DK16" s="1">
        <v>38.839</v>
      </c>
      <c r="DL16" s="1">
        <v>307.461</v>
      </c>
      <c r="DM16" s="1">
        <v>138.854</v>
      </c>
      <c r="DN16" s="1">
        <v>446.315</v>
      </c>
      <c r="DO16" s="1">
        <v>0.0</v>
      </c>
      <c r="DP16" s="1">
        <v>5.835</v>
      </c>
      <c r="DQ16" s="1">
        <v>5.835</v>
      </c>
      <c r="DR16" s="1" t="s">
        <v>149</v>
      </c>
      <c r="DS16" s="1" t="s">
        <v>149</v>
      </c>
      <c r="DT16" s="1" t="s">
        <v>149</v>
      </c>
      <c r="DU16" s="1" t="s">
        <v>149</v>
      </c>
      <c r="DV16" s="1">
        <v>732.837</v>
      </c>
      <c r="DW16" s="1" t="s">
        <v>1092</v>
      </c>
      <c r="DX16" s="1">
        <v>479.664</v>
      </c>
      <c r="DY16" s="1">
        <v>226.342</v>
      </c>
      <c r="DZ16" s="1">
        <v>246.809</v>
      </c>
      <c r="EA16" s="1" t="s">
        <v>149</v>
      </c>
      <c r="EB16" s="1" t="s">
        <v>149</v>
      </c>
      <c r="EC16" s="1" t="s">
        <v>149</v>
      </c>
      <c r="ED16" s="1" t="s">
        <v>149</v>
      </c>
      <c r="EE16" s="1" t="s">
        <v>205</v>
      </c>
      <c r="EF16" s="1" t="s">
        <v>151</v>
      </c>
      <c r="EG16" s="1" t="s">
        <v>151</v>
      </c>
    </row>
    <row r="17" ht="14.25" customHeight="1">
      <c r="A17" s="1" t="s">
        <v>210</v>
      </c>
      <c r="B17" s="1" t="s">
        <v>153</v>
      </c>
      <c r="C17" s="1">
        <v>53.0</v>
      </c>
      <c r="D17" s="4" t="s">
        <v>161</v>
      </c>
      <c r="E17" s="1">
        <v>106.0</v>
      </c>
      <c r="F17" s="1">
        <v>44.0</v>
      </c>
      <c r="G17" s="1" t="s">
        <v>154</v>
      </c>
      <c r="H17" s="1">
        <v>33.0</v>
      </c>
      <c r="I17" s="1">
        <v>156.0</v>
      </c>
      <c r="J17" s="1">
        <v>233.0</v>
      </c>
      <c r="K17" s="1">
        <v>5.295454545</v>
      </c>
      <c r="L17" s="1">
        <v>190.0</v>
      </c>
      <c r="M17" s="1">
        <v>4.03</v>
      </c>
      <c r="N17" s="1">
        <v>117.0</v>
      </c>
      <c r="O17" s="1">
        <v>6.46</v>
      </c>
      <c r="P17" s="1">
        <v>11.42</v>
      </c>
      <c r="Q17" s="1">
        <v>2.73</v>
      </c>
      <c r="R17" s="1">
        <v>4.183150183</v>
      </c>
      <c r="S17" s="1">
        <v>166.0</v>
      </c>
      <c r="T17" s="1">
        <v>17.78</v>
      </c>
      <c r="U17" s="1">
        <v>6.4935</v>
      </c>
      <c r="V17" s="1">
        <v>101.7</v>
      </c>
      <c r="W17" s="1">
        <f t="shared" si="1"/>
        <v>118.7907132</v>
      </c>
      <c r="X17" s="1">
        <v>41.4</v>
      </c>
      <c r="Y17" s="1">
        <v>19.48820846</v>
      </c>
      <c r="Z17" s="1">
        <f t="shared" si="2"/>
        <v>5.131308</v>
      </c>
      <c r="AA17" s="1">
        <v>0.301019138</v>
      </c>
      <c r="AB17" s="1">
        <v>82.5</v>
      </c>
      <c r="AC17" s="1">
        <v>33.94389835</v>
      </c>
      <c r="AD17" s="1" t="s">
        <v>155</v>
      </c>
      <c r="AE17" s="1">
        <v>44.98652598</v>
      </c>
      <c r="AF17" s="1">
        <v>110.9</v>
      </c>
      <c r="AG17" s="1" t="s">
        <v>140</v>
      </c>
      <c r="AH17" s="1" t="s">
        <v>141</v>
      </c>
      <c r="AI17" s="1" t="s">
        <v>142</v>
      </c>
      <c r="AJ17" s="1" t="s">
        <v>167</v>
      </c>
      <c r="AK17" s="1" t="s">
        <v>173</v>
      </c>
      <c r="AL17" s="1">
        <v>145.0</v>
      </c>
      <c r="AM17" s="1">
        <v>78.0</v>
      </c>
      <c r="AN17" s="1">
        <v>1864.68</v>
      </c>
      <c r="AO17" s="1">
        <v>14.1496</v>
      </c>
      <c r="AP17" s="1">
        <v>882.78</v>
      </c>
      <c r="AQ17" s="1">
        <v>1043.01</v>
      </c>
      <c r="AR17" s="1">
        <v>13.6388</v>
      </c>
      <c r="AS17" s="1">
        <v>1456.68</v>
      </c>
      <c r="AT17" s="1">
        <v>3021.14</v>
      </c>
      <c r="AU17" s="1">
        <v>226.819</v>
      </c>
      <c r="AV17" s="1">
        <v>9.20852</v>
      </c>
      <c r="AW17" s="1">
        <v>1.42518</v>
      </c>
      <c r="AX17" s="1">
        <v>2.51078</v>
      </c>
      <c r="AY17" s="1">
        <v>963.781</v>
      </c>
      <c r="AZ17" s="1">
        <v>1.19844</v>
      </c>
      <c r="BA17" s="1">
        <v>1.63314</v>
      </c>
      <c r="BB17" s="1">
        <v>15.5799</v>
      </c>
      <c r="BC17" s="1">
        <v>4.212</v>
      </c>
      <c r="BD17" s="1">
        <v>1.81504</v>
      </c>
      <c r="BE17" s="1">
        <v>318.632</v>
      </c>
      <c r="BF17" s="1">
        <v>6.87113</v>
      </c>
      <c r="BG17" s="1">
        <v>124.404</v>
      </c>
      <c r="BH17" s="1">
        <v>8.795493522</v>
      </c>
      <c r="BI17" s="1">
        <v>1.761483499</v>
      </c>
      <c r="BJ17" s="1">
        <v>0.981721159</v>
      </c>
      <c r="BK17" s="1">
        <v>0.054324005</v>
      </c>
      <c r="BL17" s="1" t="s">
        <v>144</v>
      </c>
      <c r="BM17" s="1" t="s">
        <v>145</v>
      </c>
      <c r="BN17" s="1" t="s">
        <v>145</v>
      </c>
      <c r="BO17" s="1" t="s">
        <v>145</v>
      </c>
      <c r="BP17" s="1" t="s">
        <v>145</v>
      </c>
      <c r="BQ17" s="1" t="s">
        <v>145</v>
      </c>
      <c r="BR17" s="1" t="s">
        <v>145</v>
      </c>
      <c r="BS17" s="1">
        <v>45.73904252</v>
      </c>
      <c r="BT17" s="1">
        <v>7.638652217</v>
      </c>
      <c r="BU17" s="1">
        <v>2.946533883</v>
      </c>
      <c r="BV17" s="1">
        <v>1.70545738</v>
      </c>
      <c r="BW17" s="1">
        <v>0.577669328</v>
      </c>
      <c r="BX17" s="1">
        <v>0.538452656</v>
      </c>
      <c r="BY17" s="1">
        <v>0.288714561</v>
      </c>
      <c r="BZ17" s="1" t="s">
        <v>1091</v>
      </c>
      <c r="CA17" s="1">
        <v>47.8845807</v>
      </c>
      <c r="CB17" s="1" t="s">
        <v>148</v>
      </c>
      <c r="CC17" s="1">
        <v>0.001002908</v>
      </c>
      <c r="CD17" s="1">
        <v>0.170795306</v>
      </c>
      <c r="CE17" s="1">
        <v>0.016046535</v>
      </c>
      <c r="CF17" s="1">
        <v>0.637849764</v>
      </c>
      <c r="CG17" s="1">
        <v>0.087487046</v>
      </c>
      <c r="CH17" s="1">
        <v>1584.089</v>
      </c>
      <c r="CI17" s="2" t="s">
        <v>1080</v>
      </c>
      <c r="CJ17" s="1">
        <v>1027.29</v>
      </c>
      <c r="CK17" s="1">
        <v>792.948</v>
      </c>
      <c r="CL17" s="1">
        <v>234.342</v>
      </c>
      <c r="CM17" s="1">
        <v>305.854</v>
      </c>
      <c r="CN17" s="1">
        <v>703.651</v>
      </c>
      <c r="CO17" s="1">
        <v>16.043</v>
      </c>
      <c r="CP17" s="1">
        <v>0.0</v>
      </c>
      <c r="CQ17" s="1">
        <v>16.043</v>
      </c>
      <c r="CR17" s="1">
        <v>0.0</v>
      </c>
      <c r="CS17" s="1">
        <v>1.742</v>
      </c>
      <c r="CT17" s="1">
        <v>1.742</v>
      </c>
      <c r="CU17" s="1">
        <v>0.0</v>
      </c>
      <c r="CV17" s="1">
        <v>10.894</v>
      </c>
      <c r="CW17" s="1">
        <v>0.0</v>
      </c>
      <c r="CX17" s="1">
        <v>0.0</v>
      </c>
      <c r="CY17" s="1">
        <v>292.543</v>
      </c>
      <c r="CZ17" s="1">
        <v>0.051</v>
      </c>
      <c r="DA17" s="1">
        <v>0.366</v>
      </c>
      <c r="DB17" s="1">
        <v>0.417</v>
      </c>
      <c r="DC17" s="1">
        <v>3.624</v>
      </c>
      <c r="DD17" s="1">
        <v>0.107</v>
      </c>
      <c r="DE17" s="1">
        <v>3.73</v>
      </c>
      <c r="DF17" s="1">
        <v>7.806</v>
      </c>
      <c r="DG17" s="1">
        <v>1.358</v>
      </c>
      <c r="DH17" s="1">
        <v>9.163</v>
      </c>
      <c r="DI17" s="1">
        <v>0.083</v>
      </c>
      <c r="DJ17" s="1">
        <v>4.366</v>
      </c>
      <c r="DK17" s="1">
        <v>4.449</v>
      </c>
      <c r="DL17" s="1">
        <v>472.797</v>
      </c>
      <c r="DM17" s="1">
        <v>226.404</v>
      </c>
      <c r="DN17" s="1">
        <v>699.201</v>
      </c>
      <c r="DO17" s="1">
        <v>0.0</v>
      </c>
      <c r="DP17" s="1">
        <v>1.742</v>
      </c>
      <c r="DQ17" s="1">
        <v>1.742</v>
      </c>
      <c r="DR17" s="1" t="s">
        <v>149</v>
      </c>
      <c r="DS17" s="1" t="s">
        <v>149</v>
      </c>
      <c r="DT17" s="1" t="s">
        <v>149</v>
      </c>
      <c r="DU17" s="1" t="s">
        <v>149</v>
      </c>
      <c r="DV17" s="1">
        <v>849.523</v>
      </c>
      <c r="DW17" s="1" t="s">
        <v>1092</v>
      </c>
      <c r="DX17" s="1">
        <v>550.92</v>
      </c>
      <c r="DY17" s="1">
        <v>164.025</v>
      </c>
      <c r="DZ17" s="1">
        <v>377.357</v>
      </c>
      <c r="EA17" s="1" t="s">
        <v>149</v>
      </c>
      <c r="EB17" s="1" t="s">
        <v>149</v>
      </c>
      <c r="EC17" s="1" t="s">
        <v>149</v>
      </c>
      <c r="ED17" s="1" t="s">
        <v>149</v>
      </c>
      <c r="EE17" s="1" t="s">
        <v>211</v>
      </c>
      <c r="EF17" s="1" t="s">
        <v>151</v>
      </c>
      <c r="EG17" s="1" t="s">
        <v>151</v>
      </c>
    </row>
    <row r="18" ht="14.25" customHeight="1">
      <c r="A18" s="1" t="s">
        <v>212</v>
      </c>
      <c r="B18" s="1" t="s">
        <v>153</v>
      </c>
      <c r="C18" s="1">
        <v>46.0</v>
      </c>
      <c r="D18" s="4" t="s">
        <v>161</v>
      </c>
      <c r="E18" s="1">
        <v>87.2</v>
      </c>
      <c r="F18" s="1">
        <v>52.0</v>
      </c>
      <c r="G18" s="1" t="s">
        <v>154</v>
      </c>
      <c r="H18" s="1">
        <v>28.0</v>
      </c>
      <c r="I18" s="1">
        <v>123.0</v>
      </c>
      <c r="J18" s="1">
        <v>203.0</v>
      </c>
      <c r="K18" s="1">
        <v>3.903846154</v>
      </c>
      <c r="L18" s="1">
        <v>125.5</v>
      </c>
      <c r="M18" s="1">
        <v>4.79</v>
      </c>
      <c r="N18" s="1">
        <v>99.0</v>
      </c>
      <c r="O18" s="1">
        <v>5.84</v>
      </c>
      <c r="P18" s="1">
        <v>7.72</v>
      </c>
      <c r="Q18" s="1">
        <v>9.55</v>
      </c>
      <c r="R18" s="1">
        <v>0.808376963</v>
      </c>
      <c r="S18" s="1">
        <v>140.0</v>
      </c>
      <c r="T18" s="1">
        <v>15.66</v>
      </c>
      <c r="U18" s="1">
        <v>5.4945</v>
      </c>
      <c r="V18" s="1">
        <v>128.2</v>
      </c>
      <c r="W18" s="1">
        <f t="shared" si="1"/>
        <v>157.0318376</v>
      </c>
      <c r="X18" s="1">
        <v>48.7</v>
      </c>
      <c r="Y18" s="1">
        <v>26.14945144</v>
      </c>
      <c r="Z18" s="1">
        <f t="shared" si="2"/>
        <v>3.824172</v>
      </c>
      <c r="AA18" s="1">
        <v>0.313052024</v>
      </c>
      <c r="AB18" s="1">
        <v>63.8</v>
      </c>
      <c r="AC18" s="1">
        <v>26.21630506</v>
      </c>
      <c r="AD18" s="1" t="s">
        <v>139</v>
      </c>
      <c r="AE18" s="1">
        <v>40.41400085</v>
      </c>
      <c r="AF18" s="1">
        <v>82.1</v>
      </c>
      <c r="AG18" s="1" t="s">
        <v>140</v>
      </c>
      <c r="AH18" s="1" t="s">
        <v>154</v>
      </c>
      <c r="AI18" s="1" t="s">
        <v>142</v>
      </c>
      <c r="AJ18" s="1" t="s">
        <v>167</v>
      </c>
      <c r="AK18" s="1" t="s">
        <v>143</v>
      </c>
      <c r="AL18" s="1">
        <v>157.0</v>
      </c>
      <c r="AM18" s="1">
        <v>102.0</v>
      </c>
      <c r="AN18" s="1">
        <v>1660.25</v>
      </c>
      <c r="AO18" s="1">
        <v>21.5765</v>
      </c>
      <c r="AP18" s="1">
        <v>430.85</v>
      </c>
      <c r="AQ18" s="1">
        <v>820.9</v>
      </c>
      <c r="AR18" s="1">
        <v>12.8917</v>
      </c>
      <c r="AS18" s="1">
        <v>1039.59</v>
      </c>
      <c r="AT18" s="1">
        <v>3074.39</v>
      </c>
      <c r="AU18" s="1">
        <v>222.602</v>
      </c>
      <c r="AV18" s="1">
        <v>10.3347</v>
      </c>
      <c r="AW18" s="1">
        <v>1.44619</v>
      </c>
      <c r="AX18" s="1">
        <v>3.65654</v>
      </c>
      <c r="AY18" s="1">
        <v>836.799</v>
      </c>
      <c r="AZ18" s="1">
        <v>1.11738</v>
      </c>
      <c r="BA18" s="1">
        <v>1.53958</v>
      </c>
      <c r="BB18" s="1">
        <v>12.4738</v>
      </c>
      <c r="BC18" s="1">
        <v>4.89228</v>
      </c>
      <c r="BD18" s="1">
        <v>1.95</v>
      </c>
      <c r="BE18" s="1">
        <v>358.379</v>
      </c>
      <c r="BF18" s="1">
        <v>7.06945</v>
      </c>
      <c r="BG18" s="1">
        <v>247.999</v>
      </c>
      <c r="BH18" s="1">
        <v>3.208438684</v>
      </c>
      <c r="BI18" s="1">
        <v>1.116887036</v>
      </c>
      <c r="BJ18" s="1">
        <v>0.710056005</v>
      </c>
      <c r="BK18" s="1">
        <v>0.023733902</v>
      </c>
      <c r="BL18" s="1" t="s">
        <v>144</v>
      </c>
      <c r="BM18" s="1" t="s">
        <v>145</v>
      </c>
      <c r="BN18" s="1" t="s">
        <v>146</v>
      </c>
      <c r="BO18" s="1" t="s">
        <v>146</v>
      </c>
      <c r="BP18" s="1" t="s">
        <v>146</v>
      </c>
      <c r="BQ18" s="1" t="s">
        <v>145</v>
      </c>
      <c r="BR18" s="1" t="s">
        <v>145</v>
      </c>
      <c r="BS18" s="1">
        <v>25.89702243</v>
      </c>
      <c r="BT18" s="1">
        <v>2.866236396</v>
      </c>
      <c r="BU18" s="1">
        <v>0.893008818</v>
      </c>
      <c r="BV18" s="1">
        <v>1.041591612</v>
      </c>
      <c r="BW18" s="1">
        <v>0.429686545</v>
      </c>
      <c r="BX18" s="1">
        <v>-1.29122532</v>
      </c>
      <c r="BY18" s="1">
        <v>-0.777846578</v>
      </c>
      <c r="BZ18" s="1" t="s">
        <v>1094</v>
      </c>
      <c r="CA18" s="1">
        <v>37.99756395</v>
      </c>
      <c r="CB18" s="1" t="s">
        <v>148</v>
      </c>
      <c r="CC18" s="1">
        <v>0.013747828</v>
      </c>
      <c r="CD18" s="1">
        <v>0.506198108</v>
      </c>
      <c r="CE18" s="1">
        <v>0.023518054</v>
      </c>
      <c r="CF18" s="1">
        <v>0.438463024</v>
      </c>
      <c r="CG18" s="1">
        <v>0.004904422</v>
      </c>
      <c r="CH18" s="1">
        <v>919.447</v>
      </c>
      <c r="CI18" s="2" t="s">
        <v>1093</v>
      </c>
      <c r="CJ18" s="1">
        <v>574.006</v>
      </c>
      <c r="CK18" s="1">
        <v>399.08</v>
      </c>
      <c r="CL18" s="1">
        <v>174.926</v>
      </c>
      <c r="CM18" s="1">
        <v>421.118</v>
      </c>
      <c r="CN18" s="1">
        <v>124.935</v>
      </c>
      <c r="CO18" s="1">
        <v>15.906</v>
      </c>
      <c r="CP18" s="1">
        <v>0.0</v>
      </c>
      <c r="CQ18" s="1">
        <v>15.906</v>
      </c>
      <c r="CR18" s="1">
        <v>0.0</v>
      </c>
      <c r="CS18" s="1">
        <v>12.048</v>
      </c>
      <c r="CT18" s="1">
        <v>12.048</v>
      </c>
      <c r="CU18" s="1">
        <v>0.0</v>
      </c>
      <c r="CV18" s="1">
        <v>4.058</v>
      </c>
      <c r="CW18" s="1">
        <v>0.0</v>
      </c>
      <c r="CX18" s="1">
        <v>0.0</v>
      </c>
      <c r="CY18" s="1">
        <v>97.639</v>
      </c>
      <c r="CZ18" s="1">
        <v>200.537</v>
      </c>
      <c r="DA18" s="1">
        <v>64.935</v>
      </c>
      <c r="DB18" s="1">
        <v>265.472</v>
      </c>
      <c r="DC18" s="1">
        <v>30.367</v>
      </c>
      <c r="DD18" s="1">
        <v>0.717</v>
      </c>
      <c r="DE18" s="1">
        <v>31.084</v>
      </c>
      <c r="DF18" s="1">
        <v>21.188</v>
      </c>
      <c r="DG18" s="1">
        <v>5.736</v>
      </c>
      <c r="DH18" s="1">
        <v>26.923</v>
      </c>
      <c r="DI18" s="1">
        <v>0.371</v>
      </c>
      <c r="DJ18" s="1">
        <v>7.968</v>
      </c>
      <c r="DK18" s="1">
        <v>8.339</v>
      </c>
      <c r="DL18" s="1">
        <v>33.052</v>
      </c>
      <c r="DM18" s="1">
        <v>83.501</v>
      </c>
      <c r="DN18" s="1">
        <v>116.553</v>
      </c>
      <c r="DO18" s="1">
        <v>0.0</v>
      </c>
      <c r="DP18" s="1">
        <v>12.048</v>
      </c>
      <c r="DQ18" s="1">
        <v>12.048</v>
      </c>
      <c r="DR18" s="1" t="s">
        <v>157</v>
      </c>
      <c r="DS18" s="1" t="s">
        <v>157</v>
      </c>
      <c r="DT18" s="1" t="s">
        <v>149</v>
      </c>
      <c r="DU18" s="1" t="s">
        <v>157</v>
      </c>
      <c r="DV18" s="1">
        <v>553.8</v>
      </c>
      <c r="DW18" s="1" t="s">
        <v>1092</v>
      </c>
      <c r="DX18" s="1">
        <v>345.735</v>
      </c>
      <c r="DY18" s="1">
        <v>253.647</v>
      </c>
      <c r="DZ18" s="1">
        <v>75.25</v>
      </c>
      <c r="EA18" s="1" t="s">
        <v>157</v>
      </c>
      <c r="EB18" s="1" t="s">
        <v>157</v>
      </c>
      <c r="EC18" s="1" t="s">
        <v>149</v>
      </c>
      <c r="ED18" s="1" t="s">
        <v>157</v>
      </c>
      <c r="EE18" s="1" t="s">
        <v>213</v>
      </c>
      <c r="EF18" s="1" t="s">
        <v>151</v>
      </c>
      <c r="EG18" s="1" t="s">
        <v>151</v>
      </c>
    </row>
    <row r="19" ht="14.25" customHeight="1">
      <c r="A19" s="1" t="s">
        <v>214</v>
      </c>
      <c r="B19" s="1" t="s">
        <v>136</v>
      </c>
      <c r="C19" s="1">
        <v>41.0</v>
      </c>
      <c r="D19" s="4" t="s">
        <v>161</v>
      </c>
      <c r="E19" s="1">
        <v>183.0</v>
      </c>
      <c r="F19" s="1">
        <v>25.0</v>
      </c>
      <c r="G19" s="1" t="s">
        <v>138</v>
      </c>
      <c r="H19" s="1">
        <v>45.0</v>
      </c>
      <c r="I19" s="1">
        <v>121.0</v>
      </c>
      <c r="J19" s="1">
        <v>174.0</v>
      </c>
      <c r="K19" s="1">
        <v>6.96</v>
      </c>
      <c r="L19" s="1">
        <v>186.2</v>
      </c>
      <c r="M19" s="1">
        <v>1.46</v>
      </c>
      <c r="N19" s="1">
        <v>90.0</v>
      </c>
      <c r="O19" s="1">
        <v>5.89</v>
      </c>
      <c r="P19" s="1">
        <v>1.42</v>
      </c>
      <c r="Q19" s="1">
        <v>1.77</v>
      </c>
      <c r="R19" s="1">
        <v>0.802259887</v>
      </c>
      <c r="S19" s="1">
        <v>231.0</v>
      </c>
      <c r="T19" s="1">
        <v>35.3</v>
      </c>
      <c r="U19" s="1">
        <v>4.995</v>
      </c>
      <c r="V19" s="1">
        <v>268.5</v>
      </c>
      <c r="W19" s="1">
        <f t="shared" si="1"/>
        <v>472.2408027</v>
      </c>
      <c r="X19" s="1">
        <v>22.9</v>
      </c>
      <c r="Y19" s="1">
        <v>12.76063599</v>
      </c>
      <c r="Z19" s="1">
        <f t="shared" si="2"/>
        <v>7.8366</v>
      </c>
      <c r="AA19" s="1">
        <v>0.285229598</v>
      </c>
      <c r="AB19" s="1">
        <v>75.5</v>
      </c>
      <c r="AC19" s="1">
        <v>27.13656413</v>
      </c>
      <c r="AD19" s="1" t="s">
        <v>139</v>
      </c>
      <c r="AE19" s="1">
        <v>35.46962386</v>
      </c>
      <c r="AF19" s="1">
        <v>93.3</v>
      </c>
      <c r="AG19" s="1" t="s">
        <v>140</v>
      </c>
      <c r="AH19" s="1" t="s">
        <v>141</v>
      </c>
      <c r="AI19" s="1" t="s">
        <v>142</v>
      </c>
      <c r="AJ19" s="1" t="s">
        <v>167</v>
      </c>
      <c r="AK19" s="1" t="s">
        <v>143</v>
      </c>
      <c r="AL19" s="1">
        <v>132.0</v>
      </c>
      <c r="AM19" s="1">
        <v>91.0</v>
      </c>
      <c r="AN19" s="1">
        <v>2252.77</v>
      </c>
      <c r="AO19" s="1">
        <v>13.7832</v>
      </c>
      <c r="AP19" s="1">
        <v>1127.59</v>
      </c>
      <c r="AQ19" s="1">
        <v>1343.86</v>
      </c>
      <c r="AR19" s="1">
        <v>12.7956</v>
      </c>
      <c r="AS19" s="1">
        <v>1543.83</v>
      </c>
      <c r="AT19" s="1">
        <v>4381.84</v>
      </c>
      <c r="AU19" s="1">
        <v>263.276</v>
      </c>
      <c r="AV19" s="1">
        <v>10.4182</v>
      </c>
      <c r="AW19" s="1">
        <v>2.11632</v>
      </c>
      <c r="AX19" s="1">
        <v>3.13283</v>
      </c>
      <c r="AY19" s="1">
        <v>740.912</v>
      </c>
      <c r="AZ19" s="1">
        <v>1.19432</v>
      </c>
      <c r="BA19" s="1">
        <v>2.33203</v>
      </c>
      <c r="BB19" s="1">
        <v>14.7363</v>
      </c>
      <c r="BC19" s="1">
        <v>5.58166</v>
      </c>
      <c r="BD19" s="1">
        <v>1.4891</v>
      </c>
      <c r="BE19" s="1">
        <v>327.726</v>
      </c>
      <c r="BF19" s="1">
        <v>7.19898</v>
      </c>
      <c r="BG19" s="1">
        <v>96.9618</v>
      </c>
      <c r="BH19" s="1">
        <v>21.18438785</v>
      </c>
      <c r="BI19" s="1">
        <v>7.960190533</v>
      </c>
      <c r="BJ19" s="1">
        <v>2.65984163</v>
      </c>
      <c r="BK19" s="1">
        <v>0.182296093</v>
      </c>
      <c r="BL19" s="1" t="s">
        <v>144</v>
      </c>
      <c r="BM19" s="1" t="s">
        <v>145</v>
      </c>
      <c r="BN19" s="1" t="s">
        <v>145</v>
      </c>
      <c r="BO19" s="1" t="s">
        <v>145</v>
      </c>
      <c r="BP19" s="1" t="s">
        <v>145</v>
      </c>
      <c r="BQ19" s="1" t="s">
        <v>146</v>
      </c>
      <c r="BR19" s="1" t="s">
        <v>145</v>
      </c>
      <c r="BS19" s="1">
        <v>9.270595695</v>
      </c>
      <c r="BT19" s="1">
        <v>1.276058492</v>
      </c>
      <c r="BU19" s="1">
        <v>0.52044925</v>
      </c>
      <c r="BV19" s="1">
        <v>0.257991883</v>
      </c>
      <c r="BW19" s="1">
        <v>0.096266952</v>
      </c>
      <c r="BX19" s="1">
        <v>0.717360229</v>
      </c>
      <c r="BY19" s="1">
        <v>0.318402232</v>
      </c>
      <c r="BZ19" s="1" t="s">
        <v>1091</v>
      </c>
      <c r="CA19" s="1">
        <v>28.24437299</v>
      </c>
      <c r="CB19" s="1" t="s">
        <v>148</v>
      </c>
      <c r="CC19" s="1">
        <v>0.209175377</v>
      </c>
      <c r="CD19" s="1">
        <v>0.1279036</v>
      </c>
      <c r="CE19" s="1">
        <v>0.28945993</v>
      </c>
      <c r="CF19" s="1">
        <v>8.42044E-4</v>
      </c>
      <c r="CG19" s="1">
        <v>0.07775842</v>
      </c>
      <c r="CH19" s="1">
        <v>393.195</v>
      </c>
      <c r="CI19" s="2" t="s">
        <v>1093</v>
      </c>
      <c r="CJ19" s="1">
        <v>95.544</v>
      </c>
      <c r="CK19" s="1">
        <v>29.795</v>
      </c>
      <c r="CL19" s="1">
        <v>65.749</v>
      </c>
      <c r="CM19" s="1">
        <v>0.06</v>
      </c>
      <c r="CN19" s="1">
        <v>92.477</v>
      </c>
      <c r="CO19" s="1">
        <v>0.0</v>
      </c>
      <c r="CP19" s="1">
        <v>0.0</v>
      </c>
      <c r="CQ19" s="1">
        <v>0.0</v>
      </c>
      <c r="CR19" s="1">
        <v>0.0</v>
      </c>
      <c r="CS19" s="1">
        <v>3.008</v>
      </c>
      <c r="CT19" s="1">
        <v>3.008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0.002</v>
      </c>
      <c r="DE19" s="1">
        <v>0.002</v>
      </c>
      <c r="DF19" s="1">
        <v>0.0</v>
      </c>
      <c r="DG19" s="1">
        <v>0.058</v>
      </c>
      <c r="DH19" s="1">
        <v>0.058</v>
      </c>
      <c r="DI19" s="1">
        <v>0.214</v>
      </c>
      <c r="DJ19" s="1">
        <v>0.96</v>
      </c>
      <c r="DK19" s="1">
        <v>1.174</v>
      </c>
      <c r="DL19" s="1">
        <v>29.546</v>
      </c>
      <c r="DM19" s="1">
        <v>61.687</v>
      </c>
      <c r="DN19" s="1">
        <v>91.233</v>
      </c>
      <c r="DO19" s="1">
        <v>0.0</v>
      </c>
      <c r="DP19" s="1">
        <v>3.008</v>
      </c>
      <c r="DQ19" s="1">
        <v>3.008</v>
      </c>
      <c r="DR19" s="1" t="s">
        <v>158</v>
      </c>
      <c r="DS19" s="1" t="s">
        <v>158</v>
      </c>
      <c r="DT19" s="1" t="s">
        <v>158</v>
      </c>
      <c r="DU19" s="1" t="s">
        <v>158</v>
      </c>
      <c r="DV19" s="1">
        <v>174.539</v>
      </c>
      <c r="DW19" s="1" t="s">
        <v>1093</v>
      </c>
      <c r="DX19" s="1">
        <v>42.412</v>
      </c>
      <c r="DY19" s="1">
        <v>0.027</v>
      </c>
      <c r="DZ19" s="1">
        <v>41.05</v>
      </c>
      <c r="EA19" s="1" t="s">
        <v>158</v>
      </c>
      <c r="EB19" s="1" t="s">
        <v>158</v>
      </c>
      <c r="EC19" s="1" t="s">
        <v>158</v>
      </c>
      <c r="ED19" s="1" t="s">
        <v>158</v>
      </c>
      <c r="EE19" s="1" t="s">
        <v>215</v>
      </c>
      <c r="EF19" s="1" t="s">
        <v>151</v>
      </c>
      <c r="EG19" s="1" t="s">
        <v>151</v>
      </c>
    </row>
    <row r="20" ht="14.25" customHeight="1">
      <c r="A20" s="1" t="s">
        <v>216</v>
      </c>
      <c r="B20" s="1" t="s">
        <v>153</v>
      </c>
      <c r="C20" s="1">
        <v>23.0</v>
      </c>
      <c r="D20" s="4" t="s">
        <v>137</v>
      </c>
      <c r="E20" s="1">
        <v>148.0</v>
      </c>
      <c r="F20" s="1">
        <v>70.0</v>
      </c>
      <c r="G20" s="1" t="s">
        <v>154</v>
      </c>
      <c r="H20" s="1">
        <v>23.0</v>
      </c>
      <c r="I20" s="1">
        <v>89.0</v>
      </c>
      <c r="J20" s="1">
        <v>182.0</v>
      </c>
      <c r="K20" s="1">
        <v>2.6</v>
      </c>
      <c r="L20" s="1">
        <v>179.4</v>
      </c>
      <c r="M20" s="1">
        <v>2.54</v>
      </c>
      <c r="N20" s="1">
        <v>77.0</v>
      </c>
      <c r="O20" s="1">
        <v>4.91</v>
      </c>
      <c r="P20" s="1">
        <v>2.81</v>
      </c>
      <c r="Q20" s="1">
        <v>12.56</v>
      </c>
      <c r="R20" s="1">
        <v>0.223726115</v>
      </c>
      <c r="S20" s="1">
        <v>116.0</v>
      </c>
      <c r="T20" s="1">
        <v>7.62</v>
      </c>
      <c r="U20" s="1">
        <v>4.2735</v>
      </c>
      <c r="V20" s="1">
        <v>129.4</v>
      </c>
      <c r="W20" s="1">
        <f t="shared" si="1"/>
        <v>197.0265029</v>
      </c>
      <c r="X20" s="1">
        <v>105.4</v>
      </c>
      <c r="Y20" s="1">
        <v>69.09455728</v>
      </c>
      <c r="Z20" s="1">
        <f t="shared" si="2"/>
        <v>1.447292</v>
      </c>
      <c r="AA20" s="1">
        <v>0.360701436</v>
      </c>
      <c r="AB20" s="1">
        <v>50.4</v>
      </c>
      <c r="AC20" s="1">
        <v>21.47400282</v>
      </c>
      <c r="AD20" s="1" t="s">
        <v>154</v>
      </c>
      <c r="AE20" s="1">
        <v>33.84182176</v>
      </c>
      <c r="AF20" s="1">
        <v>69.7</v>
      </c>
      <c r="AG20" s="1" t="s">
        <v>154</v>
      </c>
      <c r="AH20" s="1" t="s">
        <v>154</v>
      </c>
      <c r="AI20" s="1" t="s">
        <v>142</v>
      </c>
      <c r="AJ20" s="1" t="s">
        <v>167</v>
      </c>
      <c r="AK20" s="1" t="s">
        <v>173</v>
      </c>
      <c r="AL20" s="1">
        <v>96.0</v>
      </c>
      <c r="AM20" s="1">
        <v>67.0</v>
      </c>
      <c r="AN20" s="1">
        <v>1727.53</v>
      </c>
      <c r="AO20" s="1">
        <v>16.6148</v>
      </c>
      <c r="AP20" s="1">
        <v>801.426</v>
      </c>
      <c r="AQ20" s="1">
        <v>1030.66</v>
      </c>
      <c r="AR20" s="1">
        <v>12.7429</v>
      </c>
      <c r="AS20" s="1">
        <v>1133.96</v>
      </c>
      <c r="AT20" s="1">
        <v>3552.28</v>
      </c>
      <c r="AU20" s="1">
        <v>221.106</v>
      </c>
      <c r="AV20" s="1">
        <v>10.1716</v>
      </c>
      <c r="AW20" s="1">
        <v>1.07751</v>
      </c>
      <c r="AX20" s="1">
        <v>2.91118</v>
      </c>
      <c r="AY20" s="1">
        <v>711.218</v>
      </c>
      <c r="AZ20" s="1">
        <v>1.00482</v>
      </c>
      <c r="BA20" s="1">
        <v>1.88672</v>
      </c>
      <c r="BB20" s="1">
        <v>13.1135</v>
      </c>
      <c r="BC20" s="1">
        <v>4.70953</v>
      </c>
      <c r="BD20" s="1">
        <v>0.981839</v>
      </c>
      <c r="BE20" s="1">
        <v>365.633</v>
      </c>
      <c r="BF20" s="1">
        <v>7.20904</v>
      </c>
      <c r="BG20" s="1">
        <v>178.897</v>
      </c>
      <c r="BH20" s="1">
        <v>5.088671429</v>
      </c>
      <c r="BI20" s="1">
        <v>1.232597211</v>
      </c>
      <c r="BJ20" s="1">
        <v>0.691649671</v>
      </c>
      <c r="BK20" s="1">
        <v>0.017529919</v>
      </c>
      <c r="BL20" s="1" t="s">
        <v>156</v>
      </c>
      <c r="BM20" s="1" t="s">
        <v>146</v>
      </c>
      <c r="BN20" s="1" t="s">
        <v>146</v>
      </c>
      <c r="BO20" s="1" t="s">
        <v>146</v>
      </c>
      <c r="BP20" s="1" t="s">
        <v>146</v>
      </c>
      <c r="BQ20" s="1" t="s">
        <v>146</v>
      </c>
      <c r="BR20" s="1" t="s">
        <v>146</v>
      </c>
      <c r="BS20" s="1">
        <v>12.12363367</v>
      </c>
      <c r="BT20" s="1">
        <v>1.214855975</v>
      </c>
      <c r="BU20" s="1">
        <v>0.764083108</v>
      </c>
      <c r="BV20" s="1">
        <v>0.206584722</v>
      </c>
      <c r="BW20" s="1">
        <v>0.270023492</v>
      </c>
      <c r="BX20" s="1">
        <v>0.497130183</v>
      </c>
      <c r="BY20" s="1">
        <v>0.287691078</v>
      </c>
      <c r="BZ20" s="1" t="s">
        <v>1091</v>
      </c>
      <c r="CA20" s="1">
        <v>32.04017217</v>
      </c>
      <c r="CB20" s="1" t="s">
        <v>148</v>
      </c>
      <c r="CC20" s="1">
        <v>0.009484551</v>
      </c>
      <c r="CD20" s="1">
        <v>0.402582716</v>
      </c>
      <c r="CE20" s="1">
        <v>0.030569438</v>
      </c>
      <c r="CF20" s="1">
        <v>0.254769635</v>
      </c>
      <c r="CG20" s="1">
        <v>0.050450516</v>
      </c>
      <c r="CH20" s="1">
        <v>1394.185</v>
      </c>
      <c r="CI20" s="2" t="s">
        <v>1080</v>
      </c>
      <c r="CJ20" s="1">
        <v>1303.908</v>
      </c>
      <c r="CK20" s="1">
        <v>1007.107</v>
      </c>
      <c r="CL20" s="1">
        <v>296.801</v>
      </c>
      <c r="CM20" s="1">
        <v>329.67</v>
      </c>
      <c r="CN20" s="1">
        <v>895.698</v>
      </c>
      <c r="CO20" s="1">
        <v>12.113</v>
      </c>
      <c r="CP20" s="1">
        <v>0.0</v>
      </c>
      <c r="CQ20" s="1">
        <v>12.113</v>
      </c>
      <c r="CR20" s="1">
        <v>0.0</v>
      </c>
      <c r="CS20" s="1">
        <v>66.427</v>
      </c>
      <c r="CT20" s="1">
        <v>66.427</v>
      </c>
      <c r="CU20" s="1">
        <v>0.0</v>
      </c>
      <c r="CV20" s="1">
        <v>7.074</v>
      </c>
      <c r="CW20" s="1">
        <v>2.007</v>
      </c>
      <c r="CX20" s="1">
        <v>0.0</v>
      </c>
      <c r="CY20" s="1">
        <v>271.04</v>
      </c>
      <c r="CZ20" s="1">
        <v>0.748</v>
      </c>
      <c r="DA20" s="1">
        <v>0.0</v>
      </c>
      <c r="DB20" s="1">
        <v>0.748</v>
      </c>
      <c r="DC20" s="1">
        <v>4.227</v>
      </c>
      <c r="DD20" s="1">
        <v>0.421</v>
      </c>
      <c r="DE20" s="1">
        <v>4.648</v>
      </c>
      <c r="DF20" s="1">
        <v>29.373</v>
      </c>
      <c r="DG20" s="1">
        <v>10.224</v>
      </c>
      <c r="DH20" s="1">
        <v>39.597</v>
      </c>
      <c r="DI20" s="1">
        <v>3.23</v>
      </c>
      <c r="DJ20" s="1">
        <v>1.448</v>
      </c>
      <c r="DK20" s="1">
        <v>4.678</v>
      </c>
      <c r="DL20" s="1">
        <v>672.739</v>
      </c>
      <c r="DM20" s="1">
        <v>218.281</v>
      </c>
      <c r="DN20" s="1">
        <v>891.02</v>
      </c>
      <c r="DO20" s="1">
        <v>0.0</v>
      </c>
      <c r="DP20" s="1">
        <v>66.427</v>
      </c>
      <c r="DQ20" s="1">
        <v>66.427</v>
      </c>
      <c r="DR20" s="1" t="s">
        <v>149</v>
      </c>
      <c r="DS20" s="1" t="s">
        <v>149</v>
      </c>
      <c r="DT20" s="1" t="s">
        <v>149</v>
      </c>
      <c r="DU20" s="1" t="s">
        <v>149</v>
      </c>
      <c r="DV20" s="1">
        <v>807.04</v>
      </c>
      <c r="DW20" s="1" t="s">
        <v>1092</v>
      </c>
      <c r="DX20" s="1">
        <v>754.781</v>
      </c>
      <c r="DY20" s="1">
        <v>190.833</v>
      </c>
      <c r="DZ20" s="1">
        <v>518.485</v>
      </c>
      <c r="EA20" s="1" t="s">
        <v>149</v>
      </c>
      <c r="EB20" s="1" t="s">
        <v>149</v>
      </c>
      <c r="EC20" s="1" t="s">
        <v>149</v>
      </c>
      <c r="ED20" s="1" t="s">
        <v>149</v>
      </c>
      <c r="EE20" s="1" t="s">
        <v>217</v>
      </c>
      <c r="EF20" s="1" t="s">
        <v>151</v>
      </c>
      <c r="EG20" s="1" t="s">
        <v>151</v>
      </c>
    </row>
    <row r="21" ht="14.25" customHeight="1">
      <c r="A21" s="1" t="s">
        <v>218</v>
      </c>
      <c r="B21" s="1" t="s">
        <v>153</v>
      </c>
      <c r="C21" s="1">
        <v>27.0</v>
      </c>
      <c r="D21" s="4" t="s">
        <v>137</v>
      </c>
      <c r="E21" s="1">
        <v>147.0</v>
      </c>
      <c r="F21" s="1">
        <v>60.0</v>
      </c>
      <c r="G21" s="1" t="s">
        <v>154</v>
      </c>
      <c r="H21" s="1">
        <v>20.0</v>
      </c>
      <c r="I21" s="1">
        <v>92.0</v>
      </c>
      <c r="J21" s="1">
        <v>172.0</v>
      </c>
      <c r="K21" s="1">
        <v>2.866666667</v>
      </c>
      <c r="L21" s="1">
        <v>260.2</v>
      </c>
      <c r="M21" s="1">
        <v>8.96</v>
      </c>
      <c r="N21" s="1">
        <v>81.0</v>
      </c>
      <c r="O21" s="1">
        <v>5.27</v>
      </c>
      <c r="P21" s="1">
        <v>13.84</v>
      </c>
      <c r="Q21" s="1">
        <v>2.14</v>
      </c>
      <c r="R21" s="1">
        <v>6.46728972</v>
      </c>
      <c r="S21" s="1">
        <v>100.0</v>
      </c>
      <c r="T21" s="1">
        <v>18.62</v>
      </c>
      <c r="U21" s="1">
        <v>4.4955</v>
      </c>
      <c r="V21" s="1">
        <v>213.1</v>
      </c>
      <c r="W21" s="1">
        <f t="shared" si="1"/>
        <v>374.0833752</v>
      </c>
      <c r="X21" s="1">
        <v>43.4</v>
      </c>
      <c r="Y21" s="1">
        <v>26.87972613</v>
      </c>
      <c r="Z21" s="1">
        <f t="shared" si="2"/>
        <v>3.720276</v>
      </c>
      <c r="AA21" s="1">
        <v>0.31422875</v>
      </c>
      <c r="AB21" s="1">
        <v>85.1</v>
      </c>
      <c r="AC21" s="1">
        <v>33.20067369</v>
      </c>
      <c r="AD21" s="1" t="s">
        <v>155</v>
      </c>
      <c r="AE21" s="1">
        <v>39.94959946</v>
      </c>
      <c r="AF21" s="1">
        <v>105.5</v>
      </c>
      <c r="AG21" s="1" t="s">
        <v>140</v>
      </c>
      <c r="AH21" s="1" t="s">
        <v>141</v>
      </c>
      <c r="AI21" s="1" t="s">
        <v>142</v>
      </c>
      <c r="AJ21" s="1" t="s">
        <v>167</v>
      </c>
      <c r="AK21" s="1" t="s">
        <v>143</v>
      </c>
      <c r="AL21" s="1">
        <v>124.0</v>
      </c>
      <c r="AM21" s="1">
        <v>80.0</v>
      </c>
      <c r="AN21" s="1">
        <v>1700.54</v>
      </c>
      <c r="AO21" s="1">
        <v>14.6637</v>
      </c>
      <c r="AP21" s="1">
        <v>264.28</v>
      </c>
      <c r="AQ21" s="1">
        <v>653.326</v>
      </c>
      <c r="AR21" s="1">
        <v>11.0231</v>
      </c>
      <c r="AS21" s="1">
        <v>710.289</v>
      </c>
      <c r="AT21" s="1">
        <v>2615.78</v>
      </c>
      <c r="AU21" s="1">
        <v>167.55</v>
      </c>
      <c r="AV21" s="1">
        <v>8.27407</v>
      </c>
      <c r="AW21" s="1">
        <v>0.944742</v>
      </c>
      <c r="AX21" s="1">
        <v>2.14073</v>
      </c>
      <c r="AY21" s="1">
        <v>461.353</v>
      </c>
      <c r="AZ21" s="1">
        <v>1.28597</v>
      </c>
      <c r="BA21" s="1">
        <v>1.85742</v>
      </c>
      <c r="BB21" s="1">
        <v>14.8382</v>
      </c>
      <c r="BC21" s="1">
        <v>3.75373</v>
      </c>
      <c r="BD21" s="1">
        <v>0.803635</v>
      </c>
      <c r="BE21" s="1">
        <v>274.142</v>
      </c>
      <c r="BF21" s="1">
        <v>7.02802</v>
      </c>
      <c r="BG21" s="1">
        <v>195.535</v>
      </c>
      <c r="BH21" s="1">
        <v>8.56976985</v>
      </c>
      <c r="BI21" s="1">
        <v>1.720556679</v>
      </c>
      <c r="BJ21" s="1">
        <v>0.875928783</v>
      </c>
      <c r="BK21" s="1">
        <v>0.141555672</v>
      </c>
      <c r="BL21" s="1" t="s">
        <v>144</v>
      </c>
      <c r="BM21" s="1" t="s">
        <v>146</v>
      </c>
      <c r="BN21" s="1" t="s">
        <v>146</v>
      </c>
      <c r="BO21" s="1" t="s">
        <v>146</v>
      </c>
      <c r="BP21" s="1" t="s">
        <v>146</v>
      </c>
      <c r="BQ21" s="1" t="s">
        <v>145</v>
      </c>
      <c r="BR21" s="1" t="s">
        <v>145</v>
      </c>
      <c r="BS21" s="1">
        <v>11.45787012</v>
      </c>
      <c r="BT21" s="1">
        <v>0.964297624</v>
      </c>
      <c r="BU21" s="1">
        <v>1.010886405</v>
      </c>
      <c r="BV21" s="1">
        <v>0.141474155</v>
      </c>
      <c r="BW21" s="1">
        <v>0.344095875</v>
      </c>
      <c r="BX21" s="1">
        <v>0.521251894</v>
      </c>
      <c r="BY21" s="1">
        <v>0.306438503</v>
      </c>
      <c r="BZ21" s="1" t="s">
        <v>1091</v>
      </c>
      <c r="CA21" s="1">
        <v>45.6492891</v>
      </c>
      <c r="CB21" s="1" t="s">
        <v>148</v>
      </c>
      <c r="CC21" s="1">
        <v>0.249667493</v>
      </c>
      <c r="CD21" s="1">
        <v>0.22228289</v>
      </c>
      <c r="CE21" s="1">
        <v>0.067453484</v>
      </c>
      <c r="CF21" s="1">
        <v>0.033068728</v>
      </c>
      <c r="CG21" s="1">
        <v>0.116244557</v>
      </c>
      <c r="CH21" s="1">
        <v>437.041</v>
      </c>
      <c r="CI21" s="2" t="s">
        <v>1093</v>
      </c>
      <c r="CJ21" s="1">
        <v>265.075</v>
      </c>
      <c r="CK21" s="1">
        <v>195.838</v>
      </c>
      <c r="CL21" s="1">
        <v>69.237</v>
      </c>
      <c r="CM21" s="1">
        <v>3.853</v>
      </c>
      <c r="CN21" s="1">
        <v>252.838</v>
      </c>
      <c r="CO21" s="1">
        <v>2.109</v>
      </c>
      <c r="CP21" s="1">
        <v>0.0</v>
      </c>
      <c r="CQ21" s="1">
        <v>2.109</v>
      </c>
      <c r="CR21" s="1">
        <v>0.0</v>
      </c>
      <c r="CS21" s="1">
        <v>6.275</v>
      </c>
      <c r="CT21" s="1">
        <v>6.275</v>
      </c>
      <c r="CU21" s="1">
        <v>0.0</v>
      </c>
      <c r="CV21" s="1">
        <v>0.541</v>
      </c>
      <c r="CW21" s="1">
        <v>0.0</v>
      </c>
      <c r="CX21" s="1">
        <v>0.0</v>
      </c>
      <c r="CY21" s="1">
        <v>0.0</v>
      </c>
      <c r="CZ21" s="1">
        <v>0.0</v>
      </c>
      <c r="DA21" s="1">
        <v>0.0</v>
      </c>
      <c r="DB21" s="1">
        <v>0.0</v>
      </c>
      <c r="DC21" s="1">
        <v>3.728</v>
      </c>
      <c r="DD21" s="1">
        <v>0.004</v>
      </c>
      <c r="DE21" s="1">
        <v>3.732</v>
      </c>
      <c r="DF21" s="1">
        <v>0.0</v>
      </c>
      <c r="DG21" s="1">
        <v>0.121</v>
      </c>
      <c r="DH21" s="1">
        <v>0.121</v>
      </c>
      <c r="DI21" s="1">
        <v>0.029</v>
      </c>
      <c r="DJ21" s="1">
        <v>0.216</v>
      </c>
      <c r="DK21" s="1">
        <v>0.245</v>
      </c>
      <c r="DL21" s="1">
        <v>189.972</v>
      </c>
      <c r="DM21" s="1">
        <v>62.62</v>
      </c>
      <c r="DN21" s="1">
        <v>252.592</v>
      </c>
      <c r="DO21" s="1">
        <v>0.0</v>
      </c>
      <c r="DP21" s="1">
        <v>6.275</v>
      </c>
      <c r="DQ21" s="1">
        <v>6.275</v>
      </c>
      <c r="DR21" s="1" t="s">
        <v>158</v>
      </c>
      <c r="DS21" s="1" t="s">
        <v>158</v>
      </c>
      <c r="DT21" s="1" t="s">
        <v>158</v>
      </c>
      <c r="DU21" s="1" t="s">
        <v>157</v>
      </c>
      <c r="DV21" s="1">
        <v>257.001</v>
      </c>
      <c r="DW21" s="1" t="s">
        <v>1093</v>
      </c>
      <c r="DX21" s="1">
        <v>155.877</v>
      </c>
      <c r="DY21" s="1">
        <v>2.266</v>
      </c>
      <c r="DZ21" s="1">
        <v>148.681</v>
      </c>
      <c r="EA21" s="1" t="s">
        <v>158</v>
      </c>
      <c r="EB21" s="1" t="s">
        <v>158</v>
      </c>
      <c r="EC21" s="1" t="s">
        <v>158</v>
      </c>
      <c r="ED21" s="1" t="s">
        <v>157</v>
      </c>
      <c r="EE21" s="1" t="s">
        <v>219</v>
      </c>
      <c r="EF21" s="1" t="s">
        <v>151</v>
      </c>
      <c r="EG21" s="1" t="s">
        <v>151</v>
      </c>
    </row>
    <row r="22" ht="14.25" customHeight="1">
      <c r="A22" s="1" t="s">
        <v>220</v>
      </c>
      <c r="B22" s="1" t="s">
        <v>136</v>
      </c>
      <c r="C22" s="1">
        <v>56.0</v>
      </c>
      <c r="D22" s="4" t="s">
        <v>161</v>
      </c>
      <c r="E22" s="1">
        <v>203.0</v>
      </c>
      <c r="F22" s="1">
        <v>47.0</v>
      </c>
      <c r="G22" s="1" t="s">
        <v>154</v>
      </c>
      <c r="H22" s="1">
        <v>39.0</v>
      </c>
      <c r="I22" s="1">
        <v>117.0</v>
      </c>
      <c r="J22" s="1">
        <v>203.0</v>
      </c>
      <c r="K22" s="1">
        <v>4.319148936</v>
      </c>
      <c r="L22" s="1">
        <v>70.3</v>
      </c>
      <c r="M22" s="1">
        <v>1.04</v>
      </c>
      <c r="N22" s="1">
        <v>92.0</v>
      </c>
      <c r="O22" s="1">
        <v>5.31</v>
      </c>
      <c r="P22" s="1">
        <v>6.99</v>
      </c>
      <c r="Q22" s="1">
        <v>7.1</v>
      </c>
      <c r="R22" s="1">
        <v>0.984507042</v>
      </c>
      <c r="S22" s="1">
        <v>197.0</v>
      </c>
      <c r="T22" s="1">
        <v>9.06</v>
      </c>
      <c r="U22" s="1">
        <v>5.106</v>
      </c>
      <c r="V22" s="1">
        <v>101.9</v>
      </c>
      <c r="W22" s="1">
        <f t="shared" si="1"/>
        <v>112.8268991</v>
      </c>
      <c r="X22" s="1">
        <v>84.7</v>
      </c>
      <c r="Y22" s="1">
        <v>48.63775379</v>
      </c>
      <c r="Z22" s="1">
        <f t="shared" si="2"/>
        <v>2.056016</v>
      </c>
      <c r="AA22" s="1">
        <v>0.341898305</v>
      </c>
      <c r="AB22" s="1">
        <v>77.6</v>
      </c>
      <c r="AC22" s="1">
        <v>32.84838228</v>
      </c>
      <c r="AD22" s="1" t="s">
        <v>155</v>
      </c>
      <c r="AE22" s="1">
        <v>40.83727404</v>
      </c>
      <c r="AF22" s="1">
        <v>112.8</v>
      </c>
      <c r="AG22" s="1" t="s">
        <v>140</v>
      </c>
      <c r="AH22" s="1" t="s">
        <v>141</v>
      </c>
      <c r="AI22" s="1" t="s">
        <v>142</v>
      </c>
      <c r="AJ22" s="1" t="s">
        <v>142</v>
      </c>
      <c r="AK22" s="1" t="s">
        <v>143</v>
      </c>
      <c r="AL22" s="1">
        <v>157.0</v>
      </c>
      <c r="AM22" s="1">
        <v>101.0</v>
      </c>
      <c r="AN22" s="1">
        <v>1871.58</v>
      </c>
      <c r="AO22" s="1">
        <v>16.3619</v>
      </c>
      <c r="AP22" s="1">
        <v>835.479</v>
      </c>
      <c r="AQ22" s="1">
        <v>1162.25</v>
      </c>
      <c r="AR22" s="1">
        <v>13.1527</v>
      </c>
      <c r="AS22" s="1">
        <v>1589.62</v>
      </c>
      <c r="AT22" s="1">
        <v>4356.4</v>
      </c>
      <c r="AU22" s="1">
        <v>264.026</v>
      </c>
      <c r="AV22" s="1">
        <v>10.6428</v>
      </c>
      <c r="AW22" s="1">
        <v>1.22722</v>
      </c>
      <c r="AX22" s="1">
        <v>3.07452</v>
      </c>
      <c r="AY22" s="1">
        <v>785.685</v>
      </c>
      <c r="AZ22" s="1">
        <v>1.10451</v>
      </c>
      <c r="BA22" s="1">
        <v>2.2123</v>
      </c>
      <c r="BB22" s="1">
        <v>15.7757</v>
      </c>
      <c r="BC22" s="1">
        <v>5.64123</v>
      </c>
      <c r="BD22" s="1">
        <v>1.36977</v>
      </c>
      <c r="BE22" s="1">
        <v>308.122</v>
      </c>
      <c r="BF22" s="1">
        <v>7.2876</v>
      </c>
      <c r="BG22" s="1">
        <v>173.501</v>
      </c>
      <c r="BH22" s="1">
        <v>16.81262217</v>
      </c>
      <c r="BI22" s="1">
        <v>2.809540212</v>
      </c>
      <c r="BJ22" s="1">
        <v>2.90628318</v>
      </c>
      <c r="BK22" s="1">
        <v>0.027943414</v>
      </c>
      <c r="BL22" s="1" t="s">
        <v>144</v>
      </c>
      <c r="BM22" s="1" t="s">
        <v>145</v>
      </c>
      <c r="BN22" s="1" t="s">
        <v>145</v>
      </c>
      <c r="BO22" s="1" t="s">
        <v>145</v>
      </c>
      <c r="BP22" s="1" t="s">
        <v>146</v>
      </c>
      <c r="BQ22" s="1" t="s">
        <v>146</v>
      </c>
      <c r="BR22" s="1" t="s">
        <v>146</v>
      </c>
      <c r="BS22" s="1" t="s">
        <v>147</v>
      </c>
      <c r="BT22" s="1" t="s">
        <v>147</v>
      </c>
      <c r="BU22" s="1" t="s">
        <v>147</v>
      </c>
      <c r="BV22" s="1" t="s">
        <v>147</v>
      </c>
      <c r="BW22" s="1" t="s">
        <v>147</v>
      </c>
      <c r="BX22" s="1">
        <v>0.06187926</v>
      </c>
      <c r="BY22" s="1">
        <v>0.03305516</v>
      </c>
      <c r="BZ22" s="1" t="s">
        <v>1094</v>
      </c>
      <c r="CA22" s="1">
        <v>36.74822695</v>
      </c>
      <c r="CB22" s="1" t="s">
        <v>148</v>
      </c>
      <c r="CC22" s="1">
        <v>0.011048764</v>
      </c>
      <c r="CD22" s="1">
        <v>0.413298242</v>
      </c>
      <c r="CE22" s="1">
        <v>0.384248684</v>
      </c>
      <c r="CF22" s="1">
        <v>0.078781408</v>
      </c>
      <c r="CG22" s="1">
        <v>0.085187208</v>
      </c>
      <c r="CH22" s="1">
        <v>547.809</v>
      </c>
      <c r="CI22" s="2" t="s">
        <v>1093</v>
      </c>
      <c r="CJ22" s="1">
        <v>100.849</v>
      </c>
      <c r="CK22" s="1">
        <v>33.044</v>
      </c>
      <c r="CL22" s="1">
        <v>67.805</v>
      </c>
      <c r="CM22" s="1">
        <v>4.597</v>
      </c>
      <c r="CN22" s="1">
        <v>92.761</v>
      </c>
      <c r="CO22" s="1">
        <v>0.668</v>
      </c>
      <c r="CP22" s="1">
        <v>0.0</v>
      </c>
      <c r="CQ22" s="1">
        <v>0.668</v>
      </c>
      <c r="CR22" s="1">
        <v>0.0</v>
      </c>
      <c r="CS22" s="1">
        <v>2.822</v>
      </c>
      <c r="CT22" s="1">
        <v>2.822</v>
      </c>
      <c r="CU22" s="1">
        <v>0.0</v>
      </c>
      <c r="CV22" s="1">
        <v>0.38</v>
      </c>
      <c r="CW22" s="1">
        <v>0.0</v>
      </c>
      <c r="CX22" s="1">
        <v>0.0</v>
      </c>
      <c r="CY22" s="1">
        <v>0.0</v>
      </c>
      <c r="CZ22" s="1">
        <v>0.001</v>
      </c>
      <c r="DA22" s="1">
        <v>0.008</v>
      </c>
      <c r="DB22" s="1">
        <v>0.01</v>
      </c>
      <c r="DC22" s="1">
        <v>3.7</v>
      </c>
      <c r="DD22" s="1">
        <v>0.008</v>
      </c>
      <c r="DE22" s="1">
        <v>3.708</v>
      </c>
      <c r="DF22" s="1">
        <v>0.65</v>
      </c>
      <c r="DG22" s="1">
        <v>0.23</v>
      </c>
      <c r="DH22" s="1">
        <v>0.88</v>
      </c>
      <c r="DI22" s="1">
        <v>0.271</v>
      </c>
      <c r="DJ22" s="1">
        <v>1.266</v>
      </c>
      <c r="DK22" s="1">
        <v>1.538</v>
      </c>
      <c r="DL22" s="1">
        <v>27.718</v>
      </c>
      <c r="DM22" s="1">
        <v>63.435</v>
      </c>
      <c r="DN22" s="1">
        <v>91.154</v>
      </c>
      <c r="DO22" s="1">
        <v>0.0</v>
      </c>
      <c r="DP22" s="1">
        <v>2.822</v>
      </c>
      <c r="DQ22" s="1">
        <v>2.822</v>
      </c>
      <c r="DR22" s="1" t="s">
        <v>158</v>
      </c>
      <c r="DS22" s="1" t="s">
        <v>158</v>
      </c>
      <c r="DT22" s="1" t="s">
        <v>158</v>
      </c>
      <c r="DU22" s="1" t="s">
        <v>158</v>
      </c>
      <c r="DV22" s="1">
        <v>292.699</v>
      </c>
      <c r="DW22" s="1" t="s">
        <v>1093</v>
      </c>
      <c r="DX22" s="1">
        <v>53.884</v>
      </c>
      <c r="DY22" s="1">
        <v>2.456</v>
      </c>
      <c r="DZ22" s="1">
        <v>49.563</v>
      </c>
      <c r="EA22" s="1" t="s">
        <v>158</v>
      </c>
      <c r="EB22" s="1" t="s">
        <v>158</v>
      </c>
      <c r="EC22" s="1" t="s">
        <v>158</v>
      </c>
      <c r="ED22" s="1" t="s">
        <v>158</v>
      </c>
      <c r="EE22" s="1" t="s">
        <v>221</v>
      </c>
      <c r="EF22" s="1" t="s">
        <v>151</v>
      </c>
      <c r="EG22" s="1" t="s">
        <v>151</v>
      </c>
    </row>
    <row r="23" ht="14.25" customHeight="1">
      <c r="A23" s="1" t="s">
        <v>222</v>
      </c>
      <c r="B23" s="1" t="s">
        <v>136</v>
      </c>
      <c r="C23" s="1">
        <v>42.0</v>
      </c>
      <c r="D23" s="4" t="s">
        <v>161</v>
      </c>
      <c r="E23" s="1">
        <v>194.0</v>
      </c>
      <c r="F23" s="1">
        <v>49.0</v>
      </c>
      <c r="G23" s="1" t="s">
        <v>154</v>
      </c>
      <c r="H23" s="1">
        <v>69.0</v>
      </c>
      <c r="I23" s="1">
        <v>115.0</v>
      </c>
      <c r="J23" s="1">
        <v>233.0</v>
      </c>
      <c r="K23" s="1">
        <v>4.755102041</v>
      </c>
      <c r="L23" s="1">
        <v>200.8</v>
      </c>
      <c r="M23" s="1">
        <v>1.71</v>
      </c>
      <c r="N23" s="1">
        <v>79.0</v>
      </c>
      <c r="O23" s="1">
        <v>5.37</v>
      </c>
      <c r="P23" s="1">
        <v>0.44</v>
      </c>
      <c r="Q23" s="1">
        <v>3.63</v>
      </c>
      <c r="R23" s="1">
        <v>0.121212121</v>
      </c>
      <c r="S23" s="1">
        <v>344.0</v>
      </c>
      <c r="T23" s="1">
        <v>3.29</v>
      </c>
      <c r="U23" s="1">
        <v>4.3845</v>
      </c>
      <c r="V23" s="1">
        <v>70.2</v>
      </c>
      <c r="W23" s="1">
        <f t="shared" si="1"/>
        <v>74.39231204</v>
      </c>
      <c r="X23" s="1">
        <v>240.4</v>
      </c>
      <c r="Y23" s="1">
        <v>155.9791488</v>
      </c>
      <c r="Z23" s="1">
        <f t="shared" si="2"/>
        <v>0.6411113333</v>
      </c>
      <c r="AA23" s="1">
        <v>0.413436131</v>
      </c>
      <c r="AB23" s="1">
        <v>53.7</v>
      </c>
      <c r="AC23" s="1">
        <v>20.69108214</v>
      </c>
      <c r="AD23" s="1" t="s">
        <v>154</v>
      </c>
      <c r="AE23" s="1">
        <v>36.1547984</v>
      </c>
      <c r="AF23" s="1">
        <v>79.8</v>
      </c>
      <c r="AG23" s="1" t="s">
        <v>154</v>
      </c>
      <c r="AH23" s="1" t="s">
        <v>154</v>
      </c>
      <c r="AI23" s="1" t="s">
        <v>142</v>
      </c>
      <c r="AJ23" s="1" t="s">
        <v>142</v>
      </c>
      <c r="AK23" s="1" t="s">
        <v>143</v>
      </c>
      <c r="AL23" s="1">
        <v>155.0</v>
      </c>
      <c r="AM23" s="1">
        <v>103.0</v>
      </c>
      <c r="AN23" s="1">
        <v>2168.14</v>
      </c>
      <c r="AO23" s="1">
        <v>20.0657</v>
      </c>
      <c r="AP23" s="1">
        <v>690.308</v>
      </c>
      <c r="AQ23" s="1">
        <v>1093.21</v>
      </c>
      <c r="AR23" s="1">
        <v>13.1515</v>
      </c>
      <c r="AS23" s="1">
        <v>1343.01</v>
      </c>
      <c r="AT23" s="1">
        <v>3592.44</v>
      </c>
      <c r="AU23" s="1">
        <v>273.331</v>
      </c>
      <c r="AV23" s="1">
        <v>9.89195</v>
      </c>
      <c r="AW23" s="1">
        <v>2.05827</v>
      </c>
      <c r="AX23" s="1">
        <v>3.49751</v>
      </c>
      <c r="AY23" s="1">
        <v>930.152</v>
      </c>
      <c r="AZ23" s="1">
        <v>0.95172</v>
      </c>
      <c r="BA23" s="1">
        <v>1.62528</v>
      </c>
      <c r="BB23" s="1">
        <v>18.7139</v>
      </c>
      <c r="BC23" s="1">
        <v>5.01862</v>
      </c>
      <c r="BD23" s="1">
        <v>1.64782</v>
      </c>
      <c r="BE23" s="1">
        <v>321.606</v>
      </c>
      <c r="BF23" s="1">
        <v>6.68597</v>
      </c>
      <c r="BG23" s="1">
        <v>213.214</v>
      </c>
      <c r="BH23" s="1">
        <v>11.8741022</v>
      </c>
      <c r="BI23" s="1">
        <v>3.684645448</v>
      </c>
      <c r="BJ23" s="1">
        <v>1.295280987</v>
      </c>
      <c r="BK23" s="1">
        <v>0.073771792</v>
      </c>
      <c r="BL23" s="1" t="s">
        <v>144</v>
      </c>
      <c r="BM23" s="1" t="s">
        <v>145</v>
      </c>
      <c r="BN23" s="1" t="s">
        <v>145</v>
      </c>
      <c r="BO23" s="1" t="s">
        <v>146</v>
      </c>
      <c r="BP23" s="1" t="s">
        <v>146</v>
      </c>
      <c r="BQ23" s="1" t="s">
        <v>146</v>
      </c>
      <c r="BR23" s="1" t="s">
        <v>146</v>
      </c>
      <c r="BS23" s="1">
        <v>9.155274145</v>
      </c>
      <c r="BT23" s="1">
        <v>0.785103495</v>
      </c>
      <c r="BU23" s="1">
        <v>0.698322724</v>
      </c>
      <c r="BV23" s="1">
        <v>0.035632946</v>
      </c>
      <c r="BW23" s="1">
        <v>0.394345214</v>
      </c>
      <c r="BX23" s="1">
        <v>-0.447148472</v>
      </c>
      <c r="BY23" s="1">
        <v>-0.206249295</v>
      </c>
      <c r="BZ23" s="1" t="s">
        <v>1094</v>
      </c>
      <c r="CA23" s="1">
        <v>23.62406015</v>
      </c>
      <c r="CB23" s="1" t="s">
        <v>148</v>
      </c>
      <c r="CC23" s="1">
        <v>0.16409248</v>
      </c>
      <c r="CD23" s="1">
        <v>0.211696426</v>
      </c>
      <c r="CE23" s="1">
        <v>0.186610003</v>
      </c>
      <c r="CF23" s="1">
        <v>0.083853985</v>
      </c>
      <c r="CG23" s="1">
        <v>0.050902287</v>
      </c>
      <c r="CH23" s="1">
        <v>1459.852</v>
      </c>
      <c r="CI23" s="2" t="s">
        <v>1080</v>
      </c>
      <c r="CJ23" s="1">
        <v>1285.488</v>
      </c>
      <c r="CK23" s="1">
        <v>1199.389</v>
      </c>
      <c r="CL23" s="1">
        <v>86.099</v>
      </c>
      <c r="CM23" s="1">
        <v>803.208</v>
      </c>
      <c r="CN23" s="1">
        <v>467.318</v>
      </c>
      <c r="CO23" s="1">
        <v>2.208</v>
      </c>
      <c r="CP23" s="1">
        <v>0.0</v>
      </c>
      <c r="CQ23" s="1">
        <v>2.208</v>
      </c>
      <c r="CR23" s="1">
        <v>0.0</v>
      </c>
      <c r="CS23" s="1">
        <v>12.754</v>
      </c>
      <c r="CT23" s="1">
        <v>12.754</v>
      </c>
      <c r="CU23" s="1">
        <v>0.0</v>
      </c>
      <c r="CV23" s="1">
        <v>2.174</v>
      </c>
      <c r="CW23" s="1">
        <v>395.271</v>
      </c>
      <c r="CX23" s="1">
        <v>0.0</v>
      </c>
      <c r="CY23" s="1">
        <v>304.603</v>
      </c>
      <c r="CZ23" s="1">
        <v>0.074</v>
      </c>
      <c r="DA23" s="1">
        <v>0.531</v>
      </c>
      <c r="DB23" s="1">
        <v>0.605</v>
      </c>
      <c r="DC23" s="1">
        <v>21.157</v>
      </c>
      <c r="DD23" s="1">
        <v>0.138</v>
      </c>
      <c r="DE23" s="1">
        <v>21.295</v>
      </c>
      <c r="DF23" s="1">
        <v>76.541</v>
      </c>
      <c r="DG23" s="1">
        <v>4.892</v>
      </c>
      <c r="DH23" s="1">
        <v>81.433</v>
      </c>
      <c r="DI23" s="1">
        <v>13.471</v>
      </c>
      <c r="DJ23" s="1">
        <v>15.938</v>
      </c>
      <c r="DK23" s="1">
        <v>29.41</v>
      </c>
      <c r="DL23" s="1">
        <v>386.042</v>
      </c>
      <c r="DM23" s="1">
        <v>51.824</v>
      </c>
      <c r="DN23" s="1">
        <v>437.866</v>
      </c>
      <c r="DO23" s="1">
        <v>0.0</v>
      </c>
      <c r="DP23" s="1">
        <v>12.754</v>
      </c>
      <c r="DQ23" s="1">
        <v>12.754</v>
      </c>
      <c r="DR23" s="1" t="s">
        <v>149</v>
      </c>
      <c r="DS23" s="1" t="s">
        <v>149</v>
      </c>
      <c r="DT23" s="1" t="s">
        <v>149</v>
      </c>
      <c r="DU23" s="1" t="s">
        <v>157</v>
      </c>
      <c r="DV23" s="1">
        <v>673.32</v>
      </c>
      <c r="DW23" s="1" t="s">
        <v>1092</v>
      </c>
      <c r="DX23" s="1">
        <v>592.899</v>
      </c>
      <c r="DY23" s="1">
        <v>370.459</v>
      </c>
      <c r="DZ23" s="1">
        <v>215.539</v>
      </c>
      <c r="EA23" s="1" t="s">
        <v>149</v>
      </c>
      <c r="EB23" s="1" t="s">
        <v>149</v>
      </c>
      <c r="EC23" s="1" t="s">
        <v>149</v>
      </c>
      <c r="ED23" s="1" t="s">
        <v>157</v>
      </c>
      <c r="EE23" s="1" t="s">
        <v>223</v>
      </c>
      <c r="EF23" s="1" t="s">
        <v>151</v>
      </c>
      <c r="EG23" s="1" t="s">
        <v>151</v>
      </c>
    </row>
    <row r="24" ht="14.25" customHeight="1">
      <c r="A24" s="1" t="s">
        <v>224</v>
      </c>
      <c r="B24" s="1" t="s">
        <v>136</v>
      </c>
      <c r="C24" s="1">
        <v>31.0</v>
      </c>
      <c r="D24" s="4" t="s">
        <v>137</v>
      </c>
      <c r="E24" s="1">
        <v>190.0</v>
      </c>
      <c r="F24" s="1">
        <v>29.0</v>
      </c>
      <c r="G24" s="1" t="s">
        <v>138</v>
      </c>
      <c r="H24" s="1">
        <v>30.0</v>
      </c>
      <c r="I24" s="1">
        <v>125.0</v>
      </c>
      <c r="J24" s="1">
        <v>184.0</v>
      </c>
      <c r="K24" s="1">
        <v>6.344827586</v>
      </c>
      <c r="L24" s="1">
        <v>422.1</v>
      </c>
      <c r="M24" s="1">
        <v>0.21</v>
      </c>
      <c r="N24" s="1">
        <v>81.0</v>
      </c>
      <c r="O24" s="1">
        <v>5.0</v>
      </c>
      <c r="P24" s="1">
        <v>0.7</v>
      </c>
      <c r="Q24" s="1">
        <v>1.86</v>
      </c>
      <c r="R24" s="1">
        <v>0.376344086</v>
      </c>
      <c r="S24" s="1">
        <v>149.0</v>
      </c>
      <c r="T24" s="1">
        <v>7.96</v>
      </c>
      <c r="U24" s="1">
        <v>4.4955</v>
      </c>
      <c r="V24" s="1">
        <v>120.4</v>
      </c>
      <c r="W24" s="1">
        <f t="shared" si="1"/>
        <v>159.9196384</v>
      </c>
      <c r="X24" s="1">
        <v>99.6</v>
      </c>
      <c r="Y24" s="1">
        <v>62.8769473</v>
      </c>
      <c r="Z24" s="1">
        <f t="shared" si="2"/>
        <v>1.590408</v>
      </c>
      <c r="AA24" s="1">
        <v>0.355450863</v>
      </c>
      <c r="AB24" s="1">
        <v>71.9</v>
      </c>
      <c r="AC24" s="1">
        <v>25.26380294</v>
      </c>
      <c r="AD24" s="1" t="s">
        <v>139</v>
      </c>
      <c r="AE24" s="1">
        <v>31.06338372</v>
      </c>
      <c r="AF24" s="1">
        <v>86.3</v>
      </c>
      <c r="AG24" s="1" t="s">
        <v>140</v>
      </c>
      <c r="AH24" s="1" t="s">
        <v>154</v>
      </c>
      <c r="AI24" s="1" t="s">
        <v>142</v>
      </c>
      <c r="AJ24" s="1" t="s">
        <v>167</v>
      </c>
      <c r="AK24" s="1" t="s">
        <v>170</v>
      </c>
      <c r="AL24" s="1">
        <v>121.0</v>
      </c>
      <c r="AM24" s="1">
        <v>70.0</v>
      </c>
      <c r="AN24" s="1">
        <v>1966.66</v>
      </c>
      <c r="AO24" s="1">
        <v>18.7288</v>
      </c>
      <c r="AP24" s="1">
        <v>515.045</v>
      </c>
      <c r="AQ24" s="1">
        <v>872.37</v>
      </c>
      <c r="AR24" s="1">
        <v>11.6922</v>
      </c>
      <c r="AS24" s="1">
        <v>1083.45</v>
      </c>
      <c r="AT24" s="1">
        <v>2950.96</v>
      </c>
      <c r="AU24" s="1">
        <v>238.036</v>
      </c>
      <c r="AV24" s="1">
        <v>9.81053</v>
      </c>
      <c r="AW24" s="1">
        <v>1.01469</v>
      </c>
      <c r="AX24" s="1">
        <v>3.01619</v>
      </c>
      <c r="AY24" s="1">
        <v>831.975</v>
      </c>
      <c r="AZ24" s="1">
        <v>1.01088</v>
      </c>
      <c r="BA24" s="1">
        <v>1.5928</v>
      </c>
      <c r="BB24" s="1">
        <v>10.889</v>
      </c>
      <c r="BC24" s="1">
        <v>4.85796</v>
      </c>
      <c r="BD24" s="1">
        <v>2.12929</v>
      </c>
      <c r="BE24" s="1">
        <v>309.314</v>
      </c>
      <c r="BF24" s="1">
        <v>6.87959</v>
      </c>
      <c r="BG24" s="1">
        <v>177.339</v>
      </c>
      <c r="BH24" s="1">
        <v>8.40136044</v>
      </c>
      <c r="BI24" s="1">
        <v>1.731388772</v>
      </c>
      <c r="BJ24" s="1">
        <v>0.611251697</v>
      </c>
      <c r="BK24" s="1">
        <v>0.12366003</v>
      </c>
      <c r="BL24" s="1" t="s">
        <v>156</v>
      </c>
      <c r="BM24" s="1" t="s">
        <v>146</v>
      </c>
      <c r="BN24" s="1" t="s">
        <v>146</v>
      </c>
      <c r="BO24" s="1" t="s">
        <v>145</v>
      </c>
      <c r="BP24" s="1" t="s">
        <v>146</v>
      </c>
      <c r="BQ24" s="1" t="s">
        <v>146</v>
      </c>
      <c r="BR24" s="1" t="s">
        <v>146</v>
      </c>
      <c r="BS24" s="1">
        <v>8.955894493</v>
      </c>
      <c r="BT24" s="1">
        <v>0.733920557</v>
      </c>
      <c r="BU24" s="1">
        <v>0.583065788</v>
      </c>
      <c r="BV24" s="1">
        <v>0.051937271</v>
      </c>
      <c r="BW24" s="1">
        <v>0.263824179</v>
      </c>
      <c r="BX24" s="1">
        <v>-0.329777293</v>
      </c>
      <c r="BY24" s="1">
        <v>-0.167654953</v>
      </c>
      <c r="BZ24" s="1" t="s">
        <v>1094</v>
      </c>
      <c r="CA24" s="1">
        <v>24.90382387</v>
      </c>
      <c r="CB24" s="1" t="s">
        <v>148</v>
      </c>
      <c r="CC24" s="1">
        <v>0.001469484</v>
      </c>
      <c r="CD24" s="1">
        <v>0.304411717</v>
      </c>
      <c r="CE24" s="1">
        <v>0.053423897</v>
      </c>
      <c r="CF24" s="1">
        <v>0.521176893</v>
      </c>
      <c r="CG24" s="1">
        <v>0.034092022</v>
      </c>
      <c r="CH24" s="1">
        <v>1178.202</v>
      </c>
      <c r="CI24" s="2" t="s">
        <v>1080</v>
      </c>
      <c r="CJ24" s="1">
        <v>296.902</v>
      </c>
      <c r="CK24" s="1">
        <v>235.351</v>
      </c>
      <c r="CL24" s="1">
        <v>61.551</v>
      </c>
      <c r="CM24" s="1">
        <v>201.526</v>
      </c>
      <c r="CN24" s="1">
        <v>82.309</v>
      </c>
      <c r="CO24" s="1">
        <v>0.0</v>
      </c>
      <c r="CP24" s="1">
        <v>0.0</v>
      </c>
      <c r="CQ24" s="1">
        <v>0.0</v>
      </c>
      <c r="CR24" s="1">
        <v>0.0</v>
      </c>
      <c r="CS24" s="1">
        <v>13.068</v>
      </c>
      <c r="CT24" s="1">
        <v>13.068</v>
      </c>
      <c r="CU24" s="1">
        <v>0.0</v>
      </c>
      <c r="CV24" s="1">
        <v>0.0</v>
      </c>
      <c r="CW24" s="1">
        <v>0.0</v>
      </c>
      <c r="CX24" s="1">
        <v>0.0</v>
      </c>
      <c r="CY24" s="1">
        <v>192.672</v>
      </c>
      <c r="CZ24" s="1">
        <v>0.0</v>
      </c>
      <c r="DA24" s="1">
        <v>0.0</v>
      </c>
      <c r="DB24" s="1">
        <v>0.0</v>
      </c>
      <c r="DC24" s="1">
        <v>0.0</v>
      </c>
      <c r="DD24" s="1">
        <v>0.041</v>
      </c>
      <c r="DE24" s="1">
        <v>0.041</v>
      </c>
      <c r="DF24" s="1">
        <v>5.304</v>
      </c>
      <c r="DG24" s="1">
        <v>0.463</v>
      </c>
      <c r="DH24" s="1">
        <v>5.767</v>
      </c>
      <c r="DI24" s="1">
        <v>2.198</v>
      </c>
      <c r="DJ24" s="1">
        <v>1.795</v>
      </c>
      <c r="DK24" s="1">
        <v>3.993</v>
      </c>
      <c r="DL24" s="1">
        <v>32.111</v>
      </c>
      <c r="DM24" s="1">
        <v>46.163</v>
      </c>
      <c r="DN24" s="1">
        <v>78.274</v>
      </c>
      <c r="DO24" s="1">
        <v>0.0</v>
      </c>
      <c r="DP24" s="1">
        <v>13.068</v>
      </c>
      <c r="DQ24" s="1">
        <v>13.068</v>
      </c>
      <c r="DR24" s="1" t="s">
        <v>157</v>
      </c>
      <c r="DS24" s="1" t="s">
        <v>158</v>
      </c>
      <c r="DT24" s="1" t="s">
        <v>157</v>
      </c>
      <c r="DU24" s="1" t="s">
        <v>158</v>
      </c>
      <c r="DV24" s="1">
        <v>599.088</v>
      </c>
      <c r="DW24" s="1" t="s">
        <v>1092</v>
      </c>
      <c r="DX24" s="1">
        <v>150.968</v>
      </c>
      <c r="DY24" s="1">
        <v>102.471</v>
      </c>
      <c r="DZ24" s="1">
        <v>41.852</v>
      </c>
      <c r="EA24" s="1" t="s">
        <v>157</v>
      </c>
      <c r="EB24" s="1" t="s">
        <v>158</v>
      </c>
      <c r="EC24" s="1" t="s">
        <v>157</v>
      </c>
      <c r="ED24" s="1" t="s">
        <v>158</v>
      </c>
      <c r="EE24" s="1" t="s">
        <v>225</v>
      </c>
      <c r="EF24" s="1" t="s">
        <v>151</v>
      </c>
      <c r="EG24" s="1" t="s">
        <v>151</v>
      </c>
    </row>
    <row r="25" ht="14.25" customHeight="1">
      <c r="A25" s="1" t="s">
        <v>226</v>
      </c>
      <c r="B25" s="1" t="s">
        <v>153</v>
      </c>
      <c r="C25" s="1">
        <v>29.0</v>
      </c>
      <c r="D25" s="4" t="s">
        <v>137</v>
      </c>
      <c r="E25" s="1">
        <v>151.0</v>
      </c>
      <c r="F25" s="1">
        <v>75.0</v>
      </c>
      <c r="G25" s="1" t="s">
        <v>154</v>
      </c>
      <c r="H25" s="1">
        <v>13.0</v>
      </c>
      <c r="I25" s="1">
        <v>101.0</v>
      </c>
      <c r="J25" s="1">
        <v>189.0</v>
      </c>
      <c r="K25" s="1">
        <v>2.52</v>
      </c>
      <c r="L25" s="1">
        <v>187.4</v>
      </c>
      <c r="M25" s="1">
        <v>5.37</v>
      </c>
      <c r="N25" s="1">
        <v>75.0</v>
      </c>
      <c r="O25" s="1">
        <v>5.27</v>
      </c>
      <c r="P25" s="1">
        <v>12.53</v>
      </c>
      <c r="Q25" s="1">
        <v>7.29</v>
      </c>
      <c r="R25" s="1">
        <v>1.718792867</v>
      </c>
      <c r="S25" s="1">
        <v>67.0</v>
      </c>
      <c r="T25" s="1">
        <v>12.11</v>
      </c>
      <c r="U25" s="1">
        <v>4.1625</v>
      </c>
      <c r="V25" s="1">
        <v>186.0</v>
      </c>
      <c r="W25" s="1">
        <f t="shared" si="1"/>
        <v>365.5849057</v>
      </c>
      <c r="X25" s="1">
        <v>67.4</v>
      </c>
      <c r="Y25" s="1">
        <v>44.63588279</v>
      </c>
      <c r="Z25" s="1">
        <f t="shared" si="2"/>
        <v>2.24035</v>
      </c>
      <c r="AA25" s="1">
        <v>0.337594257</v>
      </c>
      <c r="AB25" s="1">
        <v>60.1</v>
      </c>
      <c r="AC25" s="1">
        <v>24.72761564</v>
      </c>
      <c r="AD25" s="1" t="s">
        <v>154</v>
      </c>
      <c r="AE25" s="1">
        <v>37.11355483</v>
      </c>
      <c r="AF25" s="1">
        <v>75.4</v>
      </c>
      <c r="AG25" s="1" t="s">
        <v>154</v>
      </c>
      <c r="AH25" s="1" t="s">
        <v>154</v>
      </c>
      <c r="AI25" s="1" t="s">
        <v>142</v>
      </c>
      <c r="AJ25" s="1" t="s">
        <v>167</v>
      </c>
      <c r="AK25" s="1" t="s">
        <v>173</v>
      </c>
      <c r="AL25" s="1">
        <v>102.0</v>
      </c>
      <c r="AM25" s="1">
        <v>59.0</v>
      </c>
      <c r="AN25" s="1">
        <v>1915.28</v>
      </c>
      <c r="AO25" s="1">
        <v>12.1964</v>
      </c>
      <c r="AP25" s="1">
        <v>843.907</v>
      </c>
      <c r="AQ25" s="1">
        <v>1136.19</v>
      </c>
      <c r="AR25" s="1">
        <v>14.7176</v>
      </c>
      <c r="AS25" s="1">
        <v>1609.49</v>
      </c>
      <c r="AT25" s="1">
        <v>3494.66</v>
      </c>
      <c r="AU25" s="1">
        <v>238.375</v>
      </c>
      <c r="AV25" s="1">
        <v>10.5516</v>
      </c>
      <c r="AW25" s="1">
        <v>1.1606</v>
      </c>
      <c r="AX25" s="1">
        <v>3.75423</v>
      </c>
      <c r="AY25" s="1">
        <v>971.403</v>
      </c>
      <c r="AZ25" s="1">
        <v>1.33387</v>
      </c>
      <c r="BA25" s="1">
        <v>2.31914</v>
      </c>
      <c r="BB25" s="1">
        <v>17.33</v>
      </c>
      <c r="BC25" s="1">
        <v>4.67704</v>
      </c>
      <c r="BD25" s="1">
        <v>2.63956</v>
      </c>
      <c r="BE25" s="1">
        <v>344.767</v>
      </c>
      <c r="BF25" s="1">
        <v>7.2201</v>
      </c>
      <c r="BG25" s="1">
        <v>92.3718</v>
      </c>
      <c r="BH25" s="1">
        <v>0.0</v>
      </c>
      <c r="BI25" s="1">
        <v>0.0</v>
      </c>
      <c r="BJ25" s="1">
        <v>0.087690839</v>
      </c>
      <c r="BK25" s="1">
        <v>0.053822946</v>
      </c>
      <c r="BL25" s="1" t="s">
        <v>156</v>
      </c>
      <c r="BM25" s="1" t="s">
        <v>146</v>
      </c>
      <c r="BN25" s="1" t="s">
        <v>146</v>
      </c>
      <c r="BO25" s="1" t="s">
        <v>146</v>
      </c>
      <c r="BP25" s="1" t="s">
        <v>146</v>
      </c>
      <c r="BQ25" s="1" t="s">
        <v>145</v>
      </c>
      <c r="BR25" s="1" t="s">
        <v>146</v>
      </c>
      <c r="BS25" s="1">
        <v>5.303750088</v>
      </c>
      <c r="BT25" s="1">
        <v>0.626308223</v>
      </c>
      <c r="BU25" s="1">
        <v>0.605020779</v>
      </c>
      <c r="BV25" s="1">
        <v>0.121791263</v>
      </c>
      <c r="BW25" s="1">
        <v>0.259277724</v>
      </c>
      <c r="BX25" s="1">
        <v>-0.152276154</v>
      </c>
      <c r="BY25" s="1">
        <v>-0.079517574</v>
      </c>
      <c r="BZ25" s="1" t="s">
        <v>1094</v>
      </c>
      <c r="CA25" s="1">
        <v>34.64721485</v>
      </c>
      <c r="CB25" s="1" t="s">
        <v>148</v>
      </c>
      <c r="CC25" s="1">
        <v>0.116219721</v>
      </c>
      <c r="CD25" s="1">
        <v>0.175249969</v>
      </c>
      <c r="CE25" s="1">
        <v>0.118980881</v>
      </c>
      <c r="CF25" s="1">
        <v>0.428523616</v>
      </c>
      <c r="CG25" s="1">
        <v>0.017947538</v>
      </c>
      <c r="CH25" s="1">
        <v>503.908</v>
      </c>
      <c r="CI25" s="2" t="s">
        <v>1093</v>
      </c>
      <c r="CJ25" s="1">
        <v>217.894</v>
      </c>
      <c r="CK25" s="1">
        <v>156.674</v>
      </c>
      <c r="CL25" s="1">
        <v>61.221</v>
      </c>
      <c r="CM25" s="1">
        <v>147.612</v>
      </c>
      <c r="CN25" s="1">
        <v>47.207</v>
      </c>
      <c r="CO25" s="1">
        <v>5.278</v>
      </c>
      <c r="CP25" s="1">
        <v>0.0</v>
      </c>
      <c r="CQ25" s="1">
        <v>5.278</v>
      </c>
      <c r="CR25" s="1">
        <v>0.0</v>
      </c>
      <c r="CS25" s="1">
        <v>17.796</v>
      </c>
      <c r="CT25" s="1">
        <v>17.796</v>
      </c>
      <c r="CU25" s="1">
        <v>0.0</v>
      </c>
      <c r="CV25" s="1">
        <v>5.268</v>
      </c>
      <c r="CW25" s="1">
        <v>0.0</v>
      </c>
      <c r="CX25" s="1">
        <v>0.0</v>
      </c>
      <c r="CY25" s="1">
        <v>144.228</v>
      </c>
      <c r="CZ25" s="1">
        <v>0.022</v>
      </c>
      <c r="DA25" s="1">
        <v>0.154</v>
      </c>
      <c r="DB25" s="1">
        <v>0.176</v>
      </c>
      <c r="DC25" s="1">
        <v>1.208</v>
      </c>
      <c r="DD25" s="1">
        <v>0.037</v>
      </c>
      <c r="DE25" s="1">
        <v>1.245</v>
      </c>
      <c r="DF25" s="1">
        <v>1.264</v>
      </c>
      <c r="DG25" s="1">
        <v>0.699</v>
      </c>
      <c r="DH25" s="1">
        <v>1.963</v>
      </c>
      <c r="DI25" s="1">
        <v>0.226</v>
      </c>
      <c r="DJ25" s="1">
        <v>1.974</v>
      </c>
      <c r="DK25" s="1">
        <v>2.2</v>
      </c>
      <c r="DL25" s="1">
        <v>4.418</v>
      </c>
      <c r="DM25" s="1">
        <v>40.531</v>
      </c>
      <c r="DN25" s="1">
        <v>44.948</v>
      </c>
      <c r="DO25" s="1">
        <v>0.0</v>
      </c>
      <c r="DP25" s="1">
        <v>17.796</v>
      </c>
      <c r="DQ25" s="1">
        <v>17.796</v>
      </c>
      <c r="DR25" s="1" t="s">
        <v>158</v>
      </c>
      <c r="DS25" s="1" t="s">
        <v>158</v>
      </c>
      <c r="DT25" s="1" t="s">
        <v>157</v>
      </c>
      <c r="DU25" s="1" t="s">
        <v>158</v>
      </c>
      <c r="DV25" s="1">
        <v>263.099</v>
      </c>
      <c r="DW25" s="1" t="s">
        <v>1093</v>
      </c>
      <c r="DX25" s="1">
        <v>113.766</v>
      </c>
      <c r="DY25" s="1">
        <v>77.071</v>
      </c>
      <c r="DZ25" s="1">
        <v>24.648</v>
      </c>
      <c r="EA25" s="1" t="s">
        <v>158</v>
      </c>
      <c r="EB25" s="1" t="s">
        <v>158</v>
      </c>
      <c r="EC25" s="1" t="s">
        <v>157</v>
      </c>
      <c r="ED25" s="1" t="s">
        <v>158</v>
      </c>
      <c r="EE25" s="1" t="s">
        <v>227</v>
      </c>
      <c r="EF25" s="1" t="s">
        <v>151</v>
      </c>
      <c r="EG25" s="1" t="s">
        <v>151</v>
      </c>
    </row>
    <row r="26" ht="14.25" customHeight="1">
      <c r="A26" s="1" t="s">
        <v>228</v>
      </c>
      <c r="B26" s="1" t="s">
        <v>136</v>
      </c>
      <c r="C26" s="1">
        <v>52.0</v>
      </c>
      <c r="D26" s="4" t="s">
        <v>161</v>
      </c>
      <c r="E26" s="1">
        <v>135.0</v>
      </c>
      <c r="F26" s="1">
        <v>73.0</v>
      </c>
      <c r="G26" s="1" t="s">
        <v>154</v>
      </c>
      <c r="H26" s="1">
        <v>14.0</v>
      </c>
      <c r="I26" s="1">
        <v>96.0</v>
      </c>
      <c r="J26" s="1">
        <v>183.0</v>
      </c>
      <c r="K26" s="1">
        <v>2.506849315</v>
      </c>
      <c r="L26" s="1">
        <v>253.0</v>
      </c>
      <c r="M26" s="1">
        <v>0.51</v>
      </c>
      <c r="N26" s="1">
        <v>87.0</v>
      </c>
      <c r="O26" s="1">
        <v>5.17</v>
      </c>
      <c r="P26" s="1">
        <v>0.39</v>
      </c>
      <c r="Q26" s="1">
        <v>7.01</v>
      </c>
      <c r="R26" s="1">
        <v>0.055634807</v>
      </c>
      <c r="S26" s="1">
        <v>71.0</v>
      </c>
      <c r="T26" s="1">
        <v>6.52</v>
      </c>
      <c r="U26" s="1">
        <v>4.8285</v>
      </c>
      <c r="V26" s="1">
        <v>91.2</v>
      </c>
      <c r="W26" s="1">
        <f t="shared" si="1"/>
        <v>98.15581483</v>
      </c>
      <c r="X26" s="1">
        <v>118.9</v>
      </c>
      <c r="Y26" s="1">
        <v>71.46981972</v>
      </c>
      <c r="Z26" s="1">
        <f t="shared" si="2"/>
        <v>1.399192</v>
      </c>
      <c r="AA26" s="1">
        <v>0.362621401</v>
      </c>
      <c r="AB26" s="1">
        <v>63.1</v>
      </c>
      <c r="AC26" s="1">
        <v>22.25077719</v>
      </c>
      <c r="AD26" s="1" t="s">
        <v>154</v>
      </c>
      <c r="AE26" s="1">
        <v>28.94643919</v>
      </c>
      <c r="AF26" s="1">
        <v>76.4</v>
      </c>
      <c r="AG26" s="1" t="s">
        <v>154</v>
      </c>
      <c r="AH26" s="1" t="s">
        <v>154</v>
      </c>
      <c r="AI26" s="1" t="s">
        <v>142</v>
      </c>
      <c r="AJ26" s="1" t="s">
        <v>167</v>
      </c>
      <c r="AK26" s="1" t="s">
        <v>143</v>
      </c>
      <c r="AL26" s="1">
        <v>105.0</v>
      </c>
      <c r="AM26" s="1">
        <v>66.0</v>
      </c>
      <c r="AN26" s="1">
        <v>2132.21</v>
      </c>
      <c r="AO26" s="1">
        <v>14.2837</v>
      </c>
      <c r="AP26" s="1">
        <v>580.988</v>
      </c>
      <c r="AQ26" s="1">
        <v>941.962</v>
      </c>
      <c r="AR26" s="1">
        <v>13.4134</v>
      </c>
      <c r="AS26" s="1">
        <v>1378.95</v>
      </c>
      <c r="AT26" s="1">
        <v>3159.93</v>
      </c>
      <c r="AU26" s="1">
        <v>212.996</v>
      </c>
      <c r="AV26" s="1">
        <v>9.99513</v>
      </c>
      <c r="AW26" s="1">
        <v>1.1141</v>
      </c>
      <c r="AX26" s="1">
        <v>3.83681</v>
      </c>
      <c r="AY26" s="1">
        <v>829.534</v>
      </c>
      <c r="AZ26" s="1">
        <v>1.27308</v>
      </c>
      <c r="BA26" s="1">
        <v>1.714</v>
      </c>
      <c r="BB26" s="1">
        <v>12.0826</v>
      </c>
      <c r="BC26" s="1">
        <v>4.84311</v>
      </c>
      <c r="BD26" s="1">
        <v>2.66223</v>
      </c>
      <c r="BE26" s="1">
        <v>349.849</v>
      </c>
      <c r="BF26" s="1">
        <v>6.99627</v>
      </c>
      <c r="BG26" s="1">
        <v>214.026</v>
      </c>
      <c r="BH26" s="1">
        <v>5.511816247</v>
      </c>
      <c r="BI26" s="1">
        <v>0.948267741</v>
      </c>
      <c r="BJ26" s="1">
        <v>0.449031653</v>
      </c>
      <c r="BK26" s="1">
        <v>0.054288848</v>
      </c>
      <c r="BL26" s="1" t="s">
        <v>156</v>
      </c>
      <c r="BM26" s="1" t="s">
        <v>146</v>
      </c>
      <c r="BN26" s="1" t="s">
        <v>146</v>
      </c>
      <c r="BO26" s="1" t="s">
        <v>146</v>
      </c>
      <c r="BP26" s="1" t="s">
        <v>146</v>
      </c>
      <c r="BQ26" s="1" t="s">
        <v>146</v>
      </c>
      <c r="BR26" s="1" t="s">
        <v>146</v>
      </c>
      <c r="BS26" s="1">
        <v>5.874384254</v>
      </c>
      <c r="BT26" s="1">
        <v>0.491894157</v>
      </c>
      <c r="BU26" s="1">
        <v>0.510288046</v>
      </c>
      <c r="BV26" s="1">
        <v>0.068557588</v>
      </c>
      <c r="BW26" s="1">
        <v>0.310921711</v>
      </c>
      <c r="BX26" s="1">
        <v>0.068253275</v>
      </c>
      <c r="BY26" s="1">
        <v>0.032013731</v>
      </c>
      <c r="BZ26" s="1" t="s">
        <v>1094</v>
      </c>
      <c r="CA26" s="1">
        <v>19.91623037</v>
      </c>
      <c r="CB26" s="1" t="s">
        <v>154</v>
      </c>
      <c r="CC26" s="1">
        <v>0.080522829</v>
      </c>
      <c r="CD26" s="1">
        <v>0.378121534</v>
      </c>
      <c r="CE26" s="1">
        <v>0.022034356</v>
      </c>
      <c r="CF26" s="1">
        <v>0.008244147</v>
      </c>
      <c r="CG26" s="1">
        <v>0.14722547</v>
      </c>
      <c r="CH26" s="1">
        <v>827.415</v>
      </c>
      <c r="CI26" s="2" t="s">
        <v>1093</v>
      </c>
      <c r="CJ26" s="1">
        <v>94.295</v>
      </c>
      <c r="CK26" s="1">
        <v>60.264</v>
      </c>
      <c r="CL26" s="1">
        <v>34.031</v>
      </c>
      <c r="CM26" s="1">
        <v>45.05</v>
      </c>
      <c r="CN26" s="1">
        <v>36.111</v>
      </c>
      <c r="CO26" s="1">
        <v>11.342</v>
      </c>
      <c r="CP26" s="1">
        <v>0.0</v>
      </c>
      <c r="CQ26" s="1">
        <v>11.342</v>
      </c>
      <c r="CR26" s="1">
        <v>0.0</v>
      </c>
      <c r="CS26" s="1">
        <v>1.792</v>
      </c>
      <c r="CT26" s="1">
        <v>1.792</v>
      </c>
      <c r="CU26" s="1">
        <v>0.0</v>
      </c>
      <c r="CV26" s="1">
        <v>11.34</v>
      </c>
      <c r="CW26" s="1">
        <v>0.0</v>
      </c>
      <c r="CX26" s="1">
        <v>0.0</v>
      </c>
      <c r="CY26" s="1">
        <v>35.737</v>
      </c>
      <c r="CZ26" s="1">
        <v>0.0</v>
      </c>
      <c r="DA26" s="1">
        <v>1.692</v>
      </c>
      <c r="DB26" s="1">
        <v>1.692</v>
      </c>
      <c r="DC26" s="1">
        <v>5.228</v>
      </c>
      <c r="DD26" s="1">
        <v>0.114</v>
      </c>
      <c r="DE26" s="1">
        <v>5.343</v>
      </c>
      <c r="DF26" s="1">
        <v>1.518</v>
      </c>
      <c r="DG26" s="1">
        <v>0.76</v>
      </c>
      <c r="DH26" s="1">
        <v>2.279</v>
      </c>
      <c r="DI26" s="1">
        <v>0.198</v>
      </c>
      <c r="DJ26" s="1">
        <v>2.015</v>
      </c>
      <c r="DK26" s="1">
        <v>2.213</v>
      </c>
      <c r="DL26" s="1">
        <v>6.229</v>
      </c>
      <c r="DM26" s="1">
        <v>27.645</v>
      </c>
      <c r="DN26" s="1">
        <v>33.874</v>
      </c>
      <c r="DO26" s="1">
        <v>0.0</v>
      </c>
      <c r="DP26" s="1">
        <v>1.792</v>
      </c>
      <c r="DQ26" s="1">
        <v>1.792</v>
      </c>
      <c r="DR26" s="1" t="s">
        <v>157</v>
      </c>
      <c r="DS26" s="1" t="s">
        <v>158</v>
      </c>
      <c r="DT26" s="1" t="s">
        <v>158</v>
      </c>
      <c r="DU26" s="1" t="s">
        <v>158</v>
      </c>
      <c r="DV26" s="1">
        <v>388.055</v>
      </c>
      <c r="DW26" s="1" t="s">
        <v>1093</v>
      </c>
      <c r="DX26" s="1">
        <v>44.224</v>
      </c>
      <c r="DY26" s="1">
        <v>21.128</v>
      </c>
      <c r="DZ26" s="1">
        <v>16.936</v>
      </c>
      <c r="EA26" s="1" t="s">
        <v>158</v>
      </c>
      <c r="EB26" s="1" t="s">
        <v>158</v>
      </c>
      <c r="EC26" s="1" t="s">
        <v>158</v>
      </c>
      <c r="ED26" s="1" t="s">
        <v>158</v>
      </c>
      <c r="EE26" s="1" t="s">
        <v>229</v>
      </c>
      <c r="EF26" s="1" t="s">
        <v>151</v>
      </c>
      <c r="EG26" s="1" t="s">
        <v>151</v>
      </c>
    </row>
    <row r="27" ht="14.25" customHeight="1">
      <c r="A27" s="1" t="s">
        <v>230</v>
      </c>
      <c r="B27" s="1" t="s">
        <v>136</v>
      </c>
      <c r="C27" s="1">
        <v>47.0</v>
      </c>
      <c r="D27" s="4" t="s">
        <v>161</v>
      </c>
      <c r="E27" s="1">
        <v>114.0</v>
      </c>
      <c r="F27" s="1">
        <v>39.0</v>
      </c>
      <c r="G27" s="1" t="s">
        <v>138</v>
      </c>
      <c r="H27" s="1">
        <v>28.0</v>
      </c>
      <c r="I27" s="1">
        <v>136.0</v>
      </c>
      <c r="J27" s="1">
        <v>203.0</v>
      </c>
      <c r="K27" s="1">
        <v>5.205128205</v>
      </c>
      <c r="L27" s="1">
        <v>223.3</v>
      </c>
      <c r="M27" s="1">
        <v>2.54</v>
      </c>
      <c r="N27" s="1">
        <v>89.0</v>
      </c>
      <c r="O27" s="1">
        <v>5.55</v>
      </c>
      <c r="P27" s="1">
        <v>6.87</v>
      </c>
      <c r="Q27" s="1">
        <v>7.84</v>
      </c>
      <c r="R27" s="1">
        <v>0.87627551</v>
      </c>
      <c r="S27" s="1">
        <v>139.0</v>
      </c>
      <c r="T27" s="1">
        <v>21.18</v>
      </c>
      <c r="U27" s="1">
        <v>4.9395</v>
      </c>
      <c r="V27" s="1">
        <v>193.6</v>
      </c>
      <c r="W27" s="1">
        <f t="shared" si="1"/>
        <v>294.2688433</v>
      </c>
      <c r="X27" s="1">
        <v>37.4</v>
      </c>
      <c r="Y27" s="1">
        <v>21.50668987</v>
      </c>
      <c r="Z27" s="1">
        <f t="shared" si="2"/>
        <v>4.649716</v>
      </c>
      <c r="AA27" s="1">
        <v>0.304948126</v>
      </c>
      <c r="AB27" s="1">
        <v>95.5</v>
      </c>
      <c r="AC27" s="1">
        <v>34.86642145</v>
      </c>
      <c r="AD27" s="1" t="s">
        <v>155</v>
      </c>
      <c r="AE27" s="1">
        <v>42.12914723</v>
      </c>
      <c r="AF27" s="1">
        <v>114.5</v>
      </c>
      <c r="AG27" s="1" t="s">
        <v>140</v>
      </c>
      <c r="AH27" s="1" t="s">
        <v>141</v>
      </c>
      <c r="AI27" s="1" t="s">
        <v>142</v>
      </c>
      <c r="AJ27" s="1" t="s">
        <v>167</v>
      </c>
      <c r="AK27" s="1" t="s">
        <v>170</v>
      </c>
      <c r="AL27" s="1">
        <v>169.0</v>
      </c>
      <c r="AM27" s="1">
        <v>104.0</v>
      </c>
      <c r="AN27" s="1">
        <v>1580.59</v>
      </c>
      <c r="AO27" s="1">
        <v>14.7629</v>
      </c>
      <c r="AP27" s="1">
        <v>537.753</v>
      </c>
      <c r="AQ27" s="1">
        <v>931.218</v>
      </c>
      <c r="AR27" s="1">
        <v>13.9236</v>
      </c>
      <c r="AS27" s="1">
        <v>1083.6</v>
      </c>
      <c r="AT27" s="1">
        <v>2503.69</v>
      </c>
      <c r="AU27" s="1">
        <v>190.322</v>
      </c>
      <c r="AV27" s="1">
        <v>10.3597</v>
      </c>
      <c r="AW27" s="1">
        <v>1.26627</v>
      </c>
      <c r="AX27" s="1">
        <v>2.76498</v>
      </c>
      <c r="AY27" s="1">
        <v>814.538</v>
      </c>
      <c r="AZ27" s="1">
        <v>1.20685</v>
      </c>
      <c r="BA27" s="1">
        <v>1.66133</v>
      </c>
      <c r="BB27" s="1">
        <v>15.555</v>
      </c>
      <c r="BC27" s="1">
        <v>4.4246</v>
      </c>
      <c r="BD27" s="1">
        <v>1.59917</v>
      </c>
      <c r="BE27" s="1">
        <v>293.12</v>
      </c>
      <c r="BF27" s="1">
        <v>7.30506</v>
      </c>
      <c r="BG27" s="1">
        <v>151.007</v>
      </c>
      <c r="BH27" s="1">
        <v>20.28591519</v>
      </c>
      <c r="BI27" s="1">
        <v>5.826611028</v>
      </c>
      <c r="BJ27" s="1">
        <v>2.234019426</v>
      </c>
      <c r="BK27" s="1">
        <v>0.0</v>
      </c>
      <c r="BL27" s="1" t="s">
        <v>144</v>
      </c>
      <c r="BM27" s="1" t="s">
        <v>145</v>
      </c>
      <c r="BN27" s="1" t="s">
        <v>146</v>
      </c>
      <c r="BO27" s="1" t="s">
        <v>145</v>
      </c>
      <c r="BP27" s="1" t="s">
        <v>146</v>
      </c>
      <c r="BQ27" s="1" t="s">
        <v>146</v>
      </c>
      <c r="BR27" s="1" t="s">
        <v>145</v>
      </c>
      <c r="BS27" s="1">
        <v>5.952023542</v>
      </c>
      <c r="BT27" s="1">
        <v>0.525444376</v>
      </c>
      <c r="BU27" s="1">
        <v>0.438882276</v>
      </c>
      <c r="BV27" s="1">
        <v>0.020355426</v>
      </c>
      <c r="BW27" s="1">
        <v>0.266711009</v>
      </c>
      <c r="BX27" s="1">
        <v>0.032292576</v>
      </c>
      <c r="BY27" s="1">
        <v>0.020425412</v>
      </c>
      <c r="BZ27" s="1" t="s">
        <v>1094</v>
      </c>
      <c r="CA27" s="1">
        <v>35.09170306</v>
      </c>
      <c r="CB27" s="1" t="s">
        <v>148</v>
      </c>
      <c r="CC27" s="1">
        <v>0.421018295</v>
      </c>
      <c r="CD27" s="1">
        <v>0.110764431</v>
      </c>
      <c r="CE27" s="1">
        <v>0.023202383</v>
      </c>
      <c r="CF27" s="1">
        <v>0.034576656</v>
      </c>
      <c r="CG27" s="1">
        <v>0.220337541</v>
      </c>
      <c r="CH27" s="1">
        <v>384.332</v>
      </c>
      <c r="CI27" s="2" t="s">
        <v>1093</v>
      </c>
      <c r="CJ27" s="1">
        <v>78.396</v>
      </c>
      <c r="CK27" s="1">
        <v>29.755</v>
      </c>
      <c r="CL27" s="1">
        <v>48.641</v>
      </c>
      <c r="CM27" s="1">
        <v>7.596</v>
      </c>
      <c r="CN27" s="1">
        <v>60.279</v>
      </c>
      <c r="CO27" s="1">
        <v>6.628</v>
      </c>
      <c r="CP27" s="1">
        <v>0.0</v>
      </c>
      <c r="CQ27" s="1">
        <v>6.628</v>
      </c>
      <c r="CR27" s="1">
        <v>0.0</v>
      </c>
      <c r="CS27" s="1">
        <v>3.894</v>
      </c>
      <c r="CT27" s="1">
        <v>3.894</v>
      </c>
      <c r="CU27" s="1">
        <v>0.0</v>
      </c>
      <c r="CV27" s="1">
        <v>6.628</v>
      </c>
      <c r="CW27" s="1">
        <v>0.0</v>
      </c>
      <c r="CX27" s="1">
        <v>0.0</v>
      </c>
      <c r="CY27" s="1">
        <v>0.001</v>
      </c>
      <c r="CZ27" s="1">
        <v>0.05</v>
      </c>
      <c r="DA27" s="1">
        <v>0.354</v>
      </c>
      <c r="DB27" s="1">
        <v>0.403</v>
      </c>
      <c r="DC27" s="1">
        <v>0.0</v>
      </c>
      <c r="DD27" s="1">
        <v>0.06</v>
      </c>
      <c r="DE27" s="1">
        <v>0.06</v>
      </c>
      <c r="DF27" s="1">
        <v>5.33</v>
      </c>
      <c r="DG27" s="1">
        <v>1.801</v>
      </c>
      <c r="DH27" s="1">
        <v>7.131</v>
      </c>
      <c r="DI27" s="1">
        <v>0.281</v>
      </c>
      <c r="DJ27" s="1">
        <v>1.358</v>
      </c>
      <c r="DK27" s="1">
        <v>1.639</v>
      </c>
      <c r="DL27" s="1">
        <v>17.445</v>
      </c>
      <c r="DM27" s="1">
        <v>41.153</v>
      </c>
      <c r="DN27" s="1">
        <v>58.598</v>
      </c>
      <c r="DO27" s="1">
        <v>0.0</v>
      </c>
      <c r="DP27" s="1">
        <v>3.894</v>
      </c>
      <c r="DQ27" s="1">
        <v>3.894</v>
      </c>
      <c r="DR27" s="1" t="s">
        <v>158</v>
      </c>
      <c r="DS27" s="1" t="s">
        <v>158</v>
      </c>
      <c r="DT27" s="1" t="s">
        <v>158</v>
      </c>
      <c r="DU27" s="1" t="s">
        <v>158</v>
      </c>
      <c r="DV27" s="1">
        <v>243.157</v>
      </c>
      <c r="DW27" s="1" t="s">
        <v>1093</v>
      </c>
      <c r="DX27" s="1">
        <v>49.599</v>
      </c>
      <c r="DY27" s="1">
        <v>4.806</v>
      </c>
      <c r="DZ27" s="1">
        <v>38.137</v>
      </c>
      <c r="EA27" s="1" t="s">
        <v>158</v>
      </c>
      <c r="EB27" s="1" t="s">
        <v>158</v>
      </c>
      <c r="EC27" s="1" t="s">
        <v>158</v>
      </c>
      <c r="ED27" s="1" t="s">
        <v>158</v>
      </c>
      <c r="EE27" s="1" t="s">
        <v>231</v>
      </c>
      <c r="EF27" s="1" t="s">
        <v>165</v>
      </c>
      <c r="EG27" s="1" t="s">
        <v>151</v>
      </c>
    </row>
    <row r="28" ht="14.25" customHeight="1">
      <c r="A28" s="1" t="s">
        <v>236</v>
      </c>
      <c r="B28" s="1" t="s">
        <v>136</v>
      </c>
      <c r="C28" s="1">
        <v>43.0</v>
      </c>
      <c r="D28" s="4" t="s">
        <v>161</v>
      </c>
      <c r="E28" s="1">
        <v>118.0</v>
      </c>
      <c r="F28" s="1">
        <v>39.0</v>
      </c>
      <c r="G28" s="1" t="s">
        <v>138</v>
      </c>
      <c r="H28" s="1">
        <v>26.0</v>
      </c>
      <c r="I28" s="1">
        <v>149.0</v>
      </c>
      <c r="J28" s="1">
        <v>214.0</v>
      </c>
      <c r="K28" s="1">
        <v>5.487179487</v>
      </c>
      <c r="L28" s="1">
        <v>168.3</v>
      </c>
      <c r="M28" s="1">
        <v>1.99</v>
      </c>
      <c r="N28" s="1">
        <v>98.0</v>
      </c>
      <c r="O28" s="1">
        <v>5.5</v>
      </c>
      <c r="P28" s="1">
        <v>2.59</v>
      </c>
      <c r="Q28" s="1">
        <v>5.45</v>
      </c>
      <c r="R28" s="1">
        <v>0.475229358</v>
      </c>
      <c r="S28" s="1">
        <v>128.0</v>
      </c>
      <c r="T28" s="1">
        <v>22.14</v>
      </c>
      <c r="U28" s="1">
        <v>5.439</v>
      </c>
      <c r="V28" s="1">
        <v>165.9</v>
      </c>
      <c r="W28" s="1">
        <f t="shared" si="1"/>
        <v>228.3651367</v>
      </c>
      <c r="X28" s="1">
        <v>35.0</v>
      </c>
      <c r="Y28" s="1">
        <v>18.68468767</v>
      </c>
      <c r="Z28" s="1">
        <f t="shared" si="2"/>
        <v>5.351976</v>
      </c>
      <c r="AA28" s="1">
        <v>0.299371262</v>
      </c>
      <c r="AB28" s="1">
        <v>82.7</v>
      </c>
      <c r="AC28" s="1">
        <v>26.51698305</v>
      </c>
      <c r="AD28" s="1" t="s">
        <v>139</v>
      </c>
      <c r="AE28" s="1">
        <v>40.41400085</v>
      </c>
      <c r="AF28" s="1">
        <v>103.2</v>
      </c>
      <c r="AG28" s="1" t="s">
        <v>140</v>
      </c>
      <c r="AH28" s="1" t="s">
        <v>141</v>
      </c>
      <c r="AI28" s="1" t="s">
        <v>142</v>
      </c>
      <c r="AJ28" s="1" t="s">
        <v>167</v>
      </c>
      <c r="AK28" s="1" t="s">
        <v>173</v>
      </c>
      <c r="AL28" s="1">
        <v>115.0</v>
      </c>
      <c r="AM28" s="1">
        <v>78.0</v>
      </c>
      <c r="AN28" s="1">
        <v>1847.15</v>
      </c>
      <c r="AO28" s="1">
        <v>16.3891</v>
      </c>
      <c r="AP28" s="1">
        <v>985.334</v>
      </c>
      <c r="AQ28" s="1">
        <v>1268.31</v>
      </c>
      <c r="AR28" s="1">
        <v>12.0848</v>
      </c>
      <c r="AS28" s="1">
        <v>1534.91</v>
      </c>
      <c r="AT28" s="1">
        <v>3167.16</v>
      </c>
      <c r="AU28" s="1">
        <v>221.525</v>
      </c>
      <c r="AV28" s="1">
        <v>10.0456</v>
      </c>
      <c r="AW28" s="1">
        <v>1.65261</v>
      </c>
      <c r="AX28" s="1">
        <v>2.58354</v>
      </c>
      <c r="AY28" s="1">
        <v>897.957</v>
      </c>
      <c r="AZ28" s="1">
        <v>1.27884</v>
      </c>
      <c r="BA28" s="1">
        <v>2.14629</v>
      </c>
      <c r="BB28" s="1">
        <v>13.5013</v>
      </c>
      <c r="BC28" s="1">
        <v>5.06415</v>
      </c>
      <c r="BD28" s="1">
        <v>0.981839</v>
      </c>
      <c r="BE28" s="1">
        <v>301.801</v>
      </c>
      <c r="BF28" s="1">
        <v>7.75369</v>
      </c>
      <c r="BG28" s="1">
        <v>209.896</v>
      </c>
      <c r="BH28" s="1">
        <v>0.506528502</v>
      </c>
      <c r="BI28" s="1">
        <v>0.138551538</v>
      </c>
      <c r="BJ28" s="1">
        <v>0.0</v>
      </c>
      <c r="BK28" s="1">
        <v>0.025033466</v>
      </c>
      <c r="BL28" s="1" t="s">
        <v>144</v>
      </c>
      <c r="BM28" s="1" t="s">
        <v>146</v>
      </c>
      <c r="BN28" s="1" t="s">
        <v>146</v>
      </c>
      <c r="BO28" s="1" t="s">
        <v>145</v>
      </c>
      <c r="BP28" s="1" t="s">
        <v>146</v>
      </c>
      <c r="BQ28" s="1" t="s">
        <v>146</v>
      </c>
      <c r="BR28" s="1" t="s">
        <v>145</v>
      </c>
      <c r="BS28" s="1">
        <v>12.26879514</v>
      </c>
      <c r="BT28" s="1">
        <v>1.201507502</v>
      </c>
      <c r="BU28" s="1">
        <v>0.640130646</v>
      </c>
      <c r="BV28" s="1">
        <v>0.203127319</v>
      </c>
      <c r="BW28" s="1">
        <v>0.084732413</v>
      </c>
      <c r="BX28" s="1">
        <v>0.515978465</v>
      </c>
      <c r="BY28" s="1">
        <v>0.279360295</v>
      </c>
      <c r="BZ28" s="1" t="s">
        <v>1091</v>
      </c>
      <c r="CA28" s="1">
        <v>29.7751938</v>
      </c>
      <c r="CB28" s="1" t="s">
        <v>148</v>
      </c>
      <c r="CC28" s="1">
        <v>0.124414168</v>
      </c>
      <c r="CD28" s="1">
        <v>0.212937958</v>
      </c>
      <c r="CE28" s="1">
        <v>0.006324372</v>
      </c>
      <c r="CF28" s="1">
        <v>0.006899315</v>
      </c>
      <c r="CG28" s="1">
        <v>0.434726554</v>
      </c>
      <c r="CH28" s="1">
        <v>850.103</v>
      </c>
      <c r="CI28" s="2" t="s">
        <v>1093</v>
      </c>
      <c r="CJ28" s="1">
        <v>212.873</v>
      </c>
      <c r="CK28" s="1">
        <v>170.405</v>
      </c>
      <c r="CL28" s="1">
        <v>42.468</v>
      </c>
      <c r="CM28" s="1">
        <v>154.856</v>
      </c>
      <c r="CN28" s="1">
        <v>51.127</v>
      </c>
      <c r="CO28" s="1">
        <v>0.004</v>
      </c>
      <c r="CP28" s="1">
        <v>0.0</v>
      </c>
      <c r="CQ28" s="1">
        <v>0.004</v>
      </c>
      <c r="CR28" s="1">
        <v>0.0</v>
      </c>
      <c r="CS28" s="1">
        <v>6.885</v>
      </c>
      <c r="CT28" s="1">
        <v>6.885</v>
      </c>
      <c r="CU28" s="1">
        <v>0.0</v>
      </c>
      <c r="CV28" s="1">
        <v>0.0</v>
      </c>
      <c r="CW28" s="1">
        <v>0.0</v>
      </c>
      <c r="CX28" s="1">
        <v>0.0</v>
      </c>
      <c r="CY28" s="1">
        <v>141.259</v>
      </c>
      <c r="CZ28" s="1">
        <v>0.051</v>
      </c>
      <c r="DA28" s="1">
        <v>0.366</v>
      </c>
      <c r="DB28" s="1">
        <v>0.417</v>
      </c>
      <c r="DC28" s="1">
        <v>0.0</v>
      </c>
      <c r="DD28" s="1">
        <v>0.041</v>
      </c>
      <c r="DE28" s="1">
        <v>0.041</v>
      </c>
      <c r="DF28" s="1">
        <v>10.794</v>
      </c>
      <c r="DG28" s="1">
        <v>2.346</v>
      </c>
      <c r="DH28" s="1">
        <v>13.139</v>
      </c>
      <c r="DI28" s="1">
        <v>0.217</v>
      </c>
      <c r="DJ28" s="1">
        <v>0.96</v>
      </c>
      <c r="DK28" s="1">
        <v>1.178</v>
      </c>
      <c r="DL28" s="1">
        <v>18.062</v>
      </c>
      <c r="DM28" s="1">
        <v>31.853</v>
      </c>
      <c r="DN28" s="1">
        <v>49.915</v>
      </c>
      <c r="DO28" s="1">
        <v>0.0</v>
      </c>
      <c r="DP28" s="1">
        <v>6.885</v>
      </c>
      <c r="DQ28" s="1">
        <v>6.885</v>
      </c>
      <c r="DR28" s="1" t="s">
        <v>157</v>
      </c>
      <c r="DS28" s="1" t="s">
        <v>158</v>
      </c>
      <c r="DT28" s="1" t="s">
        <v>157</v>
      </c>
      <c r="DU28" s="1" t="s">
        <v>158</v>
      </c>
      <c r="DV28" s="1">
        <v>460.224</v>
      </c>
      <c r="DW28" s="1" t="s">
        <v>1093</v>
      </c>
      <c r="DX28" s="1">
        <v>115.244</v>
      </c>
      <c r="DY28" s="1">
        <v>83.835</v>
      </c>
      <c r="DZ28" s="1">
        <v>27.679</v>
      </c>
      <c r="EA28" s="1" t="s">
        <v>157</v>
      </c>
      <c r="EB28" s="1" t="s">
        <v>158</v>
      </c>
      <c r="EC28" s="1" t="s">
        <v>157</v>
      </c>
      <c r="ED28" s="1" t="s">
        <v>158</v>
      </c>
      <c r="EE28" s="1" t="s">
        <v>237</v>
      </c>
      <c r="EF28" s="1" t="s">
        <v>151</v>
      </c>
      <c r="EG28" s="1" t="s">
        <v>151</v>
      </c>
    </row>
    <row r="29" ht="14.25" customHeight="1">
      <c r="A29" s="1" t="s">
        <v>238</v>
      </c>
      <c r="B29" s="1" t="s">
        <v>153</v>
      </c>
      <c r="C29" s="1">
        <v>61.0</v>
      </c>
      <c r="D29" s="4" t="s">
        <v>161</v>
      </c>
      <c r="E29" s="1">
        <v>82.0</v>
      </c>
      <c r="F29" s="1">
        <v>81.0</v>
      </c>
      <c r="G29" s="1" t="s">
        <v>154</v>
      </c>
      <c r="H29" s="1">
        <v>19.0</v>
      </c>
      <c r="I29" s="1">
        <v>96.0</v>
      </c>
      <c r="J29" s="1">
        <v>196.0</v>
      </c>
      <c r="K29" s="1">
        <v>2.419753086</v>
      </c>
      <c r="L29" s="1">
        <v>110.7</v>
      </c>
      <c r="M29" s="1">
        <v>0.56</v>
      </c>
      <c r="N29" s="1">
        <v>85.0</v>
      </c>
      <c r="O29" s="1">
        <v>5.5</v>
      </c>
      <c r="P29" s="1">
        <v>17.85</v>
      </c>
      <c r="Q29" s="1">
        <v>11.29</v>
      </c>
      <c r="R29" s="1">
        <v>1.581045173</v>
      </c>
      <c r="S29" s="1">
        <v>97.0</v>
      </c>
      <c r="T29" s="1">
        <v>11.24</v>
      </c>
      <c r="U29" s="1">
        <v>4.7175</v>
      </c>
      <c r="V29" s="1">
        <v>137.9</v>
      </c>
      <c r="W29" s="1">
        <f t="shared" si="1"/>
        <v>184.6406571</v>
      </c>
      <c r="X29" s="1">
        <v>70.0</v>
      </c>
      <c r="Y29" s="1">
        <v>42.43305479</v>
      </c>
      <c r="Z29" s="1">
        <f t="shared" si="2"/>
        <v>2.356653333</v>
      </c>
      <c r="AA29" s="1">
        <v>0.335107669</v>
      </c>
      <c r="AB29" s="1">
        <v>84.6</v>
      </c>
      <c r="AC29" s="1">
        <v>33.21273108</v>
      </c>
      <c r="AD29" s="1" t="s">
        <v>155</v>
      </c>
      <c r="AE29" s="1">
        <v>48.21743148</v>
      </c>
      <c r="AF29" s="1">
        <v>108.1</v>
      </c>
      <c r="AG29" s="1" t="s">
        <v>140</v>
      </c>
      <c r="AH29" s="1" t="s">
        <v>141</v>
      </c>
      <c r="AI29" s="1" t="s">
        <v>142</v>
      </c>
      <c r="AJ29" s="1" t="s">
        <v>167</v>
      </c>
      <c r="AK29" s="1" t="s">
        <v>173</v>
      </c>
      <c r="AL29" s="1">
        <v>132.0</v>
      </c>
      <c r="AM29" s="1">
        <v>84.0</v>
      </c>
      <c r="AN29" s="1">
        <v>1830.34</v>
      </c>
      <c r="AO29" s="1">
        <v>13.6474</v>
      </c>
      <c r="AP29" s="1">
        <v>863.4</v>
      </c>
      <c r="AQ29" s="1">
        <v>1121.98</v>
      </c>
      <c r="AR29" s="1">
        <v>11.9536</v>
      </c>
      <c r="AS29" s="1">
        <v>1621.93</v>
      </c>
      <c r="AT29" s="1">
        <v>2331.3</v>
      </c>
      <c r="AU29" s="1">
        <v>206.528</v>
      </c>
      <c r="AV29" s="1">
        <v>10.1042</v>
      </c>
      <c r="AW29" s="1">
        <v>0.901447</v>
      </c>
      <c r="AX29" s="1">
        <v>2.52557</v>
      </c>
      <c r="AY29" s="1">
        <v>825.796</v>
      </c>
      <c r="AZ29" s="1">
        <v>1.26727</v>
      </c>
      <c r="BA29" s="1">
        <v>2.12858</v>
      </c>
      <c r="BB29" s="1">
        <v>12.3158</v>
      </c>
      <c r="BC29" s="1">
        <v>4.93584</v>
      </c>
      <c r="BD29" s="1">
        <v>1.27551</v>
      </c>
      <c r="BE29" s="1">
        <v>330.521</v>
      </c>
      <c r="BF29" s="1">
        <v>7.22996</v>
      </c>
      <c r="BG29" s="1">
        <v>100.056</v>
      </c>
      <c r="BH29" s="1">
        <v>3.226197278</v>
      </c>
      <c r="BI29" s="1">
        <v>0.625808559</v>
      </c>
      <c r="BJ29" s="1">
        <v>0.349412441</v>
      </c>
      <c r="BK29" s="1">
        <v>0.028203203</v>
      </c>
      <c r="BL29" s="1" t="s">
        <v>144</v>
      </c>
      <c r="BM29" s="1" t="s">
        <v>145</v>
      </c>
      <c r="BN29" s="1" t="s">
        <v>146</v>
      </c>
      <c r="BO29" s="1" t="s">
        <v>145</v>
      </c>
      <c r="BP29" s="1" t="s">
        <v>146</v>
      </c>
      <c r="BQ29" s="1" t="s">
        <v>146</v>
      </c>
      <c r="BR29" s="1" t="s">
        <v>146</v>
      </c>
      <c r="BS29" s="1">
        <v>8.837074409</v>
      </c>
      <c r="BT29" s="1">
        <v>0.70552701</v>
      </c>
      <c r="BU29" s="1">
        <v>0.322529163</v>
      </c>
      <c r="BV29" s="1">
        <v>0.100705727</v>
      </c>
      <c r="BW29" s="1">
        <v>0.030174201</v>
      </c>
      <c r="BX29" s="1">
        <v>1.092563319</v>
      </c>
      <c r="BY29" s="1">
        <v>0.597029136</v>
      </c>
      <c r="BZ29" s="1" t="s">
        <v>1091</v>
      </c>
      <c r="CA29" s="1">
        <v>46.47178538</v>
      </c>
      <c r="CB29" s="1" t="s">
        <v>148</v>
      </c>
      <c r="CC29" s="1">
        <v>0.249120261</v>
      </c>
      <c r="CD29" s="1">
        <v>0.231670597</v>
      </c>
      <c r="CE29" s="1">
        <v>0.172719028</v>
      </c>
      <c r="CF29" s="1">
        <v>0.025866135</v>
      </c>
      <c r="CG29" s="1">
        <v>0.007582079</v>
      </c>
      <c r="CH29" s="1">
        <v>678.45</v>
      </c>
      <c r="CI29" s="2" t="s">
        <v>1093</v>
      </c>
      <c r="CJ29" s="1">
        <v>329.97</v>
      </c>
      <c r="CK29" s="1">
        <v>289.49</v>
      </c>
      <c r="CL29" s="1">
        <v>40.48</v>
      </c>
      <c r="CM29" s="1">
        <v>261.527</v>
      </c>
      <c r="CN29" s="1">
        <v>67.695</v>
      </c>
      <c r="CO29" s="1">
        <v>0.539</v>
      </c>
      <c r="CP29" s="1">
        <v>0.0</v>
      </c>
      <c r="CQ29" s="1">
        <v>0.539</v>
      </c>
      <c r="CR29" s="1">
        <v>0.0</v>
      </c>
      <c r="CS29" s="1">
        <v>0.209</v>
      </c>
      <c r="CT29" s="1">
        <v>0.209</v>
      </c>
      <c r="CU29" s="1">
        <v>0.0</v>
      </c>
      <c r="CV29" s="1">
        <v>0.387</v>
      </c>
      <c r="CW29" s="1">
        <v>1.432</v>
      </c>
      <c r="CX29" s="1">
        <v>0.0</v>
      </c>
      <c r="CY29" s="1">
        <v>230.859</v>
      </c>
      <c r="CZ29" s="1">
        <v>0.045</v>
      </c>
      <c r="DA29" s="1">
        <v>0.0</v>
      </c>
      <c r="DB29" s="1">
        <v>0.045</v>
      </c>
      <c r="DC29" s="1">
        <v>3.775</v>
      </c>
      <c r="DD29" s="1">
        <v>0.263</v>
      </c>
      <c r="DE29" s="1">
        <v>4.037</v>
      </c>
      <c r="DF29" s="1">
        <v>12.986</v>
      </c>
      <c r="DG29" s="1">
        <v>3.864</v>
      </c>
      <c r="DH29" s="1">
        <v>16.85</v>
      </c>
      <c r="DI29" s="1">
        <v>2.162</v>
      </c>
      <c r="DJ29" s="1">
        <v>1.306</v>
      </c>
      <c r="DK29" s="1">
        <v>3.468</v>
      </c>
      <c r="DL29" s="1">
        <v>29.371</v>
      </c>
      <c r="DM29" s="1">
        <v>34.821</v>
      </c>
      <c r="DN29" s="1">
        <v>64.192</v>
      </c>
      <c r="DO29" s="1">
        <v>0.0</v>
      </c>
      <c r="DP29" s="1">
        <v>0.209</v>
      </c>
      <c r="DQ29" s="1">
        <v>0.209</v>
      </c>
      <c r="DR29" s="1" t="s">
        <v>158</v>
      </c>
      <c r="DS29" s="1" t="s">
        <v>158</v>
      </c>
      <c r="DT29" s="1" t="s">
        <v>149</v>
      </c>
      <c r="DU29" s="1" t="s">
        <v>158</v>
      </c>
      <c r="DV29" s="1">
        <v>370.669</v>
      </c>
      <c r="DW29" s="1" t="s">
        <v>1093</v>
      </c>
      <c r="DX29" s="1">
        <v>180.278</v>
      </c>
      <c r="DY29" s="1">
        <v>142.884</v>
      </c>
      <c r="DZ29" s="1">
        <v>36.985</v>
      </c>
      <c r="EA29" s="1" t="s">
        <v>158</v>
      </c>
      <c r="EB29" s="1" t="s">
        <v>158</v>
      </c>
      <c r="EC29" s="1" t="s">
        <v>149</v>
      </c>
      <c r="ED29" s="1" t="s">
        <v>158</v>
      </c>
      <c r="EE29" s="1" t="s">
        <v>239</v>
      </c>
      <c r="EF29" s="1" t="s">
        <v>151</v>
      </c>
      <c r="EG29" s="1" t="s">
        <v>151</v>
      </c>
    </row>
    <row r="30" ht="14.25" customHeight="1">
      <c r="A30" s="1" t="s">
        <v>240</v>
      </c>
      <c r="B30" s="1" t="s">
        <v>153</v>
      </c>
      <c r="C30" s="1">
        <v>55.0</v>
      </c>
      <c r="D30" s="4" t="s">
        <v>161</v>
      </c>
      <c r="E30" s="1">
        <v>85.0</v>
      </c>
      <c r="F30" s="1">
        <v>49.0</v>
      </c>
      <c r="G30" s="1" t="s">
        <v>154</v>
      </c>
      <c r="H30" s="1">
        <v>22.0</v>
      </c>
      <c r="I30" s="1">
        <v>102.0</v>
      </c>
      <c r="J30" s="1">
        <v>173.0</v>
      </c>
      <c r="K30" s="1">
        <v>3.530612245</v>
      </c>
      <c r="L30" s="1">
        <v>104.1</v>
      </c>
      <c r="M30" s="1">
        <v>9.55</v>
      </c>
      <c r="N30" s="1">
        <v>92.0</v>
      </c>
      <c r="O30" s="1">
        <v>5.68</v>
      </c>
      <c r="P30" s="1">
        <v>5.26</v>
      </c>
      <c r="Q30" s="1">
        <v>9.76</v>
      </c>
      <c r="R30" s="1">
        <v>0.538934426</v>
      </c>
      <c r="S30" s="1">
        <v>112.0</v>
      </c>
      <c r="T30" s="1">
        <v>14.56</v>
      </c>
      <c r="U30" s="1">
        <v>5.106</v>
      </c>
      <c r="V30" s="1">
        <v>140.6</v>
      </c>
      <c r="W30" s="1">
        <f t="shared" si="1"/>
        <v>181.3200498</v>
      </c>
      <c r="X30" s="1">
        <v>53.3</v>
      </c>
      <c r="Y30" s="1">
        <v>30.26497592</v>
      </c>
      <c r="Z30" s="1">
        <f t="shared" si="2"/>
        <v>3.304149333</v>
      </c>
      <c r="AA30" s="1">
        <v>0.31939907</v>
      </c>
      <c r="AB30" s="1">
        <v>62.9</v>
      </c>
      <c r="AC30" s="1">
        <v>26.83491748</v>
      </c>
      <c r="AD30" s="1" t="s">
        <v>139</v>
      </c>
      <c r="AE30" s="1">
        <v>44.02347966</v>
      </c>
      <c r="AF30" s="1">
        <v>93.0</v>
      </c>
      <c r="AG30" s="1" t="s">
        <v>140</v>
      </c>
      <c r="AH30" s="1" t="s">
        <v>141</v>
      </c>
      <c r="AI30" s="1" t="s">
        <v>142</v>
      </c>
      <c r="AJ30" s="1" t="s">
        <v>167</v>
      </c>
      <c r="AK30" s="1" t="s">
        <v>170</v>
      </c>
      <c r="AL30" s="1">
        <v>109.0</v>
      </c>
      <c r="AM30" s="1">
        <v>80.0</v>
      </c>
      <c r="AN30" s="1">
        <v>1994.13</v>
      </c>
      <c r="AO30" s="1">
        <v>17.6153</v>
      </c>
      <c r="AP30" s="1">
        <v>715.864</v>
      </c>
      <c r="AQ30" s="1">
        <v>1065.07</v>
      </c>
      <c r="AR30" s="1">
        <v>14.5956</v>
      </c>
      <c r="AS30" s="1">
        <v>1315.82</v>
      </c>
      <c r="AT30" s="1">
        <v>4747.52</v>
      </c>
      <c r="AU30" s="1">
        <v>302.93</v>
      </c>
      <c r="AV30" s="1">
        <v>10.1823</v>
      </c>
      <c r="AW30" s="1">
        <v>1.65261</v>
      </c>
      <c r="AX30" s="1">
        <v>2.71263</v>
      </c>
      <c r="AY30" s="1">
        <v>969.919</v>
      </c>
      <c r="AZ30" s="1">
        <v>1.19432</v>
      </c>
      <c r="BA30" s="1">
        <v>2.26814</v>
      </c>
      <c r="BB30" s="1">
        <v>16.1182</v>
      </c>
      <c r="BC30" s="1">
        <v>5.46262</v>
      </c>
      <c r="BD30" s="1">
        <v>2.32196</v>
      </c>
      <c r="BE30" s="1">
        <v>338.869</v>
      </c>
      <c r="BF30" s="1">
        <v>7.10646</v>
      </c>
      <c r="BG30" s="1">
        <v>266.077</v>
      </c>
      <c r="BH30" s="1">
        <v>4.741382987</v>
      </c>
      <c r="BI30" s="1">
        <v>1.384095941</v>
      </c>
      <c r="BJ30" s="1">
        <v>0.733208503</v>
      </c>
      <c r="BK30" s="1">
        <v>0.0</v>
      </c>
      <c r="BL30" s="1" t="s">
        <v>144</v>
      </c>
      <c r="BM30" s="1" t="s">
        <v>146</v>
      </c>
      <c r="BN30" s="1" t="s">
        <v>146</v>
      </c>
      <c r="BO30" s="1" t="s">
        <v>145</v>
      </c>
      <c r="BP30" s="1" t="s">
        <v>145</v>
      </c>
      <c r="BQ30" s="1" t="s">
        <v>145</v>
      </c>
      <c r="BR30" s="1" t="s">
        <v>145</v>
      </c>
      <c r="BS30" s="1">
        <v>8.972552193</v>
      </c>
      <c r="BT30" s="1">
        <v>0.960030975</v>
      </c>
      <c r="BU30" s="1">
        <v>0.567942515</v>
      </c>
      <c r="BV30" s="1">
        <v>0.104168917</v>
      </c>
      <c r="BW30" s="1">
        <v>0.052169354</v>
      </c>
      <c r="BX30" s="1">
        <v>-1.143940504</v>
      </c>
      <c r="BY30" s="1">
        <v>-0.573691326</v>
      </c>
      <c r="BZ30" s="1" t="s">
        <v>1094</v>
      </c>
      <c r="CA30" s="1">
        <v>43.07526882</v>
      </c>
      <c r="CB30" s="1" t="s">
        <v>148</v>
      </c>
      <c r="CC30" s="1">
        <v>0.136206323</v>
      </c>
      <c r="CD30" s="1">
        <v>0.172212978</v>
      </c>
      <c r="CE30" s="1">
        <v>0.250349418</v>
      </c>
      <c r="CF30" s="1">
        <v>0.019866889</v>
      </c>
      <c r="CG30" s="1">
        <v>0.141264559</v>
      </c>
      <c r="CH30" s="1">
        <v>1217.6</v>
      </c>
      <c r="CI30" s="2" t="s">
        <v>1080</v>
      </c>
      <c r="CJ30" s="1">
        <v>419.228</v>
      </c>
      <c r="CK30" s="1">
        <v>288.308</v>
      </c>
      <c r="CL30" s="1">
        <v>130.92</v>
      </c>
      <c r="CM30" s="1">
        <v>69.761</v>
      </c>
      <c r="CN30" s="1">
        <v>344.675</v>
      </c>
      <c r="CO30" s="1">
        <v>2.483</v>
      </c>
      <c r="CP30" s="1">
        <v>0.0</v>
      </c>
      <c r="CQ30" s="1">
        <v>2.483</v>
      </c>
      <c r="CR30" s="1">
        <v>0.0</v>
      </c>
      <c r="CS30" s="1">
        <v>2.309</v>
      </c>
      <c r="CT30" s="1">
        <v>2.309</v>
      </c>
      <c r="CU30" s="1">
        <v>0.0</v>
      </c>
      <c r="CV30" s="1">
        <v>0.386</v>
      </c>
      <c r="CW30" s="1">
        <v>0.0</v>
      </c>
      <c r="CX30" s="1">
        <v>0.0</v>
      </c>
      <c r="CY30" s="1">
        <v>68.267</v>
      </c>
      <c r="CZ30" s="1">
        <v>0.0</v>
      </c>
      <c r="DA30" s="1">
        <v>0.0</v>
      </c>
      <c r="DB30" s="1">
        <v>0.0</v>
      </c>
      <c r="DC30" s="1">
        <v>1.449</v>
      </c>
      <c r="DD30" s="1">
        <v>0.002</v>
      </c>
      <c r="DE30" s="1">
        <v>1.451</v>
      </c>
      <c r="DF30" s="1">
        <v>0.0</v>
      </c>
      <c r="DG30" s="1">
        <v>0.043</v>
      </c>
      <c r="DH30" s="1">
        <v>0.043</v>
      </c>
      <c r="DI30" s="1">
        <v>2.403</v>
      </c>
      <c r="DJ30" s="1">
        <v>1.113</v>
      </c>
      <c r="DK30" s="1">
        <v>3.516</v>
      </c>
      <c r="DL30" s="1">
        <v>213.685</v>
      </c>
      <c r="DM30" s="1">
        <v>127.433</v>
      </c>
      <c r="DN30" s="1">
        <v>341.118</v>
      </c>
      <c r="DO30" s="1">
        <v>0.0</v>
      </c>
      <c r="DP30" s="1">
        <v>2.309</v>
      </c>
      <c r="DQ30" s="1">
        <v>2.309</v>
      </c>
      <c r="DR30" s="1" t="s">
        <v>157</v>
      </c>
      <c r="DS30" s="1" t="s">
        <v>157</v>
      </c>
      <c r="DT30" s="1" t="s">
        <v>157</v>
      </c>
      <c r="DU30" s="1" t="s">
        <v>157</v>
      </c>
      <c r="DV30" s="1">
        <v>610.592</v>
      </c>
      <c r="DW30" s="1" t="s">
        <v>1092</v>
      </c>
      <c r="DX30" s="1">
        <v>210.231</v>
      </c>
      <c r="DY30" s="1">
        <v>34.983</v>
      </c>
      <c r="DZ30" s="1">
        <v>172.845</v>
      </c>
      <c r="EA30" s="1" t="s">
        <v>157</v>
      </c>
      <c r="EB30" s="1" t="s">
        <v>157</v>
      </c>
      <c r="EC30" s="1" t="s">
        <v>157</v>
      </c>
      <c r="ED30" s="1" t="s">
        <v>157</v>
      </c>
      <c r="EE30" s="1" t="s">
        <v>241</v>
      </c>
      <c r="EF30" s="1" t="s">
        <v>151</v>
      </c>
      <c r="EG30" s="1" t="s">
        <v>151</v>
      </c>
    </row>
    <row r="31" ht="14.25" customHeight="1">
      <c r="A31" s="1" t="s">
        <v>242</v>
      </c>
      <c r="B31" s="1" t="s">
        <v>136</v>
      </c>
      <c r="C31" s="1">
        <v>50.0</v>
      </c>
      <c r="D31" s="4" t="s">
        <v>161</v>
      </c>
      <c r="E31" s="1">
        <v>83.0</v>
      </c>
      <c r="F31" s="1">
        <v>58.0</v>
      </c>
      <c r="G31" s="1" t="s">
        <v>154</v>
      </c>
      <c r="H31" s="1">
        <v>22.0</v>
      </c>
      <c r="I31" s="1">
        <v>92.0</v>
      </c>
      <c r="J31" s="1">
        <v>172.0</v>
      </c>
      <c r="K31" s="1">
        <v>2.965517241</v>
      </c>
      <c r="L31" s="1">
        <v>268.0</v>
      </c>
      <c r="M31" s="1">
        <v>0.46</v>
      </c>
      <c r="N31" s="1">
        <v>91.0</v>
      </c>
      <c r="O31" s="1">
        <v>5.48</v>
      </c>
      <c r="P31" s="1">
        <v>6.02</v>
      </c>
      <c r="Q31" s="1">
        <v>12.49</v>
      </c>
      <c r="R31" s="1">
        <v>0.481985588</v>
      </c>
      <c r="S31" s="1">
        <v>110.0</v>
      </c>
      <c r="T31" s="1">
        <v>16.71</v>
      </c>
      <c r="U31" s="1">
        <v>5.0505</v>
      </c>
      <c r="V31" s="1">
        <v>157.8</v>
      </c>
      <c r="W31" s="1">
        <f t="shared" si="1"/>
        <v>215.5433731</v>
      </c>
      <c r="X31" s="1">
        <v>46.7</v>
      </c>
      <c r="Y31" s="1">
        <v>26.66070889</v>
      </c>
      <c r="Z31" s="1">
        <f t="shared" si="2"/>
        <v>3.750838</v>
      </c>
      <c r="AA31" s="1">
        <v>0.313878305</v>
      </c>
      <c r="AB31" s="1">
        <v>85.4</v>
      </c>
      <c r="AC31" s="1">
        <v>30.18602225</v>
      </c>
      <c r="AD31" s="1" t="s">
        <v>155</v>
      </c>
      <c r="AE31" s="1">
        <v>42.586327</v>
      </c>
      <c r="AF31" s="1">
        <v>106.2</v>
      </c>
      <c r="AG31" s="1" t="s">
        <v>140</v>
      </c>
      <c r="AH31" s="1" t="s">
        <v>141</v>
      </c>
      <c r="AI31" s="1" t="s">
        <v>142</v>
      </c>
      <c r="AJ31" s="1" t="s">
        <v>167</v>
      </c>
      <c r="AK31" s="1" t="s">
        <v>143</v>
      </c>
      <c r="AL31" s="1">
        <v>126.0</v>
      </c>
      <c r="AM31" s="1">
        <v>94.0</v>
      </c>
      <c r="AN31" s="1">
        <v>1997.23</v>
      </c>
      <c r="AO31" s="1">
        <v>13.236</v>
      </c>
      <c r="AP31" s="1">
        <v>517.513</v>
      </c>
      <c r="AQ31" s="1">
        <v>1023.42</v>
      </c>
      <c r="AR31" s="1">
        <v>11.9051</v>
      </c>
      <c r="AS31" s="1">
        <v>1432.55</v>
      </c>
      <c r="AT31" s="1">
        <v>2803.0</v>
      </c>
      <c r="AU31" s="1">
        <v>219.998</v>
      </c>
      <c r="AV31" s="1">
        <v>10.4355</v>
      </c>
      <c r="AW31" s="1">
        <v>1.33712</v>
      </c>
      <c r="AX31" s="1">
        <v>2.73478</v>
      </c>
      <c r="AY31" s="1">
        <v>735.468</v>
      </c>
      <c r="AZ31" s="1">
        <v>1.43951</v>
      </c>
      <c r="BA31" s="1">
        <v>1.8993</v>
      </c>
      <c r="BB31" s="1">
        <v>15.555</v>
      </c>
      <c r="BC31" s="1">
        <v>5.20074</v>
      </c>
      <c r="BD31" s="1">
        <v>1.56664</v>
      </c>
      <c r="BE31" s="1">
        <v>350.108</v>
      </c>
      <c r="BF31" s="1">
        <v>7.04109</v>
      </c>
      <c r="BG31" s="1">
        <v>200.366</v>
      </c>
      <c r="BH31" s="1">
        <v>5.958109581</v>
      </c>
      <c r="BI31" s="1">
        <v>1.517031974</v>
      </c>
      <c r="BJ31" s="1">
        <v>0.862239619</v>
      </c>
      <c r="BK31" s="1">
        <v>0.14379969</v>
      </c>
      <c r="BL31" s="1" t="s">
        <v>144</v>
      </c>
      <c r="BM31" s="1" t="s">
        <v>145</v>
      </c>
      <c r="BN31" s="1" t="s">
        <v>146</v>
      </c>
      <c r="BO31" s="1" t="s">
        <v>146</v>
      </c>
      <c r="BP31" s="1" t="s">
        <v>146</v>
      </c>
      <c r="BQ31" s="1" t="s">
        <v>146</v>
      </c>
      <c r="BR31" s="1" t="s">
        <v>145</v>
      </c>
      <c r="BS31" s="1">
        <v>10.67973294</v>
      </c>
      <c r="BT31" s="1">
        <v>0.861030984</v>
      </c>
      <c r="BU31" s="1">
        <v>0.500695349</v>
      </c>
      <c r="BV31" s="1">
        <v>0.084847133</v>
      </c>
      <c r="BW31" s="1">
        <v>0.048376898</v>
      </c>
      <c r="BX31" s="1">
        <v>0.494480349</v>
      </c>
      <c r="BY31" s="1">
        <v>0.247611592</v>
      </c>
      <c r="BZ31" s="1" t="s">
        <v>1091</v>
      </c>
      <c r="CA31" s="1">
        <v>32.32391714</v>
      </c>
      <c r="CB31" s="1" t="s">
        <v>148</v>
      </c>
      <c r="CC31" s="1">
        <v>0.224915757</v>
      </c>
      <c r="CD31" s="1">
        <v>0.249509631</v>
      </c>
      <c r="CE31" s="1">
        <v>0.061560127</v>
      </c>
      <c r="CF31" s="1">
        <v>0.186541266</v>
      </c>
      <c r="CG31" s="1">
        <v>0.166725343</v>
      </c>
      <c r="CH31" s="1">
        <v>552.671</v>
      </c>
      <c r="CI31" s="2" t="s">
        <v>1093</v>
      </c>
      <c r="CJ31" s="1">
        <v>552.138</v>
      </c>
      <c r="CK31" s="1">
        <v>366.854</v>
      </c>
      <c r="CL31" s="1">
        <v>185.284</v>
      </c>
      <c r="CM31" s="1">
        <v>187.158</v>
      </c>
      <c r="CN31" s="1">
        <v>352.166</v>
      </c>
      <c r="CO31" s="1">
        <v>10.66</v>
      </c>
      <c r="CP31" s="1">
        <v>0.0</v>
      </c>
      <c r="CQ31" s="1">
        <v>10.66</v>
      </c>
      <c r="CR31" s="1">
        <v>0.0</v>
      </c>
      <c r="CS31" s="1">
        <v>2.153</v>
      </c>
      <c r="CT31" s="1">
        <v>2.153</v>
      </c>
      <c r="CU31" s="1">
        <v>0.0</v>
      </c>
      <c r="CV31" s="1">
        <v>2.078</v>
      </c>
      <c r="CW31" s="1">
        <v>0.0</v>
      </c>
      <c r="CX31" s="1">
        <v>0.0</v>
      </c>
      <c r="CY31" s="1">
        <v>0.0</v>
      </c>
      <c r="CZ31" s="1">
        <v>115.183</v>
      </c>
      <c r="DA31" s="1">
        <v>29.655</v>
      </c>
      <c r="DB31" s="1">
        <v>144.838</v>
      </c>
      <c r="DC31" s="1">
        <v>35.439</v>
      </c>
      <c r="DD31" s="1">
        <v>0.001</v>
      </c>
      <c r="DE31" s="1">
        <v>35.44</v>
      </c>
      <c r="DF31" s="1">
        <v>6.092</v>
      </c>
      <c r="DG31" s="1">
        <v>0.788</v>
      </c>
      <c r="DH31" s="1">
        <v>6.88</v>
      </c>
      <c r="DI31" s="1">
        <v>0.407</v>
      </c>
      <c r="DJ31" s="1">
        <v>1.327</v>
      </c>
      <c r="DK31" s="1">
        <v>1.734</v>
      </c>
      <c r="DL31" s="1">
        <v>199.045</v>
      </c>
      <c r="DM31" s="1">
        <v>151.333</v>
      </c>
      <c r="DN31" s="1">
        <v>350.378</v>
      </c>
      <c r="DO31" s="1">
        <v>0.0</v>
      </c>
      <c r="DP31" s="1">
        <v>2.153</v>
      </c>
      <c r="DQ31" s="1">
        <v>2.153</v>
      </c>
      <c r="DR31" s="1" t="s">
        <v>158</v>
      </c>
      <c r="DS31" s="1" t="s">
        <v>157</v>
      </c>
      <c r="DT31" s="1" t="s">
        <v>157</v>
      </c>
      <c r="DU31" s="1" t="s">
        <v>157</v>
      </c>
      <c r="DV31" s="1">
        <v>276.719</v>
      </c>
      <c r="DW31" s="1" t="s">
        <v>1093</v>
      </c>
      <c r="DX31" s="1">
        <v>276.452</v>
      </c>
      <c r="DY31" s="1">
        <v>93.709</v>
      </c>
      <c r="DZ31" s="1">
        <v>176.327</v>
      </c>
      <c r="EA31" s="1" t="s">
        <v>158</v>
      </c>
      <c r="EB31" s="1" t="s">
        <v>157</v>
      </c>
      <c r="EC31" s="1" t="s">
        <v>157</v>
      </c>
      <c r="ED31" s="1" t="s">
        <v>157</v>
      </c>
      <c r="EE31" s="1" t="s">
        <v>243</v>
      </c>
      <c r="EF31" s="1" t="s">
        <v>151</v>
      </c>
      <c r="EG31" s="1" t="s">
        <v>151</v>
      </c>
    </row>
    <row r="32" ht="14.25" customHeight="1">
      <c r="A32" s="1" t="s">
        <v>244</v>
      </c>
      <c r="B32" s="1" t="s">
        <v>136</v>
      </c>
      <c r="C32" s="1">
        <v>46.0</v>
      </c>
      <c r="D32" s="4" t="s">
        <v>161</v>
      </c>
      <c r="E32" s="1">
        <v>102.0</v>
      </c>
      <c r="F32" s="1">
        <v>66.0</v>
      </c>
      <c r="G32" s="1" t="s">
        <v>154</v>
      </c>
      <c r="H32" s="1">
        <v>19.0</v>
      </c>
      <c r="I32" s="1">
        <v>103.0</v>
      </c>
      <c r="J32" s="1">
        <v>188.0</v>
      </c>
      <c r="K32" s="1">
        <v>2.848484848</v>
      </c>
      <c r="L32" s="1">
        <v>93.2</v>
      </c>
      <c r="M32" s="1">
        <v>43.4</v>
      </c>
      <c r="N32" s="1">
        <v>93.0</v>
      </c>
      <c r="O32" s="1">
        <v>5.57</v>
      </c>
      <c r="P32" s="1">
        <v>2.0</v>
      </c>
      <c r="Q32" s="1">
        <v>2.54</v>
      </c>
      <c r="R32" s="1">
        <v>0.787401575</v>
      </c>
      <c r="S32" s="1">
        <v>94.0</v>
      </c>
      <c r="T32" s="1">
        <v>11.52</v>
      </c>
      <c r="U32" s="1">
        <v>5.1615</v>
      </c>
      <c r="V32" s="1">
        <v>117.4</v>
      </c>
      <c r="W32" s="1">
        <f t="shared" si="1"/>
        <v>138.6698766</v>
      </c>
      <c r="X32" s="1">
        <v>66.7</v>
      </c>
      <c r="Y32" s="1">
        <v>37.84025961</v>
      </c>
      <c r="Z32" s="1">
        <f t="shared" si="2"/>
        <v>2.642688</v>
      </c>
      <c r="AA32" s="1">
        <v>0.329612479</v>
      </c>
      <c r="AB32" s="1">
        <v>76.7</v>
      </c>
      <c r="AC32" s="1">
        <v>25.95634934</v>
      </c>
      <c r="AD32" s="1" t="s">
        <v>139</v>
      </c>
      <c r="AE32" s="1">
        <v>35.11338915</v>
      </c>
      <c r="AF32" s="1">
        <v>97.4</v>
      </c>
      <c r="AG32" s="1" t="s">
        <v>140</v>
      </c>
      <c r="AH32" s="1" t="s">
        <v>141</v>
      </c>
      <c r="AI32" s="1" t="s">
        <v>142</v>
      </c>
      <c r="AJ32" s="1" t="s">
        <v>167</v>
      </c>
      <c r="AK32" s="1" t="s">
        <v>143</v>
      </c>
      <c r="AL32" s="1">
        <v>124.0</v>
      </c>
      <c r="AM32" s="1">
        <v>69.0</v>
      </c>
      <c r="AN32" s="1">
        <v>2152.56</v>
      </c>
      <c r="AO32" s="1">
        <v>19.5511</v>
      </c>
      <c r="AP32" s="1">
        <v>649.114</v>
      </c>
      <c r="AQ32" s="1">
        <v>1076.52</v>
      </c>
      <c r="AR32" s="1">
        <v>12.6448</v>
      </c>
      <c r="AS32" s="1">
        <v>1049.76</v>
      </c>
      <c r="AT32" s="1">
        <v>3230.11</v>
      </c>
      <c r="AU32" s="1">
        <v>231.666</v>
      </c>
      <c r="AV32" s="1">
        <v>10.9545</v>
      </c>
      <c r="AW32" s="1">
        <v>2.43628</v>
      </c>
      <c r="AX32" s="1">
        <v>2.70814</v>
      </c>
      <c r="AY32" s="1">
        <v>877.168</v>
      </c>
      <c r="AZ32" s="1">
        <v>1.01088</v>
      </c>
      <c r="BA32" s="1">
        <v>1.99372</v>
      </c>
      <c r="BB32" s="1">
        <v>16.9026</v>
      </c>
      <c r="BC32" s="1">
        <v>5.95409</v>
      </c>
      <c r="BD32" s="1">
        <v>1.0116</v>
      </c>
      <c r="BE32" s="1">
        <v>297.787</v>
      </c>
      <c r="BF32" s="1">
        <v>7.25062</v>
      </c>
      <c r="BG32" s="1">
        <v>168.312</v>
      </c>
      <c r="BH32" s="1">
        <v>2.881317923</v>
      </c>
      <c r="BI32" s="1">
        <v>1.275931612</v>
      </c>
      <c r="BJ32" s="1">
        <v>0.968904159</v>
      </c>
      <c r="BK32" s="1">
        <v>0.042504601</v>
      </c>
      <c r="BL32" s="1" t="s">
        <v>144</v>
      </c>
      <c r="BM32" s="1" t="s">
        <v>145</v>
      </c>
      <c r="BN32" s="1" t="s">
        <v>146</v>
      </c>
      <c r="BO32" s="1" t="s">
        <v>145</v>
      </c>
      <c r="BP32" s="1" t="s">
        <v>146</v>
      </c>
      <c r="BQ32" s="1" t="s">
        <v>145</v>
      </c>
      <c r="BR32" s="1" t="s">
        <v>146</v>
      </c>
      <c r="BS32" s="1">
        <v>10.66654746</v>
      </c>
      <c r="BT32" s="1">
        <v>0.621902778</v>
      </c>
      <c r="BU32" s="1">
        <v>0.449373468</v>
      </c>
      <c r="BV32" s="1">
        <v>0.061852549</v>
      </c>
      <c r="BW32" s="1">
        <v>0.160038048</v>
      </c>
      <c r="BX32" s="1">
        <v>0.245462472</v>
      </c>
      <c r="BY32" s="1">
        <v>0.114009508</v>
      </c>
      <c r="BZ32" s="1" t="s">
        <v>1091</v>
      </c>
      <c r="CA32" s="1">
        <v>28.70225873</v>
      </c>
      <c r="CB32" s="1" t="s">
        <v>148</v>
      </c>
      <c r="CC32" s="1">
        <v>0.163255017</v>
      </c>
      <c r="CD32" s="1">
        <v>0.501798259</v>
      </c>
      <c r="CE32" s="1">
        <v>0.043191825</v>
      </c>
      <c r="CF32" s="1">
        <v>0.091459111</v>
      </c>
      <c r="CG32" s="1">
        <v>0.078215858</v>
      </c>
      <c r="CH32" s="1">
        <v>908.466</v>
      </c>
      <c r="CI32" s="2" t="s">
        <v>1093</v>
      </c>
      <c r="CJ32" s="1">
        <v>644.315</v>
      </c>
      <c r="CK32" s="1">
        <v>491.329</v>
      </c>
      <c r="CL32" s="1">
        <v>152.986</v>
      </c>
      <c r="CM32" s="1">
        <v>279.018</v>
      </c>
      <c r="CN32" s="1">
        <v>279.248</v>
      </c>
      <c r="CO32" s="1">
        <v>0.208</v>
      </c>
      <c r="CP32" s="1">
        <v>0.0</v>
      </c>
      <c r="CQ32" s="1">
        <v>0.208</v>
      </c>
      <c r="CR32" s="1">
        <v>0.0</v>
      </c>
      <c r="CS32" s="1">
        <v>85.841</v>
      </c>
      <c r="CT32" s="1">
        <v>85.841</v>
      </c>
      <c r="CU32" s="1">
        <v>0.0</v>
      </c>
      <c r="CV32" s="1">
        <v>0.0</v>
      </c>
      <c r="CW32" s="1">
        <v>184.975</v>
      </c>
      <c r="CX32" s="1">
        <v>0.0</v>
      </c>
      <c r="CY32" s="1">
        <v>26.325</v>
      </c>
      <c r="CZ32" s="1">
        <v>0.285</v>
      </c>
      <c r="DA32" s="1">
        <v>25.028</v>
      </c>
      <c r="DB32" s="1">
        <v>25.312</v>
      </c>
      <c r="DC32" s="1">
        <v>0.0</v>
      </c>
      <c r="DD32" s="1">
        <v>0.903</v>
      </c>
      <c r="DE32" s="1">
        <v>0.903</v>
      </c>
      <c r="DF32" s="1">
        <v>39.23</v>
      </c>
      <c r="DG32" s="1">
        <v>2.273</v>
      </c>
      <c r="DH32" s="1">
        <v>41.503</v>
      </c>
      <c r="DI32" s="1">
        <v>3.372</v>
      </c>
      <c r="DJ32" s="1">
        <v>0.578</v>
      </c>
      <c r="DK32" s="1">
        <v>3.95</v>
      </c>
      <c r="DL32" s="1">
        <v>236.913</v>
      </c>
      <c r="DM32" s="1">
        <v>38.341</v>
      </c>
      <c r="DN32" s="1">
        <v>275.254</v>
      </c>
      <c r="DO32" s="1">
        <v>0.0</v>
      </c>
      <c r="DP32" s="1">
        <v>85.841</v>
      </c>
      <c r="DQ32" s="1">
        <v>85.841</v>
      </c>
      <c r="DR32" s="1" t="s">
        <v>157</v>
      </c>
      <c r="DS32" s="1" t="s">
        <v>157</v>
      </c>
      <c r="DT32" s="1" t="s">
        <v>149</v>
      </c>
      <c r="DU32" s="1" t="s">
        <v>157</v>
      </c>
      <c r="DV32" s="1">
        <v>422.04</v>
      </c>
      <c r="DW32" s="1" t="s">
        <v>1093</v>
      </c>
      <c r="DX32" s="1">
        <v>299.325</v>
      </c>
      <c r="DY32" s="1">
        <v>129.621</v>
      </c>
      <c r="DZ32" s="1">
        <v>129.728</v>
      </c>
      <c r="EA32" s="1" t="s">
        <v>157</v>
      </c>
      <c r="EB32" s="1" t="s">
        <v>157</v>
      </c>
      <c r="EC32" s="1" t="s">
        <v>157</v>
      </c>
      <c r="ED32" s="1" t="s">
        <v>157</v>
      </c>
      <c r="EE32" s="1" t="s">
        <v>245</v>
      </c>
      <c r="EF32" s="1" t="s">
        <v>151</v>
      </c>
      <c r="EG32" s="1" t="s">
        <v>151</v>
      </c>
    </row>
    <row r="33" ht="14.25" customHeight="1">
      <c r="A33" s="1" t="s">
        <v>246</v>
      </c>
      <c r="B33" s="1" t="s">
        <v>153</v>
      </c>
      <c r="C33" s="1">
        <v>51.0</v>
      </c>
      <c r="D33" s="4" t="s">
        <v>161</v>
      </c>
      <c r="E33" s="1">
        <v>134.0</v>
      </c>
      <c r="F33" s="1">
        <v>37.0</v>
      </c>
      <c r="G33" s="1" t="s">
        <v>154</v>
      </c>
      <c r="H33" s="1">
        <v>35.0</v>
      </c>
      <c r="I33" s="1">
        <v>139.0</v>
      </c>
      <c r="J33" s="1">
        <v>211.0</v>
      </c>
      <c r="K33" s="1">
        <v>5.702702703</v>
      </c>
      <c r="L33" s="1">
        <v>219.0</v>
      </c>
      <c r="M33" s="1">
        <v>2.97</v>
      </c>
      <c r="N33" s="1">
        <v>130.0</v>
      </c>
      <c r="O33" s="1">
        <v>6.61</v>
      </c>
      <c r="P33" s="1">
        <v>14.87</v>
      </c>
      <c r="Q33" s="1">
        <v>1.98</v>
      </c>
      <c r="R33" s="1">
        <v>7.51010101</v>
      </c>
      <c r="S33" s="1">
        <v>175.0</v>
      </c>
      <c r="T33" s="1">
        <v>41.85</v>
      </c>
      <c r="U33" s="1">
        <v>7.215</v>
      </c>
      <c r="V33" s="1">
        <v>155.7</v>
      </c>
      <c r="W33" s="1">
        <f t="shared" si="1"/>
        <v>225.3028264</v>
      </c>
      <c r="X33" s="1">
        <v>18.0</v>
      </c>
      <c r="Y33" s="1">
        <v>7.451620355</v>
      </c>
      <c r="Z33" s="1">
        <f t="shared" si="2"/>
        <v>13.4199</v>
      </c>
      <c r="AA33" s="1">
        <v>0.267410488</v>
      </c>
      <c r="AB33" s="1">
        <v>70.8</v>
      </c>
      <c r="AC33" s="1">
        <v>32.49829246</v>
      </c>
      <c r="AD33" s="1" t="s">
        <v>155</v>
      </c>
      <c r="AE33" s="1">
        <v>45.10258049</v>
      </c>
      <c r="AF33" s="1">
        <v>97.3</v>
      </c>
      <c r="AG33" s="1" t="s">
        <v>140</v>
      </c>
      <c r="AH33" s="1" t="s">
        <v>141</v>
      </c>
      <c r="AI33" s="1" t="s">
        <v>142</v>
      </c>
      <c r="AJ33" s="1" t="s">
        <v>142</v>
      </c>
      <c r="AK33" s="1" t="s">
        <v>143</v>
      </c>
      <c r="AL33" s="1">
        <v>111.0</v>
      </c>
      <c r="AM33" s="1">
        <v>73.0</v>
      </c>
      <c r="AN33" s="1">
        <v>1906.72</v>
      </c>
      <c r="AO33" s="1">
        <v>9.35922</v>
      </c>
      <c r="AP33" s="1">
        <v>442.105</v>
      </c>
      <c r="AQ33" s="1">
        <v>652.184</v>
      </c>
      <c r="AR33" s="1">
        <v>15.2967</v>
      </c>
      <c r="AS33" s="1">
        <v>1693.68</v>
      </c>
      <c r="AT33" s="1">
        <v>1855.87</v>
      </c>
      <c r="AU33" s="1">
        <v>172.334</v>
      </c>
      <c r="AV33" s="1">
        <v>10.0088</v>
      </c>
      <c r="AW33" s="1">
        <v>1.02358</v>
      </c>
      <c r="AX33" s="1">
        <v>2.68538</v>
      </c>
      <c r="AY33" s="1">
        <v>579.964</v>
      </c>
      <c r="AZ33" s="1">
        <v>0.79303</v>
      </c>
      <c r="BA33" s="1">
        <v>1.35422</v>
      </c>
      <c r="BB33" s="1">
        <v>13.6577</v>
      </c>
      <c r="BC33" s="1">
        <v>4.59844</v>
      </c>
      <c r="BD33" s="1">
        <v>1.21746</v>
      </c>
      <c r="BE33" s="1">
        <v>256.815</v>
      </c>
      <c r="BF33" s="1">
        <v>6.92373</v>
      </c>
      <c r="BG33" s="1">
        <v>90.5527</v>
      </c>
      <c r="BH33" s="1">
        <v>26.46491711</v>
      </c>
      <c r="BI33" s="1">
        <v>1.982278809</v>
      </c>
      <c r="BJ33" s="1">
        <v>0.28118462</v>
      </c>
      <c r="BK33" s="1">
        <v>0.151701413</v>
      </c>
      <c r="BL33" s="1" t="s">
        <v>144</v>
      </c>
      <c r="BM33" s="1" t="s">
        <v>145</v>
      </c>
      <c r="BN33" s="1" t="s">
        <v>145</v>
      </c>
      <c r="BO33" s="1" t="s">
        <v>145</v>
      </c>
      <c r="BP33" s="1" t="s">
        <v>145</v>
      </c>
      <c r="BQ33" s="1" t="s">
        <v>146</v>
      </c>
      <c r="BR33" s="1" t="s">
        <v>145</v>
      </c>
      <c r="BS33" s="1">
        <v>10.13498187</v>
      </c>
      <c r="BT33" s="1">
        <v>0.356829349</v>
      </c>
      <c r="BU33" s="1">
        <v>0.373864883</v>
      </c>
      <c r="BV33" s="1">
        <v>0.082175197</v>
      </c>
      <c r="BW33" s="1">
        <v>0.081609517</v>
      </c>
      <c r="BX33" s="1">
        <v>2.199843952</v>
      </c>
      <c r="BY33" s="1">
        <v>1.153562639</v>
      </c>
      <c r="BZ33" s="1" t="s">
        <v>1091</v>
      </c>
      <c r="CA33" s="1">
        <v>45.66084275</v>
      </c>
      <c r="CB33" s="1" t="s">
        <v>148</v>
      </c>
      <c r="CC33" s="1">
        <v>0.10594732</v>
      </c>
      <c r="CD33" s="1">
        <v>0.072447833</v>
      </c>
      <c r="CE33" s="1">
        <v>0.040365538</v>
      </c>
      <c r="CF33" s="1">
        <v>0.039241558</v>
      </c>
      <c r="CG33" s="1">
        <v>0.355519719</v>
      </c>
      <c r="CH33" s="1">
        <v>528.604</v>
      </c>
      <c r="CI33" s="2" t="s">
        <v>1093</v>
      </c>
      <c r="CJ33" s="1">
        <v>277.781</v>
      </c>
      <c r="CK33" s="1">
        <v>59.693</v>
      </c>
      <c r="CL33" s="1">
        <v>218.088</v>
      </c>
      <c r="CM33" s="1">
        <v>52.91</v>
      </c>
      <c r="CN33" s="1">
        <v>216.736</v>
      </c>
      <c r="CO33" s="1">
        <v>4.475</v>
      </c>
      <c r="CP33" s="1">
        <v>0.0</v>
      </c>
      <c r="CQ33" s="1">
        <v>4.475</v>
      </c>
      <c r="CR33" s="1">
        <v>0.0</v>
      </c>
      <c r="CS33" s="1">
        <v>3.66</v>
      </c>
      <c r="CT33" s="1">
        <v>3.66</v>
      </c>
      <c r="CU33" s="1">
        <v>0.0</v>
      </c>
      <c r="CV33" s="1">
        <v>0.0</v>
      </c>
      <c r="CW33" s="1">
        <v>0.0</v>
      </c>
      <c r="CX33" s="1">
        <v>0.0</v>
      </c>
      <c r="CY33" s="1">
        <v>48.928</v>
      </c>
      <c r="CZ33" s="1">
        <v>0.0</v>
      </c>
      <c r="DA33" s="1">
        <v>0.0</v>
      </c>
      <c r="DB33" s="1">
        <v>0.0</v>
      </c>
      <c r="DC33" s="1">
        <v>0.0</v>
      </c>
      <c r="DD33" s="1">
        <v>0.018</v>
      </c>
      <c r="DE33" s="1">
        <v>0.018</v>
      </c>
      <c r="DF33" s="1">
        <v>2.946</v>
      </c>
      <c r="DG33" s="1">
        <v>1.018</v>
      </c>
      <c r="DH33" s="1">
        <v>3.964</v>
      </c>
      <c r="DI33" s="1">
        <v>0.756</v>
      </c>
      <c r="DJ33" s="1">
        <v>3.861</v>
      </c>
      <c r="DK33" s="1">
        <v>4.617</v>
      </c>
      <c r="DL33" s="1">
        <v>2.465</v>
      </c>
      <c r="DM33" s="1">
        <v>209.41</v>
      </c>
      <c r="DN33" s="1">
        <v>211.875</v>
      </c>
      <c r="DO33" s="1">
        <v>0.0</v>
      </c>
      <c r="DP33" s="1">
        <v>3.66</v>
      </c>
      <c r="DQ33" s="1">
        <v>3.66</v>
      </c>
      <c r="DR33" s="1" t="s">
        <v>158</v>
      </c>
      <c r="DS33" s="1" t="s">
        <v>158</v>
      </c>
      <c r="DT33" s="1" t="s">
        <v>158</v>
      </c>
      <c r="DU33" s="1" t="s">
        <v>157</v>
      </c>
      <c r="DV33" s="1">
        <v>277.232</v>
      </c>
      <c r="DW33" s="1" t="s">
        <v>1093</v>
      </c>
      <c r="DX33" s="1">
        <v>145.685</v>
      </c>
      <c r="DY33" s="1">
        <v>27.749</v>
      </c>
      <c r="DZ33" s="1">
        <v>113.669</v>
      </c>
      <c r="EA33" s="1" t="s">
        <v>158</v>
      </c>
      <c r="EB33" s="1" t="s">
        <v>158</v>
      </c>
      <c r="EC33" s="1" t="s">
        <v>158</v>
      </c>
      <c r="ED33" s="1" t="s">
        <v>157</v>
      </c>
      <c r="EE33" s="1" t="s">
        <v>247</v>
      </c>
      <c r="EF33" s="1" t="s">
        <v>151</v>
      </c>
      <c r="EG33" s="1" t="s">
        <v>151</v>
      </c>
    </row>
    <row r="34" ht="14.25" customHeight="1">
      <c r="A34" s="1" t="s">
        <v>248</v>
      </c>
      <c r="B34" s="1" t="s">
        <v>153</v>
      </c>
      <c r="C34" s="1">
        <v>41.0</v>
      </c>
      <c r="D34" s="4" t="s">
        <v>161</v>
      </c>
      <c r="E34" s="1">
        <v>109.0</v>
      </c>
      <c r="F34" s="1">
        <v>50.0</v>
      </c>
      <c r="G34" s="1" t="s">
        <v>154</v>
      </c>
      <c r="H34" s="1">
        <v>49.0</v>
      </c>
      <c r="I34" s="1">
        <v>118.0</v>
      </c>
      <c r="J34" s="1">
        <v>217.0</v>
      </c>
      <c r="K34" s="1">
        <v>4.34</v>
      </c>
      <c r="L34" s="1">
        <v>85.7</v>
      </c>
      <c r="M34" s="1">
        <v>3.26</v>
      </c>
      <c r="N34" s="1">
        <v>92.0</v>
      </c>
      <c r="O34" s="1">
        <v>5.41</v>
      </c>
      <c r="P34" s="1">
        <v>19.58</v>
      </c>
      <c r="Q34" s="1">
        <v>8.89</v>
      </c>
      <c r="R34" s="1">
        <v>2.202474691</v>
      </c>
      <c r="S34" s="1">
        <v>145.0</v>
      </c>
      <c r="T34" s="1">
        <v>21.68</v>
      </c>
      <c r="U34" s="1">
        <v>5.106</v>
      </c>
      <c r="V34" s="1">
        <v>184.6</v>
      </c>
      <c r="W34" s="1">
        <f t="shared" si="1"/>
        <v>269.9875467</v>
      </c>
      <c r="X34" s="1">
        <v>36.2</v>
      </c>
      <c r="Y34" s="1">
        <v>20.32555578</v>
      </c>
      <c r="Z34" s="1">
        <f t="shared" si="2"/>
        <v>4.919914667</v>
      </c>
      <c r="AA34" s="1">
        <v>0.302683831</v>
      </c>
      <c r="AB34" s="1">
        <v>83.0</v>
      </c>
      <c r="AC34" s="1">
        <v>33.37449521</v>
      </c>
      <c r="AD34" s="1" t="s">
        <v>155</v>
      </c>
      <c r="AE34" s="1">
        <v>43.26328144</v>
      </c>
      <c r="AF34" s="1">
        <v>94.9</v>
      </c>
      <c r="AG34" s="1" t="s">
        <v>140</v>
      </c>
      <c r="AH34" s="1" t="s">
        <v>141</v>
      </c>
      <c r="AI34" s="1" t="s">
        <v>142</v>
      </c>
      <c r="AJ34" s="1" t="s">
        <v>142</v>
      </c>
      <c r="AK34" s="1" t="s">
        <v>170</v>
      </c>
      <c r="AL34" s="1">
        <v>122.0</v>
      </c>
      <c r="AM34" s="1">
        <v>78.0</v>
      </c>
      <c r="AN34" s="1">
        <v>1649.23</v>
      </c>
      <c r="AO34" s="1">
        <v>13.9922</v>
      </c>
      <c r="AP34" s="1">
        <v>542.72</v>
      </c>
      <c r="AQ34" s="1">
        <v>848.264</v>
      </c>
      <c r="AR34" s="1">
        <v>11.9711</v>
      </c>
      <c r="AS34" s="1">
        <v>1292.87</v>
      </c>
      <c r="AT34" s="1">
        <v>2633.48</v>
      </c>
      <c r="AU34" s="1">
        <v>201.853</v>
      </c>
      <c r="AV34" s="1">
        <v>9.64406</v>
      </c>
      <c r="AW34" s="1">
        <v>1.37945</v>
      </c>
      <c r="AX34" s="1">
        <v>2.83477</v>
      </c>
      <c r="AY34" s="1">
        <v>789.95</v>
      </c>
      <c r="AZ34" s="1">
        <v>0.998765</v>
      </c>
      <c r="BA34" s="1">
        <v>1.99372</v>
      </c>
      <c r="BB34" s="1">
        <v>15.3561</v>
      </c>
      <c r="BC34" s="1">
        <v>4.78781</v>
      </c>
      <c r="BD34" s="1">
        <v>1.72851</v>
      </c>
      <c r="BE34" s="1">
        <v>290.235</v>
      </c>
      <c r="BF34" s="1">
        <v>6.80959</v>
      </c>
      <c r="BG34" s="1">
        <v>222.032</v>
      </c>
      <c r="BH34" s="1">
        <v>3.720257479</v>
      </c>
      <c r="BI34" s="1">
        <v>1.889287284</v>
      </c>
      <c r="BJ34" s="1">
        <v>0.630098823</v>
      </c>
      <c r="BK34" s="1">
        <v>0.030687799</v>
      </c>
      <c r="BL34" s="1" t="s">
        <v>144</v>
      </c>
      <c r="BM34" s="1" t="s">
        <v>146</v>
      </c>
      <c r="BN34" s="1" t="s">
        <v>146</v>
      </c>
      <c r="BO34" s="1" t="s">
        <v>146</v>
      </c>
      <c r="BP34" s="1" t="s">
        <v>146</v>
      </c>
      <c r="BQ34" s="1" t="s">
        <v>145</v>
      </c>
      <c r="BR34" s="1" t="s">
        <v>145</v>
      </c>
      <c r="BS34" s="1">
        <v>8.187725955</v>
      </c>
      <c r="BT34" s="1">
        <v>0.317510413</v>
      </c>
      <c r="BU34" s="1">
        <v>0.237368646</v>
      </c>
      <c r="BV34" s="1">
        <v>0.081979607</v>
      </c>
      <c r="BW34" s="1">
        <v>0.090285071</v>
      </c>
      <c r="BX34" s="1">
        <v>-0.0569869</v>
      </c>
      <c r="BY34" s="1">
        <v>-0.034558459</v>
      </c>
      <c r="BZ34" s="1" t="s">
        <v>1094</v>
      </c>
      <c r="CA34" s="1">
        <v>42.76501581</v>
      </c>
      <c r="CB34" s="1" t="s">
        <v>148</v>
      </c>
      <c r="CC34" s="1">
        <v>0.082307829</v>
      </c>
      <c r="CD34" s="1">
        <v>0.187444266</v>
      </c>
      <c r="CE34" s="1">
        <v>0.027510255</v>
      </c>
      <c r="CF34" s="1">
        <v>0.049001248</v>
      </c>
      <c r="CG34" s="1">
        <v>0.114410558</v>
      </c>
      <c r="CH34" s="1">
        <v>1424.603</v>
      </c>
      <c r="CI34" s="2" t="s">
        <v>1080</v>
      </c>
      <c r="CJ34" s="1">
        <v>1323.684</v>
      </c>
      <c r="CK34" s="1">
        <v>866.802</v>
      </c>
      <c r="CL34" s="1">
        <v>456.881</v>
      </c>
      <c r="CM34" s="1">
        <v>49.559</v>
      </c>
      <c r="CN34" s="1">
        <v>1259.681</v>
      </c>
      <c r="CO34" s="1">
        <v>11.366</v>
      </c>
      <c r="CP34" s="1">
        <v>0.0</v>
      </c>
      <c r="CQ34" s="1">
        <v>11.366</v>
      </c>
      <c r="CR34" s="1">
        <v>0.0</v>
      </c>
      <c r="CS34" s="1">
        <v>3.078</v>
      </c>
      <c r="CT34" s="1">
        <v>3.078</v>
      </c>
      <c r="CU34" s="1">
        <v>0.0</v>
      </c>
      <c r="CV34" s="1">
        <v>2.762</v>
      </c>
      <c r="CW34" s="1">
        <v>0.0</v>
      </c>
      <c r="CX34" s="1">
        <v>0.0</v>
      </c>
      <c r="CY34" s="1">
        <v>40.926</v>
      </c>
      <c r="CZ34" s="1">
        <v>0.017</v>
      </c>
      <c r="DA34" s="1">
        <v>4.352</v>
      </c>
      <c r="DB34" s="1">
        <v>4.369</v>
      </c>
      <c r="DC34" s="1">
        <v>0.0</v>
      </c>
      <c r="DD34" s="1">
        <v>0.166</v>
      </c>
      <c r="DE34" s="1">
        <v>0.166</v>
      </c>
      <c r="DF34" s="1">
        <v>3.102</v>
      </c>
      <c r="DG34" s="1">
        <v>0.996</v>
      </c>
      <c r="DH34" s="1">
        <v>4.098</v>
      </c>
      <c r="DI34" s="1">
        <v>0.223</v>
      </c>
      <c r="DJ34" s="1">
        <v>1.614</v>
      </c>
      <c r="DK34" s="1">
        <v>1.837</v>
      </c>
      <c r="DL34" s="1">
        <v>811.126</v>
      </c>
      <c r="DM34" s="1">
        <v>446.634</v>
      </c>
      <c r="DN34" s="1">
        <v>1257.76</v>
      </c>
      <c r="DO34" s="1">
        <v>0.0</v>
      </c>
      <c r="DP34" s="1">
        <v>3.078</v>
      </c>
      <c r="DQ34" s="1">
        <v>3.078</v>
      </c>
      <c r="DR34" s="1" t="s">
        <v>149</v>
      </c>
      <c r="DS34" s="1" t="s">
        <v>149</v>
      </c>
      <c r="DT34" s="1" t="s">
        <v>158</v>
      </c>
      <c r="DU34" s="1" t="s">
        <v>149</v>
      </c>
      <c r="DV34" s="1">
        <v>863.799</v>
      </c>
      <c r="DW34" s="1" t="s">
        <v>1092</v>
      </c>
      <c r="DX34" s="1">
        <v>802.607</v>
      </c>
      <c r="DY34" s="1">
        <v>30.05</v>
      </c>
      <c r="DZ34" s="1">
        <v>763.799</v>
      </c>
      <c r="EA34" s="1" t="s">
        <v>149</v>
      </c>
      <c r="EB34" s="1" t="s">
        <v>149</v>
      </c>
      <c r="EC34" s="1" t="s">
        <v>158</v>
      </c>
      <c r="ED34" s="1" t="s">
        <v>149</v>
      </c>
      <c r="EE34" s="1" t="s">
        <v>249</v>
      </c>
      <c r="EF34" s="1" t="s">
        <v>151</v>
      </c>
      <c r="EG34" s="1" t="s">
        <v>151</v>
      </c>
    </row>
    <row r="35" ht="14.25" customHeight="1">
      <c r="A35" s="1" t="s">
        <v>250</v>
      </c>
      <c r="B35" s="1" t="s">
        <v>136</v>
      </c>
      <c r="C35" s="1">
        <v>26.0</v>
      </c>
      <c r="D35" s="4" t="s">
        <v>137</v>
      </c>
      <c r="E35" s="1">
        <v>142.0</v>
      </c>
      <c r="F35" s="1">
        <v>36.0</v>
      </c>
      <c r="G35" s="1" t="s">
        <v>138</v>
      </c>
      <c r="H35" s="1">
        <v>32.0</v>
      </c>
      <c r="I35" s="1">
        <v>182.0</v>
      </c>
      <c r="J35" s="1">
        <v>250.0</v>
      </c>
      <c r="K35" s="1">
        <v>6.944444444</v>
      </c>
      <c r="L35" s="1">
        <v>92.5</v>
      </c>
      <c r="M35" s="1">
        <v>4.25</v>
      </c>
      <c r="N35" s="1">
        <v>82.0</v>
      </c>
      <c r="O35" s="1">
        <v>5.43</v>
      </c>
      <c r="P35" s="1">
        <v>6.31</v>
      </c>
      <c r="Q35" s="1">
        <v>6.88</v>
      </c>
      <c r="R35" s="1">
        <v>0.917151163</v>
      </c>
      <c r="S35" s="1">
        <v>159.0</v>
      </c>
      <c r="T35" s="1">
        <v>19.09</v>
      </c>
      <c r="U35" s="1">
        <v>4.551</v>
      </c>
      <c r="V35" s="1">
        <v>211.6</v>
      </c>
      <c r="W35" s="1">
        <f t="shared" si="1"/>
        <v>363.2730733</v>
      </c>
      <c r="X35" s="1">
        <v>42.2</v>
      </c>
      <c r="Y35" s="1">
        <v>25.89821036</v>
      </c>
      <c r="Z35" s="1">
        <f t="shared" si="2"/>
        <v>3.861270667</v>
      </c>
      <c r="AA35" s="1">
        <v>0.312641658</v>
      </c>
      <c r="AB35" s="1">
        <v>98.1</v>
      </c>
      <c r="AC35" s="1">
        <v>29.32524144</v>
      </c>
      <c r="AD35" s="1" t="s">
        <v>139</v>
      </c>
      <c r="AE35" s="1">
        <v>38.39102213</v>
      </c>
      <c r="AF35" s="1">
        <v>100.6</v>
      </c>
      <c r="AG35" s="1" t="s">
        <v>140</v>
      </c>
      <c r="AH35" s="1" t="s">
        <v>141</v>
      </c>
      <c r="AI35" s="1" t="s">
        <v>142</v>
      </c>
      <c r="AJ35" s="1" t="s">
        <v>167</v>
      </c>
      <c r="AK35" s="1" t="s">
        <v>143</v>
      </c>
      <c r="AL35" s="1">
        <v>137.0</v>
      </c>
      <c r="AM35" s="1">
        <v>91.0</v>
      </c>
      <c r="AN35" s="1">
        <v>2419.0</v>
      </c>
      <c r="AO35" s="1">
        <v>24.5111</v>
      </c>
      <c r="AP35" s="1">
        <v>375.792</v>
      </c>
      <c r="AQ35" s="1">
        <v>1299.13</v>
      </c>
      <c r="AR35" s="1">
        <v>15.0942</v>
      </c>
      <c r="AS35" s="1">
        <v>1257.93</v>
      </c>
      <c r="AT35" s="1">
        <v>3343.7</v>
      </c>
      <c r="AU35" s="1">
        <v>297.139</v>
      </c>
      <c r="AV35" s="1">
        <v>11.4512</v>
      </c>
      <c r="AW35" s="1">
        <v>2.26057</v>
      </c>
      <c r="AX35" s="1">
        <v>3.219</v>
      </c>
      <c r="AY35" s="1">
        <v>462.475</v>
      </c>
      <c r="AZ35" s="1">
        <v>1.19432</v>
      </c>
      <c r="BA35" s="1">
        <v>1.68742</v>
      </c>
      <c r="BB35" s="1">
        <v>21.854</v>
      </c>
      <c r="BC35" s="1">
        <v>5.46262</v>
      </c>
      <c r="BD35" s="1">
        <v>1.01881</v>
      </c>
      <c r="BE35" s="1">
        <v>429.479</v>
      </c>
      <c r="BF35" s="1">
        <v>7.61708</v>
      </c>
      <c r="BG35" s="1">
        <v>65.9466</v>
      </c>
      <c r="BH35" s="1">
        <v>1.510991013</v>
      </c>
      <c r="BI35" s="1">
        <v>0.778229488</v>
      </c>
      <c r="BJ35" s="1">
        <v>1.133344244</v>
      </c>
      <c r="BK35" s="1">
        <v>0.12158416</v>
      </c>
      <c r="BL35" s="1" t="s">
        <v>144</v>
      </c>
      <c r="BM35" s="1" t="s">
        <v>145</v>
      </c>
      <c r="BN35" s="1" t="s">
        <v>145</v>
      </c>
      <c r="BO35" s="1" t="s">
        <v>145</v>
      </c>
      <c r="BP35" s="1" t="s">
        <v>146</v>
      </c>
      <c r="BQ35" s="1" t="s">
        <v>145</v>
      </c>
      <c r="BR35" s="1" t="s">
        <v>145</v>
      </c>
      <c r="BS35" s="1">
        <v>9.400651231</v>
      </c>
      <c r="BT35" s="1">
        <v>0.206126477</v>
      </c>
      <c r="BU35" s="1">
        <v>0.284533385</v>
      </c>
      <c r="BV35" s="1">
        <v>0.078984193</v>
      </c>
      <c r="BW35" s="1">
        <v>0.202740936</v>
      </c>
      <c r="BX35" s="1">
        <v>0.921606987</v>
      </c>
      <c r="BY35" s="1">
        <v>0.380986766</v>
      </c>
      <c r="BZ35" s="1" t="s">
        <v>1091</v>
      </c>
      <c r="CA35" s="1">
        <v>27.63817097</v>
      </c>
      <c r="CB35" s="1" t="s">
        <v>148</v>
      </c>
      <c r="CC35" s="1">
        <v>0.104965857</v>
      </c>
      <c r="CD35" s="1">
        <v>0.279789782</v>
      </c>
      <c r="CE35" s="1">
        <v>0.024882914</v>
      </c>
      <c r="CF35" s="1">
        <v>0.220800114</v>
      </c>
      <c r="CG35" s="1">
        <v>0.0435451</v>
      </c>
      <c r="CH35" s="1">
        <v>399.725</v>
      </c>
      <c r="CI35" s="2" t="s">
        <v>1093</v>
      </c>
      <c r="CJ35" s="1">
        <v>187.403</v>
      </c>
      <c r="CK35" s="1">
        <v>161.331</v>
      </c>
      <c r="CL35" s="1">
        <v>26.071</v>
      </c>
      <c r="CM35" s="1">
        <v>145.33</v>
      </c>
      <c r="CN35" s="1">
        <v>40.397</v>
      </c>
      <c r="CO35" s="1">
        <v>0.0</v>
      </c>
      <c r="CP35" s="1">
        <v>0.0</v>
      </c>
      <c r="CQ35" s="1">
        <v>0.0</v>
      </c>
      <c r="CR35" s="1">
        <v>0.0</v>
      </c>
      <c r="CS35" s="1">
        <v>1.675</v>
      </c>
      <c r="CT35" s="1">
        <v>1.675</v>
      </c>
      <c r="CU35" s="1">
        <v>0.0</v>
      </c>
      <c r="CV35" s="1">
        <v>0.0</v>
      </c>
      <c r="CW35" s="1">
        <v>0.0</v>
      </c>
      <c r="CX35" s="1">
        <v>0.0</v>
      </c>
      <c r="CY35" s="1">
        <v>130.373</v>
      </c>
      <c r="CZ35" s="1">
        <v>0.0</v>
      </c>
      <c r="DA35" s="1">
        <v>0.0</v>
      </c>
      <c r="DB35" s="1">
        <v>0.0</v>
      </c>
      <c r="DC35" s="1">
        <v>0.0</v>
      </c>
      <c r="DD35" s="1">
        <v>0.001</v>
      </c>
      <c r="DE35" s="1">
        <v>0.001</v>
      </c>
      <c r="DF35" s="1">
        <v>14.475</v>
      </c>
      <c r="DG35" s="1">
        <v>0.438</v>
      </c>
      <c r="DH35" s="1">
        <v>14.913</v>
      </c>
      <c r="DI35" s="1">
        <v>0.195</v>
      </c>
      <c r="DJ35" s="1">
        <v>0.561</v>
      </c>
      <c r="DK35" s="1">
        <v>0.756</v>
      </c>
      <c r="DL35" s="1">
        <v>16.236</v>
      </c>
      <c r="DM35" s="1">
        <v>23.388</v>
      </c>
      <c r="DN35" s="1">
        <v>39.624</v>
      </c>
      <c r="DO35" s="1">
        <v>0.0</v>
      </c>
      <c r="DP35" s="1">
        <v>1.675</v>
      </c>
      <c r="DQ35" s="1">
        <v>1.675</v>
      </c>
      <c r="DR35" s="1" t="s">
        <v>158</v>
      </c>
      <c r="DS35" s="1" t="s">
        <v>158</v>
      </c>
      <c r="DT35" s="1" t="s">
        <v>157</v>
      </c>
      <c r="DU35" s="1" t="s">
        <v>158</v>
      </c>
      <c r="DV35" s="1">
        <v>165.244</v>
      </c>
      <c r="DW35" s="1" t="s">
        <v>1093</v>
      </c>
      <c r="DX35" s="1">
        <v>77.471</v>
      </c>
      <c r="DY35" s="1">
        <v>60.079</v>
      </c>
      <c r="DZ35" s="1">
        <v>16.7</v>
      </c>
      <c r="EA35" s="1" t="s">
        <v>158</v>
      </c>
      <c r="EB35" s="1" t="s">
        <v>158</v>
      </c>
      <c r="EC35" s="1" t="s">
        <v>157</v>
      </c>
      <c r="ED35" s="1" t="s">
        <v>158</v>
      </c>
      <c r="EE35" s="1" t="s">
        <v>251</v>
      </c>
      <c r="EF35" s="1" t="s">
        <v>175</v>
      </c>
      <c r="EG35" s="1" t="s">
        <v>151</v>
      </c>
    </row>
    <row r="36" ht="14.25" customHeight="1">
      <c r="A36" s="1" t="s">
        <v>252</v>
      </c>
      <c r="B36" s="1" t="s">
        <v>153</v>
      </c>
      <c r="C36" s="1">
        <v>56.0</v>
      </c>
      <c r="D36" s="4" t="s">
        <v>161</v>
      </c>
      <c r="E36" s="1">
        <v>110.0</v>
      </c>
      <c r="F36" s="1">
        <v>52.0</v>
      </c>
      <c r="G36" s="1" t="s">
        <v>154</v>
      </c>
      <c r="H36" s="1">
        <v>22.0</v>
      </c>
      <c r="I36" s="1">
        <v>154.0</v>
      </c>
      <c r="J36" s="1">
        <v>228.0</v>
      </c>
      <c r="K36" s="1">
        <v>4.384615385</v>
      </c>
      <c r="L36" s="1">
        <v>97.8</v>
      </c>
      <c r="M36" s="1">
        <v>1.15</v>
      </c>
      <c r="N36" s="1">
        <v>97.0</v>
      </c>
      <c r="O36" s="1">
        <v>5.81</v>
      </c>
      <c r="P36" s="1">
        <v>17.96</v>
      </c>
      <c r="Q36" s="1">
        <v>7.67</v>
      </c>
      <c r="R36" s="1">
        <v>2.341590613</v>
      </c>
      <c r="S36" s="1">
        <v>109.0</v>
      </c>
      <c r="T36" s="1">
        <v>12.77</v>
      </c>
      <c r="U36" s="1">
        <v>5.3835</v>
      </c>
      <c r="V36" s="1">
        <v>115.9</v>
      </c>
      <c r="W36" s="1">
        <f t="shared" si="1"/>
        <v>135.5986196</v>
      </c>
      <c r="X36" s="1">
        <v>59.7</v>
      </c>
      <c r="Y36" s="1">
        <v>32.72856045</v>
      </c>
      <c r="Z36" s="1">
        <f t="shared" si="2"/>
        <v>3.055435333</v>
      </c>
      <c r="AA36" s="1">
        <v>0.322904286</v>
      </c>
      <c r="AB36" s="1">
        <v>74.9</v>
      </c>
      <c r="AC36" s="1">
        <v>34.14850542</v>
      </c>
      <c r="AD36" s="1" t="s">
        <v>155</v>
      </c>
      <c r="AE36" s="1">
        <v>44.02347966</v>
      </c>
      <c r="AF36" s="1">
        <v>103.1</v>
      </c>
      <c r="AG36" s="1" t="s">
        <v>140</v>
      </c>
      <c r="AH36" s="1" t="s">
        <v>141</v>
      </c>
      <c r="AI36" s="1" t="s">
        <v>142</v>
      </c>
      <c r="AJ36" s="1" t="s">
        <v>167</v>
      </c>
      <c r="AK36" s="1" t="s">
        <v>143</v>
      </c>
      <c r="AL36" s="1">
        <v>138.0</v>
      </c>
      <c r="AM36" s="1">
        <v>82.0</v>
      </c>
      <c r="AN36" s="1">
        <v>2410.47</v>
      </c>
      <c r="AO36" s="1">
        <v>16.4977</v>
      </c>
      <c r="AP36" s="1">
        <v>663.215</v>
      </c>
      <c r="AQ36" s="1">
        <v>1091.1</v>
      </c>
      <c r="AR36" s="1">
        <v>15.0605</v>
      </c>
      <c r="AS36" s="1">
        <v>1492.74</v>
      </c>
      <c r="AT36" s="1">
        <v>2914.09</v>
      </c>
      <c r="AU36" s="1">
        <v>215.757</v>
      </c>
      <c r="AV36" s="1">
        <v>10.2311</v>
      </c>
      <c r="AW36" s="1">
        <v>1.62375</v>
      </c>
      <c r="AX36" s="1">
        <v>3.17962</v>
      </c>
      <c r="AY36" s="1">
        <v>903.618</v>
      </c>
      <c r="AZ36" s="1">
        <v>0.998765</v>
      </c>
      <c r="BA36" s="1">
        <v>1.94199</v>
      </c>
      <c r="BB36" s="1">
        <v>13.8147</v>
      </c>
      <c r="BC36" s="1">
        <v>4.80304</v>
      </c>
      <c r="BD36" s="1">
        <v>1.15092</v>
      </c>
      <c r="BE36" s="1">
        <v>328.299</v>
      </c>
      <c r="BF36" s="1">
        <v>7.59339</v>
      </c>
      <c r="BG36" s="1">
        <v>157.689</v>
      </c>
      <c r="BH36" s="1">
        <v>5.218647759</v>
      </c>
      <c r="BI36" s="1">
        <v>1.411722233</v>
      </c>
      <c r="BJ36" s="1">
        <v>0.513196377</v>
      </c>
      <c r="BK36" s="1">
        <v>0.031781932</v>
      </c>
      <c r="BL36" s="1" t="s">
        <v>144</v>
      </c>
      <c r="BM36" s="1" t="s">
        <v>145</v>
      </c>
      <c r="BN36" s="1" t="s">
        <v>146</v>
      </c>
      <c r="BO36" s="1" t="s">
        <v>145</v>
      </c>
      <c r="BP36" s="1" t="s">
        <v>146</v>
      </c>
      <c r="BQ36" s="1" t="s">
        <v>146</v>
      </c>
      <c r="BR36" s="1" t="s">
        <v>145</v>
      </c>
      <c r="BS36" s="1">
        <v>5.755734281</v>
      </c>
      <c r="BT36" s="1">
        <v>0.179064517</v>
      </c>
      <c r="BU36" s="1">
        <v>0.27143396</v>
      </c>
      <c r="BV36" s="1">
        <v>0.061926409</v>
      </c>
      <c r="BW36" s="1">
        <v>0.090894261</v>
      </c>
      <c r="BX36" s="1">
        <v>0.848528384</v>
      </c>
      <c r="BY36" s="1">
        <v>0.352086467</v>
      </c>
      <c r="BZ36" s="1" t="s">
        <v>1091</v>
      </c>
      <c r="CA36" s="1">
        <v>47.27061106</v>
      </c>
      <c r="CB36" s="1" t="s">
        <v>148</v>
      </c>
      <c r="CC36" s="1">
        <v>0.183633452</v>
      </c>
      <c r="CD36" s="1">
        <v>0.512533089</v>
      </c>
      <c r="CE36" s="1">
        <v>0.033007615</v>
      </c>
      <c r="CF36" s="1">
        <v>0.030523873</v>
      </c>
      <c r="CG36" s="1">
        <v>0.092715448</v>
      </c>
      <c r="CH36" s="1">
        <v>1013.727</v>
      </c>
      <c r="CI36" s="2" t="s">
        <v>1080</v>
      </c>
      <c r="CJ36" s="1">
        <v>416.584</v>
      </c>
      <c r="CK36" s="1">
        <v>327.113</v>
      </c>
      <c r="CL36" s="1">
        <v>89.471</v>
      </c>
      <c r="CM36" s="1">
        <v>281.842</v>
      </c>
      <c r="CN36" s="1">
        <v>121.908</v>
      </c>
      <c r="CO36" s="1">
        <v>2.051</v>
      </c>
      <c r="CP36" s="1">
        <v>0.0</v>
      </c>
      <c r="CQ36" s="1">
        <v>2.051</v>
      </c>
      <c r="CR36" s="1">
        <v>0.0</v>
      </c>
      <c r="CS36" s="1">
        <v>10.782</v>
      </c>
      <c r="CT36" s="1">
        <v>10.782</v>
      </c>
      <c r="CU36" s="1">
        <v>0.0</v>
      </c>
      <c r="CV36" s="1">
        <v>2.039</v>
      </c>
      <c r="CW36" s="1">
        <v>99.694</v>
      </c>
      <c r="CX36" s="1">
        <v>0.0</v>
      </c>
      <c r="CY36" s="1">
        <v>144.704</v>
      </c>
      <c r="CZ36" s="1">
        <v>0.036</v>
      </c>
      <c r="DA36" s="1">
        <v>0.258</v>
      </c>
      <c r="DB36" s="1">
        <v>0.295</v>
      </c>
      <c r="DC36" s="1">
        <v>19.853</v>
      </c>
      <c r="DD36" s="1">
        <v>0.146</v>
      </c>
      <c r="DE36" s="1">
        <v>19.999</v>
      </c>
      <c r="DF36" s="1">
        <v>11.311</v>
      </c>
      <c r="DG36" s="1">
        <v>5.838</v>
      </c>
      <c r="DH36" s="1">
        <v>17.149</v>
      </c>
      <c r="DI36" s="1">
        <v>29.456</v>
      </c>
      <c r="DJ36" s="1">
        <v>26.22</v>
      </c>
      <c r="DK36" s="1">
        <v>55.676</v>
      </c>
      <c r="DL36" s="1">
        <v>19.988</v>
      </c>
      <c r="DM36" s="1">
        <v>46.208</v>
      </c>
      <c r="DN36" s="1">
        <v>66.197</v>
      </c>
      <c r="DO36" s="1">
        <v>0.0</v>
      </c>
      <c r="DP36" s="1">
        <v>10.782</v>
      </c>
      <c r="DQ36" s="1">
        <v>10.782</v>
      </c>
      <c r="DR36" s="1" t="s">
        <v>157</v>
      </c>
      <c r="DS36" s="1" t="s">
        <v>157</v>
      </c>
      <c r="DT36" s="1" t="s">
        <v>149</v>
      </c>
      <c r="DU36" s="1" t="s">
        <v>157</v>
      </c>
      <c r="DV36" s="1">
        <v>420.552</v>
      </c>
      <c r="DW36" s="1" t="s">
        <v>1093</v>
      </c>
      <c r="DX36" s="1">
        <v>172.823</v>
      </c>
      <c r="DY36" s="1">
        <v>116.924</v>
      </c>
      <c r="DZ36" s="1">
        <v>50.574</v>
      </c>
      <c r="EA36" s="1" t="s">
        <v>157</v>
      </c>
      <c r="EB36" s="1" t="s">
        <v>158</v>
      </c>
      <c r="EC36" s="1" t="s">
        <v>157</v>
      </c>
      <c r="ED36" s="1" t="s">
        <v>158</v>
      </c>
      <c r="EE36" s="1" t="s">
        <v>253</v>
      </c>
      <c r="EF36" s="1" t="s">
        <v>175</v>
      </c>
      <c r="EG36" s="1" t="s">
        <v>151</v>
      </c>
    </row>
    <row r="37" ht="14.25" customHeight="1">
      <c r="A37" s="1" t="s">
        <v>256</v>
      </c>
      <c r="B37" s="1" t="s">
        <v>153</v>
      </c>
      <c r="C37" s="1">
        <v>40.0</v>
      </c>
      <c r="D37" s="4" t="s">
        <v>137</v>
      </c>
      <c r="E37" s="1">
        <v>117.0</v>
      </c>
      <c r="F37" s="1">
        <v>70.0</v>
      </c>
      <c r="G37" s="1" t="s">
        <v>154</v>
      </c>
      <c r="H37" s="1">
        <v>11.0</v>
      </c>
      <c r="I37" s="1">
        <v>83.0</v>
      </c>
      <c r="J37" s="1">
        <v>164.0</v>
      </c>
      <c r="K37" s="1">
        <v>2.342857143</v>
      </c>
      <c r="L37" s="1">
        <v>215.2</v>
      </c>
      <c r="M37" s="1">
        <v>0.3</v>
      </c>
      <c r="N37" s="1">
        <v>91.0</v>
      </c>
      <c r="O37" s="1">
        <v>4.98</v>
      </c>
      <c r="P37" s="1">
        <v>4.99</v>
      </c>
      <c r="Q37" s="1">
        <v>8.51</v>
      </c>
      <c r="R37" s="1">
        <v>0.586368978</v>
      </c>
      <c r="S37" s="1">
        <v>53.0</v>
      </c>
      <c r="T37" s="1">
        <v>6.41</v>
      </c>
      <c r="U37" s="1">
        <v>5.0505</v>
      </c>
      <c r="V37" s="1">
        <v>82.4</v>
      </c>
      <c r="W37" s="1">
        <f t="shared" si="1"/>
        <v>82.68300548</v>
      </c>
      <c r="X37" s="1">
        <v>119.5</v>
      </c>
      <c r="Y37" s="1">
        <v>69.50084955</v>
      </c>
      <c r="Z37" s="1">
        <f t="shared" si="2"/>
        <v>1.438831333</v>
      </c>
      <c r="AA37" s="1">
        <v>0.361033025</v>
      </c>
      <c r="AB37" s="1">
        <v>64.4</v>
      </c>
      <c r="AC37" s="1">
        <v>22.73618715</v>
      </c>
      <c r="AD37" s="1" t="s">
        <v>154</v>
      </c>
      <c r="AE37" s="1">
        <v>35.98676758</v>
      </c>
      <c r="AF37" s="1">
        <v>79.1</v>
      </c>
      <c r="AG37" s="1" t="s">
        <v>154</v>
      </c>
      <c r="AH37" s="1" t="s">
        <v>154</v>
      </c>
      <c r="AI37" s="1" t="s">
        <v>142</v>
      </c>
      <c r="AJ37" s="1" t="s">
        <v>142</v>
      </c>
      <c r="AK37" s="1" t="s">
        <v>143</v>
      </c>
      <c r="AL37" s="1">
        <v>98.0</v>
      </c>
      <c r="AM37" s="1">
        <v>59.0</v>
      </c>
      <c r="AN37" s="1">
        <v>1725.24</v>
      </c>
      <c r="AO37" s="1">
        <v>11.2237</v>
      </c>
      <c r="AP37" s="1">
        <v>767.503</v>
      </c>
      <c r="AQ37" s="1">
        <v>1039.96</v>
      </c>
      <c r="AR37" s="1">
        <v>11.7635</v>
      </c>
      <c r="AS37" s="1">
        <v>1354.3</v>
      </c>
      <c r="AT37" s="1">
        <v>2772.43</v>
      </c>
      <c r="AU37" s="1">
        <v>190.896</v>
      </c>
      <c r="AV37" s="1">
        <v>10.6508</v>
      </c>
      <c r="AW37" s="1">
        <v>1.06844</v>
      </c>
      <c r="AX37" s="1">
        <v>2.38506</v>
      </c>
      <c r="AY37" s="1">
        <v>785.718</v>
      </c>
      <c r="AZ37" s="1">
        <v>0.883688</v>
      </c>
      <c r="BA37" s="1">
        <v>1.88038</v>
      </c>
      <c r="BB37" s="1">
        <v>14.0922</v>
      </c>
      <c r="BC37" s="1">
        <v>3.74696</v>
      </c>
      <c r="BD37" s="1">
        <v>1.29817</v>
      </c>
      <c r="BE37" s="1">
        <v>241.797</v>
      </c>
      <c r="BF37" s="1">
        <v>7.36046</v>
      </c>
      <c r="BG37" s="1">
        <v>122.351</v>
      </c>
      <c r="BH37" s="1">
        <v>0.566643899</v>
      </c>
      <c r="BI37" s="1">
        <v>0.206638304</v>
      </c>
      <c r="BJ37" s="1">
        <v>0.0</v>
      </c>
      <c r="BK37" s="1">
        <v>0.0</v>
      </c>
      <c r="BL37" s="1" t="s">
        <v>156</v>
      </c>
      <c r="BM37" s="1" t="s">
        <v>146</v>
      </c>
      <c r="BN37" s="1" t="s">
        <v>146</v>
      </c>
      <c r="BO37" s="1" t="s">
        <v>146</v>
      </c>
      <c r="BP37" s="1" t="s">
        <v>146</v>
      </c>
      <c r="BQ37" s="1" t="s">
        <v>146</v>
      </c>
      <c r="BR37" s="1" t="s">
        <v>146</v>
      </c>
      <c r="BS37" s="1">
        <v>15.81638206</v>
      </c>
      <c r="BT37" s="1">
        <v>1.271450726</v>
      </c>
      <c r="BU37" s="1">
        <v>0.516391492</v>
      </c>
      <c r="BV37" s="1">
        <v>0.327985585</v>
      </c>
      <c r="BW37" s="1">
        <v>0.1753917</v>
      </c>
      <c r="BX37" s="1">
        <v>1.042052302</v>
      </c>
      <c r="BY37" s="1">
        <v>0.604088291</v>
      </c>
      <c r="BZ37" s="1" t="s">
        <v>1091</v>
      </c>
      <c r="CA37" s="1">
        <v>33.44627054</v>
      </c>
      <c r="CB37" s="1" t="s">
        <v>148</v>
      </c>
      <c r="CC37" s="1">
        <v>8.51489E-4</v>
      </c>
      <c r="CD37" s="1">
        <v>0.339832051</v>
      </c>
      <c r="CE37" s="1">
        <v>0.087233543</v>
      </c>
      <c r="CF37" s="1">
        <v>0.481648952</v>
      </c>
      <c r="CG37" s="1">
        <v>0.008162546</v>
      </c>
      <c r="CH37" s="1">
        <v>1162.007</v>
      </c>
      <c r="CI37" s="2" t="s">
        <v>1080</v>
      </c>
      <c r="CJ37" s="1">
        <v>1249.973</v>
      </c>
      <c r="CK37" s="1">
        <v>830.955</v>
      </c>
      <c r="CL37" s="1">
        <v>419.018</v>
      </c>
      <c r="CM37" s="1">
        <v>13.314</v>
      </c>
      <c r="CN37" s="1">
        <v>1223.406</v>
      </c>
      <c r="CO37" s="1">
        <v>10.108</v>
      </c>
      <c r="CP37" s="1">
        <v>0.0</v>
      </c>
      <c r="CQ37" s="1">
        <v>10.108</v>
      </c>
      <c r="CR37" s="1">
        <v>0.0</v>
      </c>
      <c r="CS37" s="1">
        <v>3.144</v>
      </c>
      <c r="CT37" s="1">
        <v>3.144</v>
      </c>
      <c r="CU37" s="1">
        <v>0.0</v>
      </c>
      <c r="CV37" s="1">
        <v>1.39</v>
      </c>
      <c r="CW37" s="1">
        <v>0.143</v>
      </c>
      <c r="CX37" s="1">
        <v>0.0</v>
      </c>
      <c r="CY37" s="1">
        <v>7.646</v>
      </c>
      <c r="CZ37" s="1">
        <v>0.084</v>
      </c>
      <c r="DA37" s="1">
        <v>0.597</v>
      </c>
      <c r="DB37" s="1">
        <v>0.681</v>
      </c>
      <c r="DC37" s="1">
        <v>3.916</v>
      </c>
      <c r="DD37" s="1">
        <v>0.058</v>
      </c>
      <c r="DE37" s="1">
        <v>3.974</v>
      </c>
      <c r="DF37" s="1">
        <v>0.095</v>
      </c>
      <c r="DG37" s="1">
        <v>0.777</v>
      </c>
      <c r="DH37" s="1">
        <v>0.872</v>
      </c>
      <c r="DI37" s="1">
        <v>0.071</v>
      </c>
      <c r="DJ37" s="1">
        <v>3.713</v>
      </c>
      <c r="DK37" s="1">
        <v>3.785</v>
      </c>
      <c r="DL37" s="1">
        <v>808.876</v>
      </c>
      <c r="DM37" s="1">
        <v>410.711</v>
      </c>
      <c r="DN37" s="1">
        <v>1219.588</v>
      </c>
      <c r="DO37" s="1">
        <v>0.0</v>
      </c>
      <c r="DP37" s="1">
        <v>3.144</v>
      </c>
      <c r="DQ37" s="1">
        <v>3.144</v>
      </c>
      <c r="DR37" s="1" t="s">
        <v>157</v>
      </c>
      <c r="DS37" s="1" t="s">
        <v>149</v>
      </c>
      <c r="DT37" s="1" t="s">
        <v>158</v>
      </c>
      <c r="DU37" s="1" t="s">
        <v>149</v>
      </c>
      <c r="DV37" s="1">
        <v>673.534</v>
      </c>
      <c r="DW37" s="1" t="s">
        <v>1092</v>
      </c>
      <c r="DX37" s="1">
        <v>724.521</v>
      </c>
      <c r="DY37" s="1">
        <v>7.717</v>
      </c>
      <c r="DZ37" s="1">
        <v>709.122</v>
      </c>
      <c r="EA37" s="1" t="s">
        <v>149</v>
      </c>
      <c r="EB37" s="1" t="s">
        <v>149</v>
      </c>
      <c r="EC37" s="1" t="s">
        <v>158</v>
      </c>
      <c r="ED37" s="1" t="s">
        <v>149</v>
      </c>
      <c r="EE37" s="1" t="s">
        <v>257</v>
      </c>
      <c r="EF37" s="1" t="s">
        <v>151</v>
      </c>
      <c r="EG37" s="1" t="s">
        <v>151</v>
      </c>
    </row>
    <row r="38" ht="14.25" customHeight="1">
      <c r="A38" s="1" t="s">
        <v>260</v>
      </c>
      <c r="B38" s="1" t="s">
        <v>153</v>
      </c>
      <c r="C38" s="1">
        <v>25.0</v>
      </c>
      <c r="D38" s="4" t="s">
        <v>137</v>
      </c>
      <c r="E38" s="1">
        <v>137.0</v>
      </c>
      <c r="F38" s="1">
        <v>67.0</v>
      </c>
      <c r="G38" s="1" t="s">
        <v>154</v>
      </c>
      <c r="H38" s="1">
        <v>25.0</v>
      </c>
      <c r="I38" s="1">
        <v>67.0</v>
      </c>
      <c r="J38" s="1">
        <v>159.0</v>
      </c>
      <c r="K38" s="1">
        <v>2.373134328</v>
      </c>
      <c r="L38" s="1">
        <v>137.9</v>
      </c>
      <c r="M38" s="1">
        <v>9.64</v>
      </c>
      <c r="N38" s="1">
        <v>80.0</v>
      </c>
      <c r="O38" s="1">
        <v>5.01</v>
      </c>
      <c r="P38" s="1">
        <v>11.91</v>
      </c>
      <c r="Q38" s="1">
        <v>12.34</v>
      </c>
      <c r="R38" s="1">
        <v>0.965153971</v>
      </c>
      <c r="S38" s="1">
        <v>125.0</v>
      </c>
      <c r="T38" s="1">
        <v>19.54</v>
      </c>
      <c r="U38" s="1">
        <v>4.44</v>
      </c>
      <c r="V38" s="1">
        <v>225.6</v>
      </c>
      <c r="W38" s="1">
        <f t="shared" si="1"/>
        <v>415.7446809</v>
      </c>
      <c r="X38" s="1">
        <v>41.6</v>
      </c>
      <c r="Y38" s="1">
        <v>25.93432737</v>
      </c>
      <c r="Z38" s="1">
        <f t="shared" si="2"/>
        <v>3.855893333</v>
      </c>
      <c r="AA38" s="1">
        <v>0.312700828</v>
      </c>
      <c r="AB38" s="1">
        <v>71.0</v>
      </c>
      <c r="AC38" s="1">
        <v>28.73116692</v>
      </c>
      <c r="AD38" s="1" t="s">
        <v>139</v>
      </c>
      <c r="AE38" s="1">
        <v>35.2328753</v>
      </c>
      <c r="AF38" s="1">
        <v>82.1</v>
      </c>
      <c r="AG38" s="1" t="s">
        <v>140</v>
      </c>
      <c r="AH38" s="1" t="s">
        <v>154</v>
      </c>
      <c r="AI38" s="1" t="s">
        <v>142</v>
      </c>
      <c r="AJ38" s="1" t="s">
        <v>142</v>
      </c>
      <c r="AK38" s="1" t="s">
        <v>143</v>
      </c>
      <c r="AL38" s="1">
        <v>117.0</v>
      </c>
      <c r="AM38" s="1">
        <v>76.0</v>
      </c>
      <c r="AN38" s="1">
        <v>1909.68</v>
      </c>
      <c r="AO38" s="1">
        <v>13.103</v>
      </c>
      <c r="AP38" s="1">
        <v>724.672</v>
      </c>
      <c r="AQ38" s="1">
        <v>940.388</v>
      </c>
      <c r="AR38" s="1">
        <v>16.2787</v>
      </c>
      <c r="AS38" s="1">
        <v>1528.64</v>
      </c>
      <c r="AT38" s="1">
        <v>2903.74</v>
      </c>
      <c r="AU38" s="1">
        <v>202.554</v>
      </c>
      <c r="AV38" s="1">
        <v>10.6213</v>
      </c>
      <c r="AW38" s="1">
        <v>1.3502</v>
      </c>
      <c r="AX38" s="1">
        <v>2.23111</v>
      </c>
      <c r="AY38" s="1">
        <v>685.136</v>
      </c>
      <c r="AZ38" s="1">
        <v>0.836007</v>
      </c>
      <c r="BA38" s="1">
        <v>1.59961</v>
      </c>
      <c r="BB38" s="1">
        <v>12.4247</v>
      </c>
      <c r="BC38" s="1">
        <v>4.50137</v>
      </c>
      <c r="BD38" s="1">
        <v>1.43389</v>
      </c>
      <c r="BE38" s="1">
        <v>301.311</v>
      </c>
      <c r="BF38" s="1">
        <v>7.39579</v>
      </c>
      <c r="BG38" s="1">
        <v>153.719</v>
      </c>
      <c r="BH38" s="1">
        <v>1.656177869</v>
      </c>
      <c r="BI38" s="1">
        <v>0.480127192</v>
      </c>
      <c r="BJ38" s="1">
        <v>0.142253581</v>
      </c>
      <c r="BK38" s="1">
        <v>0.069524004</v>
      </c>
      <c r="BL38" s="1" t="s">
        <v>144</v>
      </c>
      <c r="BM38" s="1" t="s">
        <v>146</v>
      </c>
      <c r="BN38" s="1" t="s">
        <v>146</v>
      </c>
      <c r="BO38" s="1" t="s">
        <v>146</v>
      </c>
      <c r="BP38" s="1" t="s">
        <v>146</v>
      </c>
      <c r="BQ38" s="1" t="s">
        <v>145</v>
      </c>
      <c r="BR38" s="1" t="s">
        <v>145</v>
      </c>
      <c r="BS38" s="1">
        <v>6.477290798</v>
      </c>
      <c r="BT38" s="1">
        <v>0.491631686</v>
      </c>
      <c r="BU38" s="1">
        <v>0.349732377</v>
      </c>
      <c r="BV38" s="1">
        <v>0.088081469</v>
      </c>
      <c r="BW38" s="1">
        <v>0.118246108</v>
      </c>
      <c r="BX38" s="1">
        <v>1.420388646</v>
      </c>
      <c r="BY38" s="1">
        <v>0.743658977</v>
      </c>
      <c r="BZ38" s="1" t="s">
        <v>1091</v>
      </c>
      <c r="CA38" s="1">
        <v>37.70523752</v>
      </c>
      <c r="CB38" s="1" t="s">
        <v>148</v>
      </c>
      <c r="CC38" s="1">
        <v>0.049422633</v>
      </c>
      <c r="CD38" s="1">
        <v>0.346562444</v>
      </c>
      <c r="CE38" s="1">
        <v>0.022561734</v>
      </c>
      <c r="CF38" s="1">
        <v>0.428104459</v>
      </c>
      <c r="CG38" s="1">
        <v>0.020323326</v>
      </c>
      <c r="CH38" s="1">
        <v>460.429</v>
      </c>
      <c r="CI38" s="2" t="s">
        <v>1093</v>
      </c>
      <c r="CJ38" s="1">
        <v>487.68</v>
      </c>
      <c r="CK38" s="1">
        <v>324.673</v>
      </c>
      <c r="CL38" s="1">
        <v>163.007</v>
      </c>
      <c r="CM38" s="1">
        <v>53.942</v>
      </c>
      <c r="CN38" s="1">
        <v>427.393</v>
      </c>
      <c r="CO38" s="1">
        <v>2.928</v>
      </c>
      <c r="CP38" s="1">
        <v>0.0</v>
      </c>
      <c r="CQ38" s="1">
        <v>2.928</v>
      </c>
      <c r="CR38" s="1">
        <v>0.0</v>
      </c>
      <c r="CS38" s="1">
        <v>3.418</v>
      </c>
      <c r="CT38" s="1">
        <v>3.418</v>
      </c>
      <c r="CU38" s="1">
        <v>0.0</v>
      </c>
      <c r="CV38" s="1">
        <v>1.184</v>
      </c>
      <c r="CW38" s="1">
        <v>0.0</v>
      </c>
      <c r="CX38" s="1">
        <v>0.0</v>
      </c>
      <c r="CY38" s="1">
        <v>0.0</v>
      </c>
      <c r="CZ38" s="1">
        <v>0.0</v>
      </c>
      <c r="DA38" s="1">
        <v>42.3</v>
      </c>
      <c r="DB38" s="1">
        <v>42.3</v>
      </c>
      <c r="DC38" s="1">
        <v>9.612</v>
      </c>
      <c r="DD38" s="1">
        <v>1.526</v>
      </c>
      <c r="DE38" s="1">
        <v>11.138</v>
      </c>
      <c r="DF38" s="1">
        <v>0.0</v>
      </c>
      <c r="DG38" s="1">
        <v>0.503</v>
      </c>
      <c r="DH38" s="1">
        <v>0.503</v>
      </c>
      <c r="DI38" s="1">
        <v>0.123</v>
      </c>
      <c r="DJ38" s="1">
        <v>0.9</v>
      </c>
      <c r="DK38" s="1">
        <v>1.023</v>
      </c>
      <c r="DL38" s="1">
        <v>311.989</v>
      </c>
      <c r="DM38" s="1">
        <v>114.339</v>
      </c>
      <c r="DN38" s="1">
        <v>426.328</v>
      </c>
      <c r="DO38" s="1">
        <v>0.0</v>
      </c>
      <c r="DP38" s="1">
        <v>3.418</v>
      </c>
      <c r="DQ38" s="1">
        <v>3.418</v>
      </c>
      <c r="DR38" s="1" t="s">
        <v>158</v>
      </c>
      <c r="DS38" s="1" t="s">
        <v>157</v>
      </c>
      <c r="DT38" s="1" t="s">
        <v>158</v>
      </c>
      <c r="DU38" s="1" t="s">
        <v>157</v>
      </c>
      <c r="DV38" s="1">
        <v>241.103</v>
      </c>
      <c r="DW38" s="1" t="s">
        <v>1093</v>
      </c>
      <c r="DX38" s="1">
        <v>255.373</v>
      </c>
      <c r="DY38" s="1">
        <v>28.246</v>
      </c>
      <c r="DZ38" s="1">
        <v>223.803</v>
      </c>
      <c r="EA38" s="1" t="s">
        <v>158</v>
      </c>
      <c r="EB38" s="1" t="s">
        <v>157</v>
      </c>
      <c r="EC38" s="1" t="s">
        <v>158</v>
      </c>
      <c r="ED38" s="1" t="s">
        <v>157</v>
      </c>
      <c r="EE38" s="1" t="s">
        <v>261</v>
      </c>
      <c r="EF38" s="1" t="s">
        <v>151</v>
      </c>
      <c r="EG38" s="1" t="s">
        <v>151</v>
      </c>
    </row>
    <row r="39" ht="14.25" customHeight="1">
      <c r="A39" s="1" t="s">
        <v>266</v>
      </c>
      <c r="B39" s="1" t="s">
        <v>136</v>
      </c>
      <c r="C39" s="1">
        <v>59.0</v>
      </c>
      <c r="D39" s="4" t="s">
        <v>161</v>
      </c>
      <c r="E39" s="1">
        <v>52.6</v>
      </c>
      <c r="F39" s="1">
        <v>37.0</v>
      </c>
      <c r="G39" s="1" t="s">
        <v>138</v>
      </c>
      <c r="H39" s="1">
        <v>35.0</v>
      </c>
      <c r="I39" s="1">
        <v>87.0</v>
      </c>
      <c r="J39" s="1">
        <v>159.0</v>
      </c>
      <c r="K39" s="1">
        <v>4.297297297</v>
      </c>
      <c r="L39" s="1">
        <v>223.8</v>
      </c>
      <c r="M39" s="1">
        <v>1.37</v>
      </c>
      <c r="N39" s="1">
        <v>95.0</v>
      </c>
      <c r="O39" s="1">
        <v>5.4</v>
      </c>
      <c r="P39" s="1">
        <v>3.03</v>
      </c>
      <c r="Q39" s="1">
        <v>5.46</v>
      </c>
      <c r="R39" s="1">
        <v>0.554945055</v>
      </c>
      <c r="S39" s="1">
        <v>174.0</v>
      </c>
      <c r="T39" s="1">
        <v>13.12</v>
      </c>
      <c r="U39" s="1">
        <v>5.2725</v>
      </c>
      <c r="V39" s="1">
        <v>123.0</v>
      </c>
      <c r="W39" s="1">
        <f t="shared" si="1"/>
        <v>148.0394922</v>
      </c>
      <c r="X39" s="1">
        <v>58.5</v>
      </c>
      <c r="Y39" s="1">
        <v>32.52610763</v>
      </c>
      <c r="Z39" s="1">
        <f t="shared" si="2"/>
        <v>3.074453333</v>
      </c>
      <c r="AA39" s="1">
        <v>0.322623551</v>
      </c>
      <c r="AB39" s="1">
        <v>76.7</v>
      </c>
      <c r="AC39" s="1">
        <v>26.1080075</v>
      </c>
      <c r="AD39" s="1" t="s">
        <v>139</v>
      </c>
      <c r="AE39" s="1">
        <v>42.72299333</v>
      </c>
      <c r="AF39" s="1">
        <v>97.5</v>
      </c>
      <c r="AG39" s="1" t="s">
        <v>140</v>
      </c>
      <c r="AH39" s="1" t="s">
        <v>141</v>
      </c>
      <c r="AI39" s="1" t="s">
        <v>142</v>
      </c>
      <c r="AJ39" s="1" t="s">
        <v>167</v>
      </c>
      <c r="AK39" s="1" t="s">
        <v>143</v>
      </c>
      <c r="AL39" s="1">
        <v>121.0</v>
      </c>
      <c r="AM39" s="1">
        <v>75.0</v>
      </c>
      <c r="AN39" s="1">
        <v>1908.84</v>
      </c>
      <c r="AO39" s="1">
        <v>16.1476</v>
      </c>
      <c r="AP39" s="1">
        <v>636.01</v>
      </c>
      <c r="AQ39" s="1">
        <v>1082.63</v>
      </c>
      <c r="AR39" s="1">
        <v>14.1675</v>
      </c>
      <c r="AS39" s="1">
        <v>1206.55</v>
      </c>
      <c r="AT39" s="1">
        <v>2787.35</v>
      </c>
      <c r="AU39" s="1">
        <v>239.723</v>
      </c>
      <c r="AV39" s="1">
        <v>10.953</v>
      </c>
      <c r="AW39" s="1">
        <v>3.0253</v>
      </c>
      <c r="AX39" s="1">
        <v>3.16521</v>
      </c>
      <c r="AY39" s="1">
        <v>767.406</v>
      </c>
      <c r="AZ39" s="1">
        <v>1.09169</v>
      </c>
      <c r="BA39" s="1">
        <v>2.45279</v>
      </c>
      <c r="BB39" s="1">
        <v>17.8852</v>
      </c>
      <c r="BC39" s="1">
        <v>5.03112</v>
      </c>
      <c r="BD39" s="1">
        <v>1.2812</v>
      </c>
      <c r="BE39" s="1">
        <v>307.437</v>
      </c>
      <c r="BF39" s="1">
        <v>7.64731</v>
      </c>
      <c r="BG39" s="1">
        <v>143.609</v>
      </c>
      <c r="BH39" s="1">
        <v>1.647139121</v>
      </c>
      <c r="BI39" s="1">
        <v>0.374830167</v>
      </c>
      <c r="BJ39" s="1">
        <v>0.145427087</v>
      </c>
      <c r="BK39" s="1">
        <v>0.0</v>
      </c>
      <c r="BL39" s="1" t="s">
        <v>144</v>
      </c>
      <c r="BM39" s="1" t="s">
        <v>146</v>
      </c>
      <c r="BN39" s="1" t="s">
        <v>145</v>
      </c>
      <c r="BO39" s="1" t="s">
        <v>145</v>
      </c>
      <c r="BP39" s="1" t="s">
        <v>146</v>
      </c>
      <c r="BQ39" s="1" t="s">
        <v>146</v>
      </c>
      <c r="BR39" s="1" t="s">
        <v>145</v>
      </c>
      <c r="BS39" s="1">
        <v>11.10303345</v>
      </c>
      <c r="BT39" s="1">
        <v>0.518973984</v>
      </c>
      <c r="BU39" s="1">
        <v>0.548073096</v>
      </c>
      <c r="BV39" s="1">
        <v>0.089825137</v>
      </c>
      <c r="BW39" s="1">
        <v>0.385856443</v>
      </c>
      <c r="BX39" s="1">
        <v>0.40271179</v>
      </c>
      <c r="BY39" s="1">
        <v>0.210954317</v>
      </c>
      <c r="BZ39" s="1" t="s">
        <v>1091</v>
      </c>
      <c r="CA39" s="1">
        <v>28.84102564</v>
      </c>
      <c r="CB39" s="1" t="s">
        <v>148</v>
      </c>
      <c r="CC39" s="1">
        <v>0.150073967</v>
      </c>
      <c r="CD39" s="1">
        <v>0.451764187</v>
      </c>
      <c r="CE39" s="1">
        <v>0.002329168</v>
      </c>
      <c r="CF39" s="1">
        <v>0.005539643</v>
      </c>
      <c r="CG39" s="1">
        <v>0.119574455</v>
      </c>
      <c r="CH39" s="1">
        <v>759.138</v>
      </c>
      <c r="CI39" s="2" t="s">
        <v>1093</v>
      </c>
      <c r="CJ39" s="1">
        <v>279.899</v>
      </c>
      <c r="CK39" s="1">
        <v>207.173</v>
      </c>
      <c r="CL39" s="1">
        <v>72.726</v>
      </c>
      <c r="CM39" s="1">
        <v>177.778</v>
      </c>
      <c r="CN39" s="1">
        <v>94.818</v>
      </c>
      <c r="CO39" s="1">
        <v>3.866</v>
      </c>
      <c r="CP39" s="1">
        <v>0.0</v>
      </c>
      <c r="CQ39" s="1">
        <v>3.866</v>
      </c>
      <c r="CR39" s="1">
        <v>0.0</v>
      </c>
      <c r="CS39" s="1">
        <v>3.436</v>
      </c>
      <c r="CT39" s="1">
        <v>3.436</v>
      </c>
      <c r="CU39" s="1">
        <v>0.0</v>
      </c>
      <c r="CV39" s="1">
        <v>0.417</v>
      </c>
      <c r="CW39" s="1">
        <v>78.958</v>
      </c>
      <c r="CX39" s="1">
        <v>0.0</v>
      </c>
      <c r="CY39" s="1">
        <v>39.486</v>
      </c>
      <c r="CZ39" s="1">
        <v>20.367</v>
      </c>
      <c r="DA39" s="1">
        <v>5.957</v>
      </c>
      <c r="DB39" s="1">
        <v>26.324</v>
      </c>
      <c r="DC39" s="1">
        <v>3.131</v>
      </c>
      <c r="DD39" s="1">
        <v>0.087</v>
      </c>
      <c r="DE39" s="1">
        <v>3.218</v>
      </c>
      <c r="DF39" s="1">
        <v>21.846</v>
      </c>
      <c r="DG39" s="1">
        <v>7.936</v>
      </c>
      <c r="DH39" s="1">
        <v>29.782</v>
      </c>
      <c r="DI39" s="1">
        <v>29.642</v>
      </c>
      <c r="DJ39" s="1">
        <v>20.347</v>
      </c>
      <c r="DK39" s="1">
        <v>49.989</v>
      </c>
      <c r="DL39" s="1">
        <v>9.579</v>
      </c>
      <c r="DM39" s="1">
        <v>34.73</v>
      </c>
      <c r="DN39" s="1">
        <v>44.309</v>
      </c>
      <c r="DO39" s="1">
        <v>0.0</v>
      </c>
      <c r="DP39" s="1">
        <v>3.436</v>
      </c>
      <c r="DQ39" s="1">
        <v>3.436</v>
      </c>
      <c r="DR39" s="1" t="s">
        <v>157</v>
      </c>
      <c r="DS39" s="1" t="s">
        <v>158</v>
      </c>
      <c r="DT39" s="1" t="s">
        <v>157</v>
      </c>
      <c r="DU39" s="1" t="s">
        <v>158</v>
      </c>
      <c r="DV39" s="1">
        <v>397.696</v>
      </c>
      <c r="DW39" s="1" t="s">
        <v>1093</v>
      </c>
      <c r="DX39" s="1">
        <v>146.633</v>
      </c>
      <c r="DY39" s="1">
        <v>93.134</v>
      </c>
      <c r="DZ39" s="1">
        <v>49.673</v>
      </c>
      <c r="EA39" s="1" t="s">
        <v>157</v>
      </c>
      <c r="EB39" s="1" t="s">
        <v>158</v>
      </c>
      <c r="EC39" s="1" t="s">
        <v>157</v>
      </c>
      <c r="ED39" s="1" t="s">
        <v>158</v>
      </c>
      <c r="EE39" s="1" t="s">
        <v>267</v>
      </c>
      <c r="EF39" s="1" t="s">
        <v>151</v>
      </c>
      <c r="EG39" s="1" t="s">
        <v>151</v>
      </c>
    </row>
    <row r="40" ht="14.25" customHeight="1">
      <c r="A40" s="1" t="s">
        <v>268</v>
      </c>
      <c r="B40" s="1" t="s">
        <v>153</v>
      </c>
      <c r="C40" s="1">
        <v>41.0</v>
      </c>
      <c r="D40" s="4" t="s">
        <v>161</v>
      </c>
      <c r="E40" s="1">
        <v>98.0</v>
      </c>
      <c r="F40" s="1">
        <v>48.0</v>
      </c>
      <c r="G40" s="1" t="s">
        <v>154</v>
      </c>
      <c r="H40" s="1">
        <v>37.0</v>
      </c>
      <c r="I40" s="1">
        <v>104.0</v>
      </c>
      <c r="J40" s="1">
        <v>189.0</v>
      </c>
      <c r="K40" s="1">
        <v>3.9375</v>
      </c>
      <c r="L40" s="1">
        <v>189.6</v>
      </c>
      <c r="M40" s="1">
        <v>0.43</v>
      </c>
      <c r="N40" s="1">
        <v>104.0</v>
      </c>
      <c r="O40" s="1">
        <v>5.57</v>
      </c>
      <c r="P40" s="1">
        <v>4.25</v>
      </c>
      <c r="Q40" s="1">
        <v>9.54</v>
      </c>
      <c r="R40" s="1">
        <v>0.445492662</v>
      </c>
      <c r="S40" s="1">
        <v>185.0</v>
      </c>
      <c r="T40" s="1">
        <v>8.78</v>
      </c>
      <c r="U40" s="1">
        <v>5.772</v>
      </c>
      <c r="V40" s="1">
        <v>78.2</v>
      </c>
      <c r="W40" s="1">
        <f t="shared" si="1"/>
        <v>77.28873239</v>
      </c>
      <c r="X40" s="1">
        <v>84.8</v>
      </c>
      <c r="Y40" s="1">
        <v>44.39782343</v>
      </c>
      <c r="Z40" s="1">
        <f t="shared" si="2"/>
        <v>2.252362667</v>
      </c>
      <c r="AA40" s="1">
        <v>0.337329775</v>
      </c>
      <c r="AB40" s="1">
        <v>54.1</v>
      </c>
      <c r="AC40" s="1">
        <v>23.20166709</v>
      </c>
      <c r="AD40" s="1" t="s">
        <v>154</v>
      </c>
      <c r="AE40" s="1">
        <v>37.12101619</v>
      </c>
      <c r="AF40" s="1">
        <v>80.9</v>
      </c>
      <c r="AG40" s="1" t="s">
        <v>140</v>
      </c>
      <c r="AH40" s="1" t="s">
        <v>154</v>
      </c>
      <c r="AI40" s="1" t="s">
        <v>167</v>
      </c>
      <c r="AJ40" s="1" t="s">
        <v>167</v>
      </c>
      <c r="AK40" s="1" t="s">
        <v>143</v>
      </c>
      <c r="AL40" s="1">
        <v>109.0</v>
      </c>
      <c r="AM40" s="1">
        <v>71.0</v>
      </c>
      <c r="AN40" s="1">
        <v>1675.53</v>
      </c>
      <c r="AO40" s="1">
        <v>27.3997</v>
      </c>
      <c r="AP40" s="1">
        <v>374.182</v>
      </c>
      <c r="AQ40" s="1">
        <v>835.428</v>
      </c>
      <c r="AR40" s="1">
        <v>13.5249</v>
      </c>
      <c r="AS40" s="1">
        <v>489.211</v>
      </c>
      <c r="AT40" s="1">
        <v>2690.76</v>
      </c>
      <c r="AU40" s="1">
        <v>246.552</v>
      </c>
      <c r="AV40" s="1">
        <v>9.67027</v>
      </c>
      <c r="AW40" s="1">
        <v>1.53037</v>
      </c>
      <c r="AX40" s="1">
        <v>3.30926</v>
      </c>
      <c r="AY40" s="1">
        <v>817.249</v>
      </c>
      <c r="AZ40" s="1">
        <v>1.07896</v>
      </c>
      <c r="BA40" s="1">
        <v>1.10748</v>
      </c>
      <c r="BB40" s="1">
        <v>9.88773</v>
      </c>
      <c r="BC40" s="1">
        <v>3.36376</v>
      </c>
      <c r="BD40" s="1">
        <v>0.739019</v>
      </c>
      <c r="BE40" s="1">
        <v>435.056</v>
      </c>
      <c r="BF40" s="1">
        <v>6.37444</v>
      </c>
      <c r="BG40" s="1">
        <v>124.353</v>
      </c>
      <c r="BH40" s="1">
        <v>19.76697878</v>
      </c>
      <c r="BI40" s="1">
        <v>7.224773476</v>
      </c>
      <c r="BJ40" s="1">
        <v>2.901453296</v>
      </c>
      <c r="BK40" s="1">
        <v>0.104569889</v>
      </c>
      <c r="BL40" s="1" t="s">
        <v>144</v>
      </c>
      <c r="BM40" s="1" t="s">
        <v>146</v>
      </c>
      <c r="BN40" s="1" t="s">
        <v>145</v>
      </c>
      <c r="BO40" s="1" t="s">
        <v>145</v>
      </c>
      <c r="BP40" s="1" t="s">
        <v>145</v>
      </c>
      <c r="BQ40" s="1" t="s">
        <v>146</v>
      </c>
      <c r="BR40" s="1" t="s">
        <v>146</v>
      </c>
      <c r="BS40" s="1">
        <v>3.422044254</v>
      </c>
      <c r="BT40" s="1">
        <v>0.185845572</v>
      </c>
      <c r="BU40" s="1">
        <v>0.11960011</v>
      </c>
      <c r="BV40" s="1">
        <v>0.021448135</v>
      </c>
      <c r="BW40" s="1">
        <v>0.018219988</v>
      </c>
      <c r="BX40" s="1">
        <v>0.034729258</v>
      </c>
      <c r="BY40" s="1">
        <v>0.020721514</v>
      </c>
      <c r="BZ40" s="1" t="s">
        <v>1094</v>
      </c>
      <c r="CA40" s="1">
        <v>38.24969098</v>
      </c>
      <c r="CB40" s="1" t="s">
        <v>148</v>
      </c>
      <c r="CC40" s="1">
        <v>0.162906488</v>
      </c>
      <c r="CD40" s="1">
        <v>0.326310876</v>
      </c>
      <c r="CE40" s="1">
        <v>0.065971682</v>
      </c>
      <c r="CF40" s="1">
        <v>0.350334526</v>
      </c>
      <c r="CG40" s="1">
        <v>0.014594679</v>
      </c>
      <c r="CH40" s="1">
        <v>855.511</v>
      </c>
      <c r="CI40" s="2" t="s">
        <v>1093</v>
      </c>
      <c r="CJ40" s="1">
        <v>502.955</v>
      </c>
      <c r="CK40" s="1">
        <v>386.614</v>
      </c>
      <c r="CL40" s="1">
        <v>116.341</v>
      </c>
      <c r="CM40" s="1">
        <v>340.641</v>
      </c>
      <c r="CN40" s="1">
        <v>109.298</v>
      </c>
      <c r="CO40" s="1">
        <v>0.0</v>
      </c>
      <c r="CP40" s="1">
        <v>0.0</v>
      </c>
      <c r="CQ40" s="1">
        <v>0.0</v>
      </c>
      <c r="CR40" s="1">
        <v>0.0</v>
      </c>
      <c r="CS40" s="1">
        <v>53.015</v>
      </c>
      <c r="CT40" s="1">
        <v>53.015</v>
      </c>
      <c r="CU40" s="1">
        <v>0.0</v>
      </c>
      <c r="CV40" s="1">
        <v>0.0</v>
      </c>
      <c r="CW40" s="1">
        <v>119.633</v>
      </c>
      <c r="CX40" s="1">
        <v>0.0</v>
      </c>
      <c r="CY40" s="1">
        <v>186.206</v>
      </c>
      <c r="CZ40" s="1">
        <v>0.032</v>
      </c>
      <c r="DA40" s="1">
        <v>0.231</v>
      </c>
      <c r="DB40" s="1">
        <v>0.263</v>
      </c>
      <c r="DC40" s="1">
        <v>0.0</v>
      </c>
      <c r="DD40" s="1">
        <v>0.316</v>
      </c>
      <c r="DE40" s="1">
        <v>0.316</v>
      </c>
      <c r="DF40" s="1">
        <v>27.699</v>
      </c>
      <c r="DG40" s="1">
        <v>6.467</v>
      </c>
      <c r="DH40" s="1">
        <v>34.167</v>
      </c>
      <c r="DI40" s="1">
        <v>34.85</v>
      </c>
      <c r="DJ40" s="1">
        <v>31.523</v>
      </c>
      <c r="DK40" s="1">
        <v>66.372</v>
      </c>
      <c r="DL40" s="1">
        <v>18.138</v>
      </c>
      <c r="DM40" s="1">
        <v>24.789</v>
      </c>
      <c r="DN40" s="1">
        <v>42.926</v>
      </c>
      <c r="DO40" s="1">
        <v>0.0</v>
      </c>
      <c r="DP40" s="1">
        <v>53.015</v>
      </c>
      <c r="DQ40" s="1">
        <v>53.015</v>
      </c>
      <c r="DR40" s="1" t="s">
        <v>157</v>
      </c>
      <c r="DS40" s="1" t="s">
        <v>157</v>
      </c>
      <c r="DT40" s="1" t="s">
        <v>149</v>
      </c>
      <c r="DU40" s="1" t="s">
        <v>158</v>
      </c>
      <c r="DV40" s="1">
        <v>510.591</v>
      </c>
      <c r="DW40" s="1" t="s">
        <v>1092</v>
      </c>
      <c r="DX40" s="1">
        <v>300.176</v>
      </c>
      <c r="DY40" s="1">
        <v>203.303</v>
      </c>
      <c r="DZ40" s="1">
        <v>65.232</v>
      </c>
      <c r="EA40" s="1" t="s">
        <v>157</v>
      </c>
      <c r="EB40" s="1" t="s">
        <v>157</v>
      </c>
      <c r="EC40" s="1" t="s">
        <v>149</v>
      </c>
      <c r="ED40" s="1" t="s">
        <v>157</v>
      </c>
      <c r="EE40" s="1" t="s">
        <v>269</v>
      </c>
      <c r="EF40" s="1" t="s">
        <v>151</v>
      </c>
      <c r="EG40" s="1" t="s">
        <v>151</v>
      </c>
    </row>
    <row r="41" ht="14.25" customHeight="1">
      <c r="A41" s="1" t="s">
        <v>270</v>
      </c>
      <c r="B41" s="1" t="s">
        <v>136</v>
      </c>
      <c r="C41" s="1">
        <v>40.0</v>
      </c>
      <c r="D41" s="4" t="s">
        <v>137</v>
      </c>
      <c r="E41" s="1">
        <v>96.0</v>
      </c>
      <c r="F41" s="1">
        <v>55.0</v>
      </c>
      <c r="G41" s="1" t="s">
        <v>154</v>
      </c>
      <c r="H41" s="1">
        <v>19.0</v>
      </c>
      <c r="I41" s="1">
        <v>112.0</v>
      </c>
      <c r="J41" s="1">
        <v>186.0</v>
      </c>
      <c r="K41" s="1">
        <v>3.381818182</v>
      </c>
      <c r="L41" s="1">
        <v>126.6</v>
      </c>
      <c r="M41" s="1">
        <v>4.35</v>
      </c>
      <c r="N41" s="1">
        <v>96.0</v>
      </c>
      <c r="O41" s="1">
        <v>5.75</v>
      </c>
      <c r="P41" s="1">
        <v>1.46</v>
      </c>
      <c r="Q41" s="1">
        <v>14.02</v>
      </c>
      <c r="R41" s="1">
        <v>0.104136947</v>
      </c>
      <c r="S41" s="1">
        <v>97.0</v>
      </c>
      <c r="T41" s="1">
        <v>20.77</v>
      </c>
      <c r="U41" s="1">
        <v>5.328</v>
      </c>
      <c r="V41" s="1">
        <v>165.1</v>
      </c>
      <c r="W41" s="1">
        <f t="shared" si="1"/>
        <v>227.2428884</v>
      </c>
      <c r="X41" s="1">
        <v>37.4</v>
      </c>
      <c r="Y41" s="1">
        <v>20.33207979</v>
      </c>
      <c r="Z41" s="1">
        <f t="shared" si="2"/>
        <v>4.918336</v>
      </c>
      <c r="AA41" s="1">
        <v>0.302696601</v>
      </c>
      <c r="AB41" s="1">
        <v>96.7</v>
      </c>
      <c r="AC41" s="1">
        <v>31.82963803</v>
      </c>
      <c r="AD41" s="1" t="s">
        <v>155</v>
      </c>
      <c r="AE41" s="1">
        <v>41.00993849</v>
      </c>
      <c r="AF41" s="1">
        <v>106.3</v>
      </c>
      <c r="AG41" s="1" t="s">
        <v>140</v>
      </c>
      <c r="AH41" s="1" t="s">
        <v>141</v>
      </c>
      <c r="AI41" s="1" t="s">
        <v>142</v>
      </c>
      <c r="AJ41" s="1" t="s">
        <v>167</v>
      </c>
      <c r="AK41" s="1" t="s">
        <v>170</v>
      </c>
      <c r="AL41" s="1">
        <v>126.0</v>
      </c>
      <c r="AM41" s="1">
        <v>83.0</v>
      </c>
      <c r="AN41" s="1">
        <v>2209.26</v>
      </c>
      <c r="AO41" s="1">
        <v>16.8167</v>
      </c>
      <c r="AP41" s="1">
        <v>1028.77</v>
      </c>
      <c r="AQ41" s="1">
        <v>1502.37</v>
      </c>
      <c r="AR41" s="1">
        <v>13.1221</v>
      </c>
      <c r="AS41" s="1">
        <v>1942.31</v>
      </c>
      <c r="AT41" s="1">
        <v>3049.7</v>
      </c>
      <c r="AU41" s="1">
        <v>273.611</v>
      </c>
      <c r="AV41" s="1">
        <v>10.6806</v>
      </c>
      <c r="AW41" s="1">
        <v>1.41228</v>
      </c>
      <c r="AX41" s="1">
        <v>2.86602</v>
      </c>
      <c r="AY41" s="1">
        <v>949.11</v>
      </c>
      <c r="AZ41" s="1">
        <v>1.17529</v>
      </c>
      <c r="BA41" s="1">
        <v>2.03671</v>
      </c>
      <c r="BB41" s="1">
        <v>25.4619</v>
      </c>
      <c r="BC41" s="1">
        <v>5.52909</v>
      </c>
      <c r="BD41" s="1">
        <v>1.26979</v>
      </c>
      <c r="BE41" s="1">
        <v>334.145</v>
      </c>
      <c r="BF41" s="1">
        <v>7.50891</v>
      </c>
      <c r="BG41" s="1">
        <v>221.747</v>
      </c>
      <c r="BH41" s="1">
        <v>11.34594002</v>
      </c>
      <c r="BI41" s="1">
        <v>3.004064992</v>
      </c>
      <c r="BJ41" s="1">
        <v>1.540816886</v>
      </c>
      <c r="BK41" s="1">
        <v>0.077845781</v>
      </c>
      <c r="BL41" s="1" t="s">
        <v>144</v>
      </c>
      <c r="BM41" s="1" t="s">
        <v>146</v>
      </c>
      <c r="BN41" s="1" t="s">
        <v>146</v>
      </c>
      <c r="BO41" s="1" t="s">
        <v>146</v>
      </c>
      <c r="BP41" s="1" t="s">
        <v>146</v>
      </c>
      <c r="BQ41" s="1" t="s">
        <v>145</v>
      </c>
      <c r="BR41" s="1" t="s">
        <v>145</v>
      </c>
      <c r="BS41" s="1">
        <v>5.893558652</v>
      </c>
      <c r="BT41" s="1">
        <v>0.265575985</v>
      </c>
      <c r="BU41" s="1">
        <v>0.28992077</v>
      </c>
      <c r="BV41" s="1">
        <v>0.072527344</v>
      </c>
      <c r="BW41" s="1">
        <v>0.093825579</v>
      </c>
      <c r="BX41" s="1">
        <v>-0.127441347</v>
      </c>
      <c r="BY41" s="1">
        <v>-0.057691873</v>
      </c>
      <c r="BZ41" s="1" t="s">
        <v>1094</v>
      </c>
      <c r="CA41" s="1">
        <v>31.2060207</v>
      </c>
      <c r="CB41" s="1" t="s">
        <v>148</v>
      </c>
      <c r="CC41" s="1">
        <v>0.056407397</v>
      </c>
      <c r="CD41" s="1">
        <v>0.541864139</v>
      </c>
      <c r="CE41" s="1">
        <v>0.022581544</v>
      </c>
      <c r="CF41" s="1">
        <v>0.084316823</v>
      </c>
      <c r="CG41" s="1">
        <v>0.10915962</v>
      </c>
      <c r="CH41" s="1">
        <v>970.865</v>
      </c>
      <c r="CI41" s="2" t="s">
        <v>1093</v>
      </c>
      <c r="CJ41" s="1">
        <v>236.359</v>
      </c>
      <c r="CK41" s="1">
        <v>118.343</v>
      </c>
      <c r="CL41" s="1">
        <v>118.016</v>
      </c>
      <c r="CM41" s="1">
        <v>141.782</v>
      </c>
      <c r="CN41" s="1">
        <v>83.778</v>
      </c>
      <c r="CO41" s="1">
        <v>0.554</v>
      </c>
      <c r="CP41" s="1">
        <v>0.0</v>
      </c>
      <c r="CQ41" s="1">
        <v>0.554</v>
      </c>
      <c r="CR41" s="1">
        <v>0.052</v>
      </c>
      <c r="CS41" s="1">
        <v>10.187</v>
      </c>
      <c r="CT41" s="1">
        <v>10.239</v>
      </c>
      <c r="CU41" s="1">
        <v>0.005</v>
      </c>
      <c r="CV41" s="1">
        <v>0.0</v>
      </c>
      <c r="CW41" s="1">
        <v>0.0</v>
      </c>
      <c r="CX41" s="1">
        <v>0.0</v>
      </c>
      <c r="CY41" s="1">
        <v>49.217</v>
      </c>
      <c r="CZ41" s="1">
        <v>0.205</v>
      </c>
      <c r="DA41" s="1">
        <v>51.519</v>
      </c>
      <c r="DB41" s="1">
        <v>51.724</v>
      </c>
      <c r="DC41" s="1">
        <v>0.138</v>
      </c>
      <c r="DD41" s="1">
        <v>2.018</v>
      </c>
      <c r="DE41" s="1">
        <v>2.155</v>
      </c>
      <c r="DF41" s="1">
        <v>30.305</v>
      </c>
      <c r="DG41" s="1">
        <v>8.381</v>
      </c>
      <c r="DH41" s="1">
        <v>38.686</v>
      </c>
      <c r="DI41" s="1">
        <v>0.427</v>
      </c>
      <c r="DJ41" s="1">
        <v>2.069</v>
      </c>
      <c r="DK41" s="1">
        <v>2.496</v>
      </c>
      <c r="DL41" s="1">
        <v>37.418</v>
      </c>
      <c r="DM41" s="1">
        <v>43.822</v>
      </c>
      <c r="DN41" s="1">
        <v>81.24</v>
      </c>
      <c r="DO41" s="1">
        <v>0.052</v>
      </c>
      <c r="DP41" s="1">
        <v>10.187</v>
      </c>
      <c r="DQ41" s="1">
        <v>10.239</v>
      </c>
      <c r="DR41" s="1" t="s">
        <v>157</v>
      </c>
      <c r="DS41" s="1" t="s">
        <v>158</v>
      </c>
      <c r="DT41" s="1" t="s">
        <v>157</v>
      </c>
      <c r="DU41" s="1" t="s">
        <v>158</v>
      </c>
      <c r="DV41" s="1">
        <v>439.452</v>
      </c>
      <c r="DW41" s="1" t="s">
        <v>1093</v>
      </c>
      <c r="DX41" s="1">
        <v>106.985</v>
      </c>
      <c r="DY41" s="1">
        <v>64.176</v>
      </c>
      <c r="DZ41" s="1">
        <v>37.921</v>
      </c>
      <c r="EA41" s="1" t="s">
        <v>157</v>
      </c>
      <c r="EB41" s="1" t="s">
        <v>158</v>
      </c>
      <c r="EC41" s="1" t="s">
        <v>157</v>
      </c>
      <c r="ED41" s="1" t="s">
        <v>158</v>
      </c>
      <c r="EE41" s="1" t="s">
        <v>271</v>
      </c>
      <c r="EF41" s="1" t="s">
        <v>151</v>
      </c>
      <c r="EG41" s="1" t="s">
        <v>151</v>
      </c>
    </row>
    <row r="42" ht="14.25" customHeight="1">
      <c r="A42" s="1" t="s">
        <v>272</v>
      </c>
      <c r="B42" s="1" t="s">
        <v>153</v>
      </c>
      <c r="C42" s="1">
        <v>23.0</v>
      </c>
      <c r="D42" s="4" t="s">
        <v>137</v>
      </c>
      <c r="E42" s="1">
        <v>90.0</v>
      </c>
      <c r="F42" s="1">
        <v>34.0</v>
      </c>
      <c r="G42" s="1" t="s">
        <v>154</v>
      </c>
      <c r="H42" s="1">
        <v>27.0</v>
      </c>
      <c r="I42" s="1">
        <v>97.0</v>
      </c>
      <c r="J42" s="1">
        <v>158.0</v>
      </c>
      <c r="K42" s="1">
        <v>4.647058824</v>
      </c>
      <c r="L42" s="1">
        <v>151.8</v>
      </c>
      <c r="M42" s="1">
        <v>2.03</v>
      </c>
      <c r="N42" s="1">
        <v>76.0</v>
      </c>
      <c r="O42" s="1">
        <v>5.33</v>
      </c>
      <c r="P42" s="1">
        <v>10.63</v>
      </c>
      <c r="Q42" s="1">
        <v>5.91</v>
      </c>
      <c r="R42" s="1">
        <v>1.798646362</v>
      </c>
      <c r="S42" s="1">
        <v>136.0</v>
      </c>
      <c r="T42" s="1">
        <v>17.48</v>
      </c>
      <c r="U42" s="1">
        <v>4.218</v>
      </c>
      <c r="V42" s="1">
        <v>231.6</v>
      </c>
      <c r="W42" s="1">
        <f t="shared" si="1"/>
        <v>486.908078</v>
      </c>
      <c r="X42" s="1">
        <v>47.0</v>
      </c>
      <c r="Y42" s="1">
        <v>30.51648542</v>
      </c>
      <c r="Z42" s="1">
        <f t="shared" si="2"/>
        <v>3.276917333</v>
      </c>
      <c r="AA42" s="1">
        <v>0.319766155</v>
      </c>
      <c r="AB42" s="1">
        <v>70.0</v>
      </c>
      <c r="AC42" s="1">
        <v>27.37796176</v>
      </c>
      <c r="AD42" s="1" t="s">
        <v>139</v>
      </c>
      <c r="AE42" s="1">
        <v>37.11355483</v>
      </c>
      <c r="AF42" s="1">
        <v>85.3</v>
      </c>
      <c r="AG42" s="1" t="s">
        <v>140</v>
      </c>
      <c r="AH42" s="1" t="s">
        <v>154</v>
      </c>
      <c r="AI42" s="1" t="s">
        <v>142</v>
      </c>
      <c r="AJ42" s="1" t="s">
        <v>142</v>
      </c>
      <c r="AK42" s="1" t="s">
        <v>170</v>
      </c>
      <c r="AL42" s="1">
        <v>118.0</v>
      </c>
      <c r="AM42" s="1">
        <v>73.0</v>
      </c>
      <c r="AN42" s="1">
        <v>1888.08</v>
      </c>
      <c r="AO42" s="1">
        <v>12.9327</v>
      </c>
      <c r="AP42" s="1">
        <v>680.516</v>
      </c>
      <c r="AQ42" s="1">
        <v>897.042</v>
      </c>
      <c r="AR42" s="1">
        <v>11.9007</v>
      </c>
      <c r="AS42" s="1">
        <v>1339.09</v>
      </c>
      <c r="AT42" s="1">
        <v>3012.55</v>
      </c>
      <c r="AU42" s="1">
        <v>215.085</v>
      </c>
      <c r="AV42" s="1">
        <v>10.1591</v>
      </c>
      <c r="AW42" s="1">
        <v>1.09573</v>
      </c>
      <c r="AX42" s="1">
        <v>2.44028</v>
      </c>
      <c r="AY42" s="1">
        <v>693.406</v>
      </c>
      <c r="AZ42" s="1">
        <v>0.94455</v>
      </c>
      <c r="BA42" s="1">
        <v>1.88672</v>
      </c>
      <c r="BB42" s="1">
        <v>13.7909</v>
      </c>
      <c r="BC42" s="1">
        <v>4.70953</v>
      </c>
      <c r="BD42" s="1">
        <v>1.36437</v>
      </c>
      <c r="BE42" s="1">
        <v>315.409</v>
      </c>
      <c r="BF42" s="1">
        <v>7.1158</v>
      </c>
      <c r="BG42" s="1">
        <v>128.817</v>
      </c>
      <c r="BH42" s="1">
        <v>1.323442673</v>
      </c>
      <c r="BI42" s="1">
        <v>0.818174557</v>
      </c>
      <c r="BJ42" s="1">
        <v>0.831764359</v>
      </c>
      <c r="BK42" s="1">
        <v>0.078393965</v>
      </c>
      <c r="BL42" s="1" t="s">
        <v>144</v>
      </c>
      <c r="BM42" s="1" t="s">
        <v>146</v>
      </c>
      <c r="BN42" s="1" t="s">
        <v>146</v>
      </c>
      <c r="BO42" s="1" t="s">
        <v>145</v>
      </c>
      <c r="BP42" s="1" t="s">
        <v>146</v>
      </c>
      <c r="BQ42" s="1" t="s">
        <v>146</v>
      </c>
      <c r="BR42" s="1" t="s">
        <v>145</v>
      </c>
      <c r="BS42" s="1" t="s">
        <v>147</v>
      </c>
      <c r="BT42" s="1" t="s">
        <v>147</v>
      </c>
      <c r="BU42" s="1" t="s">
        <v>147</v>
      </c>
      <c r="BV42" s="1" t="s">
        <v>147</v>
      </c>
      <c r="BW42" s="1" t="s">
        <v>147</v>
      </c>
      <c r="BX42" s="1">
        <v>1.52561837</v>
      </c>
      <c r="BY42" s="1">
        <v>0.808060578</v>
      </c>
      <c r="BZ42" s="1" t="s">
        <v>1091</v>
      </c>
      <c r="CA42" s="1">
        <v>38.5087925</v>
      </c>
      <c r="CB42" s="1" t="s">
        <v>148</v>
      </c>
      <c r="CC42" s="1">
        <v>0.078608674</v>
      </c>
      <c r="CD42" s="1">
        <v>0.187873155</v>
      </c>
      <c r="CE42" s="1">
        <v>0.104065912</v>
      </c>
      <c r="CF42" s="1">
        <v>0.064241718</v>
      </c>
      <c r="CG42" s="1">
        <v>0.280565226</v>
      </c>
      <c r="CH42" s="1">
        <v>243.529</v>
      </c>
      <c r="CI42" s="2" t="s">
        <v>1093</v>
      </c>
      <c r="CJ42" s="1">
        <v>278.042</v>
      </c>
      <c r="CK42" s="1">
        <v>234.089</v>
      </c>
      <c r="CL42" s="1">
        <v>43.953</v>
      </c>
      <c r="CM42" s="1">
        <v>19.317</v>
      </c>
      <c r="CN42" s="1">
        <v>253.9</v>
      </c>
      <c r="CO42" s="1">
        <v>1.468</v>
      </c>
      <c r="CP42" s="1">
        <v>0.0</v>
      </c>
      <c r="CQ42" s="1">
        <v>1.468</v>
      </c>
      <c r="CR42" s="1">
        <v>0.0</v>
      </c>
      <c r="CS42" s="1">
        <v>3.357</v>
      </c>
      <c r="CT42" s="1">
        <v>3.357</v>
      </c>
      <c r="CU42" s="1">
        <v>0.0</v>
      </c>
      <c r="CV42" s="1">
        <v>1.468</v>
      </c>
      <c r="CW42" s="1">
        <v>0.0</v>
      </c>
      <c r="CX42" s="1">
        <v>0.0</v>
      </c>
      <c r="CY42" s="1">
        <v>3.778</v>
      </c>
      <c r="CZ42" s="1">
        <v>0.374</v>
      </c>
      <c r="DA42" s="1">
        <v>0.0</v>
      </c>
      <c r="DB42" s="1">
        <v>0.374</v>
      </c>
      <c r="DC42" s="1">
        <v>14.303</v>
      </c>
      <c r="DD42" s="1">
        <v>0.002</v>
      </c>
      <c r="DE42" s="1">
        <v>14.306</v>
      </c>
      <c r="DF42" s="1">
        <v>0.798</v>
      </c>
      <c r="DG42" s="1">
        <v>0.062</v>
      </c>
      <c r="DH42" s="1">
        <v>0.86</v>
      </c>
      <c r="DI42" s="1">
        <v>0.23</v>
      </c>
      <c r="DJ42" s="1">
        <v>0.968</v>
      </c>
      <c r="DK42" s="1">
        <v>1.198</v>
      </c>
      <c r="DL42" s="1">
        <v>213.117</v>
      </c>
      <c r="DM42" s="1">
        <v>39.543</v>
      </c>
      <c r="DN42" s="1">
        <v>252.66</v>
      </c>
      <c r="DO42" s="1">
        <v>0.0</v>
      </c>
      <c r="DP42" s="1">
        <v>3.357</v>
      </c>
      <c r="DQ42" s="1">
        <v>3.357</v>
      </c>
      <c r="DR42" s="1" t="s">
        <v>158</v>
      </c>
      <c r="DS42" s="1" t="s">
        <v>158</v>
      </c>
      <c r="DT42" s="1" t="s">
        <v>158</v>
      </c>
      <c r="DU42" s="1" t="s">
        <v>157</v>
      </c>
      <c r="DV42" s="1">
        <v>128.982</v>
      </c>
      <c r="DW42" s="1" t="s">
        <v>1093</v>
      </c>
      <c r="DX42" s="1">
        <v>147.262</v>
      </c>
      <c r="DY42" s="1">
        <v>10.231</v>
      </c>
      <c r="DZ42" s="1">
        <v>134.475</v>
      </c>
      <c r="EA42" s="1" t="s">
        <v>158</v>
      </c>
      <c r="EB42" s="1" t="s">
        <v>158</v>
      </c>
      <c r="EC42" s="1" t="s">
        <v>158</v>
      </c>
      <c r="ED42" s="1" t="s">
        <v>157</v>
      </c>
      <c r="EE42" s="1" t="s">
        <v>273</v>
      </c>
      <c r="EF42" s="1" t="s">
        <v>151</v>
      </c>
      <c r="EG42" s="1" t="s">
        <v>151</v>
      </c>
    </row>
    <row r="43" ht="14.25" customHeight="1">
      <c r="A43" s="1" t="s">
        <v>284</v>
      </c>
      <c r="B43" s="1" t="s">
        <v>153</v>
      </c>
      <c r="C43" s="1">
        <v>46.0</v>
      </c>
      <c r="D43" s="4" t="s">
        <v>161</v>
      </c>
      <c r="E43" s="1">
        <v>92.0</v>
      </c>
      <c r="F43" s="1">
        <v>54.0</v>
      </c>
      <c r="G43" s="1" t="s">
        <v>154</v>
      </c>
      <c r="H43" s="1">
        <v>28.0</v>
      </c>
      <c r="I43" s="1">
        <v>112.0</v>
      </c>
      <c r="J43" s="1">
        <v>194.0</v>
      </c>
      <c r="K43" s="1">
        <v>3.592592593</v>
      </c>
      <c r="L43" s="1">
        <v>39.6</v>
      </c>
      <c r="M43" s="1">
        <v>1.35</v>
      </c>
      <c r="N43" s="1">
        <v>67.0</v>
      </c>
      <c r="O43" s="1">
        <v>5.03</v>
      </c>
      <c r="P43" s="1">
        <v>8.65</v>
      </c>
      <c r="Q43" s="1">
        <v>7.81</v>
      </c>
      <c r="R43" s="1">
        <v>1.107554417</v>
      </c>
      <c r="S43" s="1">
        <v>142.0</v>
      </c>
      <c r="T43" s="1">
        <v>6.83</v>
      </c>
      <c r="U43" s="1">
        <v>3.7185</v>
      </c>
      <c r="V43" s="1">
        <v>159.4</v>
      </c>
      <c r="W43" s="1">
        <f t="shared" si="1"/>
        <v>625.1716247</v>
      </c>
      <c r="X43" s="1">
        <v>122.4</v>
      </c>
      <c r="Y43" s="1">
        <v>88.59190261</v>
      </c>
      <c r="Z43" s="1">
        <f t="shared" si="2"/>
        <v>1.128771333</v>
      </c>
      <c r="AA43" s="1">
        <v>0.375315387</v>
      </c>
      <c r="AB43" s="1">
        <v>61.3</v>
      </c>
      <c r="AC43" s="1">
        <v>22.79149316</v>
      </c>
      <c r="AD43" s="1" t="s">
        <v>154</v>
      </c>
      <c r="AE43" s="1">
        <v>38.30997828</v>
      </c>
      <c r="AF43" s="1">
        <v>75.9</v>
      </c>
      <c r="AG43" s="1" t="s">
        <v>154</v>
      </c>
      <c r="AH43" s="1" t="s">
        <v>154</v>
      </c>
      <c r="AI43" s="1" t="s">
        <v>142</v>
      </c>
      <c r="AJ43" s="1" t="s">
        <v>142</v>
      </c>
      <c r="AK43" s="1" t="s">
        <v>143</v>
      </c>
      <c r="AL43" s="1">
        <v>107.0</v>
      </c>
      <c r="AM43" s="1">
        <v>68.0</v>
      </c>
      <c r="AN43" s="1">
        <v>2291.94</v>
      </c>
      <c r="AO43" s="1">
        <v>25.5971</v>
      </c>
      <c r="AP43" s="1">
        <v>742.819</v>
      </c>
      <c r="AQ43" s="1">
        <v>1032.35</v>
      </c>
      <c r="AR43" s="1">
        <v>15.4551</v>
      </c>
      <c r="AS43" s="1">
        <v>1140.46</v>
      </c>
      <c r="AT43" s="1">
        <v>3427.26</v>
      </c>
      <c r="AU43" s="1">
        <v>265.762</v>
      </c>
      <c r="AV43" s="1">
        <v>10.4872</v>
      </c>
      <c r="AW43" s="1">
        <v>3.65502</v>
      </c>
      <c r="AX43" s="1">
        <v>3.7345</v>
      </c>
      <c r="AY43" s="1">
        <v>816.027</v>
      </c>
      <c r="AZ43" s="1">
        <v>1.82925</v>
      </c>
      <c r="BA43" s="1">
        <v>1.79838</v>
      </c>
      <c r="BB43" s="1">
        <v>14.2858</v>
      </c>
      <c r="BC43" s="1">
        <v>4.87519</v>
      </c>
      <c r="BD43" s="1">
        <v>1.40171</v>
      </c>
      <c r="BE43" s="1">
        <v>369.817</v>
      </c>
      <c r="BF43" s="1">
        <v>6.40661</v>
      </c>
      <c r="BG43" s="1">
        <v>320.175</v>
      </c>
      <c r="BH43" s="1">
        <v>0.0</v>
      </c>
      <c r="BI43" s="1">
        <v>0.0</v>
      </c>
      <c r="BJ43" s="1">
        <v>0.0</v>
      </c>
      <c r="BK43" s="1">
        <v>0.0</v>
      </c>
      <c r="BL43" s="1" t="s">
        <v>156</v>
      </c>
      <c r="BM43" s="1" t="s">
        <v>146</v>
      </c>
      <c r="BN43" s="1" t="s">
        <v>146</v>
      </c>
      <c r="BO43" s="1" t="s">
        <v>146</v>
      </c>
      <c r="BP43" s="1" t="s">
        <v>146</v>
      </c>
      <c r="BQ43" s="1" t="s">
        <v>146</v>
      </c>
      <c r="BR43" s="1" t="s">
        <v>146</v>
      </c>
      <c r="BS43" s="1">
        <v>7.070976825</v>
      </c>
      <c r="BT43" s="1">
        <v>0.472001307</v>
      </c>
      <c r="BU43" s="1">
        <v>0.403785269</v>
      </c>
      <c r="BV43" s="1">
        <v>0.075995969</v>
      </c>
      <c r="BW43" s="1">
        <v>0.070996757</v>
      </c>
      <c r="BX43" s="1">
        <v>-1.213554585</v>
      </c>
      <c r="BY43" s="1">
        <v>-0.529474077</v>
      </c>
      <c r="BZ43" s="1" t="s">
        <v>1094</v>
      </c>
      <c r="CA43" s="1">
        <v>32.78524374</v>
      </c>
      <c r="CB43" s="1" t="s">
        <v>148</v>
      </c>
      <c r="CC43" s="1">
        <v>0.042460551</v>
      </c>
      <c r="CD43" s="1">
        <v>0.270804688</v>
      </c>
      <c r="CE43" s="1">
        <v>0.011392654</v>
      </c>
      <c r="CF43" s="1">
        <v>0.165848229</v>
      </c>
      <c r="CG43" s="1">
        <v>0.182184247</v>
      </c>
      <c r="CH43" s="1">
        <v>2470.354</v>
      </c>
      <c r="CI43" s="2" t="s">
        <v>1080</v>
      </c>
      <c r="CJ43" s="1">
        <v>646.071</v>
      </c>
      <c r="CK43" s="1">
        <v>558.991</v>
      </c>
      <c r="CL43" s="1">
        <v>87.081</v>
      </c>
      <c r="CM43" s="1">
        <v>527.765</v>
      </c>
      <c r="CN43" s="1">
        <v>85.558</v>
      </c>
      <c r="CO43" s="1">
        <v>0.439</v>
      </c>
      <c r="CP43" s="1">
        <v>0.0</v>
      </c>
      <c r="CQ43" s="1">
        <v>0.439</v>
      </c>
      <c r="CR43" s="1">
        <v>0.0</v>
      </c>
      <c r="CS43" s="1">
        <v>32.03</v>
      </c>
      <c r="CT43" s="1">
        <v>32.03</v>
      </c>
      <c r="CU43" s="1">
        <v>0.279</v>
      </c>
      <c r="CV43" s="1">
        <v>0.409</v>
      </c>
      <c r="CW43" s="1">
        <v>108.144</v>
      </c>
      <c r="CX43" s="1">
        <v>0.0</v>
      </c>
      <c r="CY43" s="1">
        <v>398.524</v>
      </c>
      <c r="CZ43" s="1">
        <v>0.0</v>
      </c>
      <c r="DA43" s="1">
        <v>3.419</v>
      </c>
      <c r="DB43" s="1">
        <v>3.419</v>
      </c>
      <c r="DC43" s="1">
        <v>4.122</v>
      </c>
      <c r="DD43" s="1">
        <v>0.214</v>
      </c>
      <c r="DE43" s="1">
        <v>4.336</v>
      </c>
      <c r="DF43" s="1">
        <v>8.603</v>
      </c>
      <c r="DG43" s="1">
        <v>4.739</v>
      </c>
      <c r="DH43" s="1">
        <v>13.342</v>
      </c>
      <c r="DI43" s="1">
        <v>0.507</v>
      </c>
      <c r="DJ43" s="1">
        <v>5.022</v>
      </c>
      <c r="DK43" s="1">
        <v>5.529</v>
      </c>
      <c r="DL43" s="1">
        <v>38.35</v>
      </c>
      <c r="DM43" s="1">
        <v>41.633</v>
      </c>
      <c r="DN43" s="1">
        <v>79.984</v>
      </c>
      <c r="DO43" s="1">
        <v>0.0</v>
      </c>
      <c r="DP43" s="1">
        <v>32.03</v>
      </c>
      <c r="DQ43" s="1">
        <v>32.03</v>
      </c>
      <c r="DR43" s="1" t="s">
        <v>149</v>
      </c>
      <c r="DS43" s="1" t="s">
        <v>157</v>
      </c>
      <c r="DT43" s="1" t="s">
        <v>149</v>
      </c>
      <c r="DU43" s="1" t="s">
        <v>158</v>
      </c>
      <c r="DV43" s="1">
        <v>1077.844</v>
      </c>
      <c r="DW43" s="1" t="s">
        <v>1092</v>
      </c>
      <c r="DX43" s="1">
        <v>281.888</v>
      </c>
      <c r="DY43" s="1">
        <v>230.27</v>
      </c>
      <c r="DZ43" s="1">
        <v>37.33</v>
      </c>
      <c r="EA43" s="1" t="s">
        <v>149</v>
      </c>
      <c r="EB43" s="1" t="s">
        <v>157</v>
      </c>
      <c r="EC43" s="1" t="s">
        <v>149</v>
      </c>
      <c r="ED43" s="1" t="s">
        <v>158</v>
      </c>
      <c r="EE43" s="1" t="s">
        <v>285</v>
      </c>
      <c r="EF43" s="1" t="s">
        <v>151</v>
      </c>
      <c r="EG43" s="1" t="s">
        <v>151</v>
      </c>
    </row>
    <row r="44" ht="14.25" customHeight="1">
      <c r="A44" s="1" t="s">
        <v>286</v>
      </c>
      <c r="B44" s="1" t="s">
        <v>136</v>
      </c>
      <c r="C44" s="1">
        <v>39.0</v>
      </c>
      <c r="D44" s="4" t="s">
        <v>137</v>
      </c>
      <c r="E44" s="1">
        <v>102.0</v>
      </c>
      <c r="F44" s="1">
        <v>46.0</v>
      </c>
      <c r="G44" s="1" t="s">
        <v>154</v>
      </c>
      <c r="H44" s="1">
        <v>17.0</v>
      </c>
      <c r="I44" s="1">
        <v>121.0</v>
      </c>
      <c r="J44" s="1">
        <v>184.0</v>
      </c>
      <c r="K44" s="1">
        <v>4.0</v>
      </c>
      <c r="L44" s="1">
        <v>321.7</v>
      </c>
      <c r="M44" s="1">
        <v>4.95</v>
      </c>
      <c r="N44" s="1">
        <v>82.0</v>
      </c>
      <c r="O44" s="1">
        <v>4.9</v>
      </c>
      <c r="P44" s="1">
        <v>0.81</v>
      </c>
      <c r="Q44" s="1">
        <v>5.18</v>
      </c>
      <c r="R44" s="1">
        <v>0.156370656</v>
      </c>
      <c r="S44" s="1">
        <v>84.0</v>
      </c>
      <c r="T44" s="1">
        <v>7.95</v>
      </c>
      <c r="U44" s="1">
        <v>4.551</v>
      </c>
      <c r="V44" s="1">
        <v>117.4</v>
      </c>
      <c r="W44" s="1">
        <f t="shared" si="1"/>
        <v>151.284491</v>
      </c>
      <c r="X44" s="1">
        <v>99.3</v>
      </c>
      <c r="Y44" s="1">
        <v>62.18828124</v>
      </c>
      <c r="Z44" s="1">
        <f t="shared" si="2"/>
        <v>1.60802</v>
      </c>
      <c r="AA44" s="1">
        <v>0.354847592</v>
      </c>
      <c r="AB44" s="1">
        <v>86.5</v>
      </c>
      <c r="AC44" s="1">
        <v>27.05708952</v>
      </c>
      <c r="AD44" s="1" t="s">
        <v>139</v>
      </c>
      <c r="AE44" s="1">
        <v>34.20129395</v>
      </c>
      <c r="AF44" s="1">
        <v>96.5</v>
      </c>
      <c r="AG44" s="1" t="s">
        <v>140</v>
      </c>
      <c r="AH44" s="1" t="s">
        <v>141</v>
      </c>
      <c r="AI44" s="1" t="s">
        <v>142</v>
      </c>
      <c r="AJ44" s="1" t="s">
        <v>167</v>
      </c>
      <c r="AK44" s="1" t="s">
        <v>173</v>
      </c>
      <c r="AL44" s="1">
        <v>124.0</v>
      </c>
      <c r="AM44" s="1">
        <v>78.0</v>
      </c>
      <c r="AN44" s="1">
        <v>2257.83</v>
      </c>
      <c r="AO44" s="1">
        <v>13.7526</v>
      </c>
      <c r="AP44" s="1">
        <v>1045.75</v>
      </c>
      <c r="AQ44" s="1">
        <v>1359.54</v>
      </c>
      <c r="AR44" s="1">
        <v>13.0216</v>
      </c>
      <c r="AS44" s="1">
        <v>1755.24</v>
      </c>
      <c r="AT44" s="1">
        <v>4003.36</v>
      </c>
      <c r="AU44" s="1">
        <v>254.391</v>
      </c>
      <c r="AV44" s="1">
        <v>11.097</v>
      </c>
      <c r="AW44" s="1">
        <v>1.17945</v>
      </c>
      <c r="AX44" s="1">
        <v>2.62361</v>
      </c>
      <c r="AY44" s="1">
        <v>830.801</v>
      </c>
      <c r="AZ44" s="1">
        <v>1.20685</v>
      </c>
      <c r="BA44" s="1">
        <v>2.36609</v>
      </c>
      <c r="BB44" s="1">
        <v>15.3659</v>
      </c>
      <c r="BC44" s="1">
        <v>5.74365</v>
      </c>
      <c r="BD44" s="1">
        <v>1.5187</v>
      </c>
      <c r="BE44" s="1">
        <v>311.666</v>
      </c>
      <c r="BF44" s="1">
        <v>7.48482</v>
      </c>
      <c r="BG44" s="1">
        <v>112.371</v>
      </c>
      <c r="BH44" s="1">
        <v>0.950489306</v>
      </c>
      <c r="BI44" s="1">
        <v>1.991556685</v>
      </c>
      <c r="BJ44" s="1">
        <v>0.935975317</v>
      </c>
      <c r="BK44" s="1">
        <v>0.047836955</v>
      </c>
      <c r="BL44" s="1" t="s">
        <v>144</v>
      </c>
      <c r="BM44" s="1" t="s">
        <v>145</v>
      </c>
      <c r="BN44" s="1" t="s">
        <v>146</v>
      </c>
      <c r="BO44" s="1" t="s">
        <v>146</v>
      </c>
      <c r="BP44" s="1" t="s">
        <v>146</v>
      </c>
      <c r="BQ44" s="1" t="s">
        <v>145</v>
      </c>
      <c r="BR44" s="1" t="s">
        <v>146</v>
      </c>
      <c r="BS44" s="1">
        <v>7.871860553</v>
      </c>
      <c r="BT44" s="1">
        <v>0.492365368</v>
      </c>
      <c r="BU44" s="1">
        <v>0.397534978</v>
      </c>
      <c r="BV44" s="1">
        <v>0.053159259</v>
      </c>
      <c r="BW44" s="1">
        <v>0.081616865</v>
      </c>
      <c r="BX44" s="1">
        <v>0.979375546</v>
      </c>
      <c r="BY44" s="1">
        <v>0.433735848</v>
      </c>
      <c r="BZ44" s="1" t="s">
        <v>1091</v>
      </c>
      <c r="CA44" s="1">
        <v>26.94300518</v>
      </c>
      <c r="CB44" s="1" t="s">
        <v>148</v>
      </c>
      <c r="CC44" s="1">
        <v>0.075047819</v>
      </c>
      <c r="CD44" s="1">
        <v>0.513933166</v>
      </c>
      <c r="CE44" s="1">
        <v>0.317218618</v>
      </c>
      <c r="CF44" s="1">
        <v>0.011701609</v>
      </c>
      <c r="CG44" s="1">
        <v>1.12515E-4</v>
      </c>
      <c r="CH44" s="1">
        <v>883.389</v>
      </c>
      <c r="CI44" s="2" t="s">
        <v>1093</v>
      </c>
      <c r="CJ44" s="1">
        <v>735.265</v>
      </c>
      <c r="CK44" s="1">
        <v>434.313</v>
      </c>
      <c r="CL44" s="1">
        <v>300.952</v>
      </c>
      <c r="CM44" s="1">
        <v>29.184</v>
      </c>
      <c r="CN44" s="1">
        <v>678.687</v>
      </c>
      <c r="CO44" s="1">
        <v>4.4</v>
      </c>
      <c r="CP44" s="1">
        <v>0.0</v>
      </c>
      <c r="CQ44" s="1">
        <v>4.4</v>
      </c>
      <c r="CR44" s="1">
        <v>0.0</v>
      </c>
      <c r="CS44" s="1">
        <v>22.994</v>
      </c>
      <c r="CT44" s="1">
        <v>22.994</v>
      </c>
      <c r="CU44" s="1">
        <v>0.0</v>
      </c>
      <c r="CV44" s="1">
        <v>0.448</v>
      </c>
      <c r="CW44" s="1">
        <v>0.0</v>
      </c>
      <c r="CX44" s="1">
        <v>0.0</v>
      </c>
      <c r="CY44" s="1">
        <v>28.332</v>
      </c>
      <c r="CZ44" s="1">
        <v>0.0</v>
      </c>
      <c r="DA44" s="1">
        <v>0.0</v>
      </c>
      <c r="DB44" s="1">
        <v>0.0</v>
      </c>
      <c r="DC44" s="1">
        <v>0.0</v>
      </c>
      <c r="DD44" s="1">
        <v>0.236</v>
      </c>
      <c r="DE44" s="1">
        <v>0.236</v>
      </c>
      <c r="DF44" s="1">
        <v>0.0</v>
      </c>
      <c r="DG44" s="1">
        <v>0.616</v>
      </c>
      <c r="DH44" s="1">
        <v>0.616</v>
      </c>
      <c r="DI44" s="1">
        <v>0.194</v>
      </c>
      <c r="DJ44" s="1">
        <v>2.455</v>
      </c>
      <c r="DK44" s="1">
        <v>2.649</v>
      </c>
      <c r="DL44" s="1">
        <v>401.327</v>
      </c>
      <c r="DM44" s="1">
        <v>274.592</v>
      </c>
      <c r="DN44" s="1">
        <v>675.919</v>
      </c>
      <c r="DO44" s="1">
        <v>0.0</v>
      </c>
      <c r="DP44" s="1">
        <v>22.994</v>
      </c>
      <c r="DQ44" s="1">
        <v>22.994</v>
      </c>
      <c r="DR44" s="1" t="s">
        <v>157</v>
      </c>
      <c r="DS44" s="1" t="s">
        <v>157</v>
      </c>
      <c r="DT44" s="1" t="s">
        <v>158</v>
      </c>
      <c r="DU44" s="1" t="s">
        <v>149</v>
      </c>
      <c r="DV44" s="1">
        <v>391.256</v>
      </c>
      <c r="DW44" s="1" t="s">
        <v>1093</v>
      </c>
      <c r="DX44" s="1">
        <v>325.651</v>
      </c>
      <c r="DY44" s="1">
        <v>12.926</v>
      </c>
      <c r="DZ44" s="1">
        <v>300.593</v>
      </c>
      <c r="EA44" s="1" t="s">
        <v>158</v>
      </c>
      <c r="EB44" s="1" t="s">
        <v>157</v>
      </c>
      <c r="EC44" s="1" t="s">
        <v>158</v>
      </c>
      <c r="ED44" s="1" t="s">
        <v>149</v>
      </c>
      <c r="EE44" s="1" t="s">
        <v>287</v>
      </c>
      <c r="EF44" s="1" t="s">
        <v>151</v>
      </c>
      <c r="EG44" s="1" t="s">
        <v>151</v>
      </c>
    </row>
    <row r="45" ht="14.25" customHeight="1">
      <c r="A45" s="1" t="s">
        <v>290</v>
      </c>
      <c r="B45" s="1" t="s">
        <v>136</v>
      </c>
      <c r="C45" s="1">
        <v>56.0</v>
      </c>
      <c r="D45" s="4" t="s">
        <v>161</v>
      </c>
      <c r="E45" s="1">
        <v>97.5</v>
      </c>
      <c r="F45" s="1">
        <v>36.0</v>
      </c>
      <c r="G45" s="1" t="s">
        <v>138</v>
      </c>
      <c r="H45" s="1">
        <v>42.0</v>
      </c>
      <c r="I45" s="1">
        <v>87.0</v>
      </c>
      <c r="J45" s="1">
        <v>165.0</v>
      </c>
      <c r="K45" s="1">
        <v>4.583333333</v>
      </c>
      <c r="L45" s="1">
        <v>265.1</v>
      </c>
      <c r="M45" s="1">
        <v>3.28</v>
      </c>
      <c r="N45" s="1">
        <v>99.0</v>
      </c>
      <c r="O45" s="1">
        <v>5.47</v>
      </c>
      <c r="P45" s="1">
        <v>1.81</v>
      </c>
      <c r="Q45" s="1">
        <v>8.03</v>
      </c>
      <c r="R45" s="1">
        <v>0.225404732</v>
      </c>
      <c r="S45" s="1">
        <v>209.0</v>
      </c>
      <c r="T45" s="1">
        <v>15.46</v>
      </c>
      <c r="U45" s="1">
        <v>5.4945</v>
      </c>
      <c r="V45" s="1">
        <v>127.0</v>
      </c>
      <c r="W45" s="1">
        <f t="shared" si="1"/>
        <v>155.0263224</v>
      </c>
      <c r="X45" s="1">
        <v>49.3</v>
      </c>
      <c r="Y45" s="1">
        <v>26.48773671</v>
      </c>
      <c r="Z45" s="1">
        <f t="shared" si="2"/>
        <v>3.775332</v>
      </c>
      <c r="AA45" s="1">
        <v>0.313600052</v>
      </c>
      <c r="AB45" s="1">
        <v>87.5</v>
      </c>
      <c r="AC45" s="1">
        <v>32.45351544</v>
      </c>
      <c r="AD45" s="1" t="s">
        <v>155</v>
      </c>
      <c r="AE45" s="1">
        <v>41.14385371</v>
      </c>
      <c r="AF45" s="1">
        <v>108.6</v>
      </c>
      <c r="AG45" s="1" t="s">
        <v>140</v>
      </c>
      <c r="AH45" s="1" t="s">
        <v>141</v>
      </c>
      <c r="AI45" s="1" t="s">
        <v>142</v>
      </c>
      <c r="AJ45" s="1" t="s">
        <v>142</v>
      </c>
      <c r="AK45" s="1" t="s">
        <v>143</v>
      </c>
      <c r="AL45" s="1">
        <v>119.0</v>
      </c>
      <c r="AM45" s="1">
        <v>68.0</v>
      </c>
      <c r="AN45" s="1">
        <v>1820.86</v>
      </c>
      <c r="AO45" s="1">
        <v>14.0068</v>
      </c>
      <c r="AP45" s="1">
        <v>681.396</v>
      </c>
      <c r="AQ45" s="1">
        <v>1094.11</v>
      </c>
      <c r="AR45" s="1">
        <v>11.7442</v>
      </c>
      <c r="AS45" s="1">
        <v>1100.43</v>
      </c>
      <c r="AT45" s="1">
        <v>3139.12</v>
      </c>
      <c r="AU45" s="1">
        <v>241.237</v>
      </c>
      <c r="AV45" s="1">
        <v>9.73954</v>
      </c>
      <c r="AW45" s="1">
        <v>1.36597</v>
      </c>
      <c r="AX45" s="1">
        <v>2.3679</v>
      </c>
      <c r="AY45" s="1">
        <v>673.268</v>
      </c>
      <c r="AZ45" s="1">
        <v>0.926039</v>
      </c>
      <c r="BA45" s="1">
        <v>2.04182</v>
      </c>
      <c r="BB45" s="1">
        <v>13.27</v>
      </c>
      <c r="BC45" s="1">
        <v>5.74466</v>
      </c>
      <c r="BD45" s="1">
        <v>0.864537</v>
      </c>
      <c r="BE45" s="1">
        <v>277.531</v>
      </c>
      <c r="BF45" s="1">
        <v>7.75543</v>
      </c>
      <c r="BG45" s="1">
        <v>177.437</v>
      </c>
      <c r="BH45" s="1">
        <v>5.016526654</v>
      </c>
      <c r="BI45" s="1">
        <v>0.824285695</v>
      </c>
      <c r="BJ45" s="1">
        <v>0.19980689</v>
      </c>
      <c r="BK45" s="1">
        <v>0.032745089</v>
      </c>
      <c r="BL45" s="1" t="s">
        <v>144</v>
      </c>
      <c r="BM45" s="1" t="s">
        <v>145</v>
      </c>
      <c r="BN45" s="1" t="s">
        <v>145</v>
      </c>
      <c r="BO45" s="1" t="s">
        <v>145</v>
      </c>
      <c r="BP45" s="1" t="s">
        <v>146</v>
      </c>
      <c r="BQ45" s="1" t="s">
        <v>145</v>
      </c>
      <c r="BR45" s="1" t="s">
        <v>145</v>
      </c>
      <c r="BS45" s="1">
        <v>7.502576017</v>
      </c>
      <c r="BT45" s="1">
        <v>0.18609632</v>
      </c>
      <c r="BU45" s="1">
        <v>0.168480715</v>
      </c>
      <c r="BV45" s="1">
        <v>0.04875387</v>
      </c>
      <c r="BW45" s="1">
        <v>0.016085282</v>
      </c>
      <c r="BX45" s="1">
        <v>1.336475983</v>
      </c>
      <c r="BY45" s="1">
        <v>0.733924208</v>
      </c>
      <c r="BZ45" s="1" t="s">
        <v>1091</v>
      </c>
      <c r="CA45" s="1">
        <v>33.76058932</v>
      </c>
      <c r="CB45" s="1" t="s">
        <v>148</v>
      </c>
      <c r="CC45" s="1">
        <v>0.146463444</v>
      </c>
      <c r="CD45" s="1">
        <v>0.209772168</v>
      </c>
      <c r="CE45" s="1">
        <v>0.010994681</v>
      </c>
      <c r="CF45" s="1">
        <v>0.351591649</v>
      </c>
      <c r="CG45" s="1">
        <v>0.127014369</v>
      </c>
      <c r="CH45" s="1">
        <v>2203.227</v>
      </c>
      <c r="CI45" s="2" t="s">
        <v>1080</v>
      </c>
      <c r="CJ45" s="1">
        <v>2401.975</v>
      </c>
      <c r="CK45" s="1">
        <v>1695.953</v>
      </c>
      <c r="CL45" s="1">
        <v>706.022</v>
      </c>
      <c r="CM45" s="1">
        <v>191.911</v>
      </c>
      <c r="CN45" s="1">
        <v>2188.609</v>
      </c>
      <c r="CO45" s="1">
        <v>15.918</v>
      </c>
      <c r="CP45" s="1">
        <v>0.0</v>
      </c>
      <c r="CQ45" s="1">
        <v>15.918</v>
      </c>
      <c r="CR45" s="1">
        <v>0.0</v>
      </c>
      <c r="CS45" s="1">
        <v>5.537</v>
      </c>
      <c r="CT45" s="1">
        <v>5.537</v>
      </c>
      <c r="CU45" s="1">
        <v>0.0</v>
      </c>
      <c r="CV45" s="1">
        <v>1.62</v>
      </c>
      <c r="CW45" s="1">
        <v>0.0</v>
      </c>
      <c r="CX45" s="1">
        <v>0.0</v>
      </c>
      <c r="CY45" s="1">
        <v>182.227</v>
      </c>
      <c r="CZ45" s="1">
        <v>0.049</v>
      </c>
      <c r="DA45" s="1">
        <v>4.581</v>
      </c>
      <c r="DB45" s="1">
        <v>4.631</v>
      </c>
      <c r="DC45" s="1">
        <v>0.032</v>
      </c>
      <c r="DD45" s="1">
        <v>0.191</v>
      </c>
      <c r="DE45" s="1">
        <v>0.223</v>
      </c>
      <c r="DF45" s="1">
        <v>1.122</v>
      </c>
      <c r="DG45" s="1">
        <v>0.708</v>
      </c>
      <c r="DH45" s="1">
        <v>1.83</v>
      </c>
      <c r="DI45" s="1">
        <v>0.159</v>
      </c>
      <c r="DJ45" s="1">
        <v>1.697</v>
      </c>
      <c r="DK45" s="1">
        <v>1.856</v>
      </c>
      <c r="DL45" s="1">
        <v>1493.421</v>
      </c>
      <c r="DM45" s="1">
        <v>693.284</v>
      </c>
      <c r="DN45" s="1">
        <v>2186.705</v>
      </c>
      <c r="DO45" s="1">
        <v>0.0</v>
      </c>
      <c r="DP45" s="1">
        <v>5.537</v>
      </c>
      <c r="DQ45" s="1">
        <v>5.537</v>
      </c>
      <c r="DR45" s="1" t="s">
        <v>149</v>
      </c>
      <c r="DS45" s="1" t="s">
        <v>149</v>
      </c>
      <c r="DT45" s="1" t="s">
        <v>157</v>
      </c>
      <c r="DU45" s="1" t="s">
        <v>149</v>
      </c>
      <c r="DV45" s="1">
        <v>1209.992</v>
      </c>
      <c r="DW45" s="1" t="s">
        <v>1092</v>
      </c>
      <c r="DX45" s="1">
        <v>1319.143</v>
      </c>
      <c r="DY45" s="1">
        <v>105.396</v>
      </c>
      <c r="DZ45" s="1">
        <v>1201.964</v>
      </c>
      <c r="EA45" s="1" t="s">
        <v>149</v>
      </c>
      <c r="EB45" s="1" t="s">
        <v>149</v>
      </c>
      <c r="EC45" s="1" t="s">
        <v>157</v>
      </c>
      <c r="ED45" s="1" t="s">
        <v>149</v>
      </c>
      <c r="EE45" s="1" t="s">
        <v>291</v>
      </c>
      <c r="EF45" s="1" t="s">
        <v>151</v>
      </c>
      <c r="EG45" s="1" t="s">
        <v>151</v>
      </c>
    </row>
    <row r="46" ht="14.25" customHeight="1">
      <c r="A46" s="1" t="s">
        <v>292</v>
      </c>
      <c r="B46" s="1" t="s">
        <v>136</v>
      </c>
      <c r="C46" s="1">
        <v>29.0</v>
      </c>
      <c r="D46" s="4" t="s">
        <v>137</v>
      </c>
      <c r="E46" s="1">
        <v>91.7</v>
      </c>
      <c r="F46" s="1">
        <v>50.0</v>
      </c>
      <c r="G46" s="1" t="s">
        <v>154</v>
      </c>
      <c r="H46" s="1">
        <v>27.0</v>
      </c>
      <c r="I46" s="1">
        <v>105.0</v>
      </c>
      <c r="J46" s="1">
        <v>182.0</v>
      </c>
      <c r="K46" s="1">
        <v>3.64</v>
      </c>
      <c r="L46" s="1">
        <v>145.5</v>
      </c>
      <c r="M46" s="1">
        <v>1.32</v>
      </c>
      <c r="N46" s="1">
        <v>84.0</v>
      </c>
      <c r="O46" s="1">
        <v>4.97</v>
      </c>
      <c r="P46" s="1">
        <v>0.53</v>
      </c>
      <c r="Q46" s="1">
        <v>1.71</v>
      </c>
      <c r="R46" s="1">
        <v>0.30994152</v>
      </c>
      <c r="S46" s="1">
        <v>136.0</v>
      </c>
      <c r="T46" s="1">
        <v>8.29</v>
      </c>
      <c r="U46" s="1">
        <v>4.662</v>
      </c>
      <c r="V46" s="1">
        <v>115.0</v>
      </c>
      <c r="W46" s="1">
        <f t="shared" si="1"/>
        <v>142.6850258</v>
      </c>
      <c r="X46" s="1">
        <v>94.7</v>
      </c>
      <c r="Y46" s="1">
        <v>58.21779043</v>
      </c>
      <c r="Z46" s="1">
        <f t="shared" si="2"/>
        <v>1.717688</v>
      </c>
      <c r="AA46" s="1">
        <v>0.351276032</v>
      </c>
      <c r="AB46" s="1">
        <v>81.9</v>
      </c>
      <c r="AC46" s="1">
        <v>25.93636123</v>
      </c>
      <c r="AD46" s="1" t="s">
        <v>139</v>
      </c>
      <c r="AE46" s="1">
        <v>33.09715518</v>
      </c>
      <c r="AF46" s="1">
        <v>86.7</v>
      </c>
      <c r="AG46" s="1" t="s">
        <v>140</v>
      </c>
      <c r="AH46" s="1" t="s">
        <v>154</v>
      </c>
      <c r="AI46" s="1" t="s">
        <v>142</v>
      </c>
      <c r="AJ46" s="1" t="s">
        <v>167</v>
      </c>
      <c r="AK46" s="1" t="s">
        <v>143</v>
      </c>
      <c r="AL46" s="1">
        <v>154.0</v>
      </c>
      <c r="AM46" s="1">
        <v>95.0</v>
      </c>
      <c r="AN46" s="1">
        <v>2019.21</v>
      </c>
      <c r="AO46" s="1">
        <v>15.9631</v>
      </c>
      <c r="AP46" s="1">
        <v>984.331</v>
      </c>
      <c r="AQ46" s="1">
        <v>1136.23</v>
      </c>
      <c r="AR46" s="1">
        <v>17.8766</v>
      </c>
      <c r="AS46" s="1">
        <v>1214.03</v>
      </c>
      <c r="AT46" s="1">
        <v>3658.74</v>
      </c>
      <c r="AU46" s="1">
        <v>257.994</v>
      </c>
      <c r="AV46" s="1">
        <v>10.7391</v>
      </c>
      <c r="AW46" s="1">
        <v>1.44619</v>
      </c>
      <c r="AX46" s="1">
        <v>3.11171</v>
      </c>
      <c r="AY46" s="1">
        <v>1258.27</v>
      </c>
      <c r="AZ46" s="1">
        <v>2.4582</v>
      </c>
      <c r="BA46" s="1">
        <v>3.27605</v>
      </c>
      <c r="BB46" s="1">
        <v>30.206</v>
      </c>
      <c r="BC46" s="1">
        <v>9.12823</v>
      </c>
      <c r="BD46" s="1">
        <v>2.48592</v>
      </c>
      <c r="BE46" s="1">
        <v>581.549</v>
      </c>
      <c r="BF46" s="1">
        <v>7.66204</v>
      </c>
      <c r="BG46" s="1">
        <v>230.223</v>
      </c>
      <c r="BH46" s="1">
        <v>7.095259385</v>
      </c>
      <c r="BI46" s="1">
        <v>1.928934667</v>
      </c>
      <c r="BJ46" s="1">
        <v>1.015903687</v>
      </c>
      <c r="BK46" s="1">
        <v>0.028997142</v>
      </c>
      <c r="BL46" s="1" t="s">
        <v>156</v>
      </c>
      <c r="BM46" s="1" t="s">
        <v>145</v>
      </c>
      <c r="BN46" s="1" t="s">
        <v>146</v>
      </c>
      <c r="BO46" s="1" t="s">
        <v>146</v>
      </c>
      <c r="BP46" s="1" t="s">
        <v>146</v>
      </c>
      <c r="BQ46" s="1" t="s">
        <v>146</v>
      </c>
      <c r="BR46" s="1" t="s">
        <v>146</v>
      </c>
      <c r="BS46" s="1">
        <v>38.94584947</v>
      </c>
      <c r="BT46" s="1">
        <v>31.81913377</v>
      </c>
      <c r="BU46" s="1">
        <v>19.43083486</v>
      </c>
      <c r="BV46" s="1">
        <v>9.072129725</v>
      </c>
      <c r="BW46" s="1">
        <v>9.810267822</v>
      </c>
      <c r="BX46" s="1">
        <v>-1.31936364</v>
      </c>
      <c r="BY46" s="1">
        <v>-0.653473819</v>
      </c>
      <c r="BZ46" s="1" t="s">
        <v>1094</v>
      </c>
      <c r="CA46" s="1">
        <v>23.00807382</v>
      </c>
      <c r="CB46" s="1" t="s">
        <v>148</v>
      </c>
      <c r="CC46" s="1">
        <v>0.27723078</v>
      </c>
      <c r="CD46" s="1">
        <v>0.351881711</v>
      </c>
      <c r="CE46" s="1">
        <v>0.102610724</v>
      </c>
      <c r="CF46" s="1">
        <v>0.042814505</v>
      </c>
      <c r="CG46" s="1">
        <v>0.027719647</v>
      </c>
      <c r="CH46" s="1">
        <v>937.179</v>
      </c>
      <c r="CI46" s="2" t="s">
        <v>1093</v>
      </c>
      <c r="CJ46" s="1">
        <v>428.788</v>
      </c>
      <c r="CK46" s="1">
        <v>274.832</v>
      </c>
      <c r="CL46" s="1">
        <v>153.955</v>
      </c>
      <c r="CM46" s="1">
        <v>132.485</v>
      </c>
      <c r="CN46" s="1">
        <v>288.436</v>
      </c>
      <c r="CO46" s="1">
        <v>2.071</v>
      </c>
      <c r="CP46" s="1">
        <v>0.0</v>
      </c>
      <c r="CQ46" s="1">
        <v>2.071</v>
      </c>
      <c r="CR46" s="1">
        <v>0.0</v>
      </c>
      <c r="CS46" s="1">
        <v>5.795</v>
      </c>
      <c r="CT46" s="1">
        <v>5.795</v>
      </c>
      <c r="CU46" s="1">
        <v>0.0</v>
      </c>
      <c r="CV46" s="1">
        <v>0.211</v>
      </c>
      <c r="CW46" s="1">
        <v>0.0</v>
      </c>
      <c r="CX46" s="1">
        <v>0.0</v>
      </c>
      <c r="CY46" s="1">
        <v>34.409</v>
      </c>
      <c r="CZ46" s="1">
        <v>0.0</v>
      </c>
      <c r="DA46" s="1">
        <v>19.035</v>
      </c>
      <c r="DB46" s="1">
        <v>19.035</v>
      </c>
      <c r="DC46" s="1">
        <v>0.0</v>
      </c>
      <c r="DD46" s="1">
        <v>0.688</v>
      </c>
      <c r="DE46" s="1">
        <v>0.688</v>
      </c>
      <c r="DF46" s="1">
        <v>64.749</v>
      </c>
      <c r="DG46" s="1">
        <v>13.605</v>
      </c>
      <c r="DH46" s="1">
        <v>78.354</v>
      </c>
      <c r="DI46" s="1">
        <v>3.731</v>
      </c>
      <c r="DJ46" s="1">
        <v>0.774</v>
      </c>
      <c r="DK46" s="1">
        <v>4.504</v>
      </c>
      <c r="DL46" s="1">
        <v>169.856</v>
      </c>
      <c r="DM46" s="1">
        <v>114.041</v>
      </c>
      <c r="DN46" s="1">
        <v>283.897</v>
      </c>
      <c r="DO46" s="1">
        <v>0.0</v>
      </c>
      <c r="DP46" s="1">
        <v>5.795</v>
      </c>
      <c r="DQ46" s="1">
        <v>5.795</v>
      </c>
      <c r="DR46" s="1" t="s">
        <v>157</v>
      </c>
      <c r="DS46" s="1" t="s">
        <v>157</v>
      </c>
      <c r="DT46" s="1" t="s">
        <v>157</v>
      </c>
      <c r="DU46" s="1" t="s">
        <v>157</v>
      </c>
      <c r="DV46" s="1">
        <v>464.132</v>
      </c>
      <c r="DW46" s="1" t="s">
        <v>1093</v>
      </c>
      <c r="DX46" s="1">
        <v>212.354</v>
      </c>
      <c r="DY46" s="1">
        <v>65.612</v>
      </c>
      <c r="DZ46" s="1">
        <v>142.846</v>
      </c>
      <c r="EA46" s="1" t="s">
        <v>157</v>
      </c>
      <c r="EB46" s="1" t="s">
        <v>157</v>
      </c>
      <c r="EC46" s="1" t="s">
        <v>157</v>
      </c>
      <c r="ED46" s="1" t="s">
        <v>157</v>
      </c>
      <c r="EE46" s="1" t="s">
        <v>293</v>
      </c>
      <c r="EF46" s="1" t="s">
        <v>151</v>
      </c>
      <c r="EG46" s="1" t="s">
        <v>151</v>
      </c>
    </row>
    <row r="47" ht="14.25" customHeight="1">
      <c r="A47" s="1" t="s">
        <v>294</v>
      </c>
      <c r="B47" s="1" t="s">
        <v>136</v>
      </c>
      <c r="C47" s="1">
        <v>51.0</v>
      </c>
      <c r="D47" s="4" t="s">
        <v>161</v>
      </c>
      <c r="E47" s="1">
        <v>93.8</v>
      </c>
      <c r="F47" s="1">
        <v>32.0</v>
      </c>
      <c r="G47" s="1" t="s">
        <v>138</v>
      </c>
      <c r="H47" s="1">
        <v>32.0</v>
      </c>
      <c r="I47" s="1">
        <v>93.0</v>
      </c>
      <c r="J47" s="1">
        <v>157.0</v>
      </c>
      <c r="K47" s="1">
        <v>4.90625</v>
      </c>
      <c r="L47" s="1">
        <v>84.5</v>
      </c>
      <c r="M47" s="1">
        <v>2.18</v>
      </c>
      <c r="N47" s="1">
        <v>88.0</v>
      </c>
      <c r="O47" s="1">
        <v>5.64</v>
      </c>
      <c r="P47" s="1">
        <v>0.5</v>
      </c>
      <c r="Q47" s="1">
        <v>2.7</v>
      </c>
      <c r="R47" s="1">
        <v>0.185185185</v>
      </c>
      <c r="S47" s="1">
        <v>160.0</v>
      </c>
      <c r="T47" s="1">
        <v>4.56</v>
      </c>
      <c r="U47" s="1">
        <v>4.884</v>
      </c>
      <c r="V47" s="1">
        <v>70.1</v>
      </c>
      <c r="W47" s="1">
        <f t="shared" si="1"/>
        <v>65.89595376</v>
      </c>
      <c r="X47" s="1">
        <v>168.8</v>
      </c>
      <c r="Y47" s="1">
        <v>101.0280616</v>
      </c>
      <c r="Z47" s="1">
        <f t="shared" si="2"/>
        <v>0.989824</v>
      </c>
      <c r="AA47" s="1">
        <v>0.383527081</v>
      </c>
      <c r="AB47" s="1">
        <v>61.8</v>
      </c>
      <c r="AC47" s="1">
        <v>23.14644886</v>
      </c>
      <c r="AD47" s="1" t="s">
        <v>154</v>
      </c>
      <c r="AE47" s="1">
        <v>36.53363761</v>
      </c>
      <c r="AF47" s="1">
        <v>83.6</v>
      </c>
      <c r="AG47" s="1" t="s">
        <v>140</v>
      </c>
      <c r="AH47" s="1" t="s">
        <v>154</v>
      </c>
      <c r="AI47" s="1" t="s">
        <v>142</v>
      </c>
      <c r="AJ47" s="1" t="s">
        <v>167</v>
      </c>
      <c r="AK47" s="1" t="s">
        <v>170</v>
      </c>
      <c r="AL47" s="1">
        <v>114.0</v>
      </c>
      <c r="AM47" s="1">
        <v>71.0</v>
      </c>
      <c r="AN47" s="1">
        <v>1925.25</v>
      </c>
      <c r="AO47" s="1">
        <v>18.3421</v>
      </c>
      <c r="AP47" s="1">
        <v>700.668</v>
      </c>
      <c r="AQ47" s="1">
        <v>939.92</v>
      </c>
      <c r="AR47" s="1">
        <v>15.3393</v>
      </c>
      <c r="AS47" s="1">
        <v>1290.24</v>
      </c>
      <c r="AT47" s="1">
        <v>2840.44</v>
      </c>
      <c r="AU47" s="1">
        <v>238.072</v>
      </c>
      <c r="AV47" s="1">
        <v>10.2979</v>
      </c>
      <c r="AW47" s="1">
        <v>1.53037</v>
      </c>
      <c r="AX47" s="1">
        <v>3.08394</v>
      </c>
      <c r="AY47" s="1">
        <v>889.978</v>
      </c>
      <c r="AZ47" s="1">
        <v>1.04146</v>
      </c>
      <c r="BA47" s="1">
        <v>1.58078</v>
      </c>
      <c r="BB47" s="1">
        <v>13.5646</v>
      </c>
      <c r="BC47" s="1">
        <v>4.60991</v>
      </c>
      <c r="BD47" s="1">
        <v>1.30938</v>
      </c>
      <c r="BE47" s="1">
        <v>363.448</v>
      </c>
      <c r="BF47" s="1">
        <v>6.81574</v>
      </c>
      <c r="BG47" s="1">
        <v>165.894</v>
      </c>
      <c r="BH47" s="1">
        <v>1.421889196</v>
      </c>
      <c r="BI47" s="1">
        <v>0.239397923</v>
      </c>
      <c r="BJ47" s="1">
        <v>0.130109416</v>
      </c>
      <c r="BK47" s="1">
        <v>0.021020084</v>
      </c>
      <c r="BL47" s="1" t="s">
        <v>144</v>
      </c>
      <c r="BM47" s="1" t="s">
        <v>145</v>
      </c>
      <c r="BN47" s="1" t="s">
        <v>145</v>
      </c>
      <c r="BO47" s="1" t="s">
        <v>145</v>
      </c>
      <c r="BP47" s="1" t="s">
        <v>146</v>
      </c>
      <c r="BQ47" s="1" t="s">
        <v>146</v>
      </c>
      <c r="BR47" s="1" t="s">
        <v>146</v>
      </c>
      <c r="BS47" s="1">
        <v>12.85492678</v>
      </c>
      <c r="BT47" s="1">
        <v>18.95805042</v>
      </c>
      <c r="BU47" s="1">
        <v>8.210458248</v>
      </c>
      <c r="BV47" s="1">
        <v>5.268378967</v>
      </c>
      <c r="BW47" s="1">
        <v>11.51386327</v>
      </c>
      <c r="BX47" s="1">
        <v>-0.420480349</v>
      </c>
      <c r="BY47" s="1">
        <v>-0.21843135</v>
      </c>
      <c r="BZ47" s="1" t="s">
        <v>1094</v>
      </c>
      <c r="CA47" s="1">
        <v>24.90909091</v>
      </c>
      <c r="CB47" s="1" t="s">
        <v>148</v>
      </c>
      <c r="CC47" s="1">
        <v>0.228981695</v>
      </c>
      <c r="CD47" s="1">
        <v>0.193284373</v>
      </c>
      <c r="CE47" s="1">
        <v>0.008988271</v>
      </c>
      <c r="CF47" s="1">
        <v>0.072198473</v>
      </c>
      <c r="CG47" s="1">
        <v>0.296941795</v>
      </c>
      <c r="CH47" s="1">
        <v>1060.719</v>
      </c>
      <c r="CI47" s="2" t="s">
        <v>1080</v>
      </c>
      <c r="CJ47" s="1">
        <v>181.53</v>
      </c>
      <c r="CK47" s="1">
        <v>60.248</v>
      </c>
      <c r="CL47" s="1">
        <v>121.282</v>
      </c>
      <c r="CM47" s="1">
        <v>68.647</v>
      </c>
      <c r="CN47" s="1">
        <v>53.214</v>
      </c>
      <c r="CO47" s="1">
        <v>0.007</v>
      </c>
      <c r="CP47" s="1">
        <v>0.0</v>
      </c>
      <c r="CQ47" s="1">
        <v>0.007</v>
      </c>
      <c r="CR47" s="1">
        <v>0.0</v>
      </c>
      <c r="CS47" s="1">
        <v>59.661</v>
      </c>
      <c r="CT47" s="1">
        <v>59.661</v>
      </c>
      <c r="CU47" s="1">
        <v>0.0</v>
      </c>
      <c r="CV47" s="1">
        <v>0.0</v>
      </c>
      <c r="CW47" s="1">
        <v>0.0</v>
      </c>
      <c r="CX47" s="1">
        <v>0.0</v>
      </c>
      <c r="CY47" s="1">
        <v>54.852</v>
      </c>
      <c r="CZ47" s="1">
        <v>0.0</v>
      </c>
      <c r="DA47" s="1">
        <v>12.514</v>
      </c>
      <c r="DB47" s="1">
        <v>12.514</v>
      </c>
      <c r="DC47" s="1">
        <v>0.0</v>
      </c>
      <c r="DD47" s="1">
        <v>0.585</v>
      </c>
      <c r="DE47" s="1">
        <v>0.585</v>
      </c>
      <c r="DF47" s="1">
        <v>0.0</v>
      </c>
      <c r="DG47" s="1">
        <v>0.697</v>
      </c>
      <c r="DH47" s="1">
        <v>0.697</v>
      </c>
      <c r="DI47" s="1">
        <v>0.197</v>
      </c>
      <c r="DJ47" s="1">
        <v>3.513</v>
      </c>
      <c r="DK47" s="1">
        <v>3.71</v>
      </c>
      <c r="DL47" s="1">
        <v>5.17</v>
      </c>
      <c r="DM47" s="1">
        <v>44.29</v>
      </c>
      <c r="DN47" s="1">
        <v>49.46</v>
      </c>
      <c r="DO47" s="1">
        <v>0.0</v>
      </c>
      <c r="DP47" s="1">
        <v>59.661</v>
      </c>
      <c r="DQ47" s="1">
        <v>59.661</v>
      </c>
      <c r="DR47" s="1" t="s">
        <v>157</v>
      </c>
      <c r="DS47" s="1" t="s">
        <v>158</v>
      </c>
      <c r="DT47" s="1" t="s">
        <v>157</v>
      </c>
      <c r="DU47" s="1" t="s">
        <v>158</v>
      </c>
      <c r="DV47" s="1">
        <v>550.952</v>
      </c>
      <c r="DW47" s="1" t="s">
        <v>1092</v>
      </c>
      <c r="DX47" s="1">
        <v>94.289</v>
      </c>
      <c r="DY47" s="1">
        <v>35.656</v>
      </c>
      <c r="DZ47" s="1">
        <v>27.64</v>
      </c>
      <c r="EA47" s="1" t="s">
        <v>157</v>
      </c>
      <c r="EB47" s="1" t="s">
        <v>158</v>
      </c>
      <c r="EC47" s="1" t="s">
        <v>157</v>
      </c>
      <c r="ED47" s="1" t="s">
        <v>158</v>
      </c>
      <c r="EE47" s="1" t="s">
        <v>295</v>
      </c>
      <c r="EF47" s="1" t="s">
        <v>151</v>
      </c>
      <c r="EG47" s="1" t="s">
        <v>151</v>
      </c>
    </row>
    <row r="48" ht="14.25" customHeight="1">
      <c r="A48" s="1" t="s">
        <v>296</v>
      </c>
      <c r="B48" s="1" t="s">
        <v>136</v>
      </c>
      <c r="C48" s="1">
        <v>32.0</v>
      </c>
      <c r="D48" s="4" t="s">
        <v>137</v>
      </c>
      <c r="E48" s="1">
        <v>97.5</v>
      </c>
      <c r="F48" s="1">
        <v>51.0</v>
      </c>
      <c r="G48" s="1" t="s">
        <v>154</v>
      </c>
      <c r="H48" s="1">
        <v>26.0</v>
      </c>
      <c r="I48" s="1">
        <v>104.0</v>
      </c>
      <c r="J48" s="1">
        <v>181.0</v>
      </c>
      <c r="K48" s="1">
        <v>3.549019608</v>
      </c>
      <c r="L48" s="1">
        <v>222.7</v>
      </c>
      <c r="M48" s="1">
        <v>0.62</v>
      </c>
      <c r="N48" s="1">
        <v>85.0</v>
      </c>
      <c r="O48" s="1">
        <v>5.44</v>
      </c>
      <c r="P48" s="1">
        <v>3.53</v>
      </c>
      <c r="Q48" s="1">
        <v>3.5</v>
      </c>
      <c r="R48" s="1">
        <v>1.008571429</v>
      </c>
      <c r="S48" s="1">
        <v>128.0</v>
      </c>
      <c r="T48" s="1">
        <v>13.66</v>
      </c>
      <c r="U48" s="1">
        <v>4.7175</v>
      </c>
      <c r="V48" s="1">
        <v>157.3</v>
      </c>
      <c r="W48" s="1">
        <f t="shared" si="1"/>
        <v>224.3942505</v>
      </c>
      <c r="X48" s="1">
        <v>57.9</v>
      </c>
      <c r="Y48" s="1">
        <v>34.91563219</v>
      </c>
      <c r="Z48" s="1">
        <f t="shared" si="2"/>
        <v>2.864046667</v>
      </c>
      <c r="AA48" s="1">
        <v>0.32586028</v>
      </c>
      <c r="AB48" s="1">
        <v>77.5</v>
      </c>
      <c r="AC48" s="1">
        <v>26.78508786</v>
      </c>
      <c r="AD48" s="1" t="s">
        <v>139</v>
      </c>
      <c r="AE48" s="1">
        <v>35.88490959</v>
      </c>
      <c r="AF48" s="1">
        <v>92.0</v>
      </c>
      <c r="AG48" s="1" t="s">
        <v>140</v>
      </c>
      <c r="AH48" s="1" t="s">
        <v>141</v>
      </c>
      <c r="AI48" s="1" t="s">
        <v>142</v>
      </c>
      <c r="AJ48" s="1" t="s">
        <v>142</v>
      </c>
      <c r="AK48" s="1" t="s">
        <v>143</v>
      </c>
      <c r="AL48" s="1">
        <v>127.0</v>
      </c>
      <c r="AM48" s="1">
        <v>82.0</v>
      </c>
      <c r="AN48" s="1">
        <v>2214.48</v>
      </c>
      <c r="AO48" s="1">
        <v>21.4934</v>
      </c>
      <c r="AP48" s="1">
        <v>926.536</v>
      </c>
      <c r="AQ48" s="1">
        <v>1161.62</v>
      </c>
      <c r="AR48" s="1">
        <v>15.7132</v>
      </c>
      <c r="AS48" s="1">
        <v>2010.39</v>
      </c>
      <c r="AT48" s="1">
        <v>3578.2</v>
      </c>
      <c r="AU48" s="1">
        <v>291.612</v>
      </c>
      <c r="AV48" s="1">
        <v>11.0987</v>
      </c>
      <c r="AW48" s="1">
        <v>2.72381</v>
      </c>
      <c r="AX48" s="1">
        <v>4.45695</v>
      </c>
      <c r="AY48" s="1">
        <v>727.074</v>
      </c>
      <c r="AZ48" s="1">
        <v>1.08054</v>
      </c>
      <c r="BA48" s="1">
        <v>1.67235</v>
      </c>
      <c r="BB48" s="1">
        <v>14.4295</v>
      </c>
      <c r="BC48" s="1">
        <v>4.72768</v>
      </c>
      <c r="BD48" s="1">
        <v>3.12409</v>
      </c>
      <c r="BE48" s="1">
        <v>381.795</v>
      </c>
      <c r="BF48" s="1">
        <v>7.25596</v>
      </c>
      <c r="BG48" s="1">
        <v>216.093</v>
      </c>
      <c r="BH48" s="1">
        <v>1.63042734</v>
      </c>
      <c r="BI48" s="1">
        <v>0.662243102</v>
      </c>
      <c r="BJ48" s="1">
        <v>0.367500914</v>
      </c>
      <c r="BK48" s="1">
        <v>0.0</v>
      </c>
      <c r="BL48" s="1" t="s">
        <v>156</v>
      </c>
      <c r="BM48" s="1" t="s">
        <v>146</v>
      </c>
      <c r="BN48" s="1" t="s">
        <v>146</v>
      </c>
      <c r="BO48" s="1" t="s">
        <v>146</v>
      </c>
      <c r="BP48" s="1" t="s">
        <v>146</v>
      </c>
      <c r="BQ48" s="1" t="s">
        <v>146</v>
      </c>
      <c r="BR48" s="1" t="s">
        <v>146</v>
      </c>
      <c r="BS48" s="1">
        <v>24.82308368</v>
      </c>
      <c r="BT48" s="1">
        <v>13.52735348</v>
      </c>
      <c r="BU48" s="1">
        <v>4.957086602</v>
      </c>
      <c r="BV48" s="1">
        <v>4.61384652</v>
      </c>
      <c r="BW48" s="1">
        <v>4.988278742</v>
      </c>
      <c r="BX48" s="1">
        <v>-0.877058261</v>
      </c>
      <c r="BY48" s="1">
        <v>-0.396141943</v>
      </c>
      <c r="BZ48" s="1" t="s">
        <v>1094</v>
      </c>
      <c r="CA48" s="1">
        <v>27.02173913</v>
      </c>
      <c r="CB48" s="1" t="s">
        <v>148</v>
      </c>
      <c r="CC48" s="1">
        <v>0.121182829</v>
      </c>
      <c r="CD48" s="1">
        <v>0.62278659</v>
      </c>
      <c r="CE48" s="1">
        <v>0.064062569</v>
      </c>
      <c r="CF48" s="1">
        <v>0.037523617</v>
      </c>
      <c r="CG48" s="1">
        <v>0.021442067</v>
      </c>
      <c r="CH48" s="1">
        <v>2533.004</v>
      </c>
      <c r="CI48" s="2" t="s">
        <v>1080</v>
      </c>
      <c r="CJ48" s="1">
        <v>1657.296</v>
      </c>
      <c r="CK48" s="1">
        <v>1271.328</v>
      </c>
      <c r="CL48" s="1">
        <v>385.968</v>
      </c>
      <c r="CM48" s="1">
        <v>554.741</v>
      </c>
      <c r="CN48" s="1">
        <v>1048.937</v>
      </c>
      <c r="CO48" s="1">
        <v>30.327</v>
      </c>
      <c r="CP48" s="1">
        <v>0.0</v>
      </c>
      <c r="CQ48" s="1">
        <v>30.327</v>
      </c>
      <c r="CR48" s="1">
        <v>0.0</v>
      </c>
      <c r="CS48" s="1">
        <v>23.186</v>
      </c>
      <c r="CT48" s="1">
        <v>23.186</v>
      </c>
      <c r="CU48" s="1">
        <v>0.105</v>
      </c>
      <c r="CV48" s="1">
        <v>23.344</v>
      </c>
      <c r="CW48" s="1">
        <v>24.31</v>
      </c>
      <c r="CX48" s="1">
        <v>0.0</v>
      </c>
      <c r="CY48" s="1">
        <v>471.698</v>
      </c>
      <c r="CZ48" s="1">
        <v>0.0</v>
      </c>
      <c r="DA48" s="1">
        <v>8.46</v>
      </c>
      <c r="DB48" s="1">
        <v>8.46</v>
      </c>
      <c r="DC48" s="1">
        <v>8.04</v>
      </c>
      <c r="DD48" s="1">
        <v>0.839</v>
      </c>
      <c r="DE48" s="1">
        <v>8.879</v>
      </c>
      <c r="DF48" s="1">
        <v>19.14</v>
      </c>
      <c r="DG48" s="1">
        <v>8.297</v>
      </c>
      <c r="DH48" s="1">
        <v>27.438</v>
      </c>
      <c r="DI48" s="1">
        <v>4.676</v>
      </c>
      <c r="DJ48" s="1">
        <v>18.498</v>
      </c>
      <c r="DK48" s="1">
        <v>23.174</v>
      </c>
      <c r="DL48" s="1">
        <v>699.069</v>
      </c>
      <c r="DM48" s="1">
        <v>326.681</v>
      </c>
      <c r="DN48" s="1">
        <v>1025.75</v>
      </c>
      <c r="DO48" s="1">
        <v>0.0</v>
      </c>
      <c r="DP48" s="1">
        <v>23.186</v>
      </c>
      <c r="DQ48" s="1">
        <v>23.186</v>
      </c>
      <c r="DR48" s="1" t="s">
        <v>149</v>
      </c>
      <c r="DS48" s="1" t="s">
        <v>149</v>
      </c>
      <c r="DT48" s="1" t="s">
        <v>149</v>
      </c>
      <c r="DU48" s="1" t="s">
        <v>149</v>
      </c>
      <c r="DV48" s="1">
        <v>1143.837</v>
      </c>
      <c r="DW48" s="1" t="s">
        <v>1092</v>
      </c>
      <c r="DX48" s="1">
        <v>748.391</v>
      </c>
      <c r="DY48" s="1">
        <v>250.506</v>
      </c>
      <c r="DZ48" s="1">
        <v>473.672</v>
      </c>
      <c r="EA48" s="1" t="s">
        <v>149</v>
      </c>
      <c r="EB48" s="1" t="s">
        <v>149</v>
      </c>
      <c r="EC48" s="1" t="s">
        <v>149</v>
      </c>
      <c r="ED48" s="1" t="s">
        <v>149</v>
      </c>
      <c r="EE48" s="1" t="s">
        <v>297</v>
      </c>
      <c r="EF48" s="1" t="s">
        <v>151</v>
      </c>
      <c r="EG48" s="1" t="s">
        <v>151</v>
      </c>
    </row>
    <row r="49" ht="14.25" customHeight="1">
      <c r="A49" s="1" t="s">
        <v>298</v>
      </c>
      <c r="B49" s="1" t="s">
        <v>136</v>
      </c>
      <c r="C49" s="1">
        <v>42.0</v>
      </c>
      <c r="D49" s="4" t="s">
        <v>161</v>
      </c>
      <c r="E49" s="1">
        <v>106.0</v>
      </c>
      <c r="F49" s="1">
        <v>50.0</v>
      </c>
      <c r="G49" s="1" t="s">
        <v>154</v>
      </c>
      <c r="H49" s="1">
        <v>22.0</v>
      </c>
      <c r="I49" s="1">
        <v>126.0</v>
      </c>
      <c r="J49" s="1">
        <v>198.0</v>
      </c>
      <c r="K49" s="1">
        <v>3.96</v>
      </c>
      <c r="L49" s="1">
        <v>218.3</v>
      </c>
      <c r="M49" s="1">
        <v>0.93</v>
      </c>
      <c r="N49" s="1">
        <v>84.0</v>
      </c>
      <c r="O49" s="1">
        <v>5.3</v>
      </c>
      <c r="P49" s="1">
        <v>0.59</v>
      </c>
      <c r="Q49" s="1">
        <v>6.14</v>
      </c>
      <c r="R49" s="1">
        <v>0.096091205</v>
      </c>
      <c r="S49" s="1">
        <v>112.0</v>
      </c>
      <c r="T49" s="1">
        <v>7.03</v>
      </c>
      <c r="U49" s="1">
        <v>4.662</v>
      </c>
      <c r="V49" s="1">
        <v>103.0</v>
      </c>
      <c r="W49" s="1">
        <f t="shared" si="1"/>
        <v>120.9982788</v>
      </c>
      <c r="X49" s="1">
        <v>111.4</v>
      </c>
      <c r="Y49" s="1">
        <v>68.65227349</v>
      </c>
      <c r="Z49" s="1">
        <f t="shared" si="2"/>
        <v>1.456616</v>
      </c>
      <c r="AA49" s="1">
        <v>0.360338947</v>
      </c>
      <c r="AB49" s="1">
        <v>82.4</v>
      </c>
      <c r="AC49" s="1">
        <v>28.37840816</v>
      </c>
      <c r="AD49" s="1" t="s">
        <v>139</v>
      </c>
      <c r="AE49" s="1">
        <v>37.2755037</v>
      </c>
      <c r="AF49" s="1">
        <v>92.3</v>
      </c>
      <c r="AG49" s="1" t="s">
        <v>140</v>
      </c>
      <c r="AH49" s="1" t="s">
        <v>141</v>
      </c>
      <c r="AI49" s="1" t="s">
        <v>142</v>
      </c>
      <c r="AJ49" s="1" t="s">
        <v>167</v>
      </c>
      <c r="AK49" s="1" t="s">
        <v>143</v>
      </c>
      <c r="AL49" s="1">
        <v>159.0</v>
      </c>
      <c r="AM49" s="1">
        <v>104.0</v>
      </c>
      <c r="AN49" s="1">
        <v>2198.37</v>
      </c>
      <c r="AO49" s="1">
        <v>15.0594</v>
      </c>
      <c r="AP49" s="1">
        <v>804.607</v>
      </c>
      <c r="AQ49" s="1">
        <v>1016.18</v>
      </c>
      <c r="AR49" s="1">
        <v>13.4316</v>
      </c>
      <c r="AS49" s="1">
        <v>1106.87</v>
      </c>
      <c r="AT49" s="1">
        <v>3240.93</v>
      </c>
      <c r="AU49" s="1">
        <v>224.388</v>
      </c>
      <c r="AV49" s="1">
        <v>10.293</v>
      </c>
      <c r="AW49" s="1">
        <v>1.5824</v>
      </c>
      <c r="AX49" s="1">
        <v>2.98234</v>
      </c>
      <c r="AY49" s="1">
        <v>978.125</v>
      </c>
      <c r="AZ49" s="1">
        <v>1.13674</v>
      </c>
      <c r="BA49" s="1">
        <v>1.89303</v>
      </c>
      <c r="BB49" s="1">
        <v>16.7256</v>
      </c>
      <c r="BC49" s="1">
        <v>4.73607</v>
      </c>
      <c r="BD49" s="1">
        <v>1.12587</v>
      </c>
      <c r="BE49" s="1">
        <v>306.153</v>
      </c>
      <c r="BF49" s="1">
        <v>7.09128</v>
      </c>
      <c r="BG49" s="1">
        <v>135.515</v>
      </c>
      <c r="BH49" s="1">
        <v>9.582266316</v>
      </c>
      <c r="BI49" s="1">
        <v>2.798927429</v>
      </c>
      <c r="BJ49" s="1">
        <v>1.247268534</v>
      </c>
      <c r="BK49" s="1">
        <v>0.0</v>
      </c>
      <c r="BL49" s="1" t="s">
        <v>156</v>
      </c>
      <c r="BM49" s="1" t="s">
        <v>145</v>
      </c>
      <c r="BN49" s="1" t="s">
        <v>146</v>
      </c>
      <c r="BO49" s="1" t="s">
        <v>146</v>
      </c>
      <c r="BP49" s="1" t="s">
        <v>146</v>
      </c>
      <c r="BQ49" s="1" t="s">
        <v>146</v>
      </c>
      <c r="BR49" s="1" t="s">
        <v>146</v>
      </c>
      <c r="BS49" s="1">
        <v>21.32261013</v>
      </c>
      <c r="BT49" s="1">
        <v>10.14405662</v>
      </c>
      <c r="BU49" s="1">
        <v>10.75282037</v>
      </c>
      <c r="BV49" s="1">
        <v>3.906341049</v>
      </c>
      <c r="BW49" s="1">
        <v>7.680567969</v>
      </c>
      <c r="BX49" s="1">
        <v>0.668724891</v>
      </c>
      <c r="BY49" s="1">
        <v>0.304242444</v>
      </c>
      <c r="BZ49" s="1" t="s">
        <v>1091</v>
      </c>
      <c r="CA49" s="1">
        <v>27.07692308</v>
      </c>
      <c r="CB49" s="1" t="s">
        <v>148</v>
      </c>
      <c r="CC49" s="1">
        <v>0.067033976</v>
      </c>
      <c r="CD49" s="1">
        <v>0.187620002</v>
      </c>
      <c r="CE49" s="1">
        <v>0.546748477</v>
      </c>
      <c r="CF49" s="1">
        <v>0.084982052</v>
      </c>
      <c r="CG49" s="1">
        <v>0.025043827</v>
      </c>
      <c r="CH49" s="1">
        <v>947.467</v>
      </c>
      <c r="CI49" s="2" t="s">
        <v>1093</v>
      </c>
      <c r="CJ49" s="1">
        <v>596.067</v>
      </c>
      <c r="CK49" s="1">
        <v>407.46</v>
      </c>
      <c r="CL49" s="1">
        <v>188.607</v>
      </c>
      <c r="CM49" s="1">
        <v>156.961</v>
      </c>
      <c r="CN49" s="1">
        <v>425.928</v>
      </c>
      <c r="CO49" s="1">
        <v>2.588</v>
      </c>
      <c r="CP49" s="1">
        <v>0.0</v>
      </c>
      <c r="CQ49" s="1">
        <v>2.588</v>
      </c>
      <c r="CR49" s="1">
        <v>0.0</v>
      </c>
      <c r="CS49" s="1">
        <v>10.59</v>
      </c>
      <c r="CT49" s="1">
        <v>10.59</v>
      </c>
      <c r="CU49" s="1">
        <v>0.0</v>
      </c>
      <c r="CV49" s="1">
        <v>0.263</v>
      </c>
      <c r="CW49" s="1">
        <v>119.633</v>
      </c>
      <c r="CX49" s="1">
        <v>0.0</v>
      </c>
      <c r="CY49" s="1">
        <v>21.093</v>
      </c>
      <c r="CZ49" s="1">
        <v>0.0</v>
      </c>
      <c r="DA49" s="1">
        <v>0.0</v>
      </c>
      <c r="DB49" s="1">
        <v>0.0</v>
      </c>
      <c r="DC49" s="1">
        <v>0.012</v>
      </c>
      <c r="DD49" s="1">
        <v>0.188</v>
      </c>
      <c r="DE49" s="1">
        <v>0.2</v>
      </c>
      <c r="DF49" s="1">
        <v>10.329</v>
      </c>
      <c r="DG49" s="1">
        <v>5.705</v>
      </c>
      <c r="DH49" s="1">
        <v>16.034</v>
      </c>
      <c r="DI49" s="1">
        <v>34.928</v>
      </c>
      <c r="DJ49" s="1">
        <v>27.153</v>
      </c>
      <c r="DK49" s="1">
        <v>62.081</v>
      </c>
      <c r="DL49" s="1">
        <v>218.854</v>
      </c>
      <c r="DM49" s="1">
        <v>144.95</v>
      </c>
      <c r="DN49" s="1">
        <v>363.805</v>
      </c>
      <c r="DO49" s="1">
        <v>0.0</v>
      </c>
      <c r="DP49" s="1">
        <v>10.59</v>
      </c>
      <c r="DQ49" s="1">
        <v>10.59</v>
      </c>
      <c r="DR49" s="1" t="s">
        <v>157</v>
      </c>
      <c r="DS49" s="1" t="s">
        <v>157</v>
      </c>
      <c r="DT49" s="1" t="s">
        <v>157</v>
      </c>
      <c r="DU49" s="1" t="s">
        <v>157</v>
      </c>
      <c r="DV49" s="1">
        <v>430.986</v>
      </c>
      <c r="DW49" s="1" t="s">
        <v>1093</v>
      </c>
      <c r="DX49" s="1">
        <v>271.14</v>
      </c>
      <c r="DY49" s="1">
        <v>71.399</v>
      </c>
      <c r="DZ49" s="1">
        <v>193.747</v>
      </c>
      <c r="EA49" s="1" t="s">
        <v>157</v>
      </c>
      <c r="EB49" s="1" t="s">
        <v>157</v>
      </c>
      <c r="EC49" s="1" t="s">
        <v>157</v>
      </c>
      <c r="ED49" s="1" t="s">
        <v>157</v>
      </c>
      <c r="EE49" s="1" t="s">
        <v>299</v>
      </c>
      <c r="EF49" s="1" t="s">
        <v>151</v>
      </c>
      <c r="EG49" s="1" t="s">
        <v>151</v>
      </c>
    </row>
    <row r="50" ht="14.25" customHeight="1">
      <c r="A50" s="1" t="s">
        <v>300</v>
      </c>
      <c r="B50" s="1" t="s">
        <v>153</v>
      </c>
      <c r="C50" s="1">
        <v>62.0</v>
      </c>
      <c r="D50" s="4" t="s">
        <v>161</v>
      </c>
      <c r="E50" s="1">
        <v>87.5</v>
      </c>
      <c r="F50" s="1">
        <v>44.0</v>
      </c>
      <c r="G50" s="1" t="s">
        <v>154</v>
      </c>
      <c r="H50" s="1">
        <v>30.0</v>
      </c>
      <c r="I50" s="1">
        <v>82.0</v>
      </c>
      <c r="J50" s="1">
        <v>156.0</v>
      </c>
      <c r="K50" s="1">
        <v>3.545454545</v>
      </c>
      <c r="L50" s="1">
        <v>137.3</v>
      </c>
      <c r="M50" s="1">
        <v>1.63</v>
      </c>
      <c r="N50" s="1">
        <v>105.0</v>
      </c>
      <c r="O50" s="1">
        <v>5.91</v>
      </c>
      <c r="P50" s="1">
        <v>10.7</v>
      </c>
      <c r="Q50" s="1">
        <v>3.97</v>
      </c>
      <c r="R50" s="1">
        <v>2.695214106</v>
      </c>
      <c r="S50" s="1">
        <v>152.0</v>
      </c>
      <c r="T50" s="1">
        <v>15.68</v>
      </c>
      <c r="U50" s="1">
        <v>5.8275</v>
      </c>
      <c r="V50" s="1">
        <v>114.5</v>
      </c>
      <c r="W50" s="1">
        <f t="shared" si="1"/>
        <v>134.7368421</v>
      </c>
      <c r="X50" s="1">
        <v>48.0</v>
      </c>
      <c r="Y50" s="1">
        <v>24.62374911</v>
      </c>
      <c r="Z50" s="1">
        <f t="shared" si="2"/>
        <v>4.06112</v>
      </c>
      <c r="AA50" s="1">
        <v>0.310514102</v>
      </c>
      <c r="AB50" s="1">
        <v>76.1</v>
      </c>
      <c r="AC50" s="1">
        <v>29.91322805</v>
      </c>
      <c r="AD50" s="1" t="s">
        <v>139</v>
      </c>
      <c r="AE50" s="1">
        <v>42.85838791</v>
      </c>
      <c r="AF50" s="1">
        <v>95.9</v>
      </c>
      <c r="AG50" s="1" t="s">
        <v>140</v>
      </c>
      <c r="AH50" s="1" t="s">
        <v>141</v>
      </c>
      <c r="AI50" s="1" t="s">
        <v>142</v>
      </c>
      <c r="AJ50" s="1" t="s">
        <v>142</v>
      </c>
      <c r="AK50" s="1" t="s">
        <v>143</v>
      </c>
      <c r="AL50" s="1">
        <v>126.0</v>
      </c>
      <c r="AM50" s="1">
        <v>83.0</v>
      </c>
      <c r="AN50" s="1">
        <v>2024.14</v>
      </c>
      <c r="AO50" s="1">
        <v>16.5743</v>
      </c>
      <c r="AP50" s="1">
        <v>873.672</v>
      </c>
      <c r="AQ50" s="1">
        <v>1231.97</v>
      </c>
      <c r="AR50" s="1">
        <v>14.4951</v>
      </c>
      <c r="AS50" s="1">
        <v>1353.14</v>
      </c>
      <c r="AT50" s="1">
        <v>4169.29</v>
      </c>
      <c r="AU50" s="1">
        <v>264.53</v>
      </c>
      <c r="AV50" s="1">
        <v>11.5093</v>
      </c>
      <c r="AW50" s="1">
        <v>1.25643</v>
      </c>
      <c r="AX50" s="1">
        <v>3.26503</v>
      </c>
      <c r="AY50" s="1">
        <v>739.511</v>
      </c>
      <c r="AZ50" s="1">
        <v>0.883688</v>
      </c>
      <c r="BA50" s="1">
        <v>2.30929</v>
      </c>
      <c r="BB50" s="1">
        <v>19.348</v>
      </c>
      <c r="BC50" s="1">
        <v>5.13946</v>
      </c>
      <c r="BD50" s="1">
        <v>1.55245</v>
      </c>
      <c r="BE50" s="1">
        <v>304.541</v>
      </c>
      <c r="BF50" s="1">
        <v>7.51046</v>
      </c>
      <c r="BG50" s="1">
        <v>188.002</v>
      </c>
      <c r="BH50" s="1">
        <v>4.266117528</v>
      </c>
      <c r="BI50" s="1">
        <v>1.219588042</v>
      </c>
      <c r="BJ50" s="1">
        <v>0.67360994</v>
      </c>
      <c r="BK50" s="1">
        <v>0.020418598</v>
      </c>
      <c r="BL50" s="1" t="s">
        <v>144</v>
      </c>
      <c r="BM50" s="1" t="s">
        <v>145</v>
      </c>
      <c r="BN50" s="1" t="s">
        <v>145</v>
      </c>
      <c r="BO50" s="1" t="s">
        <v>145</v>
      </c>
      <c r="BP50" s="1" t="s">
        <v>145</v>
      </c>
      <c r="BQ50" s="1" t="s">
        <v>146</v>
      </c>
      <c r="BR50" s="1" t="s">
        <v>145</v>
      </c>
      <c r="BS50" s="1">
        <v>17.01210167</v>
      </c>
      <c r="BT50" s="1">
        <v>5.506618327</v>
      </c>
      <c r="BU50" s="1">
        <v>5.676883915</v>
      </c>
      <c r="BV50" s="1">
        <v>2.140493684</v>
      </c>
      <c r="BW50" s="1">
        <v>4.368546568</v>
      </c>
      <c r="BX50" s="1">
        <v>-0.03522797</v>
      </c>
      <c r="BY50" s="1">
        <v>-0.017405124</v>
      </c>
      <c r="BZ50" s="1" t="s">
        <v>1094</v>
      </c>
      <c r="CA50" s="1">
        <v>42.73618352</v>
      </c>
      <c r="CB50" s="1" t="s">
        <v>148</v>
      </c>
      <c r="CC50" s="1">
        <v>0.126325303</v>
      </c>
      <c r="CD50" s="1">
        <v>0.370042062</v>
      </c>
      <c r="CE50" s="1">
        <v>0.395348837</v>
      </c>
      <c r="CF50" s="1">
        <v>0.017137692</v>
      </c>
      <c r="CG50" s="1">
        <v>0.008308131</v>
      </c>
      <c r="CH50" s="1">
        <v>1757.517</v>
      </c>
      <c r="CI50" s="2" t="s">
        <v>1080</v>
      </c>
      <c r="CJ50" s="1">
        <v>1352.379</v>
      </c>
      <c r="CK50" s="1">
        <v>935.637</v>
      </c>
      <c r="CL50" s="1">
        <v>416.741</v>
      </c>
      <c r="CM50" s="1">
        <v>299.871</v>
      </c>
      <c r="CN50" s="1">
        <v>1039.169</v>
      </c>
      <c r="CO50" s="1">
        <v>6.816</v>
      </c>
      <c r="CP50" s="1">
        <v>0.0</v>
      </c>
      <c r="CQ50" s="1">
        <v>6.816</v>
      </c>
      <c r="CR50" s="1">
        <v>0.0</v>
      </c>
      <c r="CS50" s="1">
        <v>6.522</v>
      </c>
      <c r="CT50" s="1">
        <v>6.522</v>
      </c>
      <c r="CU50" s="1">
        <v>0.0</v>
      </c>
      <c r="CV50" s="1">
        <v>0.693</v>
      </c>
      <c r="CW50" s="1">
        <v>226.506</v>
      </c>
      <c r="CX50" s="1">
        <v>0.0</v>
      </c>
      <c r="CY50" s="1">
        <v>43.017</v>
      </c>
      <c r="CZ50" s="1">
        <v>0.205</v>
      </c>
      <c r="DA50" s="1">
        <v>1.464</v>
      </c>
      <c r="DB50" s="1">
        <v>1.669</v>
      </c>
      <c r="DC50" s="1">
        <v>0.048</v>
      </c>
      <c r="DD50" s="1">
        <v>0.143</v>
      </c>
      <c r="DE50" s="1">
        <v>0.191</v>
      </c>
      <c r="DF50" s="1">
        <v>17.461</v>
      </c>
      <c r="DG50" s="1">
        <v>11.029</v>
      </c>
      <c r="DH50" s="1">
        <v>28.49</v>
      </c>
      <c r="DI50" s="1">
        <v>66.817</v>
      </c>
      <c r="DJ50" s="1">
        <v>50.228</v>
      </c>
      <c r="DK50" s="1">
        <v>117.045</v>
      </c>
      <c r="DL50" s="1">
        <v>574.73</v>
      </c>
      <c r="DM50" s="1">
        <v>347.317</v>
      </c>
      <c r="DN50" s="1">
        <v>922.047</v>
      </c>
      <c r="DO50" s="1">
        <v>0.0</v>
      </c>
      <c r="DP50" s="1">
        <v>6.522</v>
      </c>
      <c r="DQ50" s="1">
        <v>6.522</v>
      </c>
      <c r="DR50" s="1" t="s">
        <v>149</v>
      </c>
      <c r="DS50" s="1" t="s">
        <v>149</v>
      </c>
      <c r="DT50" s="1" t="s">
        <v>149</v>
      </c>
      <c r="DU50" s="1" t="s">
        <v>149</v>
      </c>
      <c r="DV50" s="1">
        <v>868.278</v>
      </c>
      <c r="DW50" s="1" t="s">
        <v>1092</v>
      </c>
      <c r="DX50" s="1">
        <v>668.125</v>
      </c>
      <c r="DY50" s="1">
        <v>148.147</v>
      </c>
      <c r="DZ50" s="1">
        <v>513.388</v>
      </c>
      <c r="EA50" s="1" t="s">
        <v>149</v>
      </c>
      <c r="EB50" s="1" t="s">
        <v>149</v>
      </c>
      <c r="EC50" s="1" t="s">
        <v>149</v>
      </c>
      <c r="ED50" s="1" t="s">
        <v>149</v>
      </c>
      <c r="EE50" s="1" t="s">
        <v>301</v>
      </c>
      <c r="EF50" s="1" t="s">
        <v>151</v>
      </c>
      <c r="EG50" s="1" t="s">
        <v>151</v>
      </c>
    </row>
    <row r="51" ht="14.25" customHeight="1">
      <c r="A51" s="1" t="s">
        <v>302</v>
      </c>
      <c r="B51" s="1" t="s">
        <v>153</v>
      </c>
      <c r="C51" s="1">
        <v>29.0</v>
      </c>
      <c r="D51" s="4" t="s">
        <v>137</v>
      </c>
      <c r="E51" s="1">
        <v>87.3</v>
      </c>
      <c r="F51" s="1">
        <v>47.0</v>
      </c>
      <c r="G51" s="1" t="s">
        <v>154</v>
      </c>
      <c r="H51" s="1">
        <v>24.0</v>
      </c>
      <c r="I51" s="1">
        <v>120.0</v>
      </c>
      <c r="J51" s="1">
        <v>191.0</v>
      </c>
      <c r="K51" s="1">
        <v>4.063829787</v>
      </c>
      <c r="L51" s="1">
        <v>132.4</v>
      </c>
      <c r="M51" s="1">
        <v>0.77</v>
      </c>
      <c r="N51" s="1">
        <v>78.0</v>
      </c>
      <c r="O51" s="1">
        <v>4.83</v>
      </c>
      <c r="P51" s="1">
        <v>9.54</v>
      </c>
      <c r="Q51" s="1">
        <v>8.87</v>
      </c>
      <c r="R51" s="1">
        <v>1.075535513</v>
      </c>
      <c r="S51" s="1">
        <v>118.0</v>
      </c>
      <c r="T51" s="1">
        <v>7.94</v>
      </c>
      <c r="U51" s="1">
        <v>4.329</v>
      </c>
      <c r="V51" s="1">
        <v>129.6</v>
      </c>
      <c r="W51" s="1">
        <f t="shared" si="1"/>
        <v>191.5560917</v>
      </c>
      <c r="X51" s="1">
        <v>100.9</v>
      </c>
      <c r="Y51" s="1">
        <v>65.45976319</v>
      </c>
      <c r="Z51" s="1">
        <f t="shared" si="2"/>
        <v>1.527656</v>
      </c>
      <c r="AA51" s="1">
        <v>0.357673568</v>
      </c>
      <c r="AB51" s="1">
        <v>86.4</v>
      </c>
      <c r="AC51" s="1">
        <v>32.36008384</v>
      </c>
      <c r="AD51" s="1" t="s">
        <v>155</v>
      </c>
      <c r="AE51" s="1">
        <v>38.79510028</v>
      </c>
      <c r="AF51" s="1">
        <v>101.8</v>
      </c>
      <c r="AG51" s="1" t="s">
        <v>140</v>
      </c>
      <c r="AH51" s="1" t="s">
        <v>141</v>
      </c>
      <c r="AI51" s="1" t="s">
        <v>142</v>
      </c>
      <c r="AJ51" s="1" t="s">
        <v>167</v>
      </c>
      <c r="AK51" s="1" t="s">
        <v>143</v>
      </c>
      <c r="AL51" s="1">
        <v>114.0</v>
      </c>
      <c r="AM51" s="1">
        <v>73.0</v>
      </c>
      <c r="AN51" s="1">
        <v>1704.31</v>
      </c>
      <c r="AO51" s="1">
        <v>13.9451</v>
      </c>
      <c r="AP51" s="1">
        <v>412.292</v>
      </c>
      <c r="AQ51" s="1">
        <v>791.609</v>
      </c>
      <c r="AR51" s="1">
        <v>11.2963</v>
      </c>
      <c r="AS51" s="1">
        <v>927.249</v>
      </c>
      <c r="AT51" s="1">
        <v>2666.36</v>
      </c>
      <c r="AU51" s="1">
        <v>214.723</v>
      </c>
      <c r="AV51" s="1">
        <v>9.36969</v>
      </c>
      <c r="AW51" s="1">
        <v>0.944573</v>
      </c>
      <c r="AX51" s="1">
        <v>3.30926</v>
      </c>
      <c r="AY51" s="1">
        <v>735.141</v>
      </c>
      <c r="AZ51" s="1">
        <v>0.694333</v>
      </c>
      <c r="BA51" s="1">
        <v>1.25184</v>
      </c>
      <c r="BB51" s="1">
        <v>10.6462</v>
      </c>
      <c r="BC51" s="1">
        <v>3.89988</v>
      </c>
      <c r="BD51" s="1">
        <v>0.864905</v>
      </c>
      <c r="BE51" s="1">
        <v>315.665</v>
      </c>
      <c r="BF51" s="1">
        <v>6.99627</v>
      </c>
      <c r="BG51" s="1">
        <v>131.196</v>
      </c>
      <c r="BH51" s="1">
        <v>16.9379564</v>
      </c>
      <c r="BI51" s="1">
        <v>1.249134759</v>
      </c>
      <c r="BJ51" s="1">
        <v>0.688353768</v>
      </c>
      <c r="BK51" s="1">
        <v>0.06553405</v>
      </c>
      <c r="BL51" s="1" t="s">
        <v>156</v>
      </c>
      <c r="BM51" s="1" t="s">
        <v>146</v>
      </c>
      <c r="BN51" s="1" t="s">
        <v>146</v>
      </c>
      <c r="BO51" s="1" t="s">
        <v>145</v>
      </c>
      <c r="BP51" s="1" t="s">
        <v>146</v>
      </c>
      <c r="BQ51" s="1" t="s">
        <v>146</v>
      </c>
      <c r="BR51" s="1" t="s">
        <v>146</v>
      </c>
      <c r="BS51" s="1" t="s">
        <v>147</v>
      </c>
      <c r="BT51" s="1" t="s">
        <v>147</v>
      </c>
      <c r="BU51" s="1" t="s">
        <v>147</v>
      </c>
      <c r="BV51" s="1" t="s">
        <v>147</v>
      </c>
      <c r="BW51" s="1" t="s">
        <v>147</v>
      </c>
      <c r="BX51" s="1">
        <v>1.345383832</v>
      </c>
      <c r="BY51" s="1">
        <v>0.789544502</v>
      </c>
      <c r="BZ51" s="1" t="s">
        <v>1091</v>
      </c>
      <c r="CA51" s="1">
        <v>43.8978389</v>
      </c>
      <c r="CB51" s="1" t="s">
        <v>148</v>
      </c>
      <c r="CC51" s="1">
        <v>0.025964527</v>
      </c>
      <c r="CD51" s="1">
        <v>0.344258548</v>
      </c>
      <c r="CE51" s="1">
        <v>0.004982629</v>
      </c>
      <c r="CF51" s="1">
        <v>0.139513622</v>
      </c>
      <c r="CG51" s="1">
        <v>0.239714756</v>
      </c>
      <c r="CH51" s="1">
        <v>747.787</v>
      </c>
      <c r="CI51" s="2" t="s">
        <v>1093</v>
      </c>
      <c r="CJ51" s="1">
        <v>610.717</v>
      </c>
      <c r="CK51" s="1">
        <v>601.523</v>
      </c>
      <c r="CL51" s="1">
        <v>9.193</v>
      </c>
      <c r="CM51" s="1">
        <v>597.977</v>
      </c>
      <c r="CN51" s="1">
        <v>12.574</v>
      </c>
      <c r="CO51" s="1">
        <v>0.139</v>
      </c>
      <c r="CP51" s="1">
        <v>0.0</v>
      </c>
      <c r="CQ51" s="1">
        <v>0.139</v>
      </c>
      <c r="CR51" s="1">
        <v>0.0</v>
      </c>
      <c r="CS51" s="1">
        <v>0.026</v>
      </c>
      <c r="CT51" s="1">
        <v>0.026</v>
      </c>
      <c r="CU51" s="1">
        <v>0.0</v>
      </c>
      <c r="CV51" s="1">
        <v>0.105</v>
      </c>
      <c r="CW51" s="1">
        <v>0.0</v>
      </c>
      <c r="CX51" s="1">
        <v>0.0</v>
      </c>
      <c r="CY51" s="1">
        <v>318.277</v>
      </c>
      <c r="CZ51" s="1">
        <v>0.036</v>
      </c>
      <c r="DA51" s="1">
        <v>0.0</v>
      </c>
      <c r="DB51" s="1">
        <v>0.036</v>
      </c>
      <c r="DC51" s="1">
        <v>1.007</v>
      </c>
      <c r="DD51" s="1">
        <v>0.0</v>
      </c>
      <c r="DE51" s="1">
        <v>1.007</v>
      </c>
      <c r="DF51" s="1">
        <v>278.439</v>
      </c>
      <c r="DG51" s="1">
        <v>0.196</v>
      </c>
      <c r="DH51" s="1">
        <v>278.635</v>
      </c>
      <c r="DI51" s="1">
        <v>0.107</v>
      </c>
      <c r="DJ51" s="1">
        <v>4.08</v>
      </c>
      <c r="DK51" s="1">
        <v>4.188</v>
      </c>
      <c r="DL51" s="1">
        <v>3.496</v>
      </c>
      <c r="DM51" s="1">
        <v>4.891</v>
      </c>
      <c r="DN51" s="1">
        <v>8.386</v>
      </c>
      <c r="DO51" s="1">
        <v>0.0</v>
      </c>
      <c r="DP51" s="1">
        <v>0.026</v>
      </c>
      <c r="DQ51" s="1">
        <v>0.026</v>
      </c>
      <c r="DR51" s="1" t="s">
        <v>157</v>
      </c>
      <c r="DS51" s="1" t="s">
        <v>157</v>
      </c>
      <c r="DT51" s="1" t="s">
        <v>149</v>
      </c>
      <c r="DU51" s="1" t="s">
        <v>158</v>
      </c>
      <c r="DV51" s="1">
        <v>438.762</v>
      </c>
      <c r="DW51" s="1" t="s">
        <v>1093</v>
      </c>
      <c r="DX51" s="1">
        <v>358.337</v>
      </c>
      <c r="DY51" s="1">
        <v>350.862</v>
      </c>
      <c r="DZ51" s="1">
        <v>7.378</v>
      </c>
      <c r="EA51" s="1" t="s">
        <v>157</v>
      </c>
      <c r="EB51" s="1" t="s">
        <v>157</v>
      </c>
      <c r="EC51" s="1" t="s">
        <v>149</v>
      </c>
      <c r="ED51" s="1" t="s">
        <v>158</v>
      </c>
      <c r="EE51" s="1" t="s">
        <v>303</v>
      </c>
      <c r="EF51" s="1" t="s">
        <v>151</v>
      </c>
      <c r="EG51" s="1" t="s">
        <v>151</v>
      </c>
    </row>
    <row r="52" ht="14.25" customHeight="1">
      <c r="A52" s="1" t="s">
        <v>306</v>
      </c>
      <c r="B52" s="1" t="s">
        <v>136</v>
      </c>
      <c r="C52" s="1">
        <v>24.0</v>
      </c>
      <c r="D52" s="4" t="s">
        <v>137</v>
      </c>
      <c r="E52" s="1">
        <v>98.2</v>
      </c>
      <c r="F52" s="1">
        <v>50.0</v>
      </c>
      <c r="G52" s="1" t="s">
        <v>154</v>
      </c>
      <c r="H52" s="1">
        <v>24.0</v>
      </c>
      <c r="I52" s="1">
        <v>108.0</v>
      </c>
      <c r="J52" s="1">
        <v>182.0</v>
      </c>
      <c r="K52" s="1">
        <v>3.64</v>
      </c>
      <c r="L52" s="1">
        <v>146.0</v>
      </c>
      <c r="M52" s="1">
        <v>0.5</v>
      </c>
      <c r="N52" s="1">
        <v>84.0</v>
      </c>
      <c r="O52" s="1">
        <v>5.29</v>
      </c>
      <c r="P52" s="1">
        <v>0.47</v>
      </c>
      <c r="Q52" s="1">
        <v>9.24</v>
      </c>
      <c r="R52" s="1">
        <v>0.050865801</v>
      </c>
      <c r="S52" s="1">
        <v>119.0</v>
      </c>
      <c r="T52" s="1">
        <v>7.37</v>
      </c>
      <c r="U52" s="1">
        <v>4.662</v>
      </c>
      <c r="V52" s="1">
        <v>106.3</v>
      </c>
      <c r="W52" s="1">
        <f t="shared" si="1"/>
        <v>126.8502582</v>
      </c>
      <c r="X52" s="1">
        <v>106.3</v>
      </c>
      <c r="Y52" s="1">
        <v>65.48514011</v>
      </c>
      <c r="Z52" s="1">
        <f t="shared" si="2"/>
        <v>1.527064</v>
      </c>
      <c r="AA52" s="1">
        <v>0.357695104</v>
      </c>
      <c r="AB52" s="1">
        <v>56.1</v>
      </c>
      <c r="AC52" s="1">
        <v>20.78201885</v>
      </c>
      <c r="AD52" s="1" t="s">
        <v>154</v>
      </c>
      <c r="AE52" s="1">
        <v>26.25690783</v>
      </c>
      <c r="AF52" s="1">
        <v>71.7</v>
      </c>
      <c r="AG52" s="1" t="s">
        <v>154</v>
      </c>
      <c r="AH52" s="1" t="s">
        <v>154</v>
      </c>
      <c r="AI52" s="1" t="s">
        <v>142</v>
      </c>
      <c r="AJ52" s="1" t="s">
        <v>167</v>
      </c>
      <c r="AK52" s="1" t="s">
        <v>143</v>
      </c>
      <c r="AL52" s="1">
        <v>118.0</v>
      </c>
      <c r="AM52" s="1">
        <v>85.0</v>
      </c>
      <c r="AN52" s="1">
        <v>2302.53</v>
      </c>
      <c r="AO52" s="1">
        <v>18.5189</v>
      </c>
      <c r="AP52" s="1">
        <v>639.148</v>
      </c>
      <c r="AQ52" s="1">
        <v>1139.98</v>
      </c>
      <c r="AR52" s="1">
        <v>15.0532</v>
      </c>
      <c r="AS52" s="1">
        <v>1639.53</v>
      </c>
      <c r="AT52" s="1">
        <v>3682.73</v>
      </c>
      <c r="AU52" s="1">
        <v>290.21</v>
      </c>
      <c r="AV52" s="1">
        <v>11.0452</v>
      </c>
      <c r="AW52" s="1">
        <v>2.31695</v>
      </c>
      <c r="AX52" s="1">
        <v>3.35185</v>
      </c>
      <c r="AY52" s="1">
        <v>953.83</v>
      </c>
      <c r="AZ52" s="1">
        <v>1.5672</v>
      </c>
      <c r="BA52" s="1">
        <v>2.39257</v>
      </c>
      <c r="BB52" s="1">
        <v>21.5602</v>
      </c>
      <c r="BC52" s="1">
        <v>6.35584</v>
      </c>
      <c r="BD52" s="1">
        <v>2.42277</v>
      </c>
      <c r="BE52" s="1">
        <v>434.379</v>
      </c>
      <c r="BF52" s="1">
        <v>7.27232</v>
      </c>
      <c r="BG52" s="1">
        <v>226.718</v>
      </c>
      <c r="BH52" s="1">
        <v>6.997996697</v>
      </c>
      <c r="BI52" s="1">
        <v>1.363227489</v>
      </c>
      <c r="BJ52" s="1">
        <v>0.382748362</v>
      </c>
      <c r="BK52" s="1">
        <v>0.014579487</v>
      </c>
      <c r="BL52" s="1" t="s">
        <v>156</v>
      </c>
      <c r="BM52" s="1" t="s">
        <v>145</v>
      </c>
      <c r="BN52" s="1" t="s">
        <v>146</v>
      </c>
      <c r="BO52" s="1" t="s">
        <v>146</v>
      </c>
      <c r="BP52" s="1" t="s">
        <v>146</v>
      </c>
      <c r="BQ52" s="1" t="s">
        <v>146</v>
      </c>
      <c r="BR52" s="1" t="s">
        <v>146</v>
      </c>
      <c r="BS52" s="1">
        <v>25.42961384</v>
      </c>
      <c r="BT52" s="1">
        <v>8.073880128</v>
      </c>
      <c r="BU52" s="1">
        <v>9.469631238</v>
      </c>
      <c r="BV52" s="1">
        <v>2.760829367</v>
      </c>
      <c r="BW52" s="1">
        <v>4.488793109</v>
      </c>
      <c r="BX52" s="1">
        <v>-1.259851491</v>
      </c>
      <c r="BY52" s="1">
        <v>-0.547047977</v>
      </c>
      <c r="BZ52" s="1" t="s">
        <v>1094</v>
      </c>
      <c r="CA52" s="1">
        <v>18.17015342</v>
      </c>
      <c r="CB52" s="1" t="s">
        <v>154</v>
      </c>
      <c r="CC52" s="1">
        <v>4.94428E-4</v>
      </c>
      <c r="CD52" s="1">
        <v>0.910584566</v>
      </c>
      <c r="CE52" s="1">
        <v>0.025862397</v>
      </c>
      <c r="CF52" s="1">
        <v>0.012360704</v>
      </c>
      <c r="CG52" s="1">
        <v>0.001863614</v>
      </c>
      <c r="CH52" s="1">
        <v>1242.365</v>
      </c>
      <c r="CI52" s="2" t="s">
        <v>1080</v>
      </c>
      <c r="CJ52" s="1">
        <v>276.428</v>
      </c>
      <c r="CK52" s="1">
        <v>196.244</v>
      </c>
      <c r="CL52" s="1">
        <v>80.184</v>
      </c>
      <c r="CM52" s="1">
        <v>147.759</v>
      </c>
      <c r="CN52" s="1">
        <v>96.373</v>
      </c>
      <c r="CO52" s="1">
        <v>0.009</v>
      </c>
      <c r="CP52" s="1">
        <v>0.0</v>
      </c>
      <c r="CQ52" s="1">
        <v>0.009</v>
      </c>
      <c r="CR52" s="1">
        <v>0.0</v>
      </c>
      <c r="CS52" s="1">
        <v>32.287</v>
      </c>
      <c r="CT52" s="1">
        <v>32.287</v>
      </c>
      <c r="CU52" s="1">
        <v>0.0</v>
      </c>
      <c r="CV52" s="1">
        <v>0.0</v>
      </c>
      <c r="CW52" s="1">
        <v>0.0</v>
      </c>
      <c r="CX52" s="1">
        <v>0.0</v>
      </c>
      <c r="CY52" s="1">
        <v>147.156</v>
      </c>
      <c r="CZ52" s="1">
        <v>0.0</v>
      </c>
      <c r="DA52" s="1">
        <v>0.0</v>
      </c>
      <c r="DB52" s="1">
        <v>0.0</v>
      </c>
      <c r="DC52" s="1">
        <v>0.0</v>
      </c>
      <c r="DD52" s="1">
        <v>0.102</v>
      </c>
      <c r="DE52" s="1">
        <v>0.102</v>
      </c>
      <c r="DF52" s="1">
        <v>0.0</v>
      </c>
      <c r="DG52" s="1">
        <v>0.5</v>
      </c>
      <c r="DH52" s="1">
        <v>0.5</v>
      </c>
      <c r="DI52" s="1">
        <v>3.259</v>
      </c>
      <c r="DJ52" s="1">
        <v>3.414</v>
      </c>
      <c r="DK52" s="1">
        <v>6.673</v>
      </c>
      <c r="DL52" s="1">
        <v>45.799</v>
      </c>
      <c r="DM52" s="1">
        <v>43.859</v>
      </c>
      <c r="DN52" s="1">
        <v>89.658</v>
      </c>
      <c r="DO52" s="1">
        <v>0.0</v>
      </c>
      <c r="DP52" s="1">
        <v>32.287</v>
      </c>
      <c r="DQ52" s="1">
        <v>32.287</v>
      </c>
      <c r="DR52" s="1" t="s">
        <v>157</v>
      </c>
      <c r="DS52" s="1" t="s">
        <v>158</v>
      </c>
      <c r="DT52" s="1" t="s">
        <v>157</v>
      </c>
      <c r="DU52" s="1" t="s">
        <v>158</v>
      </c>
      <c r="DV52" s="1">
        <v>539.565</v>
      </c>
      <c r="DW52" s="1" t="s">
        <v>1092</v>
      </c>
      <c r="DX52" s="1">
        <v>120.054</v>
      </c>
      <c r="DY52" s="1">
        <v>64.172</v>
      </c>
      <c r="DZ52" s="1">
        <v>41.855</v>
      </c>
      <c r="EA52" s="1" t="s">
        <v>157</v>
      </c>
      <c r="EB52" s="1" t="s">
        <v>158</v>
      </c>
      <c r="EC52" s="1" t="s">
        <v>157</v>
      </c>
      <c r="ED52" s="1" t="s">
        <v>158</v>
      </c>
      <c r="EE52" s="1" t="s">
        <v>307</v>
      </c>
      <c r="EF52" s="1" t="s">
        <v>151</v>
      </c>
      <c r="EG52" s="1" t="s">
        <v>151</v>
      </c>
    </row>
    <row r="53" ht="14.25" customHeight="1">
      <c r="A53" s="1" t="s">
        <v>310</v>
      </c>
      <c r="B53" s="1" t="s">
        <v>153</v>
      </c>
      <c r="C53" s="1">
        <v>53.0</v>
      </c>
      <c r="D53" s="4" t="s">
        <v>161</v>
      </c>
      <c r="E53" s="1">
        <v>95.6</v>
      </c>
      <c r="F53" s="1">
        <v>54.0</v>
      </c>
      <c r="G53" s="1" t="s">
        <v>154</v>
      </c>
      <c r="H53" s="1">
        <v>32.0</v>
      </c>
      <c r="I53" s="1">
        <v>110.0</v>
      </c>
      <c r="J53" s="1">
        <v>196.0</v>
      </c>
      <c r="K53" s="1">
        <v>3.62962963</v>
      </c>
      <c r="L53" s="1">
        <v>51.7</v>
      </c>
      <c r="M53" s="1">
        <v>4.09</v>
      </c>
      <c r="N53" s="1">
        <v>91.0</v>
      </c>
      <c r="O53" s="1">
        <v>5.82</v>
      </c>
      <c r="P53" s="1">
        <v>7.88</v>
      </c>
      <c r="Q53" s="1">
        <v>7.5</v>
      </c>
      <c r="R53" s="1">
        <v>1.050666667</v>
      </c>
      <c r="S53" s="1">
        <v>161.0</v>
      </c>
      <c r="T53" s="1">
        <v>13.61</v>
      </c>
      <c r="U53" s="1">
        <v>5.0505</v>
      </c>
      <c r="V53" s="1">
        <v>137.2</v>
      </c>
      <c r="W53" s="1">
        <f t="shared" si="1"/>
        <v>175.5562722</v>
      </c>
      <c r="X53" s="1">
        <v>57.0</v>
      </c>
      <c r="Y53" s="1">
        <v>32.73331709</v>
      </c>
      <c r="Z53" s="1">
        <f t="shared" si="2"/>
        <v>3.054991333</v>
      </c>
      <c r="AA53" s="1">
        <v>0.322910867</v>
      </c>
      <c r="AB53" s="1">
        <v>78.5</v>
      </c>
      <c r="AC53" s="1">
        <v>28.90381987</v>
      </c>
      <c r="AD53" s="1" t="s">
        <v>139</v>
      </c>
      <c r="AE53" s="1">
        <v>42.586327</v>
      </c>
      <c r="AF53" s="1">
        <v>99.0</v>
      </c>
      <c r="AG53" s="1" t="s">
        <v>140</v>
      </c>
      <c r="AH53" s="1" t="s">
        <v>141</v>
      </c>
      <c r="AI53" s="1" t="s">
        <v>142</v>
      </c>
      <c r="AJ53" s="1" t="s">
        <v>142</v>
      </c>
      <c r="AK53" s="1" t="s">
        <v>143</v>
      </c>
      <c r="AL53" s="1">
        <v>124.0</v>
      </c>
      <c r="AM53" s="1">
        <v>88.0</v>
      </c>
      <c r="AN53" s="1">
        <v>2191.45</v>
      </c>
      <c r="AO53" s="1">
        <v>25.9715</v>
      </c>
      <c r="AP53" s="1">
        <v>675.894</v>
      </c>
      <c r="AQ53" s="1">
        <v>960.118</v>
      </c>
      <c r="AR53" s="1">
        <v>13.3916</v>
      </c>
      <c r="AS53" s="1">
        <v>1813.54</v>
      </c>
      <c r="AT53" s="1">
        <v>3749.03</v>
      </c>
      <c r="AU53" s="1">
        <v>272.105</v>
      </c>
      <c r="AV53" s="1">
        <v>10.3011</v>
      </c>
      <c r="AW53" s="1">
        <v>2.02794</v>
      </c>
      <c r="AX53" s="1">
        <v>2.92943</v>
      </c>
      <c r="AY53" s="1">
        <v>947.799</v>
      </c>
      <c r="AZ53" s="1">
        <v>1.44818</v>
      </c>
      <c r="BA53" s="1">
        <v>1.80836</v>
      </c>
      <c r="BB53" s="1">
        <v>14.7877</v>
      </c>
      <c r="BC53" s="1">
        <v>5.21493</v>
      </c>
      <c r="BD53" s="1">
        <v>2.16815</v>
      </c>
      <c r="BE53" s="1">
        <v>403.996</v>
      </c>
      <c r="BF53" s="1">
        <v>7.03943</v>
      </c>
      <c r="BG53" s="1">
        <v>249.051</v>
      </c>
      <c r="BH53" s="1">
        <v>4.837244981</v>
      </c>
      <c r="BI53" s="1">
        <v>1.28604192</v>
      </c>
      <c r="BJ53" s="1">
        <v>0.734636379</v>
      </c>
      <c r="BK53" s="1">
        <v>0.046372549</v>
      </c>
      <c r="BL53" s="1" t="s">
        <v>144</v>
      </c>
      <c r="BM53" s="1" t="s">
        <v>145</v>
      </c>
      <c r="BN53" s="1" t="s">
        <v>145</v>
      </c>
      <c r="BO53" s="1" t="s">
        <v>145</v>
      </c>
      <c r="BP53" s="1" t="s">
        <v>146</v>
      </c>
      <c r="BQ53" s="1" t="s">
        <v>145</v>
      </c>
      <c r="BR53" s="1" t="s">
        <v>145</v>
      </c>
      <c r="BS53" s="1">
        <v>23.82572388</v>
      </c>
      <c r="BT53" s="1">
        <v>9.264167679</v>
      </c>
      <c r="BU53" s="1">
        <v>2.570958223</v>
      </c>
      <c r="BV53" s="1">
        <v>5.644942862</v>
      </c>
      <c r="BW53" s="1">
        <v>6.975738242</v>
      </c>
      <c r="BX53" s="1">
        <v>-1.415227074</v>
      </c>
      <c r="BY53" s="1">
        <v>-0.645927464</v>
      </c>
      <c r="BZ53" s="1" t="s">
        <v>1094</v>
      </c>
      <c r="CA53" s="1">
        <v>42.70707071</v>
      </c>
      <c r="CB53" s="1" t="s">
        <v>148</v>
      </c>
      <c r="CC53" s="1">
        <v>0.142629058</v>
      </c>
      <c r="CD53" s="1">
        <v>0.26853823</v>
      </c>
      <c r="CE53" s="1">
        <v>0.248403406</v>
      </c>
      <c r="CF53" s="1">
        <v>0.0262551</v>
      </c>
      <c r="CG53" s="1">
        <v>0.056723434</v>
      </c>
      <c r="CH53" s="1">
        <v>1020.057</v>
      </c>
      <c r="CI53" s="2" t="s">
        <v>1080</v>
      </c>
      <c r="CJ53" s="1">
        <v>504.072</v>
      </c>
      <c r="CK53" s="1">
        <v>307.846</v>
      </c>
      <c r="CL53" s="1">
        <v>196.226</v>
      </c>
      <c r="CM53" s="1">
        <v>281.214</v>
      </c>
      <c r="CN53" s="1">
        <v>167.208</v>
      </c>
      <c r="CO53" s="1">
        <v>9.511</v>
      </c>
      <c r="CP53" s="1">
        <v>0.0</v>
      </c>
      <c r="CQ53" s="1">
        <v>9.511</v>
      </c>
      <c r="CR53" s="1">
        <v>0.0</v>
      </c>
      <c r="CS53" s="1">
        <v>46.139</v>
      </c>
      <c r="CT53" s="1">
        <v>46.139</v>
      </c>
      <c r="CU53" s="1">
        <v>0.0</v>
      </c>
      <c r="CV53" s="1">
        <v>0.469</v>
      </c>
      <c r="CW53" s="1">
        <v>0.0</v>
      </c>
      <c r="CX53" s="1">
        <v>0.0</v>
      </c>
      <c r="CY53" s="1">
        <v>29.169</v>
      </c>
      <c r="CZ53" s="1">
        <v>151.922</v>
      </c>
      <c r="DA53" s="1">
        <v>56.87</v>
      </c>
      <c r="DB53" s="1">
        <v>208.792</v>
      </c>
      <c r="DC53" s="1">
        <v>27.833</v>
      </c>
      <c r="DD53" s="1">
        <v>0.949</v>
      </c>
      <c r="DE53" s="1">
        <v>28.782</v>
      </c>
      <c r="DF53" s="1">
        <v>10.149</v>
      </c>
      <c r="DG53" s="1">
        <v>4.303</v>
      </c>
      <c r="DH53" s="1">
        <v>14.452</v>
      </c>
      <c r="DI53" s="1">
        <v>1.822</v>
      </c>
      <c r="DJ53" s="1">
        <v>7.582</v>
      </c>
      <c r="DK53" s="1">
        <v>9.405</v>
      </c>
      <c r="DL53" s="1">
        <v>77.4</v>
      </c>
      <c r="DM53" s="1">
        <v>80.362</v>
      </c>
      <c r="DN53" s="1">
        <v>157.761</v>
      </c>
      <c r="DO53" s="1">
        <v>0.0</v>
      </c>
      <c r="DP53" s="1">
        <v>46.139</v>
      </c>
      <c r="DQ53" s="1">
        <v>46.139</v>
      </c>
      <c r="DR53" s="1" t="s">
        <v>157</v>
      </c>
      <c r="DS53" s="1" t="s">
        <v>157</v>
      </c>
      <c r="DT53" s="1" t="s">
        <v>149</v>
      </c>
      <c r="DU53" s="1" t="s">
        <v>157</v>
      </c>
      <c r="DV53" s="1">
        <v>465.471</v>
      </c>
      <c r="DW53" s="1" t="s">
        <v>1093</v>
      </c>
      <c r="DX53" s="1">
        <v>230.018</v>
      </c>
      <c r="DY53" s="1">
        <v>128.323</v>
      </c>
      <c r="DZ53" s="1">
        <v>76.3</v>
      </c>
      <c r="EA53" s="1" t="s">
        <v>157</v>
      </c>
      <c r="EB53" s="1" t="s">
        <v>157</v>
      </c>
      <c r="EC53" s="1" t="s">
        <v>157</v>
      </c>
      <c r="ED53" s="1" t="s">
        <v>157</v>
      </c>
      <c r="EE53" s="1" t="s">
        <v>311</v>
      </c>
      <c r="EF53" s="1" t="s">
        <v>151</v>
      </c>
      <c r="EG53" s="1" t="s">
        <v>151</v>
      </c>
    </row>
    <row r="54" ht="14.25" customHeight="1">
      <c r="A54" s="1" t="s">
        <v>312</v>
      </c>
      <c r="B54" s="1" t="s">
        <v>136</v>
      </c>
      <c r="C54" s="1">
        <v>40.0</v>
      </c>
      <c r="D54" s="4" t="s">
        <v>137</v>
      </c>
      <c r="E54" s="1">
        <v>98.5</v>
      </c>
      <c r="F54" s="1">
        <v>52.0</v>
      </c>
      <c r="G54" s="1" t="s">
        <v>154</v>
      </c>
      <c r="H54" s="1">
        <v>22.0</v>
      </c>
      <c r="I54" s="1">
        <v>105.0</v>
      </c>
      <c r="J54" s="1">
        <v>179.0</v>
      </c>
      <c r="K54" s="1">
        <v>3.442307692</v>
      </c>
      <c r="L54" s="1">
        <v>96.1</v>
      </c>
      <c r="M54" s="1">
        <v>1.52</v>
      </c>
      <c r="N54" s="1">
        <v>71.0</v>
      </c>
      <c r="O54" s="1">
        <v>5.91</v>
      </c>
      <c r="P54" s="1">
        <v>9.47</v>
      </c>
      <c r="Q54" s="1">
        <v>5.33</v>
      </c>
      <c r="R54" s="1">
        <v>1.77673546</v>
      </c>
      <c r="S54" s="1">
        <v>108.0</v>
      </c>
      <c r="T54" s="1">
        <v>10.9</v>
      </c>
      <c r="U54" s="1">
        <v>3.9405</v>
      </c>
      <c r="V54" s="1">
        <v>193.4</v>
      </c>
      <c r="W54" s="1">
        <f t="shared" si="1"/>
        <v>494.892168</v>
      </c>
      <c r="X54" s="1">
        <v>76.0</v>
      </c>
      <c r="Y54" s="1">
        <v>52.38472742</v>
      </c>
      <c r="Z54" s="1">
        <f t="shared" si="2"/>
        <v>1.908953333</v>
      </c>
      <c r="AA54" s="1">
        <v>0.345707933</v>
      </c>
      <c r="AB54" s="1">
        <v>113.1</v>
      </c>
      <c r="AC54" s="1">
        <v>39.88213788</v>
      </c>
      <c r="AD54" s="1" t="s">
        <v>155</v>
      </c>
      <c r="AE54" s="1">
        <v>45.37068585</v>
      </c>
      <c r="AF54" s="1">
        <v>125.6</v>
      </c>
      <c r="AG54" s="1" t="s">
        <v>140</v>
      </c>
      <c r="AH54" s="1" t="s">
        <v>141</v>
      </c>
      <c r="AI54" s="1" t="s">
        <v>142</v>
      </c>
      <c r="AJ54" s="1" t="s">
        <v>167</v>
      </c>
      <c r="AK54" s="1" t="s">
        <v>143</v>
      </c>
      <c r="AL54" s="1">
        <v>129.0</v>
      </c>
      <c r="AM54" s="1">
        <v>89.0</v>
      </c>
      <c r="AN54" s="1">
        <v>2149.79</v>
      </c>
      <c r="AO54" s="1">
        <v>13.1254</v>
      </c>
      <c r="AP54" s="1">
        <v>309.589</v>
      </c>
      <c r="AQ54" s="1">
        <v>1100.05</v>
      </c>
      <c r="AR54" s="1">
        <v>13.5955</v>
      </c>
      <c r="AS54" s="1">
        <v>995.633</v>
      </c>
      <c r="AT54" s="1">
        <v>2425.14</v>
      </c>
      <c r="AU54" s="1">
        <v>230.374</v>
      </c>
      <c r="AV54" s="1">
        <v>11.2373</v>
      </c>
      <c r="AW54" s="1">
        <v>1.01469</v>
      </c>
      <c r="AX54" s="1">
        <v>2.95446</v>
      </c>
      <c r="AY54" s="1">
        <v>628.769</v>
      </c>
      <c r="AZ54" s="1">
        <v>0.813361</v>
      </c>
      <c r="BA54" s="1">
        <v>1.59885</v>
      </c>
      <c r="BB54" s="1">
        <v>26.642</v>
      </c>
      <c r="BC54" s="1">
        <v>4.71488</v>
      </c>
      <c r="BD54" s="1">
        <v>1.6397</v>
      </c>
      <c r="BE54" s="1">
        <v>295.127</v>
      </c>
      <c r="BF54" s="1">
        <v>7.3836</v>
      </c>
      <c r="BG54" s="1">
        <v>92.9817</v>
      </c>
      <c r="BH54" s="1">
        <v>14.41753868</v>
      </c>
      <c r="BI54" s="1">
        <v>4.60685849</v>
      </c>
      <c r="BJ54" s="1">
        <v>1.577928861</v>
      </c>
      <c r="BK54" s="1">
        <v>0.076606061</v>
      </c>
      <c r="BL54" s="1" t="s">
        <v>156</v>
      </c>
      <c r="BM54" s="1" t="s">
        <v>145</v>
      </c>
      <c r="BN54" s="1" t="s">
        <v>146</v>
      </c>
      <c r="BO54" s="1" t="s">
        <v>146</v>
      </c>
      <c r="BP54" s="1" t="s">
        <v>146</v>
      </c>
      <c r="BQ54" s="1" t="s">
        <v>146</v>
      </c>
      <c r="BR54" s="1" t="s">
        <v>146</v>
      </c>
      <c r="BS54" s="1">
        <v>29.2098498</v>
      </c>
      <c r="BT54" s="1">
        <v>19.64006425</v>
      </c>
      <c r="BU54" s="1">
        <v>10.47224083</v>
      </c>
      <c r="BV54" s="1">
        <v>4.942071531</v>
      </c>
      <c r="BW54" s="1">
        <v>3.50873241</v>
      </c>
      <c r="BX54" s="1">
        <v>1.205864629</v>
      </c>
      <c r="BY54" s="1">
        <v>0.560867269</v>
      </c>
      <c r="BZ54" s="1" t="s">
        <v>1091</v>
      </c>
      <c r="CA54" s="1">
        <v>37.18471338</v>
      </c>
      <c r="CB54" s="1" t="s">
        <v>148</v>
      </c>
      <c r="CC54" s="1">
        <v>0.177188344</v>
      </c>
      <c r="CD54" s="1">
        <v>0.385835678</v>
      </c>
      <c r="CE54" s="1">
        <v>0.026397274</v>
      </c>
      <c r="CF54" s="1">
        <v>0.041681395</v>
      </c>
      <c r="CG54" s="1">
        <v>0.120449051</v>
      </c>
      <c r="CH54" s="1">
        <v>450.386</v>
      </c>
      <c r="CI54" s="2" t="s">
        <v>1093</v>
      </c>
      <c r="CJ54" s="1">
        <v>223.831</v>
      </c>
      <c r="CK54" s="1">
        <v>142.25</v>
      </c>
      <c r="CL54" s="1">
        <v>81.581</v>
      </c>
      <c r="CM54" s="1">
        <v>115.914</v>
      </c>
      <c r="CN54" s="1">
        <v>86.501</v>
      </c>
      <c r="CO54" s="1">
        <v>2.754</v>
      </c>
      <c r="CP54" s="1">
        <v>0.0</v>
      </c>
      <c r="CQ54" s="1">
        <v>2.754</v>
      </c>
      <c r="CR54" s="1">
        <v>0.0</v>
      </c>
      <c r="CS54" s="1">
        <v>18.661</v>
      </c>
      <c r="CT54" s="1">
        <v>18.661</v>
      </c>
      <c r="CU54" s="1">
        <v>0.0</v>
      </c>
      <c r="CV54" s="1">
        <v>2.753</v>
      </c>
      <c r="CW54" s="1">
        <v>79.756</v>
      </c>
      <c r="CX54" s="1">
        <v>0.0</v>
      </c>
      <c r="CY54" s="1">
        <v>22.787</v>
      </c>
      <c r="CZ54" s="1">
        <v>0.082</v>
      </c>
      <c r="DA54" s="1">
        <v>1.135</v>
      </c>
      <c r="DB54" s="1">
        <v>1.217</v>
      </c>
      <c r="DC54" s="1">
        <v>0.0</v>
      </c>
      <c r="DD54" s="1">
        <v>0.09</v>
      </c>
      <c r="DE54" s="1">
        <v>0.09</v>
      </c>
      <c r="DF54" s="1">
        <v>8.349</v>
      </c>
      <c r="DG54" s="1">
        <v>3.693</v>
      </c>
      <c r="DH54" s="1">
        <v>12.042</v>
      </c>
      <c r="DI54" s="1">
        <v>23.37</v>
      </c>
      <c r="DJ54" s="1">
        <v>18.476</v>
      </c>
      <c r="DK54" s="1">
        <v>41.846</v>
      </c>
      <c r="DL54" s="1">
        <v>5.111</v>
      </c>
      <c r="DM54" s="1">
        <v>39.509</v>
      </c>
      <c r="DN54" s="1">
        <v>44.62</v>
      </c>
      <c r="DO54" s="1">
        <v>0.0</v>
      </c>
      <c r="DP54" s="1">
        <v>18.661</v>
      </c>
      <c r="DQ54" s="1">
        <v>18.661</v>
      </c>
      <c r="DR54" s="1" t="s">
        <v>158</v>
      </c>
      <c r="DS54" s="1" t="s">
        <v>158</v>
      </c>
      <c r="DT54" s="1" t="s">
        <v>157</v>
      </c>
      <c r="DU54" s="1" t="s">
        <v>158</v>
      </c>
      <c r="DV54" s="1">
        <v>209.502</v>
      </c>
      <c r="DW54" s="1" t="s">
        <v>1093</v>
      </c>
      <c r="DX54" s="1">
        <v>104.118</v>
      </c>
      <c r="DY54" s="1">
        <v>53.919</v>
      </c>
      <c r="DZ54" s="1">
        <v>40.237</v>
      </c>
      <c r="EA54" s="1" t="s">
        <v>158</v>
      </c>
      <c r="EB54" s="1" t="s">
        <v>158</v>
      </c>
      <c r="EC54" s="1" t="s">
        <v>157</v>
      </c>
      <c r="ED54" s="1" t="s">
        <v>158</v>
      </c>
      <c r="EE54" s="1" t="s">
        <v>313</v>
      </c>
      <c r="EF54" s="1" t="s">
        <v>151</v>
      </c>
      <c r="EG54" s="1" t="s">
        <v>151</v>
      </c>
    </row>
    <row r="55" ht="14.25" customHeight="1">
      <c r="A55" s="1" t="s">
        <v>314</v>
      </c>
      <c r="B55" s="1" t="s">
        <v>136</v>
      </c>
      <c r="C55" s="1">
        <v>60.0</v>
      </c>
      <c r="D55" s="4" t="s">
        <v>161</v>
      </c>
      <c r="E55" s="1">
        <v>99.7</v>
      </c>
      <c r="F55" s="1">
        <v>33.0</v>
      </c>
      <c r="G55" s="1" t="s">
        <v>138</v>
      </c>
      <c r="H55" s="1">
        <v>44.0</v>
      </c>
      <c r="I55" s="1">
        <v>86.0</v>
      </c>
      <c r="J55" s="1">
        <v>163.0</v>
      </c>
      <c r="K55" s="1">
        <v>4.939393939</v>
      </c>
      <c r="L55" s="1">
        <v>150.0</v>
      </c>
      <c r="M55" s="1">
        <v>1.76</v>
      </c>
      <c r="N55" s="1">
        <v>84.0</v>
      </c>
      <c r="O55" s="1">
        <v>5.05</v>
      </c>
      <c r="P55" s="1">
        <v>5.06</v>
      </c>
      <c r="Q55" s="1">
        <v>1.52</v>
      </c>
      <c r="R55" s="1">
        <v>3.328947368</v>
      </c>
      <c r="S55" s="1">
        <v>222.0</v>
      </c>
      <c r="T55" s="1">
        <v>16.88</v>
      </c>
      <c r="U55" s="1">
        <v>4.662</v>
      </c>
      <c r="V55" s="1">
        <v>185.8</v>
      </c>
      <c r="W55" s="1">
        <f t="shared" si="1"/>
        <v>290.5335628</v>
      </c>
      <c r="X55" s="1">
        <v>47.3</v>
      </c>
      <c r="Y55" s="1">
        <v>28.59155703</v>
      </c>
      <c r="Z55" s="1">
        <f t="shared" si="2"/>
        <v>3.497536</v>
      </c>
      <c r="AA55" s="1">
        <v>0.316898751</v>
      </c>
      <c r="AB55" s="1">
        <v>90.7</v>
      </c>
      <c r="AC55" s="1">
        <v>27.65479137</v>
      </c>
      <c r="AD55" s="1" t="s">
        <v>139</v>
      </c>
      <c r="AE55" s="1">
        <v>38.66757749</v>
      </c>
      <c r="AF55" s="1">
        <v>103.8</v>
      </c>
      <c r="AG55" s="1" t="s">
        <v>140</v>
      </c>
      <c r="AH55" s="1" t="s">
        <v>141</v>
      </c>
      <c r="AI55" s="1" t="s">
        <v>142</v>
      </c>
      <c r="AJ55" s="1" t="s">
        <v>167</v>
      </c>
      <c r="AK55" s="1" t="s">
        <v>143</v>
      </c>
      <c r="AL55" s="1">
        <v>129.0</v>
      </c>
      <c r="AM55" s="1">
        <v>84.0</v>
      </c>
      <c r="AN55" s="1">
        <v>1914.69</v>
      </c>
      <c r="AO55" s="1">
        <v>15.8014</v>
      </c>
      <c r="AP55" s="1">
        <v>734.188</v>
      </c>
      <c r="AQ55" s="1">
        <v>1158.91</v>
      </c>
      <c r="AR55" s="1">
        <v>16.3267</v>
      </c>
      <c r="AS55" s="1">
        <v>1632.91</v>
      </c>
      <c r="AT55" s="1">
        <v>3253.88</v>
      </c>
      <c r="AU55" s="1">
        <v>235.619</v>
      </c>
      <c r="AV55" s="1">
        <v>11.329</v>
      </c>
      <c r="AW55" s="1">
        <v>1.30625</v>
      </c>
      <c r="AX55" s="1">
        <v>4.727</v>
      </c>
      <c r="AY55" s="1">
        <v>989.591</v>
      </c>
      <c r="AZ55" s="1">
        <v>1.4501</v>
      </c>
      <c r="BA55" s="1">
        <v>2.60395</v>
      </c>
      <c r="BB55" s="1">
        <v>37.3881</v>
      </c>
      <c r="BC55" s="1">
        <v>4.88677</v>
      </c>
      <c r="BD55" s="1">
        <v>3.21895</v>
      </c>
      <c r="BE55" s="1">
        <v>401.372</v>
      </c>
      <c r="BF55" s="1">
        <v>7.28185</v>
      </c>
      <c r="BG55" s="1">
        <v>166.172</v>
      </c>
      <c r="BH55" s="1">
        <v>11.20251435</v>
      </c>
      <c r="BI55" s="1">
        <v>2.837503279</v>
      </c>
      <c r="BJ55" s="1">
        <v>1.471922201</v>
      </c>
      <c r="BK55" s="1">
        <v>0.096047196</v>
      </c>
      <c r="BL55" s="1" t="s">
        <v>144</v>
      </c>
      <c r="BM55" s="1" t="s">
        <v>146</v>
      </c>
      <c r="BN55" s="1" t="s">
        <v>145</v>
      </c>
      <c r="BO55" s="1" t="s">
        <v>145</v>
      </c>
      <c r="BP55" s="1" t="s">
        <v>146</v>
      </c>
      <c r="BQ55" s="1" t="s">
        <v>146</v>
      </c>
      <c r="BR55" s="1" t="s">
        <v>145</v>
      </c>
      <c r="BS55" s="1">
        <v>37.02423143</v>
      </c>
      <c r="BT55" s="1">
        <v>19.05538963</v>
      </c>
      <c r="BU55" s="1">
        <v>13.60953922</v>
      </c>
      <c r="BV55" s="1">
        <v>5.825993951</v>
      </c>
      <c r="BW55" s="1">
        <v>5.15066296</v>
      </c>
      <c r="BX55" s="1">
        <v>-1.383665575</v>
      </c>
      <c r="BY55" s="1">
        <v>-0.72254077</v>
      </c>
      <c r="BZ55" s="1" t="s">
        <v>1094</v>
      </c>
      <c r="CA55" s="1">
        <v>29.10597303</v>
      </c>
      <c r="CB55" s="1" t="s">
        <v>148</v>
      </c>
      <c r="CC55" s="1">
        <v>0.184826013</v>
      </c>
      <c r="CD55" s="1">
        <v>0.149539565</v>
      </c>
      <c r="CE55" s="1">
        <v>0.201980279</v>
      </c>
      <c r="CF55" s="1">
        <v>0.030274631</v>
      </c>
      <c r="CG55" s="1">
        <v>0.158177818</v>
      </c>
      <c r="CH55" s="1">
        <v>1523.736</v>
      </c>
      <c r="CI55" s="2" t="s">
        <v>1080</v>
      </c>
      <c r="CJ55" s="1">
        <v>484.034</v>
      </c>
      <c r="CK55" s="1">
        <v>402.334</v>
      </c>
      <c r="CL55" s="1">
        <v>81.7</v>
      </c>
      <c r="CM55" s="1">
        <v>252.037</v>
      </c>
      <c r="CN55" s="1">
        <v>207.505</v>
      </c>
      <c r="CO55" s="1">
        <v>9.902</v>
      </c>
      <c r="CP55" s="1">
        <v>0.0</v>
      </c>
      <c r="CQ55" s="1">
        <v>9.902</v>
      </c>
      <c r="CR55" s="1">
        <v>0.07</v>
      </c>
      <c r="CS55" s="1">
        <v>14.52</v>
      </c>
      <c r="CT55" s="1">
        <v>14.59</v>
      </c>
      <c r="CU55" s="1">
        <v>0.0</v>
      </c>
      <c r="CV55" s="1">
        <v>4.207</v>
      </c>
      <c r="CW55" s="1">
        <v>31.902</v>
      </c>
      <c r="CX55" s="1">
        <v>0.0</v>
      </c>
      <c r="CY55" s="1">
        <v>187.681</v>
      </c>
      <c r="CZ55" s="1">
        <v>0.0</v>
      </c>
      <c r="DA55" s="1">
        <v>8.344</v>
      </c>
      <c r="DB55" s="1">
        <v>8.344</v>
      </c>
      <c r="DC55" s="1">
        <v>7.224</v>
      </c>
      <c r="DD55" s="1">
        <v>0.585</v>
      </c>
      <c r="DE55" s="1">
        <v>7.809</v>
      </c>
      <c r="DF55" s="1">
        <v>9.493</v>
      </c>
      <c r="DG55" s="1">
        <v>3.801</v>
      </c>
      <c r="DH55" s="1">
        <v>13.294</v>
      </c>
      <c r="DI55" s="1">
        <v>9.515</v>
      </c>
      <c r="DJ55" s="1">
        <v>13.8</v>
      </c>
      <c r="DK55" s="1">
        <v>23.316</v>
      </c>
      <c r="DL55" s="1">
        <v>143.542</v>
      </c>
      <c r="DM55" s="1">
        <v>40.647</v>
      </c>
      <c r="DN55" s="1">
        <v>184.189</v>
      </c>
      <c r="DO55" s="1">
        <v>0.07</v>
      </c>
      <c r="DP55" s="1">
        <v>14.52</v>
      </c>
      <c r="DQ55" s="1">
        <v>14.59</v>
      </c>
      <c r="DR55" s="1" t="s">
        <v>149</v>
      </c>
      <c r="DS55" s="1" t="s">
        <v>157</v>
      </c>
      <c r="DT55" s="1" t="s">
        <v>149</v>
      </c>
      <c r="DU55" s="1" t="s">
        <v>157</v>
      </c>
      <c r="DV55" s="1">
        <v>795.814</v>
      </c>
      <c r="DW55" s="1" t="s">
        <v>1092</v>
      </c>
      <c r="DX55" s="1">
        <v>252.8</v>
      </c>
      <c r="DY55" s="1">
        <v>131.633</v>
      </c>
      <c r="DZ55" s="1">
        <v>108.375</v>
      </c>
      <c r="EA55" s="1" t="s">
        <v>149</v>
      </c>
      <c r="EB55" s="1" t="s">
        <v>157</v>
      </c>
      <c r="EC55" s="1" t="s">
        <v>157</v>
      </c>
      <c r="ED55" s="1" t="s">
        <v>157</v>
      </c>
      <c r="EE55" s="1" t="s">
        <v>315</v>
      </c>
      <c r="EF55" s="1" t="s">
        <v>151</v>
      </c>
      <c r="EG55" s="1" t="s">
        <v>151</v>
      </c>
    </row>
    <row r="56" ht="14.25" customHeight="1">
      <c r="A56" s="1" t="s">
        <v>316</v>
      </c>
      <c r="B56" s="1" t="s">
        <v>136</v>
      </c>
      <c r="C56" s="1">
        <v>28.0</v>
      </c>
      <c r="D56" s="4" t="s">
        <v>137</v>
      </c>
      <c r="E56" s="1">
        <v>139.0</v>
      </c>
      <c r="F56" s="1">
        <v>34.0</v>
      </c>
      <c r="G56" s="1" t="s">
        <v>138</v>
      </c>
      <c r="H56" s="1">
        <v>88.0</v>
      </c>
      <c r="I56" s="1" t="s">
        <v>147</v>
      </c>
      <c r="J56" s="1">
        <v>262.0</v>
      </c>
      <c r="K56" s="1">
        <v>7.705882353</v>
      </c>
      <c r="L56" s="1">
        <v>369.8</v>
      </c>
      <c r="M56" s="1">
        <v>2.15</v>
      </c>
      <c r="N56" s="1">
        <v>98.0</v>
      </c>
      <c r="O56" s="1">
        <v>5.41</v>
      </c>
      <c r="P56" s="1">
        <v>5.85</v>
      </c>
      <c r="Q56" s="1">
        <v>2.26</v>
      </c>
      <c r="R56" s="1">
        <v>2.588495575</v>
      </c>
      <c r="S56" s="1">
        <v>440.0</v>
      </c>
      <c r="T56" s="1">
        <v>55.94</v>
      </c>
      <c r="U56" s="1">
        <v>5.439</v>
      </c>
      <c r="V56" s="1">
        <v>314.7</v>
      </c>
      <c r="W56" s="1">
        <f t="shared" si="1"/>
        <v>576.9984528</v>
      </c>
      <c r="X56" s="1">
        <v>14.7</v>
      </c>
      <c r="Y56" s="1">
        <v>7.395047998</v>
      </c>
      <c r="Z56" s="1">
        <f t="shared" si="2"/>
        <v>13.52256267</v>
      </c>
      <c r="AA56" s="1">
        <v>0.267174024</v>
      </c>
      <c r="AB56" s="1">
        <v>96.2</v>
      </c>
      <c r="AC56" s="1">
        <v>31.5202216</v>
      </c>
      <c r="AD56" s="1" t="s">
        <v>155</v>
      </c>
      <c r="AE56" s="1">
        <v>41.92750012</v>
      </c>
      <c r="AF56" s="1">
        <v>105.1</v>
      </c>
      <c r="AG56" s="1" t="s">
        <v>140</v>
      </c>
      <c r="AH56" s="1" t="s">
        <v>141</v>
      </c>
      <c r="AI56" s="1" t="s">
        <v>167</v>
      </c>
      <c r="AJ56" s="1" t="s">
        <v>142</v>
      </c>
      <c r="AK56" s="1" t="s">
        <v>173</v>
      </c>
      <c r="AL56" s="1">
        <v>131.0</v>
      </c>
      <c r="AM56" s="1">
        <v>79.0</v>
      </c>
      <c r="AN56" s="1">
        <v>2192.06</v>
      </c>
      <c r="AO56" s="1">
        <v>13.4364</v>
      </c>
      <c r="AP56" s="1">
        <v>507.849</v>
      </c>
      <c r="AQ56" s="1">
        <v>956.733</v>
      </c>
      <c r="AR56" s="1">
        <v>13.7371</v>
      </c>
      <c r="AS56" s="1">
        <v>1186.0</v>
      </c>
      <c r="AT56" s="1">
        <v>2811.48</v>
      </c>
      <c r="AU56" s="1">
        <v>216.112</v>
      </c>
      <c r="AV56" s="1">
        <v>9.75807</v>
      </c>
      <c r="AW56" s="1">
        <v>1.30631</v>
      </c>
      <c r="AX56" s="1">
        <v>2.79842</v>
      </c>
      <c r="AY56" s="1">
        <v>810.354</v>
      </c>
      <c r="AZ56" s="1">
        <v>1.04146</v>
      </c>
      <c r="BA56" s="1">
        <v>1.73416</v>
      </c>
      <c r="BB56" s="1">
        <v>16.6256</v>
      </c>
      <c r="BC56" s="1">
        <v>5.41761</v>
      </c>
      <c r="BD56" s="1">
        <v>1.11314</v>
      </c>
      <c r="BE56" s="1">
        <v>312.694</v>
      </c>
      <c r="BF56" s="1">
        <v>7.05874</v>
      </c>
      <c r="BG56" s="1">
        <v>170.111</v>
      </c>
      <c r="BH56" s="1">
        <v>2.334783137</v>
      </c>
      <c r="BI56" s="1">
        <v>1.069768443</v>
      </c>
      <c r="BJ56" s="1">
        <v>0.328605316</v>
      </c>
      <c r="BK56" s="1">
        <v>0.024107628</v>
      </c>
      <c r="BL56" s="1" t="s">
        <v>144</v>
      </c>
      <c r="BM56" s="1" t="s">
        <v>145</v>
      </c>
      <c r="BN56" s="1" t="s">
        <v>145</v>
      </c>
      <c r="BO56" s="1" t="s">
        <v>145</v>
      </c>
      <c r="BP56" s="1" t="s">
        <v>146</v>
      </c>
      <c r="BQ56" s="1" t="s">
        <v>146</v>
      </c>
      <c r="BR56" s="1" t="s">
        <v>145</v>
      </c>
      <c r="BS56" s="1">
        <v>16.8833983</v>
      </c>
      <c r="BT56" s="1">
        <v>19.16056074</v>
      </c>
      <c r="BU56" s="1">
        <v>11.68112018</v>
      </c>
      <c r="BV56" s="1">
        <v>5.006949503</v>
      </c>
      <c r="BW56" s="1">
        <v>10.72085274</v>
      </c>
      <c r="BX56" s="1">
        <v>0.912425148</v>
      </c>
      <c r="BY56" s="1">
        <v>0.416252349</v>
      </c>
      <c r="BZ56" s="1" t="s">
        <v>1091</v>
      </c>
      <c r="CA56" s="1">
        <v>30.75547098</v>
      </c>
      <c r="CB56" s="1" t="s">
        <v>148</v>
      </c>
      <c r="CC56" s="1">
        <v>6.14817E-4</v>
      </c>
      <c r="CD56" s="1">
        <v>0.423557742</v>
      </c>
      <c r="CE56" s="1">
        <v>0.235679885</v>
      </c>
      <c r="CF56" s="1">
        <v>0.120709089</v>
      </c>
      <c r="CG56" s="1">
        <v>0.001895686</v>
      </c>
      <c r="CH56" s="1">
        <v>539.02</v>
      </c>
      <c r="CI56" s="2" t="s">
        <v>1093</v>
      </c>
      <c r="CJ56" s="1">
        <v>248.585</v>
      </c>
      <c r="CK56" s="1">
        <v>215.121</v>
      </c>
      <c r="CL56" s="1">
        <v>33.464</v>
      </c>
      <c r="CM56" s="1">
        <v>51.145</v>
      </c>
      <c r="CN56" s="1">
        <v>192.141</v>
      </c>
      <c r="CO56" s="1">
        <v>0.115</v>
      </c>
      <c r="CP56" s="1">
        <v>0.0</v>
      </c>
      <c r="CQ56" s="1">
        <v>0.115</v>
      </c>
      <c r="CR56" s="1">
        <v>0.0</v>
      </c>
      <c r="CS56" s="1">
        <v>5.184</v>
      </c>
      <c r="CT56" s="1">
        <v>5.184</v>
      </c>
      <c r="CU56" s="1">
        <v>0.0</v>
      </c>
      <c r="CV56" s="1">
        <v>0.0</v>
      </c>
      <c r="CW56" s="1">
        <v>0.0</v>
      </c>
      <c r="CX56" s="1">
        <v>0.0</v>
      </c>
      <c r="CY56" s="1">
        <v>8.484</v>
      </c>
      <c r="CZ56" s="1">
        <v>0.0</v>
      </c>
      <c r="DA56" s="1">
        <v>0.0</v>
      </c>
      <c r="DB56" s="1">
        <v>0.0</v>
      </c>
      <c r="DC56" s="1">
        <v>0.0</v>
      </c>
      <c r="DD56" s="1">
        <v>0.004</v>
      </c>
      <c r="DE56" s="1">
        <v>0.004</v>
      </c>
      <c r="DF56" s="1">
        <v>42.556</v>
      </c>
      <c r="DG56" s="1">
        <v>0.101</v>
      </c>
      <c r="DH56" s="1">
        <v>42.657</v>
      </c>
      <c r="DI56" s="1">
        <v>0.118</v>
      </c>
      <c r="DJ56" s="1">
        <v>0.501</v>
      </c>
      <c r="DK56" s="1">
        <v>0.619</v>
      </c>
      <c r="DL56" s="1">
        <v>163.839</v>
      </c>
      <c r="DM56" s="1">
        <v>27.665</v>
      </c>
      <c r="DN56" s="1">
        <v>191.504</v>
      </c>
      <c r="DO56" s="1">
        <v>0.0</v>
      </c>
      <c r="DP56" s="1">
        <v>5.184</v>
      </c>
      <c r="DQ56" s="1">
        <v>5.184</v>
      </c>
      <c r="DR56" s="1" t="s">
        <v>158</v>
      </c>
      <c r="DS56" s="1" t="s">
        <v>158</v>
      </c>
      <c r="DT56" s="1" t="s">
        <v>158</v>
      </c>
      <c r="DU56" s="1" t="s">
        <v>157</v>
      </c>
      <c r="DV56" s="1">
        <v>245.896</v>
      </c>
      <c r="DW56" s="1" t="s">
        <v>1093</v>
      </c>
      <c r="DX56" s="1">
        <v>113.402</v>
      </c>
      <c r="DY56" s="1">
        <v>23.332</v>
      </c>
      <c r="DZ56" s="1">
        <v>87.653</v>
      </c>
      <c r="EA56" s="1" t="s">
        <v>158</v>
      </c>
      <c r="EB56" s="1" t="s">
        <v>158</v>
      </c>
      <c r="EC56" s="1" t="s">
        <v>158</v>
      </c>
      <c r="ED56" s="1" t="s">
        <v>157</v>
      </c>
      <c r="EE56" s="1" t="s">
        <v>317</v>
      </c>
      <c r="EF56" s="1" t="s">
        <v>151</v>
      </c>
      <c r="EG56" s="1" t="s">
        <v>151</v>
      </c>
    </row>
    <row r="57" ht="14.25" customHeight="1">
      <c r="A57" s="1" t="s">
        <v>318</v>
      </c>
      <c r="B57" s="1" t="s">
        <v>153</v>
      </c>
      <c r="C57" s="1">
        <v>52.0</v>
      </c>
      <c r="D57" s="4" t="s">
        <v>161</v>
      </c>
      <c r="E57" s="1">
        <v>90.0</v>
      </c>
      <c r="F57" s="1">
        <v>65.0</v>
      </c>
      <c r="G57" s="1" t="s">
        <v>154</v>
      </c>
      <c r="H57" s="1">
        <v>22.0</v>
      </c>
      <c r="I57" s="1">
        <v>74.0</v>
      </c>
      <c r="J57" s="1">
        <v>161.0</v>
      </c>
      <c r="K57" s="1">
        <v>2.476923077</v>
      </c>
      <c r="L57" s="1">
        <v>144.9</v>
      </c>
      <c r="M57" s="1">
        <v>1.62</v>
      </c>
      <c r="N57" s="1">
        <v>86.0</v>
      </c>
      <c r="O57" s="1">
        <v>5.55</v>
      </c>
      <c r="P57" s="1">
        <v>20.2</v>
      </c>
      <c r="Q57" s="1">
        <v>14.35</v>
      </c>
      <c r="R57" s="1">
        <v>1.407665505</v>
      </c>
      <c r="S57" s="1">
        <v>109.0</v>
      </c>
      <c r="T57" s="1">
        <v>10.42</v>
      </c>
      <c r="U57" s="1">
        <v>4.773</v>
      </c>
      <c r="V57" s="1">
        <v>128.0</v>
      </c>
      <c r="W57" s="1">
        <f t="shared" si="1"/>
        <v>163.7077769</v>
      </c>
      <c r="X57" s="1">
        <v>75.2</v>
      </c>
      <c r="Y57" s="1">
        <v>45.24008006</v>
      </c>
      <c r="Z57" s="1">
        <f t="shared" si="2"/>
        <v>2.210429333</v>
      </c>
      <c r="AA57" s="1">
        <v>0.338261068</v>
      </c>
      <c r="AB57" s="1">
        <v>77.6</v>
      </c>
      <c r="AC57" s="1">
        <v>33.76473291</v>
      </c>
      <c r="AD57" s="1" t="s">
        <v>155</v>
      </c>
      <c r="AE57" s="1">
        <v>44.75162879</v>
      </c>
      <c r="AF57" s="1">
        <v>104.4</v>
      </c>
      <c r="AG57" s="1" t="s">
        <v>140</v>
      </c>
      <c r="AH57" s="1" t="s">
        <v>141</v>
      </c>
      <c r="AI57" s="1" t="s">
        <v>142</v>
      </c>
      <c r="AJ57" s="1" t="s">
        <v>142</v>
      </c>
      <c r="AK57" s="1" t="s">
        <v>143</v>
      </c>
      <c r="AL57" s="1">
        <v>176.0</v>
      </c>
      <c r="AM57" s="1">
        <v>104.0</v>
      </c>
      <c r="AN57" s="1">
        <v>2121.64</v>
      </c>
      <c r="AO57" s="1">
        <v>20.5792</v>
      </c>
      <c r="AP57" s="1">
        <v>740.635</v>
      </c>
      <c r="AQ57" s="1">
        <v>1094.27</v>
      </c>
      <c r="AR57" s="1">
        <v>13.2734</v>
      </c>
      <c r="AS57" s="1">
        <v>1363.02</v>
      </c>
      <c r="AT57" s="1">
        <v>4134.93</v>
      </c>
      <c r="AU57" s="1">
        <v>233.763</v>
      </c>
      <c r="AV57" s="1">
        <v>10.119</v>
      </c>
      <c r="AW57" s="1">
        <v>2.6833</v>
      </c>
      <c r="AX57" s="1">
        <v>3.11779</v>
      </c>
      <c r="AY57" s="1">
        <v>876.889</v>
      </c>
      <c r="AZ57" s="1">
        <v>0.896004</v>
      </c>
      <c r="BA57" s="1">
        <v>1.45434</v>
      </c>
      <c r="BB57" s="1">
        <v>14.4802</v>
      </c>
      <c r="BC57" s="1">
        <v>4.90201</v>
      </c>
      <c r="BD57" s="1">
        <v>1.06729</v>
      </c>
      <c r="BE57" s="1">
        <v>326.113</v>
      </c>
      <c r="BF57" s="1">
        <v>6.70459</v>
      </c>
      <c r="BG57" s="1">
        <v>216.435</v>
      </c>
      <c r="BH57" s="1">
        <v>6.192727879</v>
      </c>
      <c r="BI57" s="1">
        <v>1.915937614</v>
      </c>
      <c r="BJ57" s="1">
        <v>1.06251319</v>
      </c>
      <c r="BK57" s="1">
        <v>0.134223144</v>
      </c>
      <c r="BL57" s="1" t="s">
        <v>156</v>
      </c>
      <c r="BM57" s="1" t="s">
        <v>145</v>
      </c>
      <c r="BN57" s="1" t="s">
        <v>146</v>
      </c>
      <c r="BO57" s="1" t="s">
        <v>146</v>
      </c>
      <c r="BP57" s="1" t="s">
        <v>146</v>
      </c>
      <c r="BQ57" s="1" t="s">
        <v>146</v>
      </c>
      <c r="BR57" s="1" t="s">
        <v>146</v>
      </c>
      <c r="BS57" s="1">
        <v>10.62907199</v>
      </c>
      <c r="BT57" s="1">
        <v>6.88527084</v>
      </c>
      <c r="BU57" s="1">
        <v>6.813342713</v>
      </c>
      <c r="BV57" s="1">
        <v>3.188129114</v>
      </c>
      <c r="BW57" s="1">
        <v>7.102973471</v>
      </c>
      <c r="BX57" s="1">
        <v>-0.206060613</v>
      </c>
      <c r="BY57" s="1">
        <v>-0.097106792</v>
      </c>
      <c r="BZ57" s="1" t="s">
        <v>1094</v>
      </c>
      <c r="CA57" s="1">
        <v>46.95785441</v>
      </c>
      <c r="CB57" s="1" t="s">
        <v>148</v>
      </c>
      <c r="CC57" s="1">
        <v>0.019420445</v>
      </c>
      <c r="CD57" s="1">
        <v>0.564378011</v>
      </c>
      <c r="CE57" s="1">
        <v>0.129941127</v>
      </c>
      <c r="CF57" s="1">
        <v>0.046448505</v>
      </c>
      <c r="CG57" s="1">
        <v>0.115911002</v>
      </c>
      <c r="CH57" s="1">
        <v>1379.986</v>
      </c>
      <c r="CI57" s="2" t="s">
        <v>1080</v>
      </c>
      <c r="CJ57" s="1">
        <v>164.948</v>
      </c>
      <c r="CK57" s="1">
        <v>130.421</v>
      </c>
      <c r="CL57" s="1">
        <v>34.527</v>
      </c>
      <c r="CM57" s="1">
        <v>49.855</v>
      </c>
      <c r="CN57" s="1">
        <v>101.091</v>
      </c>
      <c r="CO57" s="1">
        <v>3.192</v>
      </c>
      <c r="CP57" s="1">
        <v>0.0</v>
      </c>
      <c r="CQ57" s="1">
        <v>3.192</v>
      </c>
      <c r="CR57" s="1">
        <v>0.0</v>
      </c>
      <c r="CS57" s="1">
        <v>10.811</v>
      </c>
      <c r="CT57" s="1">
        <v>10.811</v>
      </c>
      <c r="CU57" s="1">
        <v>0.0</v>
      </c>
      <c r="CV57" s="1">
        <v>3.19</v>
      </c>
      <c r="CW57" s="1">
        <v>0.0</v>
      </c>
      <c r="CX57" s="1">
        <v>0.0</v>
      </c>
      <c r="CY57" s="1">
        <v>18.284</v>
      </c>
      <c r="CZ57" s="1">
        <v>0.0</v>
      </c>
      <c r="DA57" s="1">
        <v>0.0</v>
      </c>
      <c r="DB57" s="1">
        <v>0.0</v>
      </c>
      <c r="DC57" s="1">
        <v>31.073</v>
      </c>
      <c r="DD57" s="1">
        <v>0.143</v>
      </c>
      <c r="DE57" s="1">
        <v>31.217</v>
      </c>
      <c r="DF57" s="1">
        <v>0.0</v>
      </c>
      <c r="DG57" s="1">
        <v>0.354</v>
      </c>
      <c r="DH57" s="1">
        <v>0.354</v>
      </c>
      <c r="DI57" s="1">
        <v>0.262</v>
      </c>
      <c r="DJ57" s="1">
        <v>4.927</v>
      </c>
      <c r="DK57" s="1">
        <v>5.189</v>
      </c>
      <c r="DL57" s="1">
        <v>77.61</v>
      </c>
      <c r="DM57" s="1">
        <v>18.292</v>
      </c>
      <c r="DN57" s="1">
        <v>95.902</v>
      </c>
      <c r="DO57" s="1">
        <v>0.0</v>
      </c>
      <c r="DP57" s="1">
        <v>10.811</v>
      </c>
      <c r="DQ57" s="1">
        <v>10.811</v>
      </c>
      <c r="DR57" s="1" t="s">
        <v>149</v>
      </c>
      <c r="DS57" s="1" t="s">
        <v>158</v>
      </c>
      <c r="DT57" s="1" t="s">
        <v>158</v>
      </c>
      <c r="DU57" s="1" t="s">
        <v>158</v>
      </c>
      <c r="DV57" s="1">
        <v>650.433</v>
      </c>
      <c r="DW57" s="1" t="s">
        <v>1092</v>
      </c>
      <c r="DX57" s="1">
        <v>77.746</v>
      </c>
      <c r="DY57" s="1">
        <v>23.498</v>
      </c>
      <c r="DZ57" s="1">
        <v>47.647</v>
      </c>
      <c r="EA57" s="1" t="s">
        <v>157</v>
      </c>
      <c r="EB57" s="1" t="s">
        <v>158</v>
      </c>
      <c r="EC57" s="1" t="s">
        <v>158</v>
      </c>
      <c r="ED57" s="1" t="s">
        <v>158</v>
      </c>
      <c r="EE57" s="1" t="s">
        <v>319</v>
      </c>
      <c r="EF57" s="1" t="s">
        <v>151</v>
      </c>
      <c r="EG57" s="1" t="s">
        <v>151</v>
      </c>
    </row>
    <row r="58" ht="14.25" customHeight="1">
      <c r="A58" s="1" t="s">
        <v>320</v>
      </c>
      <c r="B58" s="1" t="s">
        <v>153</v>
      </c>
      <c r="C58" s="1">
        <v>43.0</v>
      </c>
      <c r="D58" s="4" t="s">
        <v>161</v>
      </c>
      <c r="E58" s="1">
        <v>127.0</v>
      </c>
      <c r="F58" s="1">
        <v>40.0</v>
      </c>
      <c r="G58" s="1" t="s">
        <v>154</v>
      </c>
      <c r="H58" s="1">
        <v>38.0</v>
      </c>
      <c r="I58" s="1">
        <v>168.0</v>
      </c>
      <c r="J58" s="1">
        <v>246.0</v>
      </c>
      <c r="K58" s="1">
        <v>6.15</v>
      </c>
      <c r="L58" s="1">
        <v>190.3</v>
      </c>
      <c r="M58" s="1">
        <v>3.13</v>
      </c>
      <c r="N58" s="1">
        <v>77.0</v>
      </c>
      <c r="O58" s="1">
        <v>5.63</v>
      </c>
      <c r="P58" s="1">
        <v>10.1</v>
      </c>
      <c r="Q58" s="1">
        <v>6.01</v>
      </c>
      <c r="R58" s="1">
        <v>1.680532446</v>
      </c>
      <c r="S58" s="1">
        <v>192.0</v>
      </c>
      <c r="T58" s="1">
        <v>12.11</v>
      </c>
      <c r="U58" s="1">
        <v>4.2735</v>
      </c>
      <c r="V58" s="1">
        <v>176.5</v>
      </c>
      <c r="W58" s="1">
        <f t="shared" si="1"/>
        <v>313.1221719</v>
      </c>
      <c r="X58" s="1">
        <v>66.9</v>
      </c>
      <c r="Y58" s="1">
        <v>43.4765092</v>
      </c>
      <c r="Z58" s="1">
        <f t="shared" si="2"/>
        <v>2.300092667</v>
      </c>
      <c r="AA58" s="1">
        <v>0.336296649</v>
      </c>
      <c r="AB58" s="1">
        <v>61.0</v>
      </c>
      <c r="AC58" s="1">
        <v>26.96709484</v>
      </c>
      <c r="AD58" s="1" t="s">
        <v>139</v>
      </c>
      <c r="AE58" s="1">
        <v>41.35540904</v>
      </c>
      <c r="AF58" s="1">
        <v>86.8</v>
      </c>
      <c r="AG58" s="1" t="s">
        <v>140</v>
      </c>
      <c r="AH58" s="1" t="s">
        <v>141</v>
      </c>
      <c r="AI58" s="1" t="s">
        <v>142</v>
      </c>
      <c r="AJ58" s="1" t="s">
        <v>167</v>
      </c>
      <c r="AK58" s="1" t="s">
        <v>143</v>
      </c>
      <c r="AL58" s="1">
        <v>126.0</v>
      </c>
      <c r="AM58" s="1">
        <v>84.0</v>
      </c>
      <c r="AN58" s="1">
        <v>1983.77</v>
      </c>
      <c r="AO58" s="1">
        <v>17.8208</v>
      </c>
      <c r="AP58" s="1">
        <v>556.687</v>
      </c>
      <c r="AQ58" s="1">
        <v>921.115</v>
      </c>
      <c r="AR58" s="1">
        <v>13.9138</v>
      </c>
      <c r="AS58" s="1">
        <v>1164.41</v>
      </c>
      <c r="AT58" s="1">
        <v>3342.14</v>
      </c>
      <c r="AU58" s="1">
        <v>247.853</v>
      </c>
      <c r="AV58" s="1">
        <v>10.4427</v>
      </c>
      <c r="AW58" s="1">
        <v>1.40122</v>
      </c>
      <c r="AX58" s="1">
        <v>3.04899</v>
      </c>
      <c r="AY58" s="1">
        <v>913.108</v>
      </c>
      <c r="AZ58" s="1">
        <v>0.920387</v>
      </c>
      <c r="BA58" s="1">
        <v>1.41535</v>
      </c>
      <c r="BB58" s="1">
        <v>12.1311</v>
      </c>
      <c r="BC58" s="1">
        <v>4.24308</v>
      </c>
      <c r="BD58" s="1">
        <v>1.6998</v>
      </c>
      <c r="BE58" s="1">
        <v>326.233</v>
      </c>
      <c r="BF58" s="1">
        <v>7.06945</v>
      </c>
      <c r="BG58" s="1">
        <v>137.561</v>
      </c>
      <c r="BH58" s="1">
        <v>1.62371313</v>
      </c>
      <c r="BI58" s="1">
        <v>0.303673454</v>
      </c>
      <c r="BJ58" s="1">
        <v>0.089292865</v>
      </c>
      <c r="BK58" s="1">
        <v>0.03686521</v>
      </c>
      <c r="BL58" s="1" t="s">
        <v>144</v>
      </c>
      <c r="BM58" s="1" t="s">
        <v>146</v>
      </c>
      <c r="BN58" s="1" t="s">
        <v>145</v>
      </c>
      <c r="BO58" s="1" t="s">
        <v>145</v>
      </c>
      <c r="BP58" s="1" t="s">
        <v>146</v>
      </c>
      <c r="BQ58" s="1" t="s">
        <v>145</v>
      </c>
      <c r="BR58" s="1" t="s">
        <v>146</v>
      </c>
      <c r="BS58" s="1">
        <v>14.07473763</v>
      </c>
      <c r="BT58" s="1">
        <v>5.553769506</v>
      </c>
      <c r="BU58" s="1">
        <v>5.982395596</v>
      </c>
      <c r="BV58" s="1">
        <v>3.35615667</v>
      </c>
      <c r="BW58" s="1">
        <v>3.861455598</v>
      </c>
      <c r="BX58" s="1">
        <v>0.224835853</v>
      </c>
      <c r="BY58" s="1">
        <v>0.113324523</v>
      </c>
      <c r="BZ58" s="1" t="s">
        <v>1091</v>
      </c>
      <c r="CA58" s="1">
        <v>41.34562212</v>
      </c>
      <c r="CB58" s="1" t="s">
        <v>148</v>
      </c>
      <c r="CC58" s="1">
        <v>0.094730313</v>
      </c>
      <c r="CD58" s="1">
        <v>0.107904531</v>
      </c>
      <c r="CE58" s="1">
        <v>0.084303184</v>
      </c>
      <c r="CF58" s="1">
        <v>0.356796833</v>
      </c>
      <c r="CG58" s="1">
        <v>0.193920955</v>
      </c>
      <c r="CH58" s="1">
        <v>1197.333</v>
      </c>
      <c r="CI58" s="2" t="s">
        <v>1080</v>
      </c>
      <c r="CJ58" s="1">
        <v>548.077</v>
      </c>
      <c r="CK58" s="1">
        <v>483.239</v>
      </c>
      <c r="CL58" s="1">
        <v>64.837</v>
      </c>
      <c r="CM58" s="1">
        <v>482.244</v>
      </c>
      <c r="CN58" s="1">
        <v>44.971</v>
      </c>
      <c r="CO58" s="1">
        <v>1.768</v>
      </c>
      <c r="CP58" s="1">
        <v>0.0</v>
      </c>
      <c r="CQ58" s="1">
        <v>1.768</v>
      </c>
      <c r="CR58" s="1">
        <v>0.093</v>
      </c>
      <c r="CS58" s="1">
        <v>18.999</v>
      </c>
      <c r="CT58" s="1">
        <v>19.092</v>
      </c>
      <c r="CU58" s="1">
        <v>0.0</v>
      </c>
      <c r="CV58" s="1">
        <v>0.727</v>
      </c>
      <c r="CW58" s="1">
        <v>0.0</v>
      </c>
      <c r="CX58" s="1">
        <v>0.0</v>
      </c>
      <c r="CY58" s="1">
        <v>438.833</v>
      </c>
      <c r="CZ58" s="1">
        <v>0.066</v>
      </c>
      <c r="DA58" s="1">
        <v>4.639</v>
      </c>
      <c r="DB58" s="1">
        <v>4.704</v>
      </c>
      <c r="DC58" s="1">
        <v>7.061</v>
      </c>
      <c r="DD58" s="1">
        <v>0.218</v>
      </c>
      <c r="DE58" s="1">
        <v>7.278</v>
      </c>
      <c r="DF58" s="1">
        <v>25.472</v>
      </c>
      <c r="DG58" s="1">
        <v>5.886</v>
      </c>
      <c r="DH58" s="1">
        <v>31.357</v>
      </c>
      <c r="DI58" s="1">
        <v>0.391</v>
      </c>
      <c r="DJ58" s="1">
        <v>6.3</v>
      </c>
      <c r="DK58" s="1">
        <v>6.691</v>
      </c>
      <c r="DL58" s="1">
        <v>9.474</v>
      </c>
      <c r="DM58" s="1">
        <v>28.785</v>
      </c>
      <c r="DN58" s="1">
        <v>38.259</v>
      </c>
      <c r="DO58" s="1">
        <v>0.093</v>
      </c>
      <c r="DP58" s="1">
        <v>18.999</v>
      </c>
      <c r="DQ58" s="1">
        <v>19.092</v>
      </c>
      <c r="DR58" s="1" t="s">
        <v>157</v>
      </c>
      <c r="DS58" s="1" t="s">
        <v>157</v>
      </c>
      <c r="DT58" s="1" t="s">
        <v>149</v>
      </c>
      <c r="DU58" s="1" t="s">
        <v>158</v>
      </c>
      <c r="DV58" s="1">
        <v>603.564</v>
      </c>
      <c r="DW58" s="1" t="s">
        <v>1092</v>
      </c>
      <c r="DX58" s="1">
        <v>276.28</v>
      </c>
      <c r="DY58" s="1">
        <v>243.095</v>
      </c>
      <c r="DZ58" s="1">
        <v>22.67</v>
      </c>
      <c r="EA58" s="1" t="s">
        <v>157</v>
      </c>
      <c r="EB58" s="1" t="s">
        <v>157</v>
      </c>
      <c r="EC58" s="1" t="s">
        <v>149</v>
      </c>
      <c r="ED58" s="1" t="s">
        <v>158</v>
      </c>
      <c r="EE58" s="1" t="s">
        <v>321</v>
      </c>
      <c r="EF58" s="1" t="s">
        <v>151</v>
      </c>
      <c r="EG58" s="1" t="s">
        <v>151</v>
      </c>
    </row>
    <row r="59" ht="14.25" customHeight="1">
      <c r="A59" s="1" t="s">
        <v>322</v>
      </c>
      <c r="B59" s="1" t="s">
        <v>153</v>
      </c>
      <c r="C59" s="1">
        <v>57.0</v>
      </c>
      <c r="D59" s="4" t="s">
        <v>161</v>
      </c>
      <c r="E59" s="1">
        <v>76.1</v>
      </c>
      <c r="F59" s="1">
        <v>69.0</v>
      </c>
      <c r="G59" s="1" t="s">
        <v>154</v>
      </c>
      <c r="H59" s="1">
        <v>14.0</v>
      </c>
      <c r="I59" s="1">
        <v>100.0</v>
      </c>
      <c r="J59" s="1">
        <v>183.0</v>
      </c>
      <c r="K59" s="1">
        <v>2.652173913</v>
      </c>
      <c r="L59" s="1">
        <v>101.4</v>
      </c>
      <c r="M59" s="1">
        <v>0.12</v>
      </c>
      <c r="N59" s="1">
        <v>79.0</v>
      </c>
      <c r="O59" s="1">
        <v>5.23</v>
      </c>
      <c r="P59" s="1">
        <v>0.61</v>
      </c>
      <c r="Q59" s="1">
        <v>5.21</v>
      </c>
      <c r="R59" s="1">
        <v>0.117082534</v>
      </c>
      <c r="S59" s="1">
        <v>68.0</v>
      </c>
      <c r="T59" s="1">
        <v>9.19</v>
      </c>
      <c r="U59" s="1">
        <v>4.3845</v>
      </c>
      <c r="V59" s="1">
        <v>139.4</v>
      </c>
      <c r="W59" s="1">
        <f t="shared" si="1"/>
        <v>207.8010175</v>
      </c>
      <c r="X59" s="1">
        <v>87.0</v>
      </c>
      <c r="Y59" s="1">
        <v>55.84019577</v>
      </c>
      <c r="Z59" s="1">
        <f t="shared" si="2"/>
        <v>1.790824667</v>
      </c>
      <c r="AA59" s="1">
        <v>0.349055625</v>
      </c>
      <c r="AB59" s="1">
        <v>49.9</v>
      </c>
      <c r="AC59" s="1">
        <v>18.96700881</v>
      </c>
      <c r="AD59" s="1" t="s">
        <v>154</v>
      </c>
      <c r="AE59" s="1">
        <v>29.6493232</v>
      </c>
      <c r="AF59" s="1">
        <v>65.2</v>
      </c>
      <c r="AG59" s="1" t="s">
        <v>154</v>
      </c>
      <c r="AH59" s="1" t="s">
        <v>154</v>
      </c>
      <c r="AI59" s="1" t="s">
        <v>142</v>
      </c>
      <c r="AJ59" s="1" t="s">
        <v>167</v>
      </c>
      <c r="AK59" s="1" t="s">
        <v>143</v>
      </c>
      <c r="AL59" s="1">
        <v>90.0</v>
      </c>
      <c r="AM59" s="1">
        <v>63.0</v>
      </c>
      <c r="AN59" s="1">
        <v>2234.5</v>
      </c>
      <c r="AO59" s="1">
        <v>12.8133</v>
      </c>
      <c r="AP59" s="1">
        <v>1351.14</v>
      </c>
      <c r="AQ59" s="1">
        <v>1365.86</v>
      </c>
      <c r="AR59" s="1">
        <v>12.5719</v>
      </c>
      <c r="AS59" s="1">
        <v>2026.41</v>
      </c>
      <c r="AT59" s="1">
        <v>5119.24</v>
      </c>
      <c r="AU59" s="1">
        <v>300.25</v>
      </c>
      <c r="AV59" s="1">
        <v>9.93784</v>
      </c>
      <c r="AW59" s="1">
        <v>1.76083</v>
      </c>
      <c r="AX59" s="1">
        <v>3.02413</v>
      </c>
      <c r="AY59" s="1">
        <v>1024.35</v>
      </c>
      <c r="AZ59" s="1">
        <v>1.37919</v>
      </c>
      <c r="BA59" s="1">
        <v>2.47813</v>
      </c>
      <c r="BB59" s="1">
        <v>12.3378</v>
      </c>
      <c r="BC59" s="1">
        <v>5.86636</v>
      </c>
      <c r="BD59" s="1">
        <v>2.5829</v>
      </c>
      <c r="BE59" s="1">
        <v>344.752</v>
      </c>
      <c r="BF59" s="1">
        <v>7.48587</v>
      </c>
      <c r="BG59" s="1">
        <v>163.752</v>
      </c>
      <c r="BH59" s="1">
        <v>0.0</v>
      </c>
      <c r="BI59" s="1">
        <v>0.0</v>
      </c>
      <c r="BJ59" s="1">
        <v>0.0</v>
      </c>
      <c r="BK59" s="1">
        <v>0.0</v>
      </c>
      <c r="BL59" s="1" t="s">
        <v>144</v>
      </c>
      <c r="BM59" s="1" t="s">
        <v>145</v>
      </c>
      <c r="BN59" s="1" t="s">
        <v>146</v>
      </c>
      <c r="BO59" s="1" t="s">
        <v>145</v>
      </c>
      <c r="BP59" s="1" t="s">
        <v>146</v>
      </c>
      <c r="BQ59" s="1" t="s">
        <v>146</v>
      </c>
      <c r="BR59" s="1" t="s">
        <v>146</v>
      </c>
      <c r="BS59" s="1">
        <v>13.78914035</v>
      </c>
      <c r="BT59" s="1">
        <v>4.279648758</v>
      </c>
      <c r="BU59" s="1">
        <v>6.328325387</v>
      </c>
      <c r="BV59" s="1">
        <v>2.549736261</v>
      </c>
      <c r="BW59" s="1">
        <v>4.539358321</v>
      </c>
      <c r="BX59" s="1">
        <v>0.810119061</v>
      </c>
      <c r="BY59" s="1">
        <v>0.362469379</v>
      </c>
      <c r="BZ59" s="1" t="s">
        <v>1091</v>
      </c>
      <c r="CA59" s="1">
        <v>26.24539877</v>
      </c>
      <c r="CB59" s="1" t="s">
        <v>154</v>
      </c>
      <c r="CC59" s="1">
        <v>0.174774828</v>
      </c>
      <c r="CD59" s="1">
        <v>0.091164968</v>
      </c>
      <c r="CE59" s="1">
        <v>0.030338943</v>
      </c>
      <c r="CF59" s="1">
        <v>0.198388244</v>
      </c>
      <c r="CG59" s="1">
        <v>0.158538753</v>
      </c>
      <c r="CH59" s="1">
        <v>1663.052</v>
      </c>
      <c r="CI59" s="2" t="s">
        <v>1080</v>
      </c>
      <c r="CJ59" s="1">
        <v>437.343</v>
      </c>
      <c r="CK59" s="1">
        <v>434.903</v>
      </c>
      <c r="CL59" s="1">
        <v>2.44</v>
      </c>
      <c r="CM59" s="1">
        <v>426.348</v>
      </c>
      <c r="CN59" s="1">
        <v>5.519</v>
      </c>
      <c r="CO59" s="1">
        <v>5.372</v>
      </c>
      <c r="CP59" s="1">
        <v>0.0</v>
      </c>
      <c r="CQ59" s="1">
        <v>5.372</v>
      </c>
      <c r="CR59" s="1">
        <v>0.0</v>
      </c>
      <c r="CS59" s="1">
        <v>0.104</v>
      </c>
      <c r="CT59" s="1">
        <v>0.104</v>
      </c>
      <c r="CU59" s="1">
        <v>0.0</v>
      </c>
      <c r="CV59" s="1">
        <v>5.372</v>
      </c>
      <c r="CW59" s="1">
        <v>0.0</v>
      </c>
      <c r="CX59" s="1">
        <v>0.0</v>
      </c>
      <c r="CY59" s="1">
        <v>35.733</v>
      </c>
      <c r="CZ59" s="1">
        <v>0.0</v>
      </c>
      <c r="DA59" s="1">
        <v>0.0</v>
      </c>
      <c r="DB59" s="1">
        <v>0.0</v>
      </c>
      <c r="DC59" s="1">
        <v>7.164</v>
      </c>
      <c r="DD59" s="1">
        <v>0.0</v>
      </c>
      <c r="DE59" s="1">
        <v>7.164</v>
      </c>
      <c r="DF59" s="1">
        <v>383.45</v>
      </c>
      <c r="DG59" s="1">
        <v>0.0</v>
      </c>
      <c r="DH59" s="1">
        <v>383.45</v>
      </c>
      <c r="DI59" s="1">
        <v>0.035</v>
      </c>
      <c r="DJ59" s="1">
        <v>0.269</v>
      </c>
      <c r="DK59" s="1">
        <v>0.304</v>
      </c>
      <c r="DL59" s="1">
        <v>3.147</v>
      </c>
      <c r="DM59" s="1">
        <v>2.068</v>
      </c>
      <c r="DN59" s="1">
        <v>5.215</v>
      </c>
      <c r="DO59" s="1">
        <v>0.0</v>
      </c>
      <c r="DP59" s="1">
        <v>0.104</v>
      </c>
      <c r="DQ59" s="1">
        <v>0.104</v>
      </c>
      <c r="DR59" s="1" t="s">
        <v>149</v>
      </c>
      <c r="DS59" s="1" t="s">
        <v>157</v>
      </c>
      <c r="DT59" s="1" t="s">
        <v>149</v>
      </c>
      <c r="DU59" s="1" t="s">
        <v>158</v>
      </c>
      <c r="DV59" s="1">
        <v>744.261</v>
      </c>
      <c r="DW59" s="1" t="s">
        <v>1092</v>
      </c>
      <c r="DX59" s="1">
        <v>195.723</v>
      </c>
      <c r="DY59" s="1">
        <v>190.802</v>
      </c>
      <c r="DZ59" s="1">
        <v>2.47</v>
      </c>
      <c r="EA59" s="1" t="s">
        <v>149</v>
      </c>
      <c r="EB59" s="1" t="s">
        <v>157</v>
      </c>
      <c r="EC59" s="1" t="s">
        <v>149</v>
      </c>
      <c r="ED59" s="1" t="s">
        <v>158</v>
      </c>
      <c r="EE59" s="1" t="s">
        <v>323</v>
      </c>
      <c r="EF59" s="1" t="s">
        <v>151</v>
      </c>
      <c r="EG59" s="1" t="s">
        <v>151</v>
      </c>
    </row>
    <row r="60" ht="14.25" customHeight="1">
      <c r="A60" s="1" t="s">
        <v>324</v>
      </c>
      <c r="B60" s="1" t="s">
        <v>153</v>
      </c>
      <c r="C60" s="1">
        <v>55.0</v>
      </c>
      <c r="D60" s="4" t="s">
        <v>161</v>
      </c>
      <c r="E60" s="1">
        <v>96.1</v>
      </c>
      <c r="F60" s="1">
        <v>45.0</v>
      </c>
      <c r="G60" s="1" t="s">
        <v>154</v>
      </c>
      <c r="H60" s="1">
        <v>40.0</v>
      </c>
      <c r="I60" s="1">
        <v>123.0</v>
      </c>
      <c r="J60" s="1">
        <v>208.0</v>
      </c>
      <c r="K60" s="1">
        <v>4.622222222</v>
      </c>
      <c r="L60" s="1">
        <v>107.3</v>
      </c>
      <c r="M60" s="1">
        <v>2.56</v>
      </c>
      <c r="N60" s="1">
        <v>101.0</v>
      </c>
      <c r="O60" s="1">
        <v>5.67</v>
      </c>
      <c r="P60" s="1">
        <v>9.88</v>
      </c>
      <c r="Q60" s="1">
        <v>3.04</v>
      </c>
      <c r="R60" s="1">
        <v>3.25</v>
      </c>
      <c r="S60" s="1">
        <v>202.0</v>
      </c>
      <c r="T60" s="1">
        <v>19.56</v>
      </c>
      <c r="U60" s="1">
        <v>5.6055</v>
      </c>
      <c r="V60" s="1">
        <v>143.8</v>
      </c>
      <c r="W60" s="1">
        <f t="shared" si="1"/>
        <v>185.7990976</v>
      </c>
      <c r="X60" s="1">
        <v>39.1</v>
      </c>
      <c r="Y60" s="1">
        <v>20.52103735</v>
      </c>
      <c r="Z60" s="1">
        <f t="shared" si="2"/>
        <v>4.873048</v>
      </c>
      <c r="AA60" s="1">
        <v>0.303065154</v>
      </c>
      <c r="AB60" s="1">
        <v>60.9</v>
      </c>
      <c r="AC60" s="1">
        <v>25.34859521</v>
      </c>
      <c r="AD60" s="1" t="s">
        <v>139</v>
      </c>
      <c r="AE60" s="1">
        <v>43.38772157</v>
      </c>
      <c r="AF60" s="1">
        <v>84.1</v>
      </c>
      <c r="AG60" s="1" t="s">
        <v>140</v>
      </c>
      <c r="AH60" s="1" t="s">
        <v>154</v>
      </c>
      <c r="AI60" s="1" t="s">
        <v>142</v>
      </c>
      <c r="AJ60" s="1" t="s">
        <v>142</v>
      </c>
      <c r="AK60" s="1" t="s">
        <v>143</v>
      </c>
      <c r="AL60" s="1">
        <v>112.0</v>
      </c>
      <c r="AM60" s="1">
        <v>73.0</v>
      </c>
      <c r="AN60" s="1">
        <v>1627.37</v>
      </c>
      <c r="AO60" s="1">
        <v>14.2949</v>
      </c>
      <c r="AP60" s="1">
        <v>522.573</v>
      </c>
      <c r="AQ60" s="1">
        <v>707.17</v>
      </c>
      <c r="AR60" s="1">
        <v>11.2553</v>
      </c>
      <c r="AS60" s="1">
        <v>1359.48</v>
      </c>
      <c r="AT60" s="1">
        <v>2213.17</v>
      </c>
      <c r="AU60" s="1">
        <v>173.019</v>
      </c>
      <c r="AV60" s="1">
        <v>9.47054</v>
      </c>
      <c r="AW60" s="1">
        <v>1.1049</v>
      </c>
      <c r="AX60" s="1">
        <v>2.70814</v>
      </c>
      <c r="AY60" s="1">
        <v>928.357</v>
      </c>
      <c r="AZ60" s="1">
        <v>0.833102</v>
      </c>
      <c r="BA60" s="1">
        <v>1.33184</v>
      </c>
      <c r="BB60" s="1">
        <v>10.1411</v>
      </c>
      <c r="BC60" s="1">
        <v>3.85878</v>
      </c>
      <c r="BD60" s="1">
        <v>1.70396</v>
      </c>
      <c r="BE60" s="1">
        <v>308.868</v>
      </c>
      <c r="BF60" s="1">
        <v>6.77161</v>
      </c>
      <c r="BG60" s="1">
        <v>142.413</v>
      </c>
      <c r="BH60" s="1">
        <v>2.087149395</v>
      </c>
      <c r="BI60" s="1">
        <v>0.725320248</v>
      </c>
      <c r="BJ60" s="1">
        <v>0.620302107</v>
      </c>
      <c r="BK60" s="1">
        <v>0.064478064</v>
      </c>
      <c r="BL60" s="1" t="s">
        <v>144</v>
      </c>
      <c r="BM60" s="1" t="s">
        <v>145</v>
      </c>
      <c r="BN60" s="1" t="s">
        <v>145</v>
      </c>
      <c r="BO60" s="1" t="s">
        <v>145</v>
      </c>
      <c r="BP60" s="1" t="s">
        <v>145</v>
      </c>
      <c r="BQ60" s="1" t="s">
        <v>146</v>
      </c>
      <c r="BR60" s="1" t="s">
        <v>145</v>
      </c>
      <c r="BS60" s="1">
        <v>8.815816525</v>
      </c>
      <c r="BT60" s="1">
        <v>57.8363528</v>
      </c>
      <c r="BU60" s="1">
        <v>9.838717223</v>
      </c>
      <c r="BV60" s="1">
        <v>1.96348456</v>
      </c>
      <c r="BW60" s="1">
        <v>7.160074925</v>
      </c>
      <c r="BX60" s="1">
        <v>0.57592513</v>
      </c>
      <c r="BY60" s="1">
        <v>0.353979797</v>
      </c>
      <c r="BZ60" s="1" t="s">
        <v>1091</v>
      </c>
      <c r="CA60" s="1">
        <v>39.1391201</v>
      </c>
      <c r="CB60" s="1" t="s">
        <v>148</v>
      </c>
      <c r="CC60" s="1">
        <v>0.03301015</v>
      </c>
      <c r="CD60" s="1">
        <v>0.694179864</v>
      </c>
      <c r="CE60" s="1">
        <v>0.02814819</v>
      </c>
      <c r="CF60" s="1">
        <v>0.077165847</v>
      </c>
      <c r="CG60" s="1">
        <v>0.019817463</v>
      </c>
      <c r="CH60" s="1">
        <v>695.009</v>
      </c>
      <c r="CI60" s="2" t="s">
        <v>1093</v>
      </c>
      <c r="CJ60" s="1">
        <v>1078.827</v>
      </c>
      <c r="CK60" s="1">
        <v>836.843</v>
      </c>
      <c r="CL60" s="1">
        <v>241.984</v>
      </c>
      <c r="CM60" s="1">
        <v>240.5</v>
      </c>
      <c r="CN60" s="1">
        <v>829.004</v>
      </c>
      <c r="CO60" s="1">
        <v>6.683</v>
      </c>
      <c r="CP60" s="1">
        <v>0.0</v>
      </c>
      <c r="CQ60" s="1">
        <v>6.683</v>
      </c>
      <c r="CR60" s="1">
        <v>0.05</v>
      </c>
      <c r="CS60" s="1">
        <v>2.591</v>
      </c>
      <c r="CT60" s="1">
        <v>2.64</v>
      </c>
      <c r="CU60" s="1">
        <v>0.0</v>
      </c>
      <c r="CV60" s="1">
        <v>1.48</v>
      </c>
      <c r="CW60" s="1">
        <v>184.999</v>
      </c>
      <c r="CX60" s="1">
        <v>0.0</v>
      </c>
      <c r="CY60" s="1">
        <v>2.52</v>
      </c>
      <c r="CZ60" s="1">
        <v>0.097</v>
      </c>
      <c r="DA60" s="1">
        <v>0.689</v>
      </c>
      <c r="DB60" s="1">
        <v>0.786</v>
      </c>
      <c r="DC60" s="1">
        <v>9.462</v>
      </c>
      <c r="DD60" s="1">
        <v>0.066</v>
      </c>
      <c r="DE60" s="1">
        <v>9.528</v>
      </c>
      <c r="DF60" s="1">
        <v>40.803</v>
      </c>
      <c r="DG60" s="1">
        <v>1.819</v>
      </c>
      <c r="DH60" s="1">
        <v>42.622</v>
      </c>
      <c r="DI60" s="1">
        <v>0.957</v>
      </c>
      <c r="DJ60" s="1">
        <v>1.077</v>
      </c>
      <c r="DK60" s="1">
        <v>2.034</v>
      </c>
      <c r="DL60" s="1">
        <v>591.211</v>
      </c>
      <c r="DM60" s="1">
        <v>235.724</v>
      </c>
      <c r="DN60" s="1">
        <v>826.935</v>
      </c>
      <c r="DO60" s="1">
        <v>0.05</v>
      </c>
      <c r="DP60" s="1">
        <v>2.591</v>
      </c>
      <c r="DQ60" s="1">
        <v>2.64</v>
      </c>
      <c r="DR60" s="1" t="s">
        <v>158</v>
      </c>
      <c r="DS60" s="1" t="s">
        <v>149</v>
      </c>
      <c r="DT60" s="1" t="s">
        <v>157</v>
      </c>
      <c r="DU60" s="1" t="s">
        <v>149</v>
      </c>
      <c r="DV60" s="1">
        <v>427.075</v>
      </c>
      <c r="DW60" s="1" t="s">
        <v>1093</v>
      </c>
      <c r="DX60" s="1">
        <v>662.927</v>
      </c>
      <c r="DY60" s="1">
        <v>147.784</v>
      </c>
      <c r="DZ60" s="1">
        <v>509.413</v>
      </c>
      <c r="EA60" s="1" t="s">
        <v>157</v>
      </c>
      <c r="EB60" s="1" t="s">
        <v>149</v>
      </c>
      <c r="EC60" s="1" t="s">
        <v>149</v>
      </c>
      <c r="ED60" s="1" t="s">
        <v>149</v>
      </c>
      <c r="EE60" s="1" t="s">
        <v>325</v>
      </c>
      <c r="EF60" s="1" t="s">
        <v>165</v>
      </c>
      <c r="EG60" s="1" t="s">
        <v>151</v>
      </c>
    </row>
    <row r="61" ht="14.25" customHeight="1">
      <c r="A61" s="1" t="s">
        <v>328</v>
      </c>
      <c r="B61" s="1" t="s">
        <v>136</v>
      </c>
      <c r="C61" s="1">
        <v>41.0</v>
      </c>
      <c r="D61" s="4" t="s">
        <v>161</v>
      </c>
      <c r="E61" s="1">
        <v>74.7</v>
      </c>
      <c r="F61" s="1">
        <v>51.0</v>
      </c>
      <c r="G61" s="1" t="s">
        <v>154</v>
      </c>
      <c r="H61" s="1">
        <v>19.0</v>
      </c>
      <c r="I61" s="1">
        <v>93.0</v>
      </c>
      <c r="J61" s="1">
        <v>163.0</v>
      </c>
      <c r="K61" s="1">
        <v>3.196078431</v>
      </c>
      <c r="L61" s="1">
        <v>214.3</v>
      </c>
      <c r="M61" s="1">
        <v>0.38</v>
      </c>
      <c r="N61" s="1">
        <v>87.0</v>
      </c>
      <c r="O61" s="1">
        <v>5.38</v>
      </c>
      <c r="P61" s="1">
        <v>0.77</v>
      </c>
      <c r="Q61" s="1">
        <v>4.53</v>
      </c>
      <c r="R61" s="1">
        <v>0.169977925</v>
      </c>
      <c r="S61" s="1">
        <v>94.0</v>
      </c>
      <c r="T61" s="1">
        <v>7.45</v>
      </c>
      <c r="U61" s="1">
        <v>4.8285</v>
      </c>
      <c r="V61" s="1">
        <v>99.8</v>
      </c>
      <c r="W61" s="1">
        <f t="shared" si="1"/>
        <v>112.1565676</v>
      </c>
      <c r="X61" s="1">
        <v>104.2</v>
      </c>
      <c r="Y61" s="1">
        <v>62.54808384</v>
      </c>
      <c r="Z61" s="1">
        <f t="shared" si="2"/>
        <v>1.59877</v>
      </c>
      <c r="AA61" s="1">
        <v>0.355163352</v>
      </c>
      <c r="AB61" s="1">
        <v>57.3</v>
      </c>
      <c r="AC61" s="1">
        <v>20.37457211</v>
      </c>
      <c r="AD61" s="1" t="s">
        <v>154</v>
      </c>
      <c r="AE61" s="1">
        <v>25.7936625</v>
      </c>
      <c r="AF61" s="1">
        <v>82.4</v>
      </c>
      <c r="AG61" s="1" t="s">
        <v>140</v>
      </c>
      <c r="AH61" s="1" t="s">
        <v>154</v>
      </c>
      <c r="AI61" s="1" t="s">
        <v>142</v>
      </c>
      <c r="AJ61" s="1" t="s">
        <v>167</v>
      </c>
      <c r="AK61" s="1" t="s">
        <v>143</v>
      </c>
      <c r="AL61" s="1">
        <v>122.0</v>
      </c>
      <c r="AM61" s="1">
        <v>80.0</v>
      </c>
      <c r="AN61" s="1">
        <v>1928.73</v>
      </c>
      <c r="AO61" s="1">
        <v>21.4552</v>
      </c>
      <c r="AP61" s="1">
        <v>650.324</v>
      </c>
      <c r="AQ61" s="1">
        <v>1042.31</v>
      </c>
      <c r="AR61" s="1">
        <v>12.5911</v>
      </c>
      <c r="AS61" s="1">
        <v>1129.22</v>
      </c>
      <c r="AT61" s="1">
        <v>3829.97</v>
      </c>
      <c r="AU61" s="1">
        <v>226.384</v>
      </c>
      <c r="AV61" s="1">
        <v>10.4441</v>
      </c>
      <c r="AW61" s="1">
        <v>2.65914</v>
      </c>
      <c r="AX61" s="1">
        <v>3.09637</v>
      </c>
      <c r="AY61" s="1">
        <v>925.034</v>
      </c>
      <c r="AZ61" s="1">
        <v>1.07264</v>
      </c>
      <c r="BA61" s="1">
        <v>1.89303</v>
      </c>
      <c r="BB61" s="1">
        <v>17.6595</v>
      </c>
      <c r="BC61" s="1">
        <v>5.30066</v>
      </c>
      <c r="BD61" s="1">
        <v>1.16326</v>
      </c>
      <c r="BE61" s="1">
        <v>301.642</v>
      </c>
      <c r="BF61" s="1">
        <v>7.10646</v>
      </c>
      <c r="BG61" s="1">
        <v>235.895</v>
      </c>
      <c r="BH61" s="1">
        <v>1.727723622</v>
      </c>
      <c r="BI61" s="1">
        <v>0.432248393</v>
      </c>
      <c r="BJ61" s="1">
        <v>0.331487614</v>
      </c>
      <c r="BK61" s="1">
        <v>0.0</v>
      </c>
      <c r="BL61" s="1" t="s">
        <v>156</v>
      </c>
      <c r="BM61" s="1" t="s">
        <v>146</v>
      </c>
      <c r="BN61" s="1" t="s">
        <v>146</v>
      </c>
      <c r="BO61" s="1" t="s">
        <v>146</v>
      </c>
      <c r="BP61" s="1" t="s">
        <v>146</v>
      </c>
      <c r="BQ61" s="1" t="s">
        <v>146</v>
      </c>
      <c r="BR61" s="1" t="s">
        <v>146</v>
      </c>
      <c r="BS61" s="1">
        <v>14.08364126</v>
      </c>
      <c r="BT61" s="1">
        <v>37.30876095</v>
      </c>
      <c r="BU61" s="1">
        <v>14.16017625</v>
      </c>
      <c r="BV61" s="1">
        <v>5.747656946</v>
      </c>
      <c r="BW61" s="1">
        <v>4.181316409</v>
      </c>
      <c r="BX61" s="1">
        <v>-0.53728821</v>
      </c>
      <c r="BY61" s="1">
        <v>-0.27853199</v>
      </c>
      <c r="BZ61" s="1" t="s">
        <v>1094</v>
      </c>
      <c r="CA61" s="1">
        <v>23.2961165</v>
      </c>
      <c r="CB61" s="1" t="s">
        <v>148</v>
      </c>
      <c r="CC61" s="1">
        <v>0.072634235</v>
      </c>
      <c r="CD61" s="1">
        <v>0.369780747</v>
      </c>
      <c r="CE61" s="1">
        <v>0.269357876</v>
      </c>
      <c r="CF61" s="1">
        <v>0.033083401</v>
      </c>
      <c r="CG61" s="1">
        <v>0.095305782</v>
      </c>
      <c r="CH61" s="1">
        <v>983.025</v>
      </c>
      <c r="CI61" s="2" t="s">
        <v>1093</v>
      </c>
      <c r="CJ61" s="1">
        <v>374.732</v>
      </c>
      <c r="CK61" s="1">
        <v>321.679</v>
      </c>
      <c r="CL61" s="1">
        <v>53.053</v>
      </c>
      <c r="CM61" s="1">
        <v>244.175</v>
      </c>
      <c r="CN61" s="1">
        <v>119.432</v>
      </c>
      <c r="CO61" s="1">
        <v>1.837</v>
      </c>
      <c r="CP61" s="1">
        <v>0.0</v>
      </c>
      <c r="CQ61" s="1">
        <v>1.837</v>
      </c>
      <c r="CR61" s="1">
        <v>0.0</v>
      </c>
      <c r="CS61" s="1">
        <v>9.288</v>
      </c>
      <c r="CT61" s="1">
        <v>9.288</v>
      </c>
      <c r="CU61" s="1">
        <v>0.0</v>
      </c>
      <c r="CV61" s="1">
        <v>0.0</v>
      </c>
      <c r="CW61" s="1">
        <v>1.432</v>
      </c>
      <c r="CX61" s="1">
        <v>0.0</v>
      </c>
      <c r="CY61" s="1">
        <v>216.134</v>
      </c>
      <c r="CZ61" s="1">
        <v>0.0</v>
      </c>
      <c r="DA61" s="1">
        <v>0.0</v>
      </c>
      <c r="DB61" s="1">
        <v>0.0</v>
      </c>
      <c r="DC61" s="1">
        <v>0.045</v>
      </c>
      <c r="DD61" s="1">
        <v>0.424</v>
      </c>
      <c r="DE61" s="1">
        <v>0.469</v>
      </c>
      <c r="DF61" s="1">
        <v>13.287</v>
      </c>
      <c r="DG61" s="1">
        <v>4.534</v>
      </c>
      <c r="DH61" s="1">
        <v>17.821</v>
      </c>
      <c r="DI61" s="1">
        <v>1.909</v>
      </c>
      <c r="DJ61" s="1">
        <v>5.198</v>
      </c>
      <c r="DK61" s="1">
        <v>7.107</v>
      </c>
      <c r="DL61" s="1">
        <v>78.706</v>
      </c>
      <c r="DM61" s="1">
        <v>33.599</v>
      </c>
      <c r="DN61" s="1">
        <v>112.304</v>
      </c>
      <c r="DO61" s="1">
        <v>0.0</v>
      </c>
      <c r="DP61" s="1">
        <v>9.288</v>
      </c>
      <c r="DQ61" s="1">
        <v>9.288</v>
      </c>
      <c r="DR61" s="1" t="s">
        <v>157</v>
      </c>
      <c r="DS61" s="1" t="s">
        <v>157</v>
      </c>
      <c r="DT61" s="1" t="s">
        <v>157</v>
      </c>
      <c r="DU61" s="1" t="s">
        <v>157</v>
      </c>
      <c r="DV61" s="1">
        <v>509.675</v>
      </c>
      <c r="DW61" s="1" t="s">
        <v>1093</v>
      </c>
      <c r="DX61" s="1">
        <v>194.289</v>
      </c>
      <c r="DY61" s="1">
        <v>126.599</v>
      </c>
      <c r="DZ61" s="1">
        <v>61.923</v>
      </c>
      <c r="EA61" s="1" t="s">
        <v>157</v>
      </c>
      <c r="EB61" s="1" t="s">
        <v>157</v>
      </c>
      <c r="EC61" s="1" t="s">
        <v>157</v>
      </c>
      <c r="ED61" s="1" t="s">
        <v>157</v>
      </c>
      <c r="EE61" s="1" t="s">
        <v>329</v>
      </c>
      <c r="EF61" s="1" t="s">
        <v>151</v>
      </c>
      <c r="EG61" s="1" t="s">
        <v>151</v>
      </c>
    </row>
    <row r="62" ht="14.25" customHeight="1">
      <c r="A62" s="1" t="s">
        <v>330</v>
      </c>
      <c r="B62" s="1" t="s">
        <v>136</v>
      </c>
      <c r="C62" s="1">
        <v>22.0</v>
      </c>
      <c r="D62" s="4" t="s">
        <v>137</v>
      </c>
      <c r="E62" s="1">
        <v>71.1</v>
      </c>
      <c r="F62" s="1">
        <v>61.0</v>
      </c>
      <c r="G62" s="1" t="s">
        <v>154</v>
      </c>
      <c r="H62" s="1">
        <v>16.0</v>
      </c>
      <c r="I62" s="1">
        <v>98.0</v>
      </c>
      <c r="J62" s="1">
        <v>175.0</v>
      </c>
      <c r="K62" s="1">
        <v>2.868852459</v>
      </c>
      <c r="L62" s="1">
        <v>148.8</v>
      </c>
      <c r="M62" s="1">
        <v>0.5</v>
      </c>
      <c r="N62" s="1">
        <v>84.0</v>
      </c>
      <c r="O62" s="1">
        <v>5.34</v>
      </c>
      <c r="P62" s="1">
        <v>2.53</v>
      </c>
      <c r="Q62" s="1">
        <v>4.43</v>
      </c>
      <c r="R62" s="1">
        <v>0.571106095</v>
      </c>
      <c r="S62" s="1">
        <v>80.0</v>
      </c>
      <c r="T62" s="1">
        <v>9.06</v>
      </c>
      <c r="U62" s="1">
        <v>4.662</v>
      </c>
      <c r="V62" s="1">
        <v>122.1</v>
      </c>
      <c r="W62" s="1">
        <f t="shared" si="1"/>
        <v>155.9380379</v>
      </c>
      <c r="X62" s="1">
        <v>86.8</v>
      </c>
      <c r="Y62" s="1">
        <v>53.26992082</v>
      </c>
      <c r="Z62" s="1">
        <f t="shared" si="2"/>
        <v>1.877232</v>
      </c>
      <c r="AA62" s="1">
        <v>0.346579873</v>
      </c>
      <c r="AB62" s="1">
        <v>72.2</v>
      </c>
      <c r="AC62" s="1">
        <v>24.06807866</v>
      </c>
      <c r="AD62" s="1" t="s">
        <v>154</v>
      </c>
      <c r="AE62" s="1">
        <v>32.51441563</v>
      </c>
      <c r="AF62" s="1">
        <v>77.2</v>
      </c>
      <c r="AG62" s="1" t="s">
        <v>154</v>
      </c>
      <c r="AH62" s="1" t="s">
        <v>154</v>
      </c>
      <c r="AI62" s="1" t="s">
        <v>142</v>
      </c>
      <c r="AJ62" s="1" t="s">
        <v>142</v>
      </c>
      <c r="AK62" s="1" t="s">
        <v>143</v>
      </c>
      <c r="AL62" s="1">
        <v>115.0</v>
      </c>
      <c r="AM62" s="1">
        <v>72.0</v>
      </c>
      <c r="AN62" s="1">
        <v>2408.92</v>
      </c>
      <c r="AO62" s="1">
        <v>7.58171</v>
      </c>
      <c r="AP62" s="1">
        <v>1144.04</v>
      </c>
      <c r="AQ62" s="1">
        <v>1455.05</v>
      </c>
      <c r="AR62" s="1">
        <v>16.2681</v>
      </c>
      <c r="AS62" s="1">
        <v>2178.67</v>
      </c>
      <c r="AT62" s="1">
        <v>4356.62</v>
      </c>
      <c r="AU62" s="1">
        <v>253.263</v>
      </c>
      <c r="AV62" s="1">
        <v>11.2836</v>
      </c>
      <c r="AW62" s="1">
        <v>1.1593</v>
      </c>
      <c r="AX62" s="1">
        <v>2.29852</v>
      </c>
      <c r="AY62" s="1">
        <v>709.815</v>
      </c>
      <c r="AZ62" s="1">
        <v>1.63676</v>
      </c>
      <c r="BA62" s="1">
        <v>2.68106</v>
      </c>
      <c r="BB62" s="1">
        <v>23.0327</v>
      </c>
      <c r="BC62" s="1">
        <v>7.51146</v>
      </c>
      <c r="BD62" s="1">
        <v>1.51368</v>
      </c>
      <c r="BE62" s="1">
        <v>367.724</v>
      </c>
      <c r="BF62" s="1">
        <v>7.75854</v>
      </c>
      <c r="BG62" s="1">
        <v>58.0274</v>
      </c>
      <c r="BH62" s="1">
        <v>0.0</v>
      </c>
      <c r="BI62" s="1">
        <v>0.0</v>
      </c>
      <c r="BJ62" s="1">
        <v>0.0</v>
      </c>
      <c r="BK62" s="1">
        <v>0.0</v>
      </c>
      <c r="BL62" s="1" t="s">
        <v>156</v>
      </c>
      <c r="BM62" s="1" t="s">
        <v>146</v>
      </c>
      <c r="BN62" s="1" t="s">
        <v>146</v>
      </c>
      <c r="BO62" s="1" t="s">
        <v>146</v>
      </c>
      <c r="BP62" s="1" t="s">
        <v>146</v>
      </c>
      <c r="BQ62" s="1" t="s">
        <v>146</v>
      </c>
      <c r="BR62" s="1" t="s">
        <v>146</v>
      </c>
      <c r="BS62" s="1">
        <v>13.99940921</v>
      </c>
      <c r="BT62" s="1">
        <v>9.887611162</v>
      </c>
      <c r="BU62" s="1">
        <v>9.073550984</v>
      </c>
      <c r="BV62" s="1">
        <v>3.902456008</v>
      </c>
      <c r="BW62" s="1">
        <v>2.501800009</v>
      </c>
      <c r="BX62" s="1">
        <v>1.253786633</v>
      </c>
      <c r="BY62" s="1">
        <v>0.520459374</v>
      </c>
      <c r="BZ62" s="1" t="s">
        <v>1091</v>
      </c>
      <c r="CA62" s="1">
        <v>19.12953368</v>
      </c>
      <c r="CB62" s="1" t="s">
        <v>154</v>
      </c>
      <c r="CC62" s="1">
        <v>0.495705943</v>
      </c>
      <c r="CD62" s="1">
        <v>0.23938377</v>
      </c>
      <c r="CE62" s="1">
        <v>0.043997569</v>
      </c>
      <c r="CF62" s="1">
        <v>0.091958883</v>
      </c>
      <c r="CG62" s="1">
        <v>0.011996935</v>
      </c>
      <c r="CH62" s="1">
        <v>104.379</v>
      </c>
      <c r="CI62" s="2" t="s">
        <v>1093</v>
      </c>
      <c r="CJ62" s="1">
        <v>63.232</v>
      </c>
      <c r="CK62" s="1">
        <v>27.442</v>
      </c>
      <c r="CL62" s="1">
        <v>35.791</v>
      </c>
      <c r="CM62" s="1">
        <v>14.081</v>
      </c>
      <c r="CN62" s="1">
        <v>46.982</v>
      </c>
      <c r="CO62" s="1">
        <v>1.444</v>
      </c>
      <c r="CP62" s="1">
        <v>0.0</v>
      </c>
      <c r="CQ62" s="1">
        <v>1.444</v>
      </c>
      <c r="CR62" s="1">
        <v>0.0</v>
      </c>
      <c r="CS62" s="1">
        <v>0.726</v>
      </c>
      <c r="CT62" s="1">
        <v>0.726</v>
      </c>
      <c r="CU62" s="1">
        <v>0.0</v>
      </c>
      <c r="CV62" s="1">
        <v>1.444</v>
      </c>
      <c r="CW62" s="1">
        <v>0.0</v>
      </c>
      <c r="CX62" s="1">
        <v>0.0</v>
      </c>
      <c r="CY62" s="1">
        <v>0.0</v>
      </c>
      <c r="CZ62" s="1">
        <v>0.0</v>
      </c>
      <c r="DA62" s="1">
        <v>0.0</v>
      </c>
      <c r="DB62" s="1">
        <v>0.0</v>
      </c>
      <c r="DC62" s="1">
        <v>14.069</v>
      </c>
      <c r="DD62" s="1">
        <v>0.0</v>
      </c>
      <c r="DE62" s="1">
        <v>14.07</v>
      </c>
      <c r="DF62" s="1">
        <v>0.0</v>
      </c>
      <c r="DG62" s="1">
        <v>0.011</v>
      </c>
      <c r="DH62" s="1">
        <v>0.011</v>
      </c>
      <c r="DI62" s="1">
        <v>0.144</v>
      </c>
      <c r="DJ62" s="1">
        <v>0.935</v>
      </c>
      <c r="DK62" s="1">
        <v>1.08</v>
      </c>
      <c r="DL62" s="1">
        <v>11.766</v>
      </c>
      <c r="DM62" s="1">
        <v>34.101</v>
      </c>
      <c r="DN62" s="1">
        <v>45.867</v>
      </c>
      <c r="DO62" s="1">
        <v>0.0</v>
      </c>
      <c r="DP62" s="1">
        <v>0.726</v>
      </c>
      <c r="DQ62" s="1">
        <v>0.726</v>
      </c>
      <c r="DR62" s="1" t="s">
        <v>158</v>
      </c>
      <c r="DS62" s="1" t="s">
        <v>158</v>
      </c>
      <c r="DT62" s="1" t="s">
        <v>158</v>
      </c>
      <c r="DU62" s="1" t="s">
        <v>158</v>
      </c>
      <c r="DV62" s="1">
        <v>43.33</v>
      </c>
      <c r="DW62" s="1" t="s">
        <v>1093</v>
      </c>
      <c r="DX62" s="1">
        <v>26.249</v>
      </c>
      <c r="DY62" s="1">
        <v>5.845</v>
      </c>
      <c r="DZ62" s="1">
        <v>19.503</v>
      </c>
      <c r="EA62" s="1" t="s">
        <v>158</v>
      </c>
      <c r="EB62" s="1" t="s">
        <v>158</v>
      </c>
      <c r="EC62" s="1" t="s">
        <v>158</v>
      </c>
      <c r="ED62" s="1" t="s">
        <v>158</v>
      </c>
      <c r="EE62" s="1" t="s">
        <v>331</v>
      </c>
      <c r="EF62" s="1" t="s">
        <v>175</v>
      </c>
      <c r="EG62" s="1" t="s">
        <v>151</v>
      </c>
    </row>
    <row r="63" ht="14.25" customHeight="1">
      <c r="A63" s="1" t="s">
        <v>334</v>
      </c>
      <c r="B63" s="1" t="s">
        <v>136</v>
      </c>
      <c r="C63" s="1">
        <v>45.0</v>
      </c>
      <c r="D63" s="4" t="s">
        <v>161</v>
      </c>
      <c r="E63" s="1">
        <v>105.0</v>
      </c>
      <c r="F63" s="1">
        <v>46.0</v>
      </c>
      <c r="G63" s="1" t="s">
        <v>154</v>
      </c>
      <c r="H63" s="1">
        <v>27.0</v>
      </c>
      <c r="I63" s="1">
        <v>109.0</v>
      </c>
      <c r="J63" s="1">
        <v>182.0</v>
      </c>
      <c r="K63" s="1">
        <v>3.956521739</v>
      </c>
      <c r="L63" s="1">
        <v>126.4</v>
      </c>
      <c r="M63" s="1">
        <v>0.33</v>
      </c>
      <c r="N63" s="1">
        <v>78.0</v>
      </c>
      <c r="O63" s="1">
        <v>5.41</v>
      </c>
      <c r="P63" s="1">
        <v>0.72</v>
      </c>
      <c r="Q63" s="1">
        <v>4.96</v>
      </c>
      <c r="R63" s="1">
        <v>0.14516129</v>
      </c>
      <c r="S63" s="1">
        <v>135.0</v>
      </c>
      <c r="T63" s="1">
        <v>5.36</v>
      </c>
      <c r="U63" s="1">
        <v>4.329</v>
      </c>
      <c r="V63" s="1">
        <v>99.7</v>
      </c>
      <c r="W63" s="1">
        <f t="shared" si="1"/>
        <v>129.3124246</v>
      </c>
      <c r="X63" s="1">
        <v>148.7</v>
      </c>
      <c r="Y63" s="1">
        <v>96.96838055</v>
      </c>
      <c r="Z63" s="1">
        <f t="shared" si="2"/>
        <v>1.031264</v>
      </c>
      <c r="AA63" s="1">
        <v>0.380924855</v>
      </c>
      <c r="AB63" s="1">
        <v>68.2</v>
      </c>
      <c r="AC63" s="1">
        <v>23.90699967</v>
      </c>
      <c r="AD63" s="1" t="s">
        <v>154</v>
      </c>
      <c r="AE63" s="1">
        <v>36.96473283</v>
      </c>
      <c r="AF63" s="1">
        <v>94.8</v>
      </c>
      <c r="AG63" s="1" t="s">
        <v>140</v>
      </c>
      <c r="AH63" s="1" t="s">
        <v>141</v>
      </c>
      <c r="AI63" s="1" t="s">
        <v>142</v>
      </c>
      <c r="AJ63" s="1" t="s">
        <v>167</v>
      </c>
      <c r="AK63" s="1" t="s">
        <v>170</v>
      </c>
      <c r="AL63" s="1">
        <v>100.0</v>
      </c>
      <c r="AM63" s="1">
        <v>69.0</v>
      </c>
      <c r="AN63" s="1">
        <v>1801.09</v>
      </c>
      <c r="AO63" s="1">
        <v>10.3593</v>
      </c>
      <c r="AP63" s="1">
        <v>646.871</v>
      </c>
      <c r="AQ63" s="1">
        <v>964.003</v>
      </c>
      <c r="AR63" s="1">
        <v>12.2062</v>
      </c>
      <c r="AS63" s="1">
        <v>1042.95</v>
      </c>
      <c r="AT63" s="1">
        <v>2915.03</v>
      </c>
      <c r="AU63" s="1">
        <v>193.675</v>
      </c>
      <c r="AV63" s="1">
        <v>10.5716</v>
      </c>
      <c r="AW63" s="1">
        <v>1.19844</v>
      </c>
      <c r="AX63" s="1">
        <v>2.66208</v>
      </c>
      <c r="AY63" s="1">
        <v>661.303</v>
      </c>
      <c r="AZ63" s="1">
        <v>0.94455</v>
      </c>
      <c r="BA63" s="1">
        <v>1.45434</v>
      </c>
      <c r="BB63" s="1">
        <v>11.5064</v>
      </c>
      <c r="BC63" s="1">
        <v>4.55186</v>
      </c>
      <c r="BD63" s="1">
        <v>1.01881</v>
      </c>
      <c r="BE63" s="1">
        <v>256.677</v>
      </c>
      <c r="BF63" s="1">
        <v>7.24846</v>
      </c>
      <c r="BG63" s="1">
        <v>149.625</v>
      </c>
      <c r="BH63" s="1">
        <v>1.269139266</v>
      </c>
      <c r="BI63" s="1">
        <v>0.122636434</v>
      </c>
      <c r="BJ63" s="1">
        <v>0.149925902</v>
      </c>
      <c r="BK63" s="1">
        <v>0.021325066</v>
      </c>
      <c r="BL63" s="1" t="s">
        <v>156</v>
      </c>
      <c r="BM63" s="1" t="s">
        <v>146</v>
      </c>
      <c r="BN63" s="1" t="s">
        <v>146</v>
      </c>
      <c r="BO63" s="1" t="s">
        <v>146</v>
      </c>
      <c r="BP63" s="1" t="s">
        <v>146</v>
      </c>
      <c r="BQ63" s="1" t="s">
        <v>146</v>
      </c>
      <c r="BR63" s="1" t="s">
        <v>146</v>
      </c>
      <c r="BS63" s="1">
        <v>8.434405416</v>
      </c>
      <c r="BT63" s="1">
        <v>28.71643502</v>
      </c>
      <c r="BU63" s="1">
        <v>15.43901653</v>
      </c>
      <c r="BV63" s="1">
        <v>4.153361852</v>
      </c>
      <c r="BW63" s="1">
        <v>5.522480534</v>
      </c>
      <c r="BX63" s="1">
        <v>1.265004367</v>
      </c>
      <c r="BY63" s="1">
        <v>0.702389987</v>
      </c>
      <c r="BZ63" s="1" t="s">
        <v>1091</v>
      </c>
      <c r="CA63" s="1">
        <v>28.36708861</v>
      </c>
      <c r="CB63" s="1" t="s">
        <v>148</v>
      </c>
      <c r="CC63" s="1">
        <v>0.009070084</v>
      </c>
      <c r="CD63" s="1">
        <v>0.270492818</v>
      </c>
      <c r="CE63" s="1">
        <v>0.061354631</v>
      </c>
      <c r="CF63" s="1">
        <v>0.305658742</v>
      </c>
      <c r="CG63" s="1">
        <v>0.133017583</v>
      </c>
      <c r="CH63" s="1">
        <v>566.507</v>
      </c>
      <c r="CI63" s="2" t="s">
        <v>1093</v>
      </c>
      <c r="CJ63" s="1">
        <v>62.537</v>
      </c>
      <c r="CK63" s="1">
        <v>55.62</v>
      </c>
      <c r="CL63" s="1">
        <v>6.918</v>
      </c>
      <c r="CM63" s="1">
        <v>34.435</v>
      </c>
      <c r="CN63" s="1">
        <v>25.836</v>
      </c>
      <c r="CO63" s="1">
        <v>0.0</v>
      </c>
      <c r="CP63" s="1">
        <v>0.0</v>
      </c>
      <c r="CQ63" s="1">
        <v>0.0</v>
      </c>
      <c r="CR63" s="1">
        <v>0.0</v>
      </c>
      <c r="CS63" s="1">
        <v>2.267</v>
      </c>
      <c r="CT63" s="1">
        <v>2.267</v>
      </c>
      <c r="CU63" s="1">
        <v>0.0</v>
      </c>
      <c r="CV63" s="1">
        <v>0.0</v>
      </c>
      <c r="CW63" s="1">
        <v>0.0</v>
      </c>
      <c r="CX63" s="1">
        <v>0.0</v>
      </c>
      <c r="CY63" s="1">
        <v>34.392</v>
      </c>
      <c r="CZ63" s="1">
        <v>0.0</v>
      </c>
      <c r="DA63" s="1">
        <v>0.0</v>
      </c>
      <c r="DB63" s="1">
        <v>0.0</v>
      </c>
      <c r="DC63" s="1">
        <v>0.0</v>
      </c>
      <c r="DD63" s="1">
        <v>0.001</v>
      </c>
      <c r="DE63" s="1">
        <v>0.001</v>
      </c>
      <c r="DF63" s="1">
        <v>0.0</v>
      </c>
      <c r="DG63" s="1">
        <v>0.041</v>
      </c>
      <c r="DH63" s="1">
        <v>0.041</v>
      </c>
      <c r="DI63" s="1">
        <v>0.168</v>
      </c>
      <c r="DJ63" s="1">
        <v>0.384</v>
      </c>
      <c r="DK63" s="1">
        <v>0.552</v>
      </c>
      <c r="DL63" s="1">
        <v>21.059</v>
      </c>
      <c r="DM63" s="1">
        <v>4.224</v>
      </c>
      <c r="DN63" s="1">
        <v>25.283</v>
      </c>
      <c r="DO63" s="1">
        <v>0.0</v>
      </c>
      <c r="DP63" s="1">
        <v>2.267</v>
      </c>
      <c r="DQ63" s="1">
        <v>2.267</v>
      </c>
      <c r="DR63" s="1" t="s">
        <v>158</v>
      </c>
      <c r="DS63" s="1" t="s">
        <v>158</v>
      </c>
      <c r="DT63" s="1" t="s">
        <v>158</v>
      </c>
      <c r="DU63" s="1" t="s">
        <v>158</v>
      </c>
      <c r="DV63" s="1">
        <v>314.536</v>
      </c>
      <c r="DW63" s="1" t="s">
        <v>1093</v>
      </c>
      <c r="DX63" s="1">
        <v>34.722</v>
      </c>
      <c r="DY63" s="1">
        <v>19.119</v>
      </c>
      <c r="DZ63" s="1">
        <v>14.344</v>
      </c>
      <c r="EA63" s="1" t="s">
        <v>158</v>
      </c>
      <c r="EB63" s="1" t="s">
        <v>158</v>
      </c>
      <c r="EC63" s="1" t="s">
        <v>158</v>
      </c>
      <c r="ED63" s="1" t="s">
        <v>158</v>
      </c>
      <c r="EE63" s="1" t="s">
        <v>335</v>
      </c>
      <c r="EF63" s="1" t="s">
        <v>151</v>
      </c>
      <c r="EG63" s="1" t="s">
        <v>151</v>
      </c>
    </row>
    <row r="64" ht="14.25" customHeight="1">
      <c r="A64" s="1" t="s">
        <v>340</v>
      </c>
      <c r="B64" s="1" t="s">
        <v>153</v>
      </c>
      <c r="C64" s="1">
        <v>34.0</v>
      </c>
      <c r="D64" s="4" t="s">
        <v>137</v>
      </c>
      <c r="E64" s="1">
        <v>66.8</v>
      </c>
      <c r="F64" s="1">
        <v>54.0</v>
      </c>
      <c r="G64" s="1" t="s">
        <v>154</v>
      </c>
      <c r="H64" s="1">
        <v>8.0</v>
      </c>
      <c r="I64" s="1">
        <v>73.0</v>
      </c>
      <c r="J64" s="1">
        <v>135.0</v>
      </c>
      <c r="K64" s="1">
        <v>2.5</v>
      </c>
      <c r="L64" s="1">
        <v>178.3</v>
      </c>
      <c r="M64" s="1">
        <v>0.82</v>
      </c>
      <c r="N64" s="1">
        <v>74.0</v>
      </c>
      <c r="O64" s="1">
        <v>4.78</v>
      </c>
      <c r="P64" s="1">
        <v>8.33</v>
      </c>
      <c r="Q64" s="1">
        <v>5.61</v>
      </c>
      <c r="R64" s="1">
        <v>1.484848485</v>
      </c>
      <c r="S64" s="1">
        <v>42.0</v>
      </c>
      <c r="T64" s="1">
        <v>13.5</v>
      </c>
      <c r="U64" s="1">
        <v>4.107</v>
      </c>
      <c r="V64" s="1">
        <v>205.4</v>
      </c>
      <c r="W64" s="1">
        <f t="shared" si="1"/>
        <v>444.8105437</v>
      </c>
      <c r="X64" s="1">
        <v>60.9</v>
      </c>
      <c r="Y64" s="1">
        <v>40.58112166</v>
      </c>
      <c r="Z64" s="1">
        <f t="shared" si="2"/>
        <v>2.4642</v>
      </c>
      <c r="AA64" s="1">
        <v>0.332945365</v>
      </c>
      <c r="AB64" s="1">
        <v>53.0</v>
      </c>
      <c r="AC64" s="1">
        <v>22.0603538</v>
      </c>
      <c r="AD64" s="1" t="s">
        <v>154</v>
      </c>
      <c r="AE64" s="1">
        <v>34.7255341</v>
      </c>
      <c r="AF64" s="1">
        <v>73.4</v>
      </c>
      <c r="AG64" s="1" t="s">
        <v>154</v>
      </c>
      <c r="AH64" s="1" t="s">
        <v>154</v>
      </c>
      <c r="AI64" s="1" t="s">
        <v>142</v>
      </c>
      <c r="AJ64" s="1" t="s">
        <v>167</v>
      </c>
      <c r="AK64" s="1" t="s">
        <v>143</v>
      </c>
      <c r="AL64" s="1">
        <v>108.0</v>
      </c>
      <c r="AM64" s="1">
        <v>69.0</v>
      </c>
      <c r="AN64" s="1">
        <v>2201.95</v>
      </c>
      <c r="AO64" s="1">
        <v>13.0193</v>
      </c>
      <c r="AP64" s="1">
        <v>561.176</v>
      </c>
      <c r="AQ64" s="1">
        <v>946.956</v>
      </c>
      <c r="AR64" s="1">
        <v>11.7368</v>
      </c>
      <c r="AS64" s="1">
        <v>1478.84</v>
      </c>
      <c r="AT64" s="1">
        <v>2622.23</v>
      </c>
      <c r="AU64" s="1">
        <v>220.864</v>
      </c>
      <c r="AV64" s="1">
        <v>10.4035</v>
      </c>
      <c r="AW64" s="1">
        <v>1.15123</v>
      </c>
      <c r="AX64" s="1">
        <v>2.76498</v>
      </c>
      <c r="AY64" s="1">
        <v>589.086</v>
      </c>
      <c r="AZ64" s="1">
        <v>1.00482</v>
      </c>
      <c r="BA64" s="1">
        <v>1.53378</v>
      </c>
      <c r="BB64" s="1">
        <v>15.4146</v>
      </c>
      <c r="BC64" s="1">
        <v>4.98845</v>
      </c>
      <c r="BD64" s="1">
        <v>1.56193</v>
      </c>
      <c r="BE64" s="1">
        <v>271.15</v>
      </c>
      <c r="BF64" s="1">
        <v>7.08703</v>
      </c>
      <c r="BG64" s="1">
        <v>107.211</v>
      </c>
      <c r="BH64" s="1">
        <v>5.43838612</v>
      </c>
      <c r="BI64" s="1">
        <v>1.200144401</v>
      </c>
      <c r="BJ64" s="1">
        <v>0.495567515</v>
      </c>
      <c r="BK64" s="1">
        <v>0.075420928</v>
      </c>
      <c r="BL64" s="1" t="s">
        <v>156</v>
      </c>
      <c r="BM64" s="1" t="s">
        <v>146</v>
      </c>
      <c r="BN64" s="1" t="s">
        <v>146</v>
      </c>
      <c r="BO64" s="1" t="s">
        <v>146</v>
      </c>
      <c r="BP64" s="1" t="s">
        <v>146</v>
      </c>
      <c r="BQ64" s="1" t="s">
        <v>146</v>
      </c>
      <c r="BR64" s="1" t="s">
        <v>146</v>
      </c>
      <c r="BS64" s="1">
        <v>14.55349091</v>
      </c>
      <c r="BT64" s="1">
        <v>24.96534419</v>
      </c>
      <c r="BU64" s="1">
        <v>12.34665168</v>
      </c>
      <c r="BV64" s="1">
        <v>9.253189101</v>
      </c>
      <c r="BW64" s="1">
        <v>3.149762895</v>
      </c>
      <c r="BX64" s="1">
        <v>1.564921397</v>
      </c>
      <c r="BY64" s="1">
        <v>0.710681834</v>
      </c>
      <c r="BZ64" s="1" t="s">
        <v>1091</v>
      </c>
      <c r="CA64" s="1">
        <v>33.76566757</v>
      </c>
      <c r="CB64" s="1" t="s">
        <v>148</v>
      </c>
      <c r="CC64" s="1">
        <v>0.081958326</v>
      </c>
      <c r="CD64" s="1">
        <v>0.110079621</v>
      </c>
      <c r="CE64" s="1">
        <v>0.062849399</v>
      </c>
      <c r="CF64" s="1">
        <v>0.105268508</v>
      </c>
      <c r="CG64" s="1">
        <v>0.445874979</v>
      </c>
      <c r="CH64" s="1">
        <v>858.821</v>
      </c>
      <c r="CI64" s="2" t="s">
        <v>1093</v>
      </c>
      <c r="CJ64" s="1">
        <v>750.906</v>
      </c>
      <c r="CK64" s="1">
        <v>490.786</v>
      </c>
      <c r="CL64" s="1">
        <v>260.12</v>
      </c>
      <c r="CM64" s="1">
        <v>4.906</v>
      </c>
      <c r="CN64" s="1">
        <v>730.634</v>
      </c>
      <c r="CO64" s="1">
        <v>10.307</v>
      </c>
      <c r="CP64" s="1">
        <v>0.0</v>
      </c>
      <c r="CQ64" s="1">
        <v>10.307</v>
      </c>
      <c r="CR64" s="1">
        <v>0.0</v>
      </c>
      <c r="CS64" s="1">
        <v>5.06</v>
      </c>
      <c r="CT64" s="1">
        <v>5.06</v>
      </c>
      <c r="CU64" s="1">
        <v>0.0</v>
      </c>
      <c r="CV64" s="1">
        <v>5.657</v>
      </c>
      <c r="CW64" s="1">
        <v>0.0</v>
      </c>
      <c r="CX64" s="1">
        <v>0.0</v>
      </c>
      <c r="CY64" s="1">
        <v>0.0</v>
      </c>
      <c r="CZ64" s="1">
        <v>0.0</v>
      </c>
      <c r="DA64" s="1">
        <v>0.0</v>
      </c>
      <c r="DB64" s="1">
        <v>0.0</v>
      </c>
      <c r="DC64" s="1">
        <v>4.806</v>
      </c>
      <c r="DD64" s="1">
        <v>0.003</v>
      </c>
      <c r="DE64" s="1">
        <v>4.809</v>
      </c>
      <c r="DF64" s="1">
        <v>0.0</v>
      </c>
      <c r="DG64" s="1">
        <v>0.096</v>
      </c>
      <c r="DH64" s="1">
        <v>0.096</v>
      </c>
      <c r="DI64" s="1">
        <v>0.237</v>
      </c>
      <c r="DJ64" s="1">
        <v>1.258</v>
      </c>
      <c r="DK64" s="1">
        <v>1.495</v>
      </c>
      <c r="DL64" s="1">
        <v>475.409</v>
      </c>
      <c r="DM64" s="1">
        <v>253.674</v>
      </c>
      <c r="DN64" s="1">
        <v>729.083</v>
      </c>
      <c r="DO64" s="1">
        <v>0.0</v>
      </c>
      <c r="DP64" s="1">
        <v>5.06</v>
      </c>
      <c r="DQ64" s="1">
        <v>5.06</v>
      </c>
      <c r="DR64" s="1" t="s">
        <v>157</v>
      </c>
      <c r="DS64" s="1" t="s">
        <v>149</v>
      </c>
      <c r="DT64" s="1" t="s">
        <v>158</v>
      </c>
      <c r="DU64" s="1" t="s">
        <v>149</v>
      </c>
      <c r="DV64" s="1">
        <v>390.028</v>
      </c>
      <c r="DW64" s="1" t="s">
        <v>1093</v>
      </c>
      <c r="DX64" s="1">
        <v>341.019</v>
      </c>
      <c r="DY64" s="1">
        <v>2.228</v>
      </c>
      <c r="DZ64" s="1">
        <v>331.812</v>
      </c>
      <c r="EA64" s="1" t="s">
        <v>158</v>
      </c>
      <c r="EB64" s="1" t="s">
        <v>157</v>
      </c>
      <c r="EC64" s="1" t="s">
        <v>158</v>
      </c>
      <c r="ED64" s="1" t="s">
        <v>149</v>
      </c>
      <c r="EE64" s="1" t="s">
        <v>341</v>
      </c>
      <c r="EF64" s="1" t="s">
        <v>151</v>
      </c>
      <c r="EG64" s="1" t="s">
        <v>151</v>
      </c>
    </row>
    <row r="65" ht="14.25" customHeight="1">
      <c r="A65" s="1" t="s">
        <v>344</v>
      </c>
      <c r="B65" s="1" t="s">
        <v>153</v>
      </c>
      <c r="C65" s="1">
        <v>35.0</v>
      </c>
      <c r="D65" s="4" t="s">
        <v>137</v>
      </c>
      <c r="E65" s="1">
        <v>72.9</v>
      </c>
      <c r="F65" s="1">
        <v>48.0</v>
      </c>
      <c r="G65" s="1" t="s">
        <v>154</v>
      </c>
      <c r="H65" s="1">
        <v>16.0</v>
      </c>
      <c r="I65" s="1">
        <v>116.0</v>
      </c>
      <c r="J65" s="1">
        <v>180.0</v>
      </c>
      <c r="K65" s="1">
        <v>3.75</v>
      </c>
      <c r="L65" s="1">
        <v>67.3</v>
      </c>
      <c r="M65" s="1">
        <v>2.56</v>
      </c>
      <c r="N65" s="1">
        <v>80.0</v>
      </c>
      <c r="O65" s="1">
        <v>4.81</v>
      </c>
      <c r="P65" s="1">
        <v>18.0</v>
      </c>
      <c r="Q65" s="1">
        <v>13.42</v>
      </c>
      <c r="R65" s="1">
        <v>1.341281669</v>
      </c>
      <c r="S65" s="1">
        <v>79.0</v>
      </c>
      <c r="T65" s="1">
        <v>11.47</v>
      </c>
      <c r="U65" s="1">
        <v>4.44</v>
      </c>
      <c r="V65" s="1">
        <v>157.7</v>
      </c>
      <c r="W65" s="1">
        <f t="shared" si="1"/>
        <v>244.0425532</v>
      </c>
      <c r="X65" s="1">
        <v>69.8</v>
      </c>
      <c r="Y65" s="1">
        <v>44.18105988</v>
      </c>
      <c r="Z65" s="1">
        <f t="shared" si="2"/>
        <v>2.263413333</v>
      </c>
      <c r="AA65" s="1">
        <v>0.337088079</v>
      </c>
      <c r="AB65" s="1">
        <v>78.1</v>
      </c>
      <c r="AC65" s="1">
        <v>33.31966701</v>
      </c>
      <c r="AD65" s="1" t="s">
        <v>155</v>
      </c>
      <c r="AE65" s="1">
        <v>40.07290332</v>
      </c>
      <c r="AF65" s="1">
        <v>91.6</v>
      </c>
      <c r="AG65" s="1" t="s">
        <v>140</v>
      </c>
      <c r="AH65" s="1" t="s">
        <v>141</v>
      </c>
      <c r="AI65" s="1" t="s">
        <v>142</v>
      </c>
      <c r="AJ65" s="1" t="s">
        <v>167</v>
      </c>
      <c r="AK65" s="1" t="s">
        <v>173</v>
      </c>
      <c r="AL65" s="1">
        <v>100.0</v>
      </c>
      <c r="AM65" s="1">
        <v>72.0</v>
      </c>
      <c r="AN65" s="1">
        <v>2283.69</v>
      </c>
      <c r="AO65" s="1">
        <v>26.9071</v>
      </c>
      <c r="AP65" s="1">
        <v>751.165</v>
      </c>
      <c r="AQ65" s="1">
        <v>1113.82</v>
      </c>
      <c r="AR65" s="1">
        <v>13.9528</v>
      </c>
      <c r="AS65" s="1">
        <v>1515.69</v>
      </c>
      <c r="AT65" s="1">
        <v>3302.44</v>
      </c>
      <c r="AU65" s="1">
        <v>299.529</v>
      </c>
      <c r="AV65" s="1">
        <v>10.243</v>
      </c>
      <c r="AW65" s="1">
        <v>1.83651</v>
      </c>
      <c r="AX65" s="1">
        <v>3.36652</v>
      </c>
      <c r="AY65" s="1">
        <v>774.079</v>
      </c>
      <c r="AZ65" s="1">
        <v>1.36967</v>
      </c>
      <c r="BA65" s="1">
        <v>1.82834</v>
      </c>
      <c r="BB65" s="1">
        <v>21.3883</v>
      </c>
      <c r="BC65" s="1">
        <v>4.90201</v>
      </c>
      <c r="BD65" s="1">
        <v>1.98279</v>
      </c>
      <c r="BE65" s="1">
        <v>413.931</v>
      </c>
      <c r="BF65" s="1">
        <v>6.77484</v>
      </c>
      <c r="BG65" s="1">
        <v>228.789</v>
      </c>
      <c r="BH65" s="1">
        <v>4.349255152</v>
      </c>
      <c r="BI65" s="1">
        <v>1.159534475</v>
      </c>
      <c r="BJ65" s="1">
        <v>0.693688051</v>
      </c>
      <c r="BK65" s="1">
        <v>0.057765226</v>
      </c>
      <c r="BL65" s="1" t="s">
        <v>156</v>
      </c>
      <c r="BM65" s="1" t="s">
        <v>146</v>
      </c>
      <c r="BN65" s="1" t="s">
        <v>146</v>
      </c>
      <c r="BO65" s="1" t="s">
        <v>145</v>
      </c>
      <c r="BP65" s="1" t="s">
        <v>146</v>
      </c>
      <c r="BQ65" s="1" t="s">
        <v>146</v>
      </c>
      <c r="BR65" s="1" t="s">
        <v>146</v>
      </c>
      <c r="BS65" s="1">
        <v>14.51333529</v>
      </c>
      <c r="BT65" s="1">
        <v>15.71005223</v>
      </c>
      <c r="BU65" s="1">
        <v>11.21285956</v>
      </c>
      <c r="BV65" s="1">
        <v>7.437176052</v>
      </c>
      <c r="BW65" s="1">
        <v>2.750951093</v>
      </c>
      <c r="BX65" s="1">
        <v>-0.835239282</v>
      </c>
      <c r="BY65" s="1">
        <v>-0.365691454</v>
      </c>
      <c r="BZ65" s="1" t="s">
        <v>1094</v>
      </c>
      <c r="CA65" s="1">
        <v>42.5720524</v>
      </c>
      <c r="CB65" s="1" t="s">
        <v>148</v>
      </c>
      <c r="CC65" s="1">
        <v>0.087410926</v>
      </c>
      <c r="CD65" s="1">
        <v>0.417284853</v>
      </c>
      <c r="CE65" s="1">
        <v>0.041512881</v>
      </c>
      <c r="CF65" s="1">
        <v>0.042243742</v>
      </c>
      <c r="CG65" s="1">
        <v>0.222912479</v>
      </c>
      <c r="CH65" s="1">
        <v>947.86</v>
      </c>
      <c r="CI65" s="2" t="s">
        <v>1093</v>
      </c>
      <c r="CJ65" s="1">
        <v>367.779</v>
      </c>
      <c r="CK65" s="1">
        <v>255.104</v>
      </c>
      <c r="CL65" s="1">
        <v>112.675</v>
      </c>
      <c r="CM65" s="1">
        <v>235.493</v>
      </c>
      <c r="CN65" s="1">
        <v>126.989</v>
      </c>
      <c r="CO65" s="1">
        <v>0.228</v>
      </c>
      <c r="CP65" s="1">
        <v>0.0</v>
      </c>
      <c r="CQ65" s="1">
        <v>0.228</v>
      </c>
      <c r="CR65" s="1">
        <v>0.0</v>
      </c>
      <c r="CS65" s="1">
        <v>5.017</v>
      </c>
      <c r="CT65" s="1">
        <v>5.017</v>
      </c>
      <c r="CU65" s="1">
        <v>0.052</v>
      </c>
      <c r="CV65" s="1">
        <v>0.223</v>
      </c>
      <c r="CW65" s="1">
        <v>67.792</v>
      </c>
      <c r="CX65" s="1">
        <v>0.0</v>
      </c>
      <c r="CY65" s="1">
        <v>140.47</v>
      </c>
      <c r="CZ65" s="1">
        <v>0.081</v>
      </c>
      <c r="DA65" s="1">
        <v>4.808</v>
      </c>
      <c r="DB65" s="1">
        <v>4.889</v>
      </c>
      <c r="DC65" s="1">
        <v>2.377</v>
      </c>
      <c r="DD65" s="1">
        <v>0.221</v>
      </c>
      <c r="DE65" s="1">
        <v>2.598</v>
      </c>
      <c r="DF65" s="1">
        <v>14.829</v>
      </c>
      <c r="DG65" s="1">
        <v>4.894</v>
      </c>
      <c r="DH65" s="1">
        <v>19.723</v>
      </c>
      <c r="DI65" s="1">
        <v>19.853</v>
      </c>
      <c r="DJ65" s="1">
        <v>16.106</v>
      </c>
      <c r="DK65" s="1">
        <v>35.958</v>
      </c>
      <c r="DL65" s="1">
        <v>9.356</v>
      </c>
      <c r="DM65" s="1">
        <v>81.587</v>
      </c>
      <c r="DN65" s="1">
        <v>90.943</v>
      </c>
      <c r="DO65" s="1">
        <v>0.0</v>
      </c>
      <c r="DP65" s="1">
        <v>5.017</v>
      </c>
      <c r="DQ65" s="1">
        <v>5.017</v>
      </c>
      <c r="DR65" s="1" t="s">
        <v>157</v>
      </c>
      <c r="DS65" s="1" t="s">
        <v>157</v>
      </c>
      <c r="DT65" s="1" t="s">
        <v>157</v>
      </c>
      <c r="DU65" s="1" t="s">
        <v>157</v>
      </c>
      <c r="DV65" s="1">
        <v>415.056</v>
      </c>
      <c r="DW65" s="1" t="s">
        <v>1093</v>
      </c>
      <c r="DX65" s="1">
        <v>161.046</v>
      </c>
      <c r="DY65" s="1">
        <v>103.12</v>
      </c>
      <c r="DZ65" s="1">
        <v>55.607</v>
      </c>
      <c r="EA65" s="1" t="s">
        <v>157</v>
      </c>
      <c r="EB65" s="1" t="s">
        <v>158</v>
      </c>
      <c r="EC65" s="1" t="s">
        <v>157</v>
      </c>
      <c r="ED65" s="1" t="s">
        <v>158</v>
      </c>
      <c r="EE65" s="1" t="s">
        <v>345</v>
      </c>
      <c r="EF65" s="1" t="s">
        <v>151</v>
      </c>
      <c r="EG65" s="1" t="s">
        <v>151</v>
      </c>
    </row>
    <row r="66" ht="14.25" customHeight="1">
      <c r="A66" s="1" t="s">
        <v>346</v>
      </c>
      <c r="B66" s="1" t="s">
        <v>153</v>
      </c>
      <c r="C66" s="1">
        <v>56.0</v>
      </c>
      <c r="D66" s="4" t="s">
        <v>161</v>
      </c>
      <c r="E66" s="1">
        <v>77.9</v>
      </c>
      <c r="F66" s="1">
        <v>64.0</v>
      </c>
      <c r="G66" s="1" t="s">
        <v>154</v>
      </c>
      <c r="H66" s="1">
        <v>23.0</v>
      </c>
      <c r="I66" s="1">
        <v>106.0</v>
      </c>
      <c r="J66" s="1">
        <v>193.0</v>
      </c>
      <c r="K66" s="1">
        <v>3.015625</v>
      </c>
      <c r="L66" s="1">
        <v>104.0</v>
      </c>
      <c r="M66" s="1">
        <v>0.54</v>
      </c>
      <c r="N66" s="1">
        <v>76.0</v>
      </c>
      <c r="O66" s="1">
        <v>5.42</v>
      </c>
      <c r="P66" s="1">
        <v>5.97</v>
      </c>
      <c r="Q66" s="1">
        <v>17.39</v>
      </c>
      <c r="R66" s="1">
        <v>0.343300748</v>
      </c>
      <c r="S66" s="1">
        <v>113.0</v>
      </c>
      <c r="T66" s="1">
        <v>5.68</v>
      </c>
      <c r="U66" s="1">
        <v>4.218</v>
      </c>
      <c r="V66" s="1">
        <v>109.3</v>
      </c>
      <c r="W66" s="1">
        <f t="shared" si="1"/>
        <v>158.2172702</v>
      </c>
      <c r="X66" s="1">
        <v>141.5</v>
      </c>
      <c r="Y66" s="1">
        <v>93.9134093</v>
      </c>
      <c r="Z66" s="1">
        <f t="shared" si="2"/>
        <v>1.064810667</v>
      </c>
      <c r="AA66" s="1">
        <v>0.378918172</v>
      </c>
      <c r="AB66" s="1">
        <v>62.5</v>
      </c>
      <c r="AC66" s="1">
        <v>24.35314159</v>
      </c>
      <c r="AD66" s="1" t="s">
        <v>154</v>
      </c>
      <c r="AE66" s="1">
        <v>41.44406548</v>
      </c>
      <c r="AF66" s="1">
        <v>80.0</v>
      </c>
      <c r="AG66" s="1" t="s">
        <v>140</v>
      </c>
      <c r="AH66" s="1" t="s">
        <v>154</v>
      </c>
      <c r="AI66" s="1" t="s">
        <v>142</v>
      </c>
      <c r="AJ66" s="1" t="s">
        <v>142</v>
      </c>
      <c r="AK66" s="1" t="s">
        <v>143</v>
      </c>
      <c r="AL66" s="1">
        <v>112.0</v>
      </c>
      <c r="AM66" s="1">
        <v>71.0</v>
      </c>
      <c r="AN66" s="1">
        <v>1850.67</v>
      </c>
      <c r="AO66" s="1">
        <v>19.9435</v>
      </c>
      <c r="AP66" s="1">
        <v>871.408</v>
      </c>
      <c r="AQ66" s="1">
        <v>1099.21</v>
      </c>
      <c r="AR66" s="1">
        <v>13.4677</v>
      </c>
      <c r="AS66" s="1">
        <v>1076.93</v>
      </c>
      <c r="AT66" s="1">
        <v>3063.96</v>
      </c>
      <c r="AU66" s="1">
        <v>255.4</v>
      </c>
      <c r="AV66" s="1">
        <v>9.87668</v>
      </c>
      <c r="AW66" s="1">
        <v>1.65261</v>
      </c>
      <c r="AX66" s="1">
        <v>3.62748</v>
      </c>
      <c r="AY66" s="1">
        <v>956.727</v>
      </c>
      <c r="AZ66" s="1">
        <v>1.27884</v>
      </c>
      <c r="BA66" s="1">
        <v>1.91171</v>
      </c>
      <c r="BB66" s="1">
        <v>16.2698</v>
      </c>
      <c r="BC66" s="1">
        <v>4.29942</v>
      </c>
      <c r="BD66" s="1">
        <v>1.08062</v>
      </c>
      <c r="BE66" s="1">
        <v>369.151</v>
      </c>
      <c r="BF66" s="1">
        <v>7.00207</v>
      </c>
      <c r="BG66" s="1">
        <v>293.62</v>
      </c>
      <c r="BH66" s="1">
        <v>11.44415223</v>
      </c>
      <c r="BI66" s="1">
        <v>1.451035952</v>
      </c>
      <c r="BJ66" s="1">
        <v>0.75723174</v>
      </c>
      <c r="BK66" s="1">
        <v>0.299635497</v>
      </c>
      <c r="BL66" s="1" t="s">
        <v>144</v>
      </c>
      <c r="BM66" s="1" t="s">
        <v>145</v>
      </c>
      <c r="BN66" s="1" t="s">
        <v>146</v>
      </c>
      <c r="BO66" s="1" t="s">
        <v>145</v>
      </c>
      <c r="BP66" s="1" t="s">
        <v>146</v>
      </c>
      <c r="BQ66" s="1" t="s">
        <v>146</v>
      </c>
      <c r="BR66" s="1" t="s">
        <v>146</v>
      </c>
      <c r="BS66" s="1" t="s">
        <v>147</v>
      </c>
      <c r="BT66" s="1" t="s">
        <v>147</v>
      </c>
      <c r="BU66" s="1" t="s">
        <v>147</v>
      </c>
      <c r="BV66" s="1" t="s">
        <v>147</v>
      </c>
      <c r="BW66" s="1" t="s">
        <v>147</v>
      </c>
      <c r="BX66" s="1">
        <v>-0.909655283</v>
      </c>
      <c r="BY66" s="1">
        <v>-0.491439915</v>
      </c>
      <c r="BZ66" s="1" t="s">
        <v>1094</v>
      </c>
      <c r="CA66" s="1">
        <v>35.95</v>
      </c>
      <c r="CB66" s="1" t="s">
        <v>148</v>
      </c>
      <c r="CC66" s="1">
        <v>0.166984686</v>
      </c>
      <c r="CD66" s="1">
        <v>0.109887959</v>
      </c>
      <c r="CE66" s="1">
        <v>0.049904594</v>
      </c>
      <c r="CF66" s="1">
        <v>0.127256715</v>
      </c>
      <c r="CG66" s="1">
        <v>0.204706688</v>
      </c>
      <c r="CH66" s="1">
        <v>1231.789</v>
      </c>
      <c r="CI66" s="2" t="s">
        <v>1080</v>
      </c>
      <c r="CJ66" s="1">
        <v>80.62</v>
      </c>
      <c r="CK66" s="1">
        <v>66.501</v>
      </c>
      <c r="CL66" s="1">
        <v>14.119</v>
      </c>
      <c r="CM66" s="1">
        <v>49.795</v>
      </c>
      <c r="CN66" s="1">
        <v>18.791</v>
      </c>
      <c r="CO66" s="1">
        <v>2.097</v>
      </c>
      <c r="CP66" s="1">
        <v>0.0</v>
      </c>
      <c r="CQ66" s="1">
        <v>2.097</v>
      </c>
      <c r="CR66" s="1">
        <v>0.0</v>
      </c>
      <c r="CS66" s="1">
        <v>9.937</v>
      </c>
      <c r="CT66" s="1">
        <v>9.937</v>
      </c>
      <c r="CU66" s="1">
        <v>0.0</v>
      </c>
      <c r="CV66" s="1">
        <v>0.0</v>
      </c>
      <c r="CW66" s="1">
        <v>0.0</v>
      </c>
      <c r="CX66" s="1">
        <v>0.0</v>
      </c>
      <c r="CY66" s="1">
        <v>48.56</v>
      </c>
      <c r="CZ66" s="1">
        <v>0.0</v>
      </c>
      <c r="DA66" s="1">
        <v>0.0</v>
      </c>
      <c r="DB66" s="1">
        <v>0.0</v>
      </c>
      <c r="DC66" s="1">
        <v>0.0</v>
      </c>
      <c r="DD66" s="1">
        <v>1.22</v>
      </c>
      <c r="DE66" s="1">
        <v>1.22</v>
      </c>
      <c r="DF66" s="1">
        <v>0.0</v>
      </c>
      <c r="DG66" s="1">
        <v>0.016</v>
      </c>
      <c r="DH66" s="1">
        <v>0.016</v>
      </c>
      <c r="DI66" s="1">
        <v>0.129</v>
      </c>
      <c r="DJ66" s="1">
        <v>0.344</v>
      </c>
      <c r="DK66" s="1">
        <v>0.473</v>
      </c>
      <c r="DL66" s="1">
        <v>15.707</v>
      </c>
      <c r="DM66" s="1">
        <v>2.594</v>
      </c>
      <c r="DN66" s="1">
        <v>18.301</v>
      </c>
      <c r="DO66" s="1">
        <v>0.0</v>
      </c>
      <c r="DP66" s="1">
        <v>9.937</v>
      </c>
      <c r="DQ66" s="1">
        <v>9.937</v>
      </c>
      <c r="DR66" s="1" t="s">
        <v>157</v>
      </c>
      <c r="DS66" s="1" t="s">
        <v>158</v>
      </c>
      <c r="DT66" s="1" t="s">
        <v>158</v>
      </c>
      <c r="DU66" s="1" t="s">
        <v>158</v>
      </c>
      <c r="DV66" s="1">
        <v>665.591</v>
      </c>
      <c r="DW66" s="1" t="s">
        <v>1092</v>
      </c>
      <c r="DX66" s="1">
        <v>43.563</v>
      </c>
      <c r="DY66" s="1">
        <v>26.907</v>
      </c>
      <c r="DZ66" s="1">
        <v>10.153</v>
      </c>
      <c r="EA66" s="1" t="s">
        <v>149</v>
      </c>
      <c r="EB66" s="1" t="s">
        <v>158</v>
      </c>
      <c r="EC66" s="1" t="s">
        <v>158</v>
      </c>
      <c r="ED66" s="1" t="s">
        <v>158</v>
      </c>
      <c r="EE66" s="1" t="s">
        <v>347</v>
      </c>
      <c r="EF66" s="1" t="s">
        <v>151</v>
      </c>
      <c r="EG66" s="1" t="s">
        <v>151</v>
      </c>
    </row>
    <row r="67" ht="14.25" customHeight="1">
      <c r="A67" s="1" t="s">
        <v>348</v>
      </c>
      <c r="B67" s="1" t="s">
        <v>153</v>
      </c>
      <c r="C67" s="1">
        <v>21.0</v>
      </c>
      <c r="D67" s="4" t="s">
        <v>137</v>
      </c>
      <c r="E67" s="1">
        <v>79.7</v>
      </c>
      <c r="F67" s="1">
        <v>47.0</v>
      </c>
      <c r="G67" s="1" t="s">
        <v>154</v>
      </c>
      <c r="H67" s="1">
        <v>10.0</v>
      </c>
      <c r="I67" s="1">
        <v>91.0</v>
      </c>
      <c r="J67" s="1">
        <v>148.0</v>
      </c>
      <c r="K67" s="1">
        <v>3.14893617</v>
      </c>
      <c r="L67" s="1">
        <v>21.1</v>
      </c>
      <c r="M67" s="1">
        <v>0.58</v>
      </c>
      <c r="N67" s="1">
        <v>76.0</v>
      </c>
      <c r="O67" s="1">
        <v>4.96</v>
      </c>
      <c r="P67" s="1">
        <v>11.2</v>
      </c>
      <c r="Q67" s="1">
        <v>3.94</v>
      </c>
      <c r="R67" s="1">
        <v>2.842639594</v>
      </c>
      <c r="S67" s="1">
        <v>52.0</v>
      </c>
      <c r="T67" s="1">
        <v>9.63</v>
      </c>
      <c r="U67" s="1">
        <v>4.218</v>
      </c>
      <c r="V67" s="1">
        <v>155.4</v>
      </c>
      <c r="W67" s="1">
        <f t="shared" si="1"/>
        <v>268.2451253</v>
      </c>
      <c r="X67" s="1">
        <v>84.1</v>
      </c>
      <c r="Y67" s="1">
        <v>55.39233281</v>
      </c>
      <c r="Z67" s="1">
        <f t="shared" si="2"/>
        <v>1.805304</v>
      </c>
      <c r="AA67" s="1">
        <v>0.348630037</v>
      </c>
      <c r="AB67" s="1">
        <v>58.1</v>
      </c>
      <c r="AC67" s="1">
        <v>21.16075289</v>
      </c>
      <c r="AD67" s="1" t="s">
        <v>154</v>
      </c>
      <c r="AE67" s="1">
        <v>33.28666944</v>
      </c>
      <c r="AF67" s="1">
        <v>74.0</v>
      </c>
      <c r="AG67" s="1" t="s">
        <v>154</v>
      </c>
      <c r="AH67" s="1" t="s">
        <v>154</v>
      </c>
      <c r="AI67" s="1" t="s">
        <v>142</v>
      </c>
      <c r="AJ67" s="1" t="s">
        <v>167</v>
      </c>
      <c r="AK67" s="1" t="s">
        <v>173</v>
      </c>
      <c r="AL67" s="1">
        <v>113.0</v>
      </c>
      <c r="AM67" s="1">
        <v>71.0</v>
      </c>
      <c r="AN67" s="1">
        <v>2260.91</v>
      </c>
      <c r="AO67" s="1">
        <v>18.3331</v>
      </c>
      <c r="AP67" s="1">
        <v>896.2</v>
      </c>
      <c r="AQ67" s="1">
        <v>1234.98</v>
      </c>
      <c r="AR67" s="1">
        <v>13.318</v>
      </c>
      <c r="AS67" s="1">
        <v>1546.02</v>
      </c>
      <c r="AT67" s="1">
        <v>3578.26</v>
      </c>
      <c r="AU67" s="1">
        <v>256.061</v>
      </c>
      <c r="AV67" s="1">
        <v>10.33</v>
      </c>
      <c r="AW67" s="1">
        <v>1.65261</v>
      </c>
      <c r="AX67" s="1">
        <v>2.9615</v>
      </c>
      <c r="AY67" s="1">
        <v>1013.88</v>
      </c>
      <c r="AZ67" s="1">
        <v>1.59403</v>
      </c>
      <c r="BA67" s="1">
        <v>1.9538</v>
      </c>
      <c r="BB67" s="1">
        <v>24.7482</v>
      </c>
      <c r="BC67" s="1">
        <v>5.97477</v>
      </c>
      <c r="BD67" s="1">
        <v>2.34781</v>
      </c>
      <c r="BE67" s="1">
        <v>350.336</v>
      </c>
      <c r="BF67" s="1">
        <v>7.17264</v>
      </c>
      <c r="BG67" s="1">
        <v>215.255</v>
      </c>
      <c r="BH67" s="1">
        <v>14.2702376</v>
      </c>
      <c r="BI67" s="1">
        <v>2.759319795</v>
      </c>
      <c r="BJ67" s="1">
        <v>1.879922442</v>
      </c>
      <c r="BK67" s="1">
        <v>0.036087236</v>
      </c>
      <c r="BL67" s="1" t="s">
        <v>144</v>
      </c>
      <c r="BM67" s="1" t="s">
        <v>145</v>
      </c>
      <c r="BN67" s="1" t="s">
        <v>146</v>
      </c>
      <c r="BO67" s="1" t="s">
        <v>145</v>
      </c>
      <c r="BP67" s="1" t="s">
        <v>146</v>
      </c>
      <c r="BQ67" s="1" t="s">
        <v>146</v>
      </c>
      <c r="BR67" s="1" t="s">
        <v>146</v>
      </c>
      <c r="BS67" s="1">
        <v>2.402088407</v>
      </c>
      <c r="BT67" s="1">
        <v>11.11186069</v>
      </c>
      <c r="BU67" s="1">
        <v>3.620978198</v>
      </c>
      <c r="BV67" s="1">
        <v>0.824567663</v>
      </c>
      <c r="BW67" s="1">
        <v>4.227915314</v>
      </c>
      <c r="BX67" s="1">
        <v>-0.757030568</v>
      </c>
      <c r="BY67" s="1">
        <v>-0.334821127</v>
      </c>
      <c r="BZ67" s="1" t="s">
        <v>1094</v>
      </c>
      <c r="CA67" s="1">
        <v>31.21621622</v>
      </c>
      <c r="CB67" s="1" t="s">
        <v>148</v>
      </c>
      <c r="CC67" s="1">
        <v>0.10044601</v>
      </c>
      <c r="CD67" s="1">
        <v>0.389003411</v>
      </c>
      <c r="CE67" s="1">
        <v>0.256624564</v>
      </c>
      <c r="CF67" s="1">
        <v>0.006184176</v>
      </c>
      <c r="CG67" s="1">
        <v>0.01296803</v>
      </c>
      <c r="CH67" s="1">
        <v>1257.628</v>
      </c>
      <c r="CI67" s="2" t="s">
        <v>1080</v>
      </c>
      <c r="CJ67" s="1">
        <v>864.687</v>
      </c>
      <c r="CK67" s="1">
        <v>745.988</v>
      </c>
      <c r="CL67" s="1">
        <v>118.699</v>
      </c>
      <c r="CM67" s="1">
        <v>576.333</v>
      </c>
      <c r="CN67" s="1">
        <v>239.318</v>
      </c>
      <c r="CO67" s="1">
        <v>1.456</v>
      </c>
      <c r="CP67" s="1">
        <v>0.0</v>
      </c>
      <c r="CQ67" s="1">
        <v>1.456</v>
      </c>
      <c r="CR67" s="1">
        <v>0.0</v>
      </c>
      <c r="CS67" s="1">
        <v>47.247</v>
      </c>
      <c r="CT67" s="1">
        <v>47.247</v>
      </c>
      <c r="CU67" s="1">
        <v>0.333</v>
      </c>
      <c r="CV67" s="1">
        <v>1.443</v>
      </c>
      <c r="CW67" s="1">
        <v>162.38</v>
      </c>
      <c r="CX67" s="1">
        <v>0.0</v>
      </c>
      <c r="CY67" s="1">
        <v>348.98</v>
      </c>
      <c r="CZ67" s="1">
        <v>0.23</v>
      </c>
      <c r="DA67" s="1">
        <v>1.64</v>
      </c>
      <c r="DB67" s="1">
        <v>1.87</v>
      </c>
      <c r="DC67" s="1">
        <v>14.049</v>
      </c>
      <c r="DD67" s="1">
        <v>0.183</v>
      </c>
      <c r="DE67" s="1">
        <v>14.232</v>
      </c>
      <c r="DF67" s="1">
        <v>37.95</v>
      </c>
      <c r="DG67" s="1">
        <v>10.921</v>
      </c>
      <c r="DH67" s="1">
        <v>48.871</v>
      </c>
      <c r="DI67" s="1">
        <v>6.162</v>
      </c>
      <c r="DJ67" s="1">
        <v>44.94</v>
      </c>
      <c r="DK67" s="1">
        <v>51.102</v>
      </c>
      <c r="DL67" s="1">
        <v>174.449</v>
      </c>
      <c r="DM67" s="1">
        <v>13.768</v>
      </c>
      <c r="DN67" s="1">
        <v>188.216</v>
      </c>
      <c r="DO67" s="1">
        <v>0.0</v>
      </c>
      <c r="DP67" s="1">
        <v>47.247</v>
      </c>
      <c r="DQ67" s="1">
        <v>47.247</v>
      </c>
      <c r="DR67" s="1" t="s">
        <v>157</v>
      </c>
      <c r="DS67" s="1" t="s">
        <v>149</v>
      </c>
      <c r="DT67" s="1" t="s">
        <v>149</v>
      </c>
      <c r="DU67" s="1" t="s">
        <v>157</v>
      </c>
      <c r="DV67" s="1">
        <v>556.249</v>
      </c>
      <c r="DW67" s="1" t="s">
        <v>1092</v>
      </c>
      <c r="DX67" s="1">
        <v>382.451</v>
      </c>
      <c r="DY67" s="1">
        <v>254.912</v>
      </c>
      <c r="DZ67" s="1">
        <v>105.85</v>
      </c>
      <c r="EA67" s="1" t="s">
        <v>157</v>
      </c>
      <c r="EB67" s="1" t="s">
        <v>157</v>
      </c>
      <c r="EC67" s="1" t="s">
        <v>149</v>
      </c>
      <c r="ED67" s="1" t="s">
        <v>157</v>
      </c>
      <c r="EE67" s="1" t="s">
        <v>349</v>
      </c>
      <c r="EF67" s="1" t="s">
        <v>151</v>
      </c>
      <c r="EG67" s="1" t="s">
        <v>151</v>
      </c>
    </row>
    <row r="68" ht="14.25" customHeight="1">
      <c r="A68" s="1" t="s">
        <v>350</v>
      </c>
      <c r="B68" s="1" t="s">
        <v>136</v>
      </c>
      <c r="C68" s="1">
        <v>43.0</v>
      </c>
      <c r="D68" s="4" t="s">
        <v>161</v>
      </c>
      <c r="E68" s="1">
        <v>78.5</v>
      </c>
      <c r="F68" s="1">
        <v>52.0</v>
      </c>
      <c r="G68" s="1" t="s">
        <v>154</v>
      </c>
      <c r="H68" s="1">
        <v>17.0</v>
      </c>
      <c r="I68" s="1">
        <v>116.0</v>
      </c>
      <c r="J68" s="1">
        <v>185.0</v>
      </c>
      <c r="K68" s="1">
        <v>3.557692308</v>
      </c>
      <c r="L68" s="1">
        <v>121.9</v>
      </c>
      <c r="M68" s="1">
        <v>0.5</v>
      </c>
      <c r="N68" s="1">
        <v>77.0</v>
      </c>
      <c r="O68" s="1">
        <v>5.33</v>
      </c>
      <c r="P68" s="1">
        <v>0.47</v>
      </c>
      <c r="Q68" s="1">
        <v>6.85</v>
      </c>
      <c r="R68" s="1">
        <v>0.068613139</v>
      </c>
      <c r="S68" s="1">
        <v>86.0</v>
      </c>
      <c r="T68" s="1">
        <v>3.42</v>
      </c>
      <c r="U68" s="1">
        <v>4.2735</v>
      </c>
      <c r="V68" s="1">
        <v>75.9</v>
      </c>
      <c r="W68" s="1">
        <f t="shared" si="1"/>
        <v>88.42921784</v>
      </c>
      <c r="X68" s="1">
        <v>233.0</v>
      </c>
      <c r="Y68" s="1">
        <v>153.9475224</v>
      </c>
      <c r="Z68" s="1">
        <f t="shared" si="2"/>
        <v>0.649572</v>
      </c>
      <c r="AA68" s="1">
        <v>0.412465172</v>
      </c>
      <c r="AB68" s="1">
        <v>63.2</v>
      </c>
      <c r="AC68" s="1">
        <v>22.39229025</v>
      </c>
      <c r="AD68" s="1" t="s">
        <v>154</v>
      </c>
      <c r="AE68" s="1">
        <v>34.17874897</v>
      </c>
      <c r="AF68" s="1">
        <v>79.4</v>
      </c>
      <c r="AG68" s="1" t="s">
        <v>154</v>
      </c>
      <c r="AH68" s="1" t="s">
        <v>154</v>
      </c>
      <c r="AI68" s="1" t="s">
        <v>142</v>
      </c>
      <c r="AJ68" s="1" t="s">
        <v>167</v>
      </c>
      <c r="AK68" s="1" t="s">
        <v>170</v>
      </c>
      <c r="AL68" s="1">
        <v>101.0</v>
      </c>
      <c r="AM68" s="1">
        <v>66.0</v>
      </c>
      <c r="AN68" s="1">
        <v>2301.17</v>
      </c>
      <c r="AO68" s="1">
        <v>18.6648</v>
      </c>
      <c r="AP68" s="1">
        <v>708.51</v>
      </c>
      <c r="AQ68" s="1">
        <v>1158.06</v>
      </c>
      <c r="AR68" s="1">
        <v>14.5652</v>
      </c>
      <c r="AS68" s="1">
        <v>1325.11</v>
      </c>
      <c r="AT68" s="1">
        <v>3219.5</v>
      </c>
      <c r="AU68" s="1">
        <v>239.729</v>
      </c>
      <c r="AV68" s="1">
        <v>10.8342</v>
      </c>
      <c r="AW68" s="1">
        <v>1.48132</v>
      </c>
      <c r="AX68" s="1">
        <v>3.20229</v>
      </c>
      <c r="AY68" s="1">
        <v>912.068</v>
      </c>
      <c r="AZ68" s="1">
        <v>1.60375</v>
      </c>
      <c r="BA68" s="1">
        <v>2.12407</v>
      </c>
      <c r="BB68" s="1">
        <v>17.6443</v>
      </c>
      <c r="BC68" s="1">
        <v>5.23388</v>
      </c>
      <c r="BD68" s="1">
        <v>1.08062</v>
      </c>
      <c r="BE68" s="1">
        <v>449.809</v>
      </c>
      <c r="BF68" s="1">
        <v>7.22778</v>
      </c>
      <c r="BG68" s="1">
        <v>111.797</v>
      </c>
      <c r="BH68" s="1">
        <v>1.180958515</v>
      </c>
      <c r="BI68" s="1">
        <v>0.396817973</v>
      </c>
      <c r="BJ68" s="1">
        <v>0.231880909</v>
      </c>
      <c r="BK68" s="1">
        <v>0.033732093</v>
      </c>
      <c r="BL68" s="1" t="s">
        <v>156</v>
      </c>
      <c r="BM68" s="1" t="s">
        <v>146</v>
      </c>
      <c r="BN68" s="1" t="s">
        <v>146</v>
      </c>
      <c r="BO68" s="1" t="s">
        <v>146</v>
      </c>
      <c r="BP68" s="1" t="s">
        <v>146</v>
      </c>
      <c r="BQ68" s="1" t="s">
        <v>146</v>
      </c>
      <c r="BR68" s="1" t="s">
        <v>146</v>
      </c>
      <c r="BS68" s="1">
        <v>13.29473113</v>
      </c>
      <c r="BT68" s="1">
        <v>14.6968802</v>
      </c>
      <c r="BU68" s="1">
        <v>7.117823265</v>
      </c>
      <c r="BV68" s="1">
        <v>3.922922885</v>
      </c>
      <c r="BW68" s="1">
        <v>3.471618476</v>
      </c>
      <c r="BX68" s="1">
        <v>0.119681223</v>
      </c>
      <c r="BY68" s="1">
        <v>0.0520127</v>
      </c>
      <c r="BZ68" s="1" t="s">
        <v>1094</v>
      </c>
      <c r="CA68" s="1">
        <v>21.68261965</v>
      </c>
      <c r="CB68" s="1" t="s">
        <v>148</v>
      </c>
      <c r="CC68" s="1">
        <v>0.232793598</v>
      </c>
      <c r="CD68" s="1">
        <v>0.196538247</v>
      </c>
      <c r="CE68" s="1">
        <v>0.011650847</v>
      </c>
      <c r="CF68" s="1">
        <v>0.320677461</v>
      </c>
      <c r="CG68" s="1">
        <v>0.12242695</v>
      </c>
      <c r="CH68" s="1">
        <v>1128.882</v>
      </c>
      <c r="CI68" s="2" t="s">
        <v>1080</v>
      </c>
      <c r="CJ68" s="1">
        <v>818.159</v>
      </c>
      <c r="CK68" s="1">
        <v>693.578</v>
      </c>
      <c r="CL68" s="1">
        <v>124.581</v>
      </c>
      <c r="CM68" s="1">
        <v>497.706</v>
      </c>
      <c r="CN68" s="1">
        <v>312.301</v>
      </c>
      <c r="CO68" s="1">
        <v>2.071</v>
      </c>
      <c r="CP68" s="1">
        <v>0.0</v>
      </c>
      <c r="CQ68" s="1">
        <v>2.071</v>
      </c>
      <c r="CR68" s="1">
        <v>0.0</v>
      </c>
      <c r="CS68" s="1">
        <v>6.082</v>
      </c>
      <c r="CT68" s="1">
        <v>6.082</v>
      </c>
      <c r="CU68" s="1">
        <v>0.0</v>
      </c>
      <c r="CV68" s="1">
        <v>0.211</v>
      </c>
      <c r="CW68" s="1">
        <v>1.432</v>
      </c>
      <c r="CX68" s="1">
        <v>0.0</v>
      </c>
      <c r="CY68" s="1">
        <v>229.458</v>
      </c>
      <c r="CZ68" s="1">
        <v>0.059</v>
      </c>
      <c r="DA68" s="1">
        <v>7.826</v>
      </c>
      <c r="DB68" s="1">
        <v>7.886</v>
      </c>
      <c r="DC68" s="1">
        <v>0.311</v>
      </c>
      <c r="DD68" s="1">
        <v>0.677</v>
      </c>
      <c r="DE68" s="1">
        <v>0.988</v>
      </c>
      <c r="DF68" s="1">
        <v>243.745</v>
      </c>
      <c r="DG68" s="1">
        <v>5.9</v>
      </c>
      <c r="DH68" s="1">
        <v>249.645</v>
      </c>
      <c r="DI68" s="1">
        <v>1.765</v>
      </c>
      <c r="DJ68" s="1">
        <v>3.099</v>
      </c>
      <c r="DK68" s="1">
        <v>4.863</v>
      </c>
      <c r="DL68" s="1">
        <v>206.434</v>
      </c>
      <c r="DM68" s="1">
        <v>100.99</v>
      </c>
      <c r="DN68" s="1">
        <v>307.424</v>
      </c>
      <c r="DO68" s="1">
        <v>0.0</v>
      </c>
      <c r="DP68" s="1">
        <v>6.082</v>
      </c>
      <c r="DQ68" s="1">
        <v>6.082</v>
      </c>
      <c r="DR68" s="1" t="s">
        <v>157</v>
      </c>
      <c r="DS68" s="1" t="s">
        <v>149</v>
      </c>
      <c r="DT68" s="1" t="s">
        <v>149</v>
      </c>
      <c r="DU68" s="1" t="s">
        <v>157</v>
      </c>
      <c r="DV68" s="1">
        <v>490.569</v>
      </c>
      <c r="DW68" s="1" t="s">
        <v>1093</v>
      </c>
      <c r="DX68" s="1">
        <v>355.541</v>
      </c>
      <c r="DY68" s="1">
        <v>216.284</v>
      </c>
      <c r="DZ68" s="1">
        <v>135.714</v>
      </c>
      <c r="EA68" s="1" t="s">
        <v>157</v>
      </c>
      <c r="EB68" s="1" t="s">
        <v>157</v>
      </c>
      <c r="EC68" s="1" t="s">
        <v>149</v>
      </c>
      <c r="ED68" s="1" t="s">
        <v>157</v>
      </c>
      <c r="EE68" s="1" t="s">
        <v>351</v>
      </c>
      <c r="EF68" s="1" t="s">
        <v>151</v>
      </c>
      <c r="EG68" s="1" t="s">
        <v>151</v>
      </c>
    </row>
    <row r="69" ht="14.25" customHeight="1">
      <c r="A69" s="1" t="s">
        <v>352</v>
      </c>
      <c r="B69" s="1" t="s">
        <v>153</v>
      </c>
      <c r="C69" s="1">
        <v>40.0</v>
      </c>
      <c r="D69" s="4" t="s">
        <v>137</v>
      </c>
      <c r="E69" s="1">
        <v>81.6</v>
      </c>
      <c r="F69" s="1">
        <v>87.0</v>
      </c>
      <c r="G69" s="1" t="s">
        <v>154</v>
      </c>
      <c r="H69" s="1">
        <v>32.0</v>
      </c>
      <c r="I69" s="1">
        <v>71.0</v>
      </c>
      <c r="J69" s="1">
        <v>190.0</v>
      </c>
      <c r="K69" s="1">
        <v>2.183908046</v>
      </c>
      <c r="L69" s="1">
        <v>60.4</v>
      </c>
      <c r="M69" s="1">
        <v>12.45</v>
      </c>
      <c r="N69" s="1">
        <v>65.0</v>
      </c>
      <c r="O69" s="1">
        <v>6.06</v>
      </c>
      <c r="P69" s="1">
        <v>12.5</v>
      </c>
      <c r="Q69" s="1">
        <v>6.36</v>
      </c>
      <c r="R69" s="1">
        <v>1.965408805</v>
      </c>
      <c r="S69" s="1">
        <v>160.0</v>
      </c>
      <c r="T69" s="1">
        <v>14.25</v>
      </c>
      <c r="U69" s="1">
        <v>3.6075</v>
      </c>
      <c r="V69" s="1">
        <v>275.8</v>
      </c>
      <c r="W69" s="1">
        <f t="shared" si="1"/>
        <v>2651.162791</v>
      </c>
      <c r="X69" s="1">
        <v>60.1</v>
      </c>
      <c r="Y69" s="1">
        <v>43.76846482</v>
      </c>
      <c r="Z69" s="1">
        <f t="shared" si="2"/>
        <v>2.28475</v>
      </c>
      <c r="AA69" s="1">
        <v>0.336625699</v>
      </c>
      <c r="AB69" s="1">
        <v>81.7</v>
      </c>
      <c r="AC69" s="1">
        <v>31.16939402</v>
      </c>
      <c r="AD69" s="1" t="s">
        <v>155</v>
      </c>
      <c r="AE69" s="1">
        <v>42.12914723</v>
      </c>
      <c r="AF69" s="1">
        <v>99.8</v>
      </c>
      <c r="AG69" s="1" t="s">
        <v>140</v>
      </c>
      <c r="AH69" s="1" t="s">
        <v>141</v>
      </c>
      <c r="AI69" s="1" t="s">
        <v>142</v>
      </c>
      <c r="AJ69" s="1" t="s">
        <v>142</v>
      </c>
      <c r="AK69" s="1" t="s">
        <v>143</v>
      </c>
      <c r="AL69" s="1">
        <v>112.0</v>
      </c>
      <c r="AM69" s="1">
        <v>69.0</v>
      </c>
      <c r="AN69" s="1">
        <v>1701.86</v>
      </c>
      <c r="AO69" s="1">
        <v>18.4683</v>
      </c>
      <c r="AP69" s="1">
        <v>778.38</v>
      </c>
      <c r="AQ69" s="1">
        <v>1092.62</v>
      </c>
      <c r="AR69" s="1">
        <v>13.4183</v>
      </c>
      <c r="AS69" s="1">
        <v>1187.43</v>
      </c>
      <c r="AT69" s="1">
        <v>2825.92</v>
      </c>
      <c r="AU69" s="1">
        <v>235.764</v>
      </c>
      <c r="AV69" s="1">
        <v>9.7653</v>
      </c>
      <c r="AW69" s="1">
        <v>2.12676</v>
      </c>
      <c r="AX69" s="1">
        <v>3.3792</v>
      </c>
      <c r="AY69" s="1">
        <v>1037.53</v>
      </c>
      <c r="AZ69" s="1">
        <v>1.13663</v>
      </c>
      <c r="BA69" s="1">
        <v>2.07499</v>
      </c>
      <c r="BB69" s="1">
        <v>16.0679</v>
      </c>
      <c r="BC69" s="1">
        <v>5.43926</v>
      </c>
      <c r="BD69" s="1">
        <v>1.74529</v>
      </c>
      <c r="BE69" s="1">
        <v>294.267</v>
      </c>
      <c r="BF69" s="1">
        <v>6.93402</v>
      </c>
      <c r="BG69" s="1">
        <v>318.446</v>
      </c>
      <c r="BH69" s="1">
        <v>5.670666623</v>
      </c>
      <c r="BI69" s="1">
        <v>0.512414603</v>
      </c>
      <c r="BJ69" s="1">
        <v>0.495592908</v>
      </c>
      <c r="BK69" s="1">
        <v>0.01532807</v>
      </c>
      <c r="BL69" s="1" t="s">
        <v>144</v>
      </c>
      <c r="BM69" s="1" t="s">
        <v>146</v>
      </c>
      <c r="BN69" s="1" t="s">
        <v>145</v>
      </c>
      <c r="BO69" s="1" t="s">
        <v>146</v>
      </c>
      <c r="BP69" s="1" t="s">
        <v>146</v>
      </c>
      <c r="BQ69" s="1" t="s">
        <v>145</v>
      </c>
      <c r="BR69" s="1" t="s">
        <v>146</v>
      </c>
      <c r="BS69" s="1">
        <v>7.856391301</v>
      </c>
      <c r="BT69" s="1">
        <v>14.70068569</v>
      </c>
      <c r="BU69" s="1">
        <v>5.327165945</v>
      </c>
      <c r="BV69" s="1">
        <v>2.664347431</v>
      </c>
      <c r="BW69" s="1">
        <v>6.063299951</v>
      </c>
      <c r="BX69" s="1">
        <v>-1.335610346</v>
      </c>
      <c r="BY69" s="1">
        <v>-0.784729933</v>
      </c>
      <c r="BZ69" s="1" t="s">
        <v>1094</v>
      </c>
      <c r="CA69" s="1">
        <v>43.55511022</v>
      </c>
      <c r="CB69" s="1" t="s">
        <v>148</v>
      </c>
      <c r="CC69" s="1">
        <v>0.027923807</v>
      </c>
      <c r="CD69" s="1">
        <v>0.395302792</v>
      </c>
      <c r="CE69" s="1">
        <v>0.032907763</v>
      </c>
      <c r="CF69" s="1">
        <v>0.192803987</v>
      </c>
      <c r="CG69" s="1">
        <v>0.203113266</v>
      </c>
      <c r="CH69" s="1">
        <v>3045.23</v>
      </c>
      <c r="CI69" s="2" t="s">
        <v>1080</v>
      </c>
      <c r="CJ69" s="1">
        <v>682.29</v>
      </c>
      <c r="CK69" s="1">
        <v>595.994</v>
      </c>
      <c r="CL69" s="1">
        <v>86.296</v>
      </c>
      <c r="CM69" s="1">
        <v>107.844</v>
      </c>
      <c r="CN69" s="1">
        <v>561.322</v>
      </c>
      <c r="CO69" s="1">
        <v>0.225</v>
      </c>
      <c r="CP69" s="1">
        <v>0.0</v>
      </c>
      <c r="CQ69" s="1">
        <v>0.225</v>
      </c>
      <c r="CR69" s="1">
        <v>0.0</v>
      </c>
      <c r="CS69" s="1">
        <v>12.898</v>
      </c>
      <c r="CT69" s="1">
        <v>12.898</v>
      </c>
      <c r="CU69" s="1">
        <v>0.0</v>
      </c>
      <c r="CV69" s="1">
        <v>0.223</v>
      </c>
      <c r="CW69" s="1">
        <v>0.0</v>
      </c>
      <c r="CX69" s="1">
        <v>0.0</v>
      </c>
      <c r="CY69" s="1">
        <v>63.577</v>
      </c>
      <c r="CZ69" s="1">
        <v>0.3</v>
      </c>
      <c r="DA69" s="1">
        <v>4.933</v>
      </c>
      <c r="DB69" s="1">
        <v>5.232</v>
      </c>
      <c r="DC69" s="1">
        <v>2.248</v>
      </c>
      <c r="DD69" s="1">
        <v>0.384</v>
      </c>
      <c r="DE69" s="1">
        <v>2.632</v>
      </c>
      <c r="DF69" s="1">
        <v>33.046</v>
      </c>
      <c r="DG69" s="1">
        <v>3.357</v>
      </c>
      <c r="DH69" s="1">
        <v>36.403</v>
      </c>
      <c r="DI69" s="1">
        <v>0.46</v>
      </c>
      <c r="DJ69" s="1">
        <v>3.434</v>
      </c>
      <c r="DK69" s="1">
        <v>3.894</v>
      </c>
      <c r="DL69" s="1">
        <v>496.109</v>
      </c>
      <c r="DM69" s="1">
        <v>61.261</v>
      </c>
      <c r="DN69" s="1">
        <v>557.369</v>
      </c>
      <c r="DO69" s="1">
        <v>0.0</v>
      </c>
      <c r="DP69" s="1">
        <v>12.898</v>
      </c>
      <c r="DQ69" s="1">
        <v>12.898</v>
      </c>
      <c r="DR69" s="1" t="s">
        <v>149</v>
      </c>
      <c r="DS69" s="1" t="s">
        <v>157</v>
      </c>
      <c r="DT69" s="1" t="s">
        <v>157</v>
      </c>
      <c r="DU69" s="1" t="s">
        <v>149</v>
      </c>
      <c r="DV69" s="1">
        <v>1789.354</v>
      </c>
      <c r="DW69" s="1" t="s">
        <v>1092</v>
      </c>
      <c r="DX69" s="1">
        <v>400.908</v>
      </c>
      <c r="DY69" s="1">
        <v>63.369</v>
      </c>
      <c r="DZ69" s="1">
        <v>329.828</v>
      </c>
      <c r="EA69" s="1" t="s">
        <v>149</v>
      </c>
      <c r="EB69" s="1" t="s">
        <v>157</v>
      </c>
      <c r="EC69" s="1" t="s">
        <v>157</v>
      </c>
      <c r="ED69" s="1" t="s">
        <v>149</v>
      </c>
      <c r="EE69" s="1" t="s">
        <v>353</v>
      </c>
      <c r="EF69" s="1" t="s">
        <v>151</v>
      </c>
      <c r="EG69" s="1" t="s">
        <v>151</v>
      </c>
    </row>
    <row r="70" ht="14.25" customHeight="1">
      <c r="A70" s="1" t="s">
        <v>354</v>
      </c>
      <c r="B70" s="1" t="s">
        <v>153</v>
      </c>
      <c r="C70" s="1">
        <v>54.0</v>
      </c>
      <c r="D70" s="4" t="s">
        <v>161</v>
      </c>
      <c r="E70" s="1">
        <v>101.0</v>
      </c>
      <c r="F70" s="1">
        <v>64.0</v>
      </c>
      <c r="G70" s="1" t="s">
        <v>154</v>
      </c>
      <c r="H70" s="1">
        <v>17.0</v>
      </c>
      <c r="I70" s="1">
        <v>110.0</v>
      </c>
      <c r="J70" s="1">
        <v>191.0</v>
      </c>
      <c r="K70" s="1">
        <v>2.984375</v>
      </c>
      <c r="L70" s="1">
        <v>77.0</v>
      </c>
      <c r="M70" s="1">
        <v>3.79</v>
      </c>
      <c r="N70" s="1">
        <v>98.0</v>
      </c>
      <c r="O70" s="1">
        <v>5.45</v>
      </c>
      <c r="P70" s="1">
        <v>7.31</v>
      </c>
      <c r="Q70" s="1">
        <v>14.85</v>
      </c>
      <c r="R70" s="1">
        <v>0.492255892</v>
      </c>
      <c r="S70" s="1">
        <v>87.0</v>
      </c>
      <c r="T70" s="1">
        <v>3.5</v>
      </c>
      <c r="U70" s="1">
        <v>5.439</v>
      </c>
      <c r="V70" s="1">
        <v>47.2</v>
      </c>
      <c r="W70" s="1">
        <f t="shared" si="1"/>
        <v>36.10108303</v>
      </c>
      <c r="X70" s="1">
        <v>213.6</v>
      </c>
      <c r="Y70" s="1">
        <v>118.1939957</v>
      </c>
      <c r="Z70" s="1">
        <f t="shared" si="2"/>
        <v>0.8460666667</v>
      </c>
      <c r="AA70" s="1">
        <v>0.39382104</v>
      </c>
      <c r="AB70" s="1">
        <v>71.0</v>
      </c>
      <c r="AC70" s="1">
        <v>28.54926699</v>
      </c>
      <c r="AD70" s="1" t="s">
        <v>139</v>
      </c>
      <c r="AE70" s="1">
        <v>41.29473851</v>
      </c>
      <c r="AF70" s="1">
        <v>84.4</v>
      </c>
      <c r="AG70" s="1" t="s">
        <v>140</v>
      </c>
      <c r="AH70" s="1" t="s">
        <v>154</v>
      </c>
      <c r="AI70" s="1" t="s">
        <v>142</v>
      </c>
      <c r="AJ70" s="1" t="s">
        <v>167</v>
      </c>
      <c r="AK70" s="1" t="s">
        <v>143</v>
      </c>
      <c r="AL70" s="1">
        <v>116.0</v>
      </c>
      <c r="AM70" s="1">
        <v>69.0</v>
      </c>
      <c r="AN70" s="1">
        <v>1776.18</v>
      </c>
      <c r="AO70" s="1">
        <v>18.0313</v>
      </c>
      <c r="AP70" s="1">
        <v>998.527</v>
      </c>
      <c r="AQ70" s="1">
        <v>1303.74</v>
      </c>
      <c r="AR70" s="1">
        <v>12.15</v>
      </c>
      <c r="AS70" s="1">
        <v>1741.44</v>
      </c>
      <c r="AT70" s="1">
        <v>2761.54</v>
      </c>
      <c r="AU70" s="1">
        <v>238.932</v>
      </c>
      <c r="AV70" s="1">
        <v>10.6383</v>
      </c>
      <c r="AW70" s="1">
        <v>1.26627</v>
      </c>
      <c r="AX70" s="1">
        <v>3.32447</v>
      </c>
      <c r="AY70" s="1">
        <v>1031.75</v>
      </c>
      <c r="AZ70" s="1">
        <v>1.21925</v>
      </c>
      <c r="BA70" s="1">
        <v>1.61105</v>
      </c>
      <c r="BB70" s="1">
        <v>17.1295</v>
      </c>
      <c r="BC70" s="1">
        <v>4.56946</v>
      </c>
      <c r="BD70" s="1">
        <v>1.35351</v>
      </c>
      <c r="BE70" s="1">
        <v>308.2</v>
      </c>
      <c r="BF70" s="1">
        <v>7.11843</v>
      </c>
      <c r="BG70" s="1">
        <v>181.398</v>
      </c>
      <c r="BH70" s="1">
        <v>9.19398274</v>
      </c>
      <c r="BI70" s="1">
        <v>1.88531426</v>
      </c>
      <c r="BJ70" s="1">
        <v>1.420383656</v>
      </c>
      <c r="BK70" s="1">
        <v>0.081685806</v>
      </c>
      <c r="BL70" s="1" t="s">
        <v>156</v>
      </c>
      <c r="BM70" s="1" t="s">
        <v>146</v>
      </c>
      <c r="BN70" s="1" t="s">
        <v>146</v>
      </c>
      <c r="BO70" s="1" t="s">
        <v>146</v>
      </c>
      <c r="BP70" s="1" t="s">
        <v>146</v>
      </c>
      <c r="BQ70" s="1" t="s">
        <v>145</v>
      </c>
      <c r="BR70" s="1" t="s">
        <v>146</v>
      </c>
      <c r="BS70" s="1">
        <v>12.30390354</v>
      </c>
      <c r="BT70" s="1">
        <v>4.402335965</v>
      </c>
      <c r="BU70" s="1">
        <v>7.647269877</v>
      </c>
      <c r="BV70" s="1">
        <v>1.866885614</v>
      </c>
      <c r="BW70" s="1">
        <v>4.088203632</v>
      </c>
      <c r="BX70" s="1">
        <v>-0.582091703</v>
      </c>
      <c r="BY70" s="1">
        <v>-0.327754337</v>
      </c>
      <c r="BZ70" s="1" t="s">
        <v>1094</v>
      </c>
      <c r="CA70" s="1">
        <v>38.63033175</v>
      </c>
      <c r="CB70" s="1" t="s">
        <v>148</v>
      </c>
      <c r="CC70" s="3">
        <v>8.16E-5</v>
      </c>
      <c r="CD70" s="1">
        <v>0.500183636</v>
      </c>
      <c r="CE70" s="1">
        <v>0.165966129</v>
      </c>
      <c r="CF70" s="1">
        <v>0.096143644</v>
      </c>
      <c r="CG70" s="1">
        <v>0.106468068</v>
      </c>
      <c r="CH70" s="1">
        <v>1070.452</v>
      </c>
      <c r="CI70" s="2" t="s">
        <v>1080</v>
      </c>
      <c r="CJ70" s="1">
        <v>193.021</v>
      </c>
      <c r="CK70" s="1">
        <v>64.343</v>
      </c>
      <c r="CL70" s="1">
        <v>128.678</v>
      </c>
      <c r="CM70" s="1">
        <v>25.046</v>
      </c>
      <c r="CN70" s="1">
        <v>137.783</v>
      </c>
      <c r="CO70" s="1">
        <v>4.236</v>
      </c>
      <c r="CP70" s="1">
        <v>0.0</v>
      </c>
      <c r="CQ70" s="1">
        <v>4.236</v>
      </c>
      <c r="CR70" s="1">
        <v>0.0</v>
      </c>
      <c r="CS70" s="1">
        <v>25.957</v>
      </c>
      <c r="CT70" s="1">
        <v>25.957</v>
      </c>
      <c r="CU70" s="1">
        <v>0.0</v>
      </c>
      <c r="CV70" s="1">
        <v>4.236</v>
      </c>
      <c r="CW70" s="1">
        <v>0.0</v>
      </c>
      <c r="CX70" s="1">
        <v>0.0</v>
      </c>
      <c r="CY70" s="1">
        <v>0.006</v>
      </c>
      <c r="CZ70" s="1">
        <v>0.276</v>
      </c>
      <c r="DA70" s="1">
        <v>14.479</v>
      </c>
      <c r="DB70" s="1">
        <v>14.755</v>
      </c>
      <c r="DC70" s="1">
        <v>0.301</v>
      </c>
      <c r="DD70" s="1">
        <v>1.155</v>
      </c>
      <c r="DE70" s="1">
        <v>1.456</v>
      </c>
      <c r="DF70" s="1">
        <v>3.861</v>
      </c>
      <c r="DG70" s="1">
        <v>4.968</v>
      </c>
      <c r="DH70" s="1">
        <v>8.829</v>
      </c>
      <c r="DI70" s="1">
        <v>0.23</v>
      </c>
      <c r="DJ70" s="1">
        <v>12.574</v>
      </c>
      <c r="DK70" s="1">
        <v>12.804</v>
      </c>
      <c r="DL70" s="1">
        <v>55.413</v>
      </c>
      <c r="DM70" s="1">
        <v>69.524</v>
      </c>
      <c r="DN70" s="1">
        <v>124.937</v>
      </c>
      <c r="DO70" s="1">
        <v>0.0</v>
      </c>
      <c r="DP70" s="1">
        <v>25.957</v>
      </c>
      <c r="DQ70" s="1">
        <v>25.957</v>
      </c>
      <c r="DR70" s="1" t="s">
        <v>157</v>
      </c>
      <c r="DS70" s="1" t="s">
        <v>158</v>
      </c>
      <c r="DT70" s="1" t="s">
        <v>158</v>
      </c>
      <c r="DU70" s="1" t="s">
        <v>157</v>
      </c>
      <c r="DV70" s="1">
        <v>602.671</v>
      </c>
      <c r="DW70" s="1" t="s">
        <v>1092</v>
      </c>
      <c r="DX70" s="1">
        <v>108.672</v>
      </c>
      <c r="DY70" s="1">
        <v>14.101</v>
      </c>
      <c r="DZ70" s="1">
        <v>77.573</v>
      </c>
      <c r="EA70" s="1" t="s">
        <v>157</v>
      </c>
      <c r="EB70" s="1" t="s">
        <v>158</v>
      </c>
      <c r="EC70" s="1" t="s">
        <v>158</v>
      </c>
      <c r="ED70" s="1" t="s">
        <v>157</v>
      </c>
      <c r="EE70" s="1" t="s">
        <v>355</v>
      </c>
      <c r="EF70" s="1" t="s">
        <v>151</v>
      </c>
      <c r="EG70" s="1" t="s">
        <v>151</v>
      </c>
    </row>
    <row r="71" ht="14.25" customHeight="1">
      <c r="A71" s="1" t="s">
        <v>356</v>
      </c>
      <c r="B71" s="1" t="s">
        <v>136</v>
      </c>
      <c r="C71" s="1">
        <v>48.0</v>
      </c>
      <c r="D71" s="4" t="s">
        <v>161</v>
      </c>
      <c r="E71" s="1">
        <v>85.6</v>
      </c>
      <c r="F71" s="1">
        <v>48.0</v>
      </c>
      <c r="G71" s="1" t="s">
        <v>154</v>
      </c>
      <c r="H71" s="1">
        <v>24.0</v>
      </c>
      <c r="I71" s="1">
        <v>94.0</v>
      </c>
      <c r="J71" s="1">
        <v>166.0</v>
      </c>
      <c r="K71" s="1">
        <v>3.458333333</v>
      </c>
      <c r="L71" s="1">
        <v>216.5</v>
      </c>
      <c r="M71" s="1">
        <v>4.61</v>
      </c>
      <c r="N71" s="1">
        <v>86.0</v>
      </c>
      <c r="O71" s="1">
        <v>5.4</v>
      </c>
      <c r="P71" s="1">
        <v>0.68</v>
      </c>
      <c r="Q71" s="1">
        <v>5.3</v>
      </c>
      <c r="R71" s="1">
        <v>0.128301887</v>
      </c>
      <c r="S71" s="1">
        <v>120.0</v>
      </c>
      <c r="T71" s="1">
        <v>5.4</v>
      </c>
      <c r="U71" s="1">
        <v>4.773</v>
      </c>
      <c r="V71" s="1">
        <v>82.3</v>
      </c>
      <c r="W71" s="1">
        <f t="shared" si="1"/>
        <v>84.83896308</v>
      </c>
      <c r="X71" s="1">
        <v>143.7</v>
      </c>
      <c r="Y71" s="1">
        <v>87.29659892</v>
      </c>
      <c r="Z71" s="1">
        <f t="shared" si="2"/>
        <v>1.14552</v>
      </c>
      <c r="AA71" s="1">
        <v>0.374416495</v>
      </c>
      <c r="AB71" s="1">
        <v>66.8</v>
      </c>
      <c r="AC71" s="1">
        <v>22.8179405</v>
      </c>
      <c r="AD71" s="1" t="s">
        <v>154</v>
      </c>
      <c r="AE71" s="1">
        <v>35.46962386</v>
      </c>
      <c r="AF71" s="1">
        <v>88.1</v>
      </c>
      <c r="AG71" s="1" t="s">
        <v>140</v>
      </c>
      <c r="AH71" s="1" t="s">
        <v>154</v>
      </c>
      <c r="AI71" s="1" t="s">
        <v>142</v>
      </c>
      <c r="AJ71" s="1" t="s">
        <v>142</v>
      </c>
      <c r="AK71" s="1" t="s">
        <v>170</v>
      </c>
      <c r="AL71" s="1">
        <v>103.0</v>
      </c>
      <c r="AM71" s="1">
        <v>72.0</v>
      </c>
      <c r="AN71" s="1">
        <v>1963.55</v>
      </c>
      <c r="AO71" s="1">
        <v>14.4707</v>
      </c>
      <c r="AP71" s="1">
        <v>344.654</v>
      </c>
      <c r="AQ71" s="1">
        <v>794.02</v>
      </c>
      <c r="AR71" s="1">
        <v>12.587</v>
      </c>
      <c r="AS71" s="1">
        <v>993.356</v>
      </c>
      <c r="AT71" s="1">
        <v>2332.96</v>
      </c>
      <c r="AU71" s="1">
        <v>195.902</v>
      </c>
      <c r="AV71" s="1">
        <v>9.94956</v>
      </c>
      <c r="AW71" s="1">
        <v>0.935912</v>
      </c>
      <c r="AX71" s="1">
        <v>2.94737</v>
      </c>
      <c r="AY71" s="1">
        <v>730.804</v>
      </c>
      <c r="AZ71" s="1">
        <v>1.07896</v>
      </c>
      <c r="BA71" s="1">
        <v>1.3987</v>
      </c>
      <c r="BB71" s="1">
        <v>13.903</v>
      </c>
      <c r="BC71" s="1">
        <v>4.15089</v>
      </c>
      <c r="BD71" s="1">
        <v>1.67448</v>
      </c>
      <c r="BE71" s="1">
        <v>308.429</v>
      </c>
      <c r="BF71" s="1">
        <v>6.67276</v>
      </c>
      <c r="BG71" s="1">
        <v>81.6232</v>
      </c>
      <c r="BH71" s="1">
        <v>0.599217335</v>
      </c>
      <c r="BI71" s="1">
        <v>0.0</v>
      </c>
      <c r="BJ71" s="1">
        <v>0.171288054</v>
      </c>
      <c r="BK71" s="1">
        <v>0.0</v>
      </c>
      <c r="BL71" s="1" t="s">
        <v>156</v>
      </c>
      <c r="BM71" s="1" t="s">
        <v>146</v>
      </c>
      <c r="BN71" s="1" t="s">
        <v>146</v>
      </c>
      <c r="BO71" s="1" t="s">
        <v>146</v>
      </c>
      <c r="BP71" s="1" t="s">
        <v>146</v>
      </c>
      <c r="BQ71" s="1" t="s">
        <v>145</v>
      </c>
      <c r="BR71" s="1" t="s">
        <v>146</v>
      </c>
      <c r="BS71" s="1">
        <v>15.57147042</v>
      </c>
      <c r="BT71" s="1">
        <v>6.316218576</v>
      </c>
      <c r="BU71" s="1">
        <v>9.53535799</v>
      </c>
      <c r="BV71" s="1">
        <v>4.48258526</v>
      </c>
      <c r="BW71" s="1">
        <v>3.822477809</v>
      </c>
      <c r="BX71" s="1">
        <v>0.979825328</v>
      </c>
      <c r="BY71" s="1">
        <v>0.498892733</v>
      </c>
      <c r="BZ71" s="1" t="s">
        <v>1091</v>
      </c>
      <c r="CA71" s="1">
        <v>25.15777526</v>
      </c>
      <c r="CB71" s="1" t="s">
        <v>148</v>
      </c>
      <c r="CC71" s="1">
        <v>0.139099762</v>
      </c>
      <c r="CD71" s="1">
        <v>0.101449275</v>
      </c>
      <c r="CE71" s="1">
        <v>0.005942796</v>
      </c>
      <c r="CF71" s="1">
        <v>0.127712599</v>
      </c>
      <c r="CG71" s="1">
        <v>0.276819262</v>
      </c>
      <c r="CH71" s="1">
        <v>350.26</v>
      </c>
      <c r="CI71" s="2" t="s">
        <v>1093</v>
      </c>
      <c r="CJ71" s="1">
        <v>60.043</v>
      </c>
      <c r="CK71" s="1">
        <v>14.71</v>
      </c>
      <c r="CL71" s="1">
        <v>45.333</v>
      </c>
      <c r="CM71" s="1">
        <v>14.851</v>
      </c>
      <c r="CN71" s="1">
        <v>45.16</v>
      </c>
      <c r="CO71" s="1">
        <v>0.0</v>
      </c>
      <c r="CP71" s="1">
        <v>0.0</v>
      </c>
      <c r="CQ71" s="1">
        <v>0.0</v>
      </c>
      <c r="CR71" s="1">
        <v>0.0</v>
      </c>
      <c r="CS71" s="1">
        <v>0.032</v>
      </c>
      <c r="CT71" s="1">
        <v>0.032</v>
      </c>
      <c r="CU71" s="1">
        <v>0.0</v>
      </c>
      <c r="CV71" s="1">
        <v>0.0</v>
      </c>
      <c r="CW71" s="1">
        <v>0.0</v>
      </c>
      <c r="CX71" s="1">
        <v>0.0</v>
      </c>
      <c r="CY71" s="1">
        <v>3.327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>
        <v>0.0</v>
      </c>
      <c r="DF71" s="1">
        <v>10.977</v>
      </c>
      <c r="DG71" s="1">
        <v>0.49</v>
      </c>
      <c r="DH71" s="1">
        <v>11.467</v>
      </c>
      <c r="DI71" s="1">
        <v>0.192</v>
      </c>
      <c r="DJ71" s="1">
        <v>0.72</v>
      </c>
      <c r="DK71" s="1">
        <v>0.911</v>
      </c>
      <c r="DL71" s="1">
        <v>0.137</v>
      </c>
      <c r="DM71" s="1">
        <v>44.07</v>
      </c>
      <c r="DN71" s="1">
        <v>44.206</v>
      </c>
      <c r="DO71" s="1">
        <v>0.0</v>
      </c>
      <c r="DP71" s="1">
        <v>0.032</v>
      </c>
      <c r="DQ71" s="1">
        <v>0.032</v>
      </c>
      <c r="DR71" s="1" t="s">
        <v>158</v>
      </c>
      <c r="DS71" s="1" t="s">
        <v>158</v>
      </c>
      <c r="DT71" s="1" t="s">
        <v>158</v>
      </c>
      <c r="DU71" s="1" t="s">
        <v>158</v>
      </c>
      <c r="DV71" s="1">
        <v>178.381</v>
      </c>
      <c r="DW71" s="1" t="s">
        <v>1093</v>
      </c>
      <c r="DX71" s="1">
        <v>30.579</v>
      </c>
      <c r="DY71" s="1">
        <v>7.563</v>
      </c>
      <c r="DZ71" s="1">
        <v>22.999</v>
      </c>
      <c r="EA71" s="1" t="s">
        <v>158</v>
      </c>
      <c r="EB71" s="1" t="s">
        <v>158</v>
      </c>
      <c r="EC71" s="1" t="s">
        <v>158</v>
      </c>
      <c r="ED71" s="1" t="s">
        <v>158</v>
      </c>
      <c r="EE71" s="1" t="s">
        <v>357</v>
      </c>
      <c r="EF71" s="1" t="s">
        <v>151</v>
      </c>
      <c r="EG71" s="1" t="s">
        <v>151</v>
      </c>
    </row>
    <row r="72" ht="14.25" customHeight="1">
      <c r="A72" s="1" t="s">
        <v>358</v>
      </c>
      <c r="B72" s="1" t="s">
        <v>136</v>
      </c>
      <c r="C72" s="1">
        <v>45.0</v>
      </c>
      <c r="D72" s="4" t="s">
        <v>161</v>
      </c>
      <c r="E72" s="1">
        <v>121.0</v>
      </c>
      <c r="F72" s="1">
        <v>43.0</v>
      </c>
      <c r="G72" s="1" t="s">
        <v>154</v>
      </c>
      <c r="H72" s="1">
        <v>50.0</v>
      </c>
      <c r="I72" s="1">
        <v>119.0</v>
      </c>
      <c r="J72" s="1">
        <v>212.0</v>
      </c>
      <c r="K72" s="1">
        <v>4.930232558</v>
      </c>
      <c r="L72" s="1">
        <v>191.7</v>
      </c>
      <c r="M72" s="1">
        <v>1.4</v>
      </c>
      <c r="N72" s="1">
        <v>85.0</v>
      </c>
      <c r="O72" s="1">
        <v>5.64</v>
      </c>
      <c r="P72" s="1">
        <v>1.77</v>
      </c>
      <c r="Q72" s="1">
        <v>2.54</v>
      </c>
      <c r="R72" s="1">
        <v>0.696850394</v>
      </c>
      <c r="S72" s="1">
        <v>249.0</v>
      </c>
      <c r="T72" s="1">
        <v>10.35</v>
      </c>
      <c r="U72" s="1">
        <v>4.7175</v>
      </c>
      <c r="V72" s="1">
        <v>130.4</v>
      </c>
      <c r="W72" s="1">
        <f t="shared" si="1"/>
        <v>170.0205339</v>
      </c>
      <c r="X72" s="1">
        <v>75.9</v>
      </c>
      <c r="Y72" s="1">
        <v>46.08188751</v>
      </c>
      <c r="Z72" s="1">
        <f t="shared" si="2"/>
        <v>2.17005</v>
      </c>
      <c r="AA72" s="1">
        <v>0.33917971</v>
      </c>
      <c r="AB72" s="1">
        <v>87.4</v>
      </c>
      <c r="AC72" s="1">
        <v>28.02399418</v>
      </c>
      <c r="AD72" s="1" t="s">
        <v>139</v>
      </c>
      <c r="AE72" s="1">
        <v>35.98676758</v>
      </c>
      <c r="AF72" s="1">
        <v>100.4</v>
      </c>
      <c r="AG72" s="1" t="s">
        <v>140</v>
      </c>
      <c r="AH72" s="1" t="s">
        <v>141</v>
      </c>
      <c r="AI72" s="1" t="s">
        <v>167</v>
      </c>
      <c r="AJ72" s="1" t="s">
        <v>142</v>
      </c>
      <c r="AK72" s="1" t="s">
        <v>143</v>
      </c>
      <c r="AL72" s="1">
        <v>115.0</v>
      </c>
      <c r="AM72" s="1">
        <v>68.0</v>
      </c>
      <c r="AN72" s="1">
        <v>1960.49</v>
      </c>
      <c r="AO72" s="1">
        <v>12.9254</v>
      </c>
      <c r="AP72" s="1">
        <v>823.564</v>
      </c>
      <c r="AQ72" s="1">
        <v>1054.95</v>
      </c>
      <c r="AR72" s="1">
        <v>12.7551</v>
      </c>
      <c r="AS72" s="1">
        <v>1684.05</v>
      </c>
      <c r="AT72" s="1">
        <v>2737.65</v>
      </c>
      <c r="AU72" s="1">
        <v>216.235</v>
      </c>
      <c r="AV72" s="1">
        <v>10.3856</v>
      </c>
      <c r="AW72" s="1">
        <v>1.34756</v>
      </c>
      <c r="AX72" s="1">
        <v>3.63918</v>
      </c>
      <c r="AY72" s="1">
        <v>759.533</v>
      </c>
      <c r="AZ72" s="1">
        <v>1.08531</v>
      </c>
      <c r="BA72" s="1">
        <v>1.78146</v>
      </c>
      <c r="BB72" s="1">
        <v>11.595</v>
      </c>
      <c r="BC72" s="1">
        <v>4.38726</v>
      </c>
      <c r="BD72" s="1">
        <v>1.29253</v>
      </c>
      <c r="BE72" s="1">
        <v>307.925</v>
      </c>
      <c r="BF72" s="1">
        <v>7.12364</v>
      </c>
      <c r="BG72" s="1">
        <v>186.518</v>
      </c>
      <c r="BH72" s="1">
        <v>1.588086029</v>
      </c>
      <c r="BI72" s="1">
        <v>0.673373428</v>
      </c>
      <c r="BJ72" s="1">
        <v>0.857115879</v>
      </c>
      <c r="BK72" s="1">
        <v>0.086753357</v>
      </c>
      <c r="BL72" s="1" t="s">
        <v>156</v>
      </c>
      <c r="BM72" s="1" t="s">
        <v>146</v>
      </c>
      <c r="BN72" s="1" t="s">
        <v>145</v>
      </c>
      <c r="BO72" s="1" t="s">
        <v>146</v>
      </c>
      <c r="BP72" s="1" t="s">
        <v>146</v>
      </c>
      <c r="BQ72" s="1" t="s">
        <v>146</v>
      </c>
      <c r="BR72" s="1" t="s">
        <v>146</v>
      </c>
      <c r="BS72" s="1">
        <v>14.29580241</v>
      </c>
      <c r="BT72" s="1">
        <v>6.331388508</v>
      </c>
      <c r="BU72" s="1">
        <v>5.690905767</v>
      </c>
      <c r="BV72" s="1">
        <v>4.661751652</v>
      </c>
      <c r="BW72" s="1">
        <v>3.925277938</v>
      </c>
      <c r="BX72" s="1">
        <v>1.138455725</v>
      </c>
      <c r="BY72" s="1">
        <v>0.580844758</v>
      </c>
      <c r="BZ72" s="1" t="s">
        <v>1091</v>
      </c>
      <c r="CA72" s="1">
        <v>28.82071713</v>
      </c>
      <c r="CB72" s="1" t="s">
        <v>148</v>
      </c>
      <c r="CC72" s="1">
        <v>0.016630445</v>
      </c>
      <c r="CD72" s="1">
        <v>0.161674383</v>
      </c>
      <c r="CE72" s="1">
        <v>0.640587105</v>
      </c>
      <c r="CF72" s="1">
        <v>0.032064002</v>
      </c>
      <c r="CG72" s="1">
        <v>0.095436077</v>
      </c>
      <c r="CH72" s="1">
        <v>591.122</v>
      </c>
      <c r="CI72" s="2" t="s">
        <v>1093</v>
      </c>
      <c r="CJ72" s="1">
        <v>1134.368</v>
      </c>
      <c r="CK72" s="1">
        <v>909.743</v>
      </c>
      <c r="CL72" s="1">
        <v>224.625</v>
      </c>
      <c r="CM72" s="1">
        <v>729.201</v>
      </c>
      <c r="CN72" s="1">
        <v>363.982</v>
      </c>
      <c r="CO72" s="1">
        <v>2.485</v>
      </c>
      <c r="CP72" s="1">
        <v>0.0</v>
      </c>
      <c r="CQ72" s="1">
        <v>2.485</v>
      </c>
      <c r="CR72" s="1">
        <v>0.0</v>
      </c>
      <c r="CS72" s="1">
        <v>38.684</v>
      </c>
      <c r="CT72" s="1">
        <v>38.684</v>
      </c>
      <c r="CU72" s="1">
        <v>0.017</v>
      </c>
      <c r="CV72" s="1">
        <v>0.253</v>
      </c>
      <c r="CW72" s="1">
        <v>0.0</v>
      </c>
      <c r="CX72" s="1">
        <v>0.0</v>
      </c>
      <c r="CY72" s="1">
        <v>59.317</v>
      </c>
      <c r="CZ72" s="1">
        <v>0.0</v>
      </c>
      <c r="DA72" s="1">
        <v>31.284</v>
      </c>
      <c r="DB72" s="1">
        <v>31.284</v>
      </c>
      <c r="DC72" s="1">
        <v>0.0</v>
      </c>
      <c r="DD72" s="1">
        <v>1.218</v>
      </c>
      <c r="DE72" s="1">
        <v>1.218</v>
      </c>
      <c r="DF72" s="1">
        <v>636.527</v>
      </c>
      <c r="DG72" s="1">
        <v>0.854</v>
      </c>
      <c r="DH72" s="1">
        <v>637.381</v>
      </c>
      <c r="DI72" s="1">
        <v>0.143</v>
      </c>
      <c r="DJ72" s="1">
        <v>1.859</v>
      </c>
      <c r="DK72" s="1">
        <v>2.002</v>
      </c>
      <c r="DL72" s="1">
        <v>211.224</v>
      </c>
      <c r="DM72" s="1">
        <v>150.696</v>
      </c>
      <c r="DN72" s="1">
        <v>361.92</v>
      </c>
      <c r="DO72" s="1">
        <v>0.0</v>
      </c>
      <c r="DP72" s="1">
        <v>38.684</v>
      </c>
      <c r="DQ72" s="1">
        <v>38.684</v>
      </c>
      <c r="DR72" s="1" t="s">
        <v>158</v>
      </c>
      <c r="DS72" s="1" t="s">
        <v>149</v>
      </c>
      <c r="DT72" s="1" t="s">
        <v>149</v>
      </c>
      <c r="DU72" s="1" t="s">
        <v>157</v>
      </c>
      <c r="DV72" s="1">
        <v>301.518</v>
      </c>
      <c r="DW72" s="1" t="s">
        <v>1093</v>
      </c>
      <c r="DX72" s="1">
        <v>578.614</v>
      </c>
      <c r="DY72" s="1">
        <v>371.948</v>
      </c>
      <c r="DZ72" s="1">
        <v>185.659</v>
      </c>
      <c r="EA72" s="1" t="s">
        <v>158</v>
      </c>
      <c r="EB72" s="1" t="s">
        <v>149</v>
      </c>
      <c r="EC72" s="1" t="s">
        <v>149</v>
      </c>
      <c r="ED72" s="1" t="s">
        <v>157</v>
      </c>
      <c r="EE72" s="1" t="s">
        <v>359</v>
      </c>
      <c r="EF72" s="1" t="s">
        <v>151</v>
      </c>
      <c r="EG72" s="1" t="s">
        <v>151</v>
      </c>
    </row>
    <row r="73" ht="14.25" customHeight="1">
      <c r="A73" s="1" t="s">
        <v>360</v>
      </c>
      <c r="B73" s="1" t="s">
        <v>153</v>
      </c>
      <c r="C73" s="1">
        <v>44.0</v>
      </c>
      <c r="D73" s="4" t="s">
        <v>161</v>
      </c>
      <c r="E73" s="1">
        <v>125.0</v>
      </c>
      <c r="F73" s="1">
        <v>58.0</v>
      </c>
      <c r="G73" s="1" t="s">
        <v>154</v>
      </c>
      <c r="H73" s="1">
        <v>20.0</v>
      </c>
      <c r="I73" s="1">
        <v>182.0</v>
      </c>
      <c r="J73" s="1">
        <v>255.0</v>
      </c>
      <c r="K73" s="1">
        <v>4.396551724</v>
      </c>
      <c r="L73" s="1">
        <v>227.1</v>
      </c>
      <c r="M73" s="1">
        <v>1.2</v>
      </c>
      <c r="N73" s="1">
        <v>82.0</v>
      </c>
      <c r="O73" s="1">
        <v>5.5</v>
      </c>
      <c r="P73" s="1">
        <v>2.99</v>
      </c>
      <c r="Q73" s="1">
        <v>9.42</v>
      </c>
      <c r="R73" s="1">
        <v>0.317409766</v>
      </c>
      <c r="S73" s="1">
        <v>101.0</v>
      </c>
      <c r="T73" s="1">
        <v>5.25</v>
      </c>
      <c r="U73" s="1">
        <v>4.551</v>
      </c>
      <c r="V73" s="1">
        <v>88.9</v>
      </c>
      <c r="W73" s="1">
        <f t="shared" si="1"/>
        <v>99.90485252</v>
      </c>
      <c r="X73" s="1">
        <v>149.6</v>
      </c>
      <c r="Y73" s="1">
        <v>94.17082588</v>
      </c>
      <c r="Z73" s="1">
        <f t="shared" si="2"/>
        <v>1.0619</v>
      </c>
      <c r="AA73" s="1">
        <v>0.379088931</v>
      </c>
      <c r="AB73" s="1">
        <v>68.4</v>
      </c>
      <c r="AC73" s="1">
        <v>25.77590563</v>
      </c>
      <c r="AD73" s="1" t="s">
        <v>139</v>
      </c>
      <c r="AE73" s="1">
        <v>40.16813835</v>
      </c>
      <c r="AF73" s="1">
        <v>87.6</v>
      </c>
      <c r="AG73" s="1" t="s">
        <v>140</v>
      </c>
      <c r="AH73" s="1" t="s">
        <v>141</v>
      </c>
      <c r="AI73" s="1" t="s">
        <v>167</v>
      </c>
      <c r="AJ73" s="1" t="s">
        <v>167</v>
      </c>
      <c r="AK73" s="1" t="s">
        <v>143</v>
      </c>
      <c r="AL73" s="1">
        <v>105.0</v>
      </c>
      <c r="AM73" s="1">
        <v>79.0</v>
      </c>
      <c r="AN73" s="1">
        <v>1688.14</v>
      </c>
      <c r="AO73" s="1">
        <v>12.3128</v>
      </c>
      <c r="AP73" s="1">
        <v>422.418</v>
      </c>
      <c r="AQ73" s="1">
        <v>870.024</v>
      </c>
      <c r="AR73" s="1">
        <v>13.9398</v>
      </c>
      <c r="AS73" s="1">
        <v>870.016</v>
      </c>
      <c r="AT73" s="1">
        <v>2637.88</v>
      </c>
      <c r="AU73" s="1">
        <v>209.659</v>
      </c>
      <c r="AV73" s="1">
        <v>10.6946</v>
      </c>
      <c r="AW73" s="1">
        <v>1.1049</v>
      </c>
      <c r="AX73" s="1">
        <v>2.37232</v>
      </c>
      <c r="AY73" s="1">
        <v>610.23</v>
      </c>
      <c r="AZ73" s="1">
        <v>0.779078</v>
      </c>
      <c r="BA73" s="1">
        <v>1.28082</v>
      </c>
      <c r="BB73" s="1">
        <v>15.9853</v>
      </c>
      <c r="BC73" s="1">
        <v>5.04057</v>
      </c>
      <c r="BD73" s="1">
        <v>1.683</v>
      </c>
      <c r="BE73" s="1">
        <v>324.143</v>
      </c>
      <c r="BF73" s="1">
        <v>7.14137</v>
      </c>
      <c r="BG73" s="1">
        <v>136.095</v>
      </c>
      <c r="BH73" s="1">
        <v>0.0</v>
      </c>
      <c r="BI73" s="1">
        <v>0.0</v>
      </c>
      <c r="BJ73" s="1">
        <v>0.0</v>
      </c>
      <c r="BK73" s="1">
        <v>0.0</v>
      </c>
      <c r="BL73" s="1" t="s">
        <v>156</v>
      </c>
      <c r="BM73" s="1" t="s">
        <v>146</v>
      </c>
      <c r="BN73" s="1" t="s">
        <v>146</v>
      </c>
      <c r="BO73" s="1" t="s">
        <v>146</v>
      </c>
      <c r="BP73" s="1" t="s">
        <v>146</v>
      </c>
      <c r="BQ73" s="1" t="s">
        <v>146</v>
      </c>
      <c r="BR73" s="1" t="s">
        <v>146</v>
      </c>
      <c r="BS73" s="1">
        <v>12.27825977</v>
      </c>
      <c r="BT73" s="1">
        <v>7.294149981</v>
      </c>
      <c r="BU73" s="1">
        <v>4.837676215</v>
      </c>
      <c r="BV73" s="1">
        <v>3.975952447</v>
      </c>
      <c r="BW73" s="1">
        <v>4.048005476</v>
      </c>
      <c r="BX73" s="1">
        <v>0.610945732</v>
      </c>
      <c r="BY73" s="1">
        <v>0.361934675</v>
      </c>
      <c r="BZ73" s="1" t="s">
        <v>1091</v>
      </c>
      <c r="CA73" s="1">
        <v>38.80821918</v>
      </c>
      <c r="CB73" s="1" t="s">
        <v>148</v>
      </c>
      <c r="CC73" s="1">
        <v>0.099674222</v>
      </c>
      <c r="CD73" s="1">
        <v>0.185901435</v>
      </c>
      <c r="CE73" s="1">
        <v>0.029851436</v>
      </c>
      <c r="CF73" s="1">
        <v>0.188766433</v>
      </c>
      <c r="CG73" s="1">
        <v>0.244818743</v>
      </c>
      <c r="CH73" s="1">
        <v>1556.996</v>
      </c>
      <c r="CI73" s="2" t="s">
        <v>1080</v>
      </c>
      <c r="CJ73" s="1">
        <v>1682.628</v>
      </c>
      <c r="CK73" s="1">
        <v>1014.05</v>
      </c>
      <c r="CL73" s="1">
        <v>668.578</v>
      </c>
      <c r="CM73" s="1">
        <v>180.154</v>
      </c>
      <c r="CN73" s="1">
        <v>1469.34</v>
      </c>
      <c r="CO73" s="1">
        <v>11.045</v>
      </c>
      <c r="CP73" s="1">
        <v>0.0</v>
      </c>
      <c r="CQ73" s="1">
        <v>11.045</v>
      </c>
      <c r="CR73" s="1">
        <v>0.05</v>
      </c>
      <c r="CS73" s="1">
        <v>22.018</v>
      </c>
      <c r="CT73" s="1">
        <v>22.068</v>
      </c>
      <c r="CU73" s="1">
        <v>0.021</v>
      </c>
      <c r="CV73" s="1">
        <v>1.021</v>
      </c>
      <c r="CW73" s="1">
        <v>4.38</v>
      </c>
      <c r="CX73" s="1">
        <v>0.0</v>
      </c>
      <c r="CY73" s="1">
        <v>155.268</v>
      </c>
      <c r="CZ73" s="1">
        <v>0.119</v>
      </c>
      <c r="DA73" s="1">
        <v>0.847</v>
      </c>
      <c r="DB73" s="1">
        <v>0.966</v>
      </c>
      <c r="DC73" s="1">
        <v>0.07</v>
      </c>
      <c r="DD73" s="1">
        <v>1.283</v>
      </c>
      <c r="DE73" s="1">
        <v>1.353</v>
      </c>
      <c r="DF73" s="1">
        <v>13.332</v>
      </c>
      <c r="DG73" s="1">
        <v>4.855</v>
      </c>
      <c r="DH73" s="1">
        <v>18.187</v>
      </c>
      <c r="DI73" s="1">
        <v>0.978</v>
      </c>
      <c r="DJ73" s="1">
        <v>7.977</v>
      </c>
      <c r="DK73" s="1">
        <v>8.956</v>
      </c>
      <c r="DL73" s="1">
        <v>828.646</v>
      </c>
      <c r="DM73" s="1">
        <v>631.458</v>
      </c>
      <c r="DN73" s="1">
        <v>1460.104</v>
      </c>
      <c r="DO73" s="1">
        <v>0.05</v>
      </c>
      <c r="DP73" s="1">
        <v>22.018</v>
      </c>
      <c r="DQ73" s="1">
        <v>22.068</v>
      </c>
      <c r="DR73" s="1" t="s">
        <v>149</v>
      </c>
      <c r="DS73" s="1" t="s">
        <v>149</v>
      </c>
      <c r="DT73" s="1" t="s">
        <v>157</v>
      </c>
      <c r="DU73" s="1" t="s">
        <v>149</v>
      </c>
      <c r="DV73" s="1">
        <v>922.315</v>
      </c>
      <c r="DW73" s="1" t="s">
        <v>1092</v>
      </c>
      <c r="DX73" s="1">
        <v>996.735</v>
      </c>
      <c r="DY73" s="1">
        <v>106.717</v>
      </c>
      <c r="DZ73" s="1">
        <v>870.39</v>
      </c>
      <c r="EA73" s="1" t="s">
        <v>149</v>
      </c>
      <c r="EB73" s="1" t="s">
        <v>149</v>
      </c>
      <c r="EC73" s="1" t="s">
        <v>157</v>
      </c>
      <c r="ED73" s="1" t="s">
        <v>149</v>
      </c>
      <c r="EE73" s="1" t="s">
        <v>361</v>
      </c>
      <c r="EF73" s="1" t="s">
        <v>151</v>
      </c>
      <c r="EG73" s="1" t="s">
        <v>151</v>
      </c>
    </row>
    <row r="74" ht="14.25" customHeight="1">
      <c r="A74" s="1" t="s">
        <v>362</v>
      </c>
      <c r="B74" s="1" t="s">
        <v>153</v>
      </c>
      <c r="C74" s="1">
        <v>26.0</v>
      </c>
      <c r="D74" s="4" t="s">
        <v>137</v>
      </c>
      <c r="E74" s="1">
        <v>78.0</v>
      </c>
      <c r="F74" s="1">
        <v>55.0</v>
      </c>
      <c r="G74" s="1" t="s">
        <v>154</v>
      </c>
      <c r="H74" s="1">
        <v>14.0</v>
      </c>
      <c r="I74" s="1">
        <v>111.0</v>
      </c>
      <c r="J74" s="1">
        <v>175.0</v>
      </c>
      <c r="K74" s="1">
        <v>3.181818182</v>
      </c>
      <c r="L74" s="1">
        <v>83.1</v>
      </c>
      <c r="M74" s="1">
        <v>0.6</v>
      </c>
      <c r="N74" s="1">
        <v>78.0</v>
      </c>
      <c r="O74" s="1">
        <v>5.6</v>
      </c>
      <c r="P74" s="1">
        <v>5.73</v>
      </c>
      <c r="Q74" s="1">
        <v>9.64</v>
      </c>
      <c r="R74" s="1">
        <v>0.59439834</v>
      </c>
      <c r="S74" s="1">
        <v>70.0</v>
      </c>
      <c r="T74" s="1">
        <v>10.87</v>
      </c>
      <c r="U74" s="1">
        <v>4.329</v>
      </c>
      <c r="V74" s="1">
        <v>160.0</v>
      </c>
      <c r="W74" s="1">
        <f t="shared" si="1"/>
        <v>262.2436671</v>
      </c>
      <c r="X74" s="1">
        <v>74.1</v>
      </c>
      <c r="Y74" s="1">
        <v>47.81513521</v>
      </c>
      <c r="Z74" s="1">
        <f t="shared" si="2"/>
        <v>2.091388</v>
      </c>
      <c r="AA74" s="1">
        <v>0.341034525</v>
      </c>
      <c r="AB74" s="1">
        <v>55.2</v>
      </c>
      <c r="AC74" s="1">
        <v>23.18500669</v>
      </c>
      <c r="AD74" s="1" t="s">
        <v>154</v>
      </c>
      <c r="AE74" s="1">
        <v>33.47391535</v>
      </c>
      <c r="AF74" s="1">
        <v>77.7</v>
      </c>
      <c r="AG74" s="1" t="s">
        <v>154</v>
      </c>
      <c r="AH74" s="1" t="s">
        <v>154</v>
      </c>
      <c r="AI74" s="1" t="s">
        <v>142</v>
      </c>
      <c r="AJ74" s="1" t="s">
        <v>167</v>
      </c>
      <c r="AK74" s="1" t="s">
        <v>143</v>
      </c>
      <c r="AL74" s="1">
        <v>106.0</v>
      </c>
      <c r="AM74" s="1">
        <v>73.0</v>
      </c>
      <c r="AN74" s="1">
        <v>2040.41</v>
      </c>
      <c r="AO74" s="1">
        <v>15.0191</v>
      </c>
      <c r="AP74" s="1">
        <v>774.931</v>
      </c>
      <c r="AQ74" s="1">
        <v>1184.52</v>
      </c>
      <c r="AR74" s="1">
        <v>15.5201</v>
      </c>
      <c r="AS74" s="1">
        <v>1538.63</v>
      </c>
      <c r="AT74" s="1">
        <v>3235.69</v>
      </c>
      <c r="AU74" s="1">
        <v>258.334</v>
      </c>
      <c r="AV74" s="1">
        <v>10.7589</v>
      </c>
      <c r="AW74" s="1">
        <v>1.5824</v>
      </c>
      <c r="AX74" s="1">
        <v>2.92943</v>
      </c>
      <c r="AY74" s="1">
        <v>799.774</v>
      </c>
      <c r="AZ74" s="1">
        <v>1.64695</v>
      </c>
      <c r="BA74" s="1">
        <v>2.47334</v>
      </c>
      <c r="BB74" s="1">
        <v>19.8992</v>
      </c>
      <c r="BC74" s="1">
        <v>4.58111</v>
      </c>
      <c r="BD74" s="1">
        <v>1.15092</v>
      </c>
      <c r="BE74" s="1">
        <v>318.957</v>
      </c>
      <c r="BF74" s="1">
        <v>7.25929</v>
      </c>
      <c r="BG74" s="1">
        <v>98.9586</v>
      </c>
      <c r="BH74" s="1">
        <v>0.749423263</v>
      </c>
      <c r="BI74" s="1">
        <v>0.223702738</v>
      </c>
      <c r="BJ74" s="1">
        <v>0.112864394</v>
      </c>
      <c r="BK74" s="1">
        <v>0.0</v>
      </c>
      <c r="BL74" s="1" t="s">
        <v>156</v>
      </c>
      <c r="BM74" s="1" t="s">
        <v>146</v>
      </c>
      <c r="BN74" s="1" t="s">
        <v>146</v>
      </c>
      <c r="BO74" s="1" t="s">
        <v>146</v>
      </c>
      <c r="BP74" s="1" t="s">
        <v>146</v>
      </c>
      <c r="BQ74" s="1" t="s">
        <v>146</v>
      </c>
      <c r="BR74" s="1" t="s">
        <v>146</v>
      </c>
      <c r="BS74" s="1">
        <v>13.85993069</v>
      </c>
      <c r="BT74" s="1">
        <v>6.602095349</v>
      </c>
      <c r="BU74" s="1">
        <v>6.8835899</v>
      </c>
      <c r="BV74" s="1">
        <v>2.882039604</v>
      </c>
      <c r="BW74" s="1">
        <v>6.219882245</v>
      </c>
      <c r="BX74" s="1">
        <v>0.926371179</v>
      </c>
      <c r="BY74" s="1">
        <v>0.454103519</v>
      </c>
      <c r="BZ74" s="1" t="s">
        <v>1091</v>
      </c>
      <c r="CA74" s="1">
        <v>36.28314028</v>
      </c>
      <c r="CB74" s="1" t="s">
        <v>148</v>
      </c>
      <c r="CC74" s="1">
        <v>0.116908323</v>
      </c>
      <c r="CD74" s="1">
        <v>0.162918141</v>
      </c>
      <c r="CE74" s="1">
        <v>0.005365909</v>
      </c>
      <c r="CF74" s="1">
        <v>0.21155383</v>
      </c>
      <c r="CG74" s="1">
        <v>0.182897591</v>
      </c>
      <c r="CH74" s="1">
        <v>3545.23</v>
      </c>
      <c r="CI74" s="2" t="s">
        <v>1080</v>
      </c>
      <c r="CJ74" s="1">
        <v>2510.632</v>
      </c>
      <c r="CK74" s="1">
        <v>2267.345</v>
      </c>
      <c r="CL74" s="1">
        <v>243.287</v>
      </c>
      <c r="CM74" s="1">
        <v>1994.623</v>
      </c>
      <c r="CN74" s="1">
        <v>484.495</v>
      </c>
      <c r="CO74" s="1">
        <v>3.795</v>
      </c>
      <c r="CP74" s="1">
        <v>0.0</v>
      </c>
      <c r="CQ74" s="1">
        <v>3.795</v>
      </c>
      <c r="CR74" s="1">
        <v>0.0</v>
      </c>
      <c r="CS74" s="1">
        <v>27.719</v>
      </c>
      <c r="CT74" s="1">
        <v>27.719</v>
      </c>
      <c r="CU74" s="1">
        <v>0.0</v>
      </c>
      <c r="CV74" s="1">
        <v>0.949</v>
      </c>
      <c r="CW74" s="1">
        <v>0.0</v>
      </c>
      <c r="CX74" s="1">
        <v>0.0</v>
      </c>
      <c r="CY74" s="1">
        <v>1976.773</v>
      </c>
      <c r="CZ74" s="1">
        <v>0.986</v>
      </c>
      <c r="DA74" s="1">
        <v>0.0</v>
      </c>
      <c r="DB74" s="1">
        <v>0.986</v>
      </c>
      <c r="DC74" s="1">
        <v>6.248</v>
      </c>
      <c r="DD74" s="1">
        <v>0.171</v>
      </c>
      <c r="DE74" s="1">
        <v>6.419</v>
      </c>
      <c r="DF74" s="1">
        <v>7.022</v>
      </c>
      <c r="DG74" s="1">
        <v>3.422</v>
      </c>
      <c r="DH74" s="1">
        <v>10.444</v>
      </c>
      <c r="DI74" s="1">
        <v>0.422</v>
      </c>
      <c r="DJ74" s="1">
        <v>31.149</v>
      </c>
      <c r="DK74" s="1">
        <v>31.57</v>
      </c>
      <c r="DL74" s="1">
        <v>272.067</v>
      </c>
      <c r="DM74" s="1">
        <v>180.794</v>
      </c>
      <c r="DN74" s="1">
        <v>452.861</v>
      </c>
      <c r="DO74" s="1">
        <v>0.0</v>
      </c>
      <c r="DP74" s="1">
        <v>27.719</v>
      </c>
      <c r="DQ74" s="1">
        <v>27.719</v>
      </c>
      <c r="DR74" s="1" t="s">
        <v>149</v>
      </c>
      <c r="DS74" s="1" t="s">
        <v>149</v>
      </c>
      <c r="DT74" s="1" t="s">
        <v>149</v>
      </c>
      <c r="DU74" s="1" t="s">
        <v>149</v>
      </c>
      <c r="DV74" s="1">
        <v>1737.509</v>
      </c>
      <c r="DW74" s="1" t="s">
        <v>1092</v>
      </c>
      <c r="DX74" s="1">
        <v>1230.455</v>
      </c>
      <c r="DY74" s="1">
        <v>977.56</v>
      </c>
      <c r="DZ74" s="1">
        <v>237.45</v>
      </c>
      <c r="EA74" s="1" t="s">
        <v>149</v>
      </c>
      <c r="EB74" s="1" t="s">
        <v>149</v>
      </c>
      <c r="EC74" s="1" t="s">
        <v>149</v>
      </c>
      <c r="ED74" s="1" t="s">
        <v>149</v>
      </c>
      <c r="EE74" s="1" t="s">
        <v>363</v>
      </c>
      <c r="EF74" s="1" t="s">
        <v>151</v>
      </c>
      <c r="EG74" s="1" t="s">
        <v>151</v>
      </c>
    </row>
    <row r="75" ht="14.25" customHeight="1">
      <c r="A75" s="1" t="s">
        <v>364</v>
      </c>
      <c r="B75" s="1" t="s">
        <v>153</v>
      </c>
      <c r="C75" s="1">
        <v>29.0</v>
      </c>
      <c r="D75" s="4" t="s">
        <v>137</v>
      </c>
      <c r="E75" s="1">
        <v>88.6</v>
      </c>
      <c r="F75" s="1">
        <v>43.0</v>
      </c>
      <c r="G75" s="1" t="s">
        <v>154</v>
      </c>
      <c r="H75" s="1">
        <v>13.0</v>
      </c>
      <c r="I75" s="1">
        <v>120.0</v>
      </c>
      <c r="J75" s="1">
        <v>169.0</v>
      </c>
      <c r="K75" s="1">
        <v>3.930232558</v>
      </c>
      <c r="L75" s="1">
        <v>176.9</v>
      </c>
      <c r="M75" s="1">
        <v>0.9</v>
      </c>
      <c r="N75" s="1">
        <v>77.0</v>
      </c>
      <c r="O75" s="1">
        <v>5.3</v>
      </c>
      <c r="P75" s="1">
        <v>7.43</v>
      </c>
      <c r="Q75" s="1">
        <v>5.15</v>
      </c>
      <c r="R75" s="1">
        <v>1.442718447</v>
      </c>
      <c r="S75" s="1">
        <v>64.0</v>
      </c>
      <c r="T75" s="1">
        <v>10.4</v>
      </c>
      <c r="U75" s="1">
        <v>4.2735</v>
      </c>
      <c r="V75" s="1">
        <v>159.4</v>
      </c>
      <c r="W75" s="1">
        <f t="shared" si="1"/>
        <v>268.907563</v>
      </c>
      <c r="X75" s="1">
        <v>77.7</v>
      </c>
      <c r="Y75" s="1">
        <v>50.62505062</v>
      </c>
      <c r="Z75" s="1">
        <f t="shared" si="2"/>
        <v>1.975306667</v>
      </c>
      <c r="AA75" s="1">
        <v>0.34394349</v>
      </c>
      <c r="AB75" s="1">
        <v>57.8</v>
      </c>
      <c r="AC75" s="1">
        <v>23.84243533</v>
      </c>
      <c r="AD75" s="1" t="s">
        <v>154</v>
      </c>
      <c r="AE75" s="1">
        <v>34.89646946</v>
      </c>
      <c r="AF75" s="1">
        <v>80.9</v>
      </c>
      <c r="AG75" s="1" t="s">
        <v>140</v>
      </c>
      <c r="AH75" s="1" t="s">
        <v>154</v>
      </c>
      <c r="AI75" s="1" t="s">
        <v>142</v>
      </c>
      <c r="AJ75" s="1" t="s">
        <v>142</v>
      </c>
      <c r="AK75" s="1" t="s">
        <v>143</v>
      </c>
      <c r="AL75" s="1">
        <v>140.0</v>
      </c>
      <c r="AM75" s="1">
        <v>87.0</v>
      </c>
      <c r="AN75" s="1">
        <v>1649.65</v>
      </c>
      <c r="AO75" s="1">
        <v>18.0628</v>
      </c>
      <c r="AP75" s="1">
        <v>367.198</v>
      </c>
      <c r="AQ75" s="1">
        <v>910.282</v>
      </c>
      <c r="AR75" s="1">
        <v>12.0216</v>
      </c>
      <c r="AS75" s="1">
        <v>883.45</v>
      </c>
      <c r="AT75" s="1">
        <v>2756.56</v>
      </c>
      <c r="AU75" s="1">
        <v>213.673</v>
      </c>
      <c r="AV75" s="1">
        <v>10.8401</v>
      </c>
      <c r="AW75" s="1">
        <v>1.12915</v>
      </c>
      <c r="AX75" s="1">
        <v>2.92199</v>
      </c>
      <c r="AY75" s="1">
        <v>657.446</v>
      </c>
      <c r="AZ75" s="1">
        <v>0.814706</v>
      </c>
      <c r="BA75" s="1">
        <v>1.48511</v>
      </c>
      <c r="BB75" s="1">
        <v>16.5762</v>
      </c>
      <c r="BC75" s="1">
        <v>4.8976</v>
      </c>
      <c r="BD75" s="1">
        <v>0.878617</v>
      </c>
      <c r="BE75" s="1">
        <v>290.495</v>
      </c>
      <c r="BF75" s="1">
        <v>7.59339</v>
      </c>
      <c r="BG75" s="1">
        <v>189.233</v>
      </c>
      <c r="BH75" s="1">
        <v>1.123967791</v>
      </c>
      <c r="BI75" s="1">
        <v>0.133750855</v>
      </c>
      <c r="BJ75" s="1">
        <v>0.114792463</v>
      </c>
      <c r="BK75" s="1">
        <v>0.013444748</v>
      </c>
      <c r="BL75" s="1" t="s">
        <v>144</v>
      </c>
      <c r="BM75" s="1" t="s">
        <v>145</v>
      </c>
      <c r="BN75" s="1" t="s">
        <v>146</v>
      </c>
      <c r="BO75" s="1" t="s">
        <v>145</v>
      </c>
      <c r="BP75" s="1" t="s">
        <v>146</v>
      </c>
      <c r="BQ75" s="1" t="s">
        <v>146</v>
      </c>
      <c r="BR75" s="1" t="s">
        <v>146</v>
      </c>
      <c r="BS75" s="1">
        <v>6.215104988</v>
      </c>
      <c r="BT75" s="1">
        <v>25.05755191</v>
      </c>
      <c r="BU75" s="1">
        <v>2.403631955</v>
      </c>
      <c r="BV75" s="1">
        <v>1.630071622</v>
      </c>
      <c r="BW75" s="1">
        <v>8.063009475</v>
      </c>
      <c r="BX75" s="1">
        <v>0.266073937</v>
      </c>
      <c r="BY75" s="1">
        <v>0.161256932</v>
      </c>
      <c r="BZ75" s="1" t="s">
        <v>1091</v>
      </c>
      <c r="CA75" s="1">
        <v>37.50803461</v>
      </c>
      <c r="CB75" s="1" t="s">
        <v>148</v>
      </c>
      <c r="CC75" s="1">
        <v>0.15539063</v>
      </c>
      <c r="CD75" s="1">
        <v>0.188986813</v>
      </c>
      <c r="CE75" s="1">
        <v>0.013385462</v>
      </c>
      <c r="CF75" s="1">
        <v>0.092472335</v>
      </c>
      <c r="CG75" s="1">
        <v>0.153800278</v>
      </c>
      <c r="CH75" s="1">
        <v>1129.291</v>
      </c>
      <c r="CI75" s="2" t="s">
        <v>1080</v>
      </c>
      <c r="CJ75" s="1">
        <v>389.23</v>
      </c>
      <c r="CK75" s="1">
        <v>283.213</v>
      </c>
      <c r="CL75" s="1">
        <v>106.017</v>
      </c>
      <c r="CM75" s="1">
        <v>337.099</v>
      </c>
      <c r="CN75" s="1">
        <v>39.379</v>
      </c>
      <c r="CO75" s="1">
        <v>2.118</v>
      </c>
      <c r="CP75" s="1">
        <v>0.0</v>
      </c>
      <c r="CQ75" s="1">
        <v>2.118</v>
      </c>
      <c r="CR75" s="1">
        <v>0.0</v>
      </c>
      <c r="CS75" s="1">
        <v>10.634</v>
      </c>
      <c r="CT75" s="1">
        <v>10.634</v>
      </c>
      <c r="CU75" s="1">
        <v>0.0</v>
      </c>
      <c r="CV75" s="1">
        <v>2.118</v>
      </c>
      <c r="CW75" s="1">
        <v>1.606</v>
      </c>
      <c r="CX75" s="1">
        <v>0.0</v>
      </c>
      <c r="CY75" s="1">
        <v>217.561</v>
      </c>
      <c r="CZ75" s="1">
        <v>0.0</v>
      </c>
      <c r="DA75" s="1">
        <v>84.208</v>
      </c>
      <c r="DB75" s="1">
        <v>84.208</v>
      </c>
      <c r="DC75" s="1">
        <v>0.0</v>
      </c>
      <c r="DD75" s="1">
        <v>0.295</v>
      </c>
      <c r="DE75" s="1">
        <v>0.295</v>
      </c>
      <c r="DF75" s="1">
        <v>19.677</v>
      </c>
      <c r="DG75" s="1">
        <v>4.448</v>
      </c>
      <c r="DH75" s="1">
        <v>24.125</v>
      </c>
      <c r="DI75" s="1">
        <v>2.022</v>
      </c>
      <c r="DJ75" s="1">
        <v>1.038</v>
      </c>
      <c r="DK75" s="1">
        <v>3.06</v>
      </c>
      <c r="DL75" s="1">
        <v>30.926</v>
      </c>
      <c r="DM75" s="1">
        <v>5.393</v>
      </c>
      <c r="DN75" s="1">
        <v>36.319</v>
      </c>
      <c r="DO75" s="1">
        <v>0.0</v>
      </c>
      <c r="DP75" s="1">
        <v>10.634</v>
      </c>
      <c r="DQ75" s="1">
        <v>10.634</v>
      </c>
      <c r="DR75" s="1" t="s">
        <v>157</v>
      </c>
      <c r="DS75" s="1" t="s">
        <v>157</v>
      </c>
      <c r="DT75" s="1" t="s">
        <v>149</v>
      </c>
      <c r="DU75" s="1" t="s">
        <v>158</v>
      </c>
      <c r="DV75" s="1">
        <v>684.564</v>
      </c>
      <c r="DW75" s="1" t="s">
        <v>1092</v>
      </c>
      <c r="DX75" s="1">
        <v>235.947</v>
      </c>
      <c r="DY75" s="1">
        <v>204.346</v>
      </c>
      <c r="DZ75" s="1">
        <v>23.871</v>
      </c>
      <c r="EA75" s="1" t="s">
        <v>149</v>
      </c>
      <c r="EB75" s="1" t="s">
        <v>157</v>
      </c>
      <c r="EC75" s="1" t="s">
        <v>149</v>
      </c>
      <c r="ED75" s="1" t="s">
        <v>158</v>
      </c>
      <c r="EE75" s="1" t="s">
        <v>365</v>
      </c>
      <c r="EF75" s="1" t="s">
        <v>151</v>
      </c>
      <c r="EG75" s="1" t="s">
        <v>151</v>
      </c>
    </row>
    <row r="76" ht="14.25" customHeight="1">
      <c r="A76" s="1" t="s">
        <v>368</v>
      </c>
      <c r="B76" s="1" t="s">
        <v>153</v>
      </c>
      <c r="C76" s="1">
        <v>33.0</v>
      </c>
      <c r="D76" s="4" t="s">
        <v>137</v>
      </c>
      <c r="E76" s="1">
        <v>83.8</v>
      </c>
      <c r="F76" s="1">
        <v>48.0</v>
      </c>
      <c r="G76" s="1" t="s">
        <v>154</v>
      </c>
      <c r="H76" s="1">
        <v>10.0</v>
      </c>
      <c r="I76" s="1">
        <v>134.0</v>
      </c>
      <c r="J76" s="1">
        <v>189.0</v>
      </c>
      <c r="K76" s="1">
        <v>3.9375</v>
      </c>
      <c r="L76" s="1">
        <v>168.6</v>
      </c>
      <c r="M76" s="1">
        <v>1.9</v>
      </c>
      <c r="N76" s="1">
        <v>82.0</v>
      </c>
      <c r="O76" s="1">
        <v>5.6</v>
      </c>
      <c r="P76" s="1">
        <v>5.86</v>
      </c>
      <c r="Q76" s="1">
        <v>10.2</v>
      </c>
      <c r="R76" s="1">
        <v>0.574509804</v>
      </c>
      <c r="S76" s="1">
        <v>51.0</v>
      </c>
      <c r="T76" s="1">
        <v>6.26</v>
      </c>
      <c r="U76" s="1">
        <v>4.551</v>
      </c>
      <c r="V76" s="1">
        <v>100.0</v>
      </c>
      <c r="W76" s="1">
        <f t="shared" si="1"/>
        <v>119.1246432</v>
      </c>
      <c r="X76" s="1">
        <v>125.8</v>
      </c>
      <c r="Y76" s="1">
        <v>78.97713035</v>
      </c>
      <c r="Z76" s="1">
        <f t="shared" si="2"/>
        <v>1.266189333</v>
      </c>
      <c r="AA76" s="1">
        <v>0.368416605</v>
      </c>
      <c r="AB76" s="1">
        <v>67.2</v>
      </c>
      <c r="AC76" s="1">
        <v>26.05422691</v>
      </c>
      <c r="AD76" s="1" t="s">
        <v>139</v>
      </c>
      <c r="AE76" s="1">
        <v>35.56225647</v>
      </c>
      <c r="AF76" s="1">
        <v>87.0</v>
      </c>
      <c r="AG76" s="1" t="s">
        <v>140</v>
      </c>
      <c r="AH76" s="1" t="s">
        <v>141</v>
      </c>
      <c r="AI76" s="1" t="s">
        <v>142</v>
      </c>
      <c r="AJ76" s="1" t="s">
        <v>167</v>
      </c>
      <c r="AK76" s="1" t="s">
        <v>143</v>
      </c>
      <c r="AL76" s="1">
        <v>109.0</v>
      </c>
      <c r="AM76" s="1">
        <v>72.0</v>
      </c>
      <c r="AN76" s="1">
        <v>2306.75</v>
      </c>
      <c r="AO76" s="1">
        <v>18.0824</v>
      </c>
      <c r="AP76" s="1">
        <v>489.407</v>
      </c>
      <c r="AQ76" s="1">
        <v>902.797</v>
      </c>
      <c r="AR76" s="1">
        <v>11.7063</v>
      </c>
      <c r="AS76" s="1">
        <v>1061.04</v>
      </c>
      <c r="AT76" s="1">
        <v>2761.87</v>
      </c>
      <c r="AU76" s="1">
        <v>250.559</v>
      </c>
      <c r="AV76" s="1">
        <v>9.65375</v>
      </c>
      <c r="AW76" s="1">
        <v>1.28665</v>
      </c>
      <c r="AX76" s="1">
        <v>2.6924</v>
      </c>
      <c r="AY76" s="1">
        <v>686.011</v>
      </c>
      <c r="AZ76" s="1">
        <v>0.738964</v>
      </c>
      <c r="BA76" s="1">
        <v>1.46584</v>
      </c>
      <c r="BB76" s="1">
        <v>14.167</v>
      </c>
      <c r="BC76" s="1">
        <v>4.97298</v>
      </c>
      <c r="BD76" s="1">
        <v>1.32474</v>
      </c>
      <c r="BE76" s="1">
        <v>306.937</v>
      </c>
      <c r="BF76" s="1">
        <v>7.4378</v>
      </c>
      <c r="BG76" s="1">
        <v>197.854</v>
      </c>
      <c r="BH76" s="1">
        <v>1.950016119</v>
      </c>
      <c r="BI76" s="1">
        <v>0.532582074</v>
      </c>
      <c r="BJ76" s="1">
        <v>0.197518115</v>
      </c>
      <c r="BK76" s="1">
        <v>0.0</v>
      </c>
      <c r="BL76" s="1" t="s">
        <v>156</v>
      </c>
      <c r="BM76" s="1" t="s">
        <v>146</v>
      </c>
      <c r="BN76" s="1" t="s">
        <v>146</v>
      </c>
      <c r="BO76" s="1" t="s">
        <v>145</v>
      </c>
      <c r="BP76" s="1" t="s">
        <v>146</v>
      </c>
      <c r="BQ76" s="1" t="s">
        <v>146</v>
      </c>
      <c r="BR76" s="1" t="s">
        <v>146</v>
      </c>
      <c r="BS76" s="1">
        <v>17.25733121</v>
      </c>
      <c r="BT76" s="1">
        <v>7.509351336</v>
      </c>
      <c r="BU76" s="1">
        <v>9.13467113</v>
      </c>
      <c r="BV76" s="1">
        <v>2.84417339</v>
      </c>
      <c r="BW76" s="1">
        <v>4.606921868</v>
      </c>
      <c r="BX76" s="1">
        <v>0.890646288</v>
      </c>
      <c r="BY76" s="1">
        <v>0.386062544</v>
      </c>
      <c r="BZ76" s="1" t="s">
        <v>1091</v>
      </c>
      <c r="CA76" s="1">
        <v>39.08045977</v>
      </c>
      <c r="CB76" s="1" t="s">
        <v>148</v>
      </c>
      <c r="CC76" s="1">
        <v>0.076831667</v>
      </c>
      <c r="CD76" s="1">
        <v>0.148787084</v>
      </c>
      <c r="CE76" s="1">
        <v>0.008400262</v>
      </c>
      <c r="CF76" s="1">
        <v>0.201647271</v>
      </c>
      <c r="CG76" s="1">
        <v>0.286756269</v>
      </c>
      <c r="CH76" s="1">
        <v>1479.95</v>
      </c>
      <c r="CI76" s="2" t="s">
        <v>1080</v>
      </c>
      <c r="CJ76" s="1">
        <v>485.618</v>
      </c>
      <c r="CK76" s="1">
        <v>460.426</v>
      </c>
      <c r="CL76" s="1">
        <v>25.192</v>
      </c>
      <c r="CM76" s="1">
        <v>320.678</v>
      </c>
      <c r="CN76" s="1">
        <v>161.032</v>
      </c>
      <c r="CO76" s="1">
        <v>2.692</v>
      </c>
      <c r="CP76" s="1">
        <v>0.0</v>
      </c>
      <c r="CQ76" s="1">
        <v>2.692</v>
      </c>
      <c r="CR76" s="1">
        <v>0.013</v>
      </c>
      <c r="CS76" s="1">
        <v>1.204</v>
      </c>
      <c r="CT76" s="1">
        <v>1.217</v>
      </c>
      <c r="CU76" s="1">
        <v>0.0</v>
      </c>
      <c r="CV76" s="1">
        <v>2.553</v>
      </c>
      <c r="CW76" s="1">
        <v>1.606</v>
      </c>
      <c r="CX76" s="1">
        <v>0.0</v>
      </c>
      <c r="CY76" s="1">
        <v>262.342</v>
      </c>
      <c r="CZ76" s="1">
        <v>0.064</v>
      </c>
      <c r="DA76" s="1">
        <v>0.0</v>
      </c>
      <c r="DB76" s="1">
        <v>0.064</v>
      </c>
      <c r="DC76" s="1">
        <v>24.886</v>
      </c>
      <c r="DD76" s="1">
        <v>0.92</v>
      </c>
      <c r="DE76" s="1">
        <v>25.807</v>
      </c>
      <c r="DF76" s="1">
        <v>16.579</v>
      </c>
      <c r="DG76" s="1">
        <v>4.975</v>
      </c>
      <c r="DH76" s="1">
        <v>21.555</v>
      </c>
      <c r="DI76" s="1">
        <v>2.819</v>
      </c>
      <c r="DJ76" s="1">
        <v>3.646</v>
      </c>
      <c r="DK76" s="1">
        <v>6.465</v>
      </c>
      <c r="DL76" s="1">
        <v>140.115</v>
      </c>
      <c r="DM76" s="1">
        <v>14.442</v>
      </c>
      <c r="DN76" s="1">
        <v>154.557</v>
      </c>
      <c r="DO76" s="1">
        <v>0.013</v>
      </c>
      <c r="DP76" s="1">
        <v>1.204</v>
      </c>
      <c r="DQ76" s="1">
        <v>1.217</v>
      </c>
      <c r="DR76" s="1" t="s">
        <v>149</v>
      </c>
      <c r="DS76" s="1" t="s">
        <v>157</v>
      </c>
      <c r="DT76" s="1" t="s">
        <v>149</v>
      </c>
      <c r="DU76" s="1" t="s">
        <v>157</v>
      </c>
      <c r="DV76" s="1">
        <v>641.574</v>
      </c>
      <c r="DW76" s="1" t="s">
        <v>1092</v>
      </c>
      <c r="DX76" s="1">
        <v>210.52</v>
      </c>
      <c r="DY76" s="1">
        <v>139.017</v>
      </c>
      <c r="DZ76" s="1">
        <v>69.809</v>
      </c>
      <c r="EA76" s="1" t="s">
        <v>157</v>
      </c>
      <c r="EB76" s="1" t="s">
        <v>157</v>
      </c>
      <c r="EC76" s="1" t="s">
        <v>149</v>
      </c>
      <c r="ED76" s="1" t="s">
        <v>157</v>
      </c>
      <c r="EE76" s="1" t="s">
        <v>369</v>
      </c>
      <c r="EF76" s="1" t="s">
        <v>151</v>
      </c>
      <c r="EG76" s="1" t="s">
        <v>151</v>
      </c>
    </row>
    <row r="77" ht="14.25" customHeight="1">
      <c r="A77" s="1" t="s">
        <v>370</v>
      </c>
      <c r="B77" s="1" t="s">
        <v>153</v>
      </c>
      <c r="C77" s="1">
        <v>43.0</v>
      </c>
      <c r="D77" s="4" t="s">
        <v>161</v>
      </c>
      <c r="E77" s="1">
        <v>80.8</v>
      </c>
      <c r="F77" s="1">
        <v>57.0</v>
      </c>
      <c r="G77" s="1" t="s">
        <v>154</v>
      </c>
      <c r="H77" s="1">
        <v>22.0</v>
      </c>
      <c r="I77" s="1">
        <v>116.0</v>
      </c>
      <c r="J77" s="1">
        <v>188.0</v>
      </c>
      <c r="K77" s="1">
        <v>3.298245614</v>
      </c>
      <c r="L77" s="1">
        <v>217.0</v>
      </c>
      <c r="M77" s="1">
        <v>1.5</v>
      </c>
      <c r="N77" s="1">
        <v>79.0</v>
      </c>
      <c r="O77" s="1">
        <v>5.6</v>
      </c>
      <c r="P77" s="1">
        <v>4.63</v>
      </c>
      <c r="Q77" s="1">
        <v>8.56</v>
      </c>
      <c r="R77" s="1">
        <v>0.54088785</v>
      </c>
      <c r="S77" s="1">
        <v>111.0</v>
      </c>
      <c r="T77" s="1">
        <v>6.84</v>
      </c>
      <c r="U77" s="1">
        <v>4.3845</v>
      </c>
      <c r="V77" s="1">
        <v>114.4</v>
      </c>
      <c r="W77" s="1">
        <f t="shared" si="1"/>
        <v>154.6636518</v>
      </c>
      <c r="X77" s="1">
        <v>116.4</v>
      </c>
      <c r="Y77" s="1">
        <v>75.02505837</v>
      </c>
      <c r="Z77" s="1">
        <f t="shared" si="2"/>
        <v>1.332888</v>
      </c>
      <c r="AA77" s="1">
        <v>0.36541514</v>
      </c>
      <c r="AB77" s="1">
        <v>57.6</v>
      </c>
      <c r="AC77" s="1">
        <v>24.19305046</v>
      </c>
      <c r="AD77" s="1" t="s">
        <v>154</v>
      </c>
      <c r="AE77" s="1">
        <v>38.16696512</v>
      </c>
      <c r="AF77" s="1">
        <v>76.6</v>
      </c>
      <c r="AG77" s="1" t="s">
        <v>154</v>
      </c>
      <c r="AH77" s="1" t="s">
        <v>154</v>
      </c>
      <c r="AI77" s="1" t="s">
        <v>142</v>
      </c>
      <c r="AJ77" s="1" t="s">
        <v>142</v>
      </c>
      <c r="AK77" s="1" t="s">
        <v>143</v>
      </c>
      <c r="AL77" s="1">
        <v>109.0</v>
      </c>
      <c r="AM77" s="1">
        <v>71.0</v>
      </c>
      <c r="AN77" s="1">
        <v>1787.81</v>
      </c>
      <c r="AO77" s="1">
        <v>17.3433</v>
      </c>
      <c r="AP77" s="1">
        <v>604.098</v>
      </c>
      <c r="AQ77" s="1">
        <v>1069.8</v>
      </c>
      <c r="AR77" s="1">
        <v>14.3743</v>
      </c>
      <c r="AS77" s="1">
        <v>1527.37</v>
      </c>
      <c r="AT77" s="1">
        <v>2655.04</v>
      </c>
      <c r="AU77" s="1">
        <v>244.788</v>
      </c>
      <c r="AV77" s="1">
        <v>10.6914</v>
      </c>
      <c r="AW77" s="1">
        <v>2.09447</v>
      </c>
      <c r="AX77" s="1">
        <v>3.23818</v>
      </c>
      <c r="AY77" s="1">
        <v>760.441</v>
      </c>
      <c r="AZ77" s="1">
        <v>1.04764</v>
      </c>
      <c r="BA77" s="1">
        <v>1.62961</v>
      </c>
      <c r="BB77" s="1">
        <v>15.214</v>
      </c>
      <c r="BC77" s="1">
        <v>5.10182</v>
      </c>
      <c r="BD77" s="1">
        <v>1.01881</v>
      </c>
      <c r="BE77" s="1">
        <v>361.777</v>
      </c>
      <c r="BF77" s="1">
        <v>7.21679</v>
      </c>
      <c r="BG77" s="1">
        <v>180.88</v>
      </c>
      <c r="BH77" s="1">
        <v>0.171786591</v>
      </c>
      <c r="BI77" s="1">
        <v>0.121845235</v>
      </c>
      <c r="BJ77" s="1">
        <v>0.120454152</v>
      </c>
      <c r="BK77" s="1">
        <v>0.020854261</v>
      </c>
      <c r="BL77" s="1" t="s">
        <v>156</v>
      </c>
      <c r="BM77" s="1" t="s">
        <v>146</v>
      </c>
      <c r="BN77" s="1" t="s">
        <v>146</v>
      </c>
      <c r="BO77" s="1" t="s">
        <v>146</v>
      </c>
      <c r="BP77" s="1" t="s">
        <v>146</v>
      </c>
      <c r="BQ77" s="1" t="s">
        <v>146</v>
      </c>
      <c r="BR77" s="1" t="s">
        <v>146</v>
      </c>
      <c r="BS77" s="1">
        <v>16.49515693</v>
      </c>
      <c r="BT77" s="1">
        <v>11.63745427</v>
      </c>
      <c r="BU77" s="1">
        <v>9.620479828</v>
      </c>
      <c r="BV77" s="1">
        <v>2.887587358</v>
      </c>
      <c r="BW77" s="1">
        <v>4.665966044</v>
      </c>
      <c r="BX77" s="1">
        <v>-0.120895197</v>
      </c>
      <c r="BY77" s="1">
        <v>-0.067614763</v>
      </c>
      <c r="BZ77" s="1" t="s">
        <v>1094</v>
      </c>
      <c r="CA77" s="1">
        <v>35.71279373</v>
      </c>
      <c r="CB77" s="1" t="s">
        <v>148</v>
      </c>
      <c r="CC77" s="1">
        <v>0.027472184</v>
      </c>
      <c r="CD77" s="1">
        <v>0.225028129</v>
      </c>
      <c r="CE77" s="1">
        <v>0.006032004</v>
      </c>
      <c r="CF77" s="1">
        <v>0.108013502</v>
      </c>
      <c r="CG77" s="1">
        <v>0.375046881</v>
      </c>
      <c r="CH77" s="1">
        <v>867.385</v>
      </c>
      <c r="CI77" s="2" t="s">
        <v>1093</v>
      </c>
      <c r="CJ77" s="1">
        <v>788.365</v>
      </c>
      <c r="CK77" s="1">
        <v>602.906</v>
      </c>
      <c r="CL77" s="1">
        <v>185.459</v>
      </c>
      <c r="CM77" s="1">
        <v>105.383</v>
      </c>
      <c r="CN77" s="1">
        <v>665.233</v>
      </c>
      <c r="CO77" s="1">
        <v>10.544</v>
      </c>
      <c r="CP77" s="1">
        <v>0.0</v>
      </c>
      <c r="CQ77" s="1">
        <v>10.544</v>
      </c>
      <c r="CR77" s="1">
        <v>0.0</v>
      </c>
      <c r="CS77" s="1">
        <v>5.598</v>
      </c>
      <c r="CT77" s="1">
        <v>5.598</v>
      </c>
      <c r="CU77" s="1">
        <v>1.607</v>
      </c>
      <c r="CV77" s="1">
        <v>4.782</v>
      </c>
      <c r="CW77" s="1">
        <v>24.653</v>
      </c>
      <c r="CX77" s="1">
        <v>0.0</v>
      </c>
      <c r="CY77" s="1">
        <v>72.373</v>
      </c>
      <c r="CZ77" s="1">
        <v>0.387</v>
      </c>
      <c r="DA77" s="1">
        <v>0.0</v>
      </c>
      <c r="DB77" s="1">
        <v>0.387</v>
      </c>
      <c r="DC77" s="1">
        <v>0.0</v>
      </c>
      <c r="DD77" s="1">
        <v>0.035</v>
      </c>
      <c r="DE77" s="1">
        <v>0.035</v>
      </c>
      <c r="DF77" s="1">
        <v>3.549</v>
      </c>
      <c r="DG77" s="1">
        <v>1.938</v>
      </c>
      <c r="DH77" s="1">
        <v>5.487</v>
      </c>
      <c r="DI77" s="1">
        <v>4.342</v>
      </c>
      <c r="DJ77" s="1">
        <v>9.298</v>
      </c>
      <c r="DK77" s="1">
        <v>13.639</v>
      </c>
      <c r="DL77" s="1">
        <v>482.932</v>
      </c>
      <c r="DM77" s="1">
        <v>168.59</v>
      </c>
      <c r="DN77" s="1">
        <v>651.521</v>
      </c>
      <c r="DO77" s="1">
        <v>0.0</v>
      </c>
      <c r="DP77" s="1">
        <v>5.598</v>
      </c>
      <c r="DQ77" s="1">
        <v>5.598</v>
      </c>
      <c r="DR77" s="1" t="s">
        <v>157</v>
      </c>
      <c r="DS77" s="1" t="s">
        <v>149</v>
      </c>
      <c r="DT77" s="1" t="s">
        <v>157</v>
      </c>
      <c r="DU77" s="1" t="s">
        <v>149</v>
      </c>
      <c r="DV77" s="1">
        <v>485.166</v>
      </c>
      <c r="DW77" s="1" t="s">
        <v>1093</v>
      </c>
      <c r="DX77" s="1">
        <v>440.967</v>
      </c>
      <c r="DY77" s="1">
        <v>58.945</v>
      </c>
      <c r="DZ77" s="1">
        <v>372.094</v>
      </c>
      <c r="EA77" s="1" t="s">
        <v>157</v>
      </c>
      <c r="EB77" s="1" t="s">
        <v>149</v>
      </c>
      <c r="EC77" s="1" t="s">
        <v>157</v>
      </c>
      <c r="ED77" s="1" t="s">
        <v>149</v>
      </c>
      <c r="EE77" s="1" t="s">
        <v>371</v>
      </c>
      <c r="EF77" s="1" t="s">
        <v>151</v>
      </c>
      <c r="EG77" s="1" t="s">
        <v>151</v>
      </c>
    </row>
    <row r="78" ht="14.25" customHeight="1">
      <c r="A78" s="1" t="s">
        <v>378</v>
      </c>
      <c r="B78" s="1" t="s">
        <v>153</v>
      </c>
      <c r="C78" s="1">
        <v>39.0</v>
      </c>
      <c r="D78" s="4" t="s">
        <v>137</v>
      </c>
      <c r="E78" s="1">
        <v>79.5</v>
      </c>
      <c r="F78" s="1">
        <v>35.0</v>
      </c>
      <c r="G78" s="1" t="s">
        <v>154</v>
      </c>
      <c r="H78" s="1">
        <v>35.0</v>
      </c>
      <c r="I78" s="1">
        <v>86.0</v>
      </c>
      <c r="J78" s="1">
        <v>139.0</v>
      </c>
      <c r="K78" s="1">
        <v>3.971428571</v>
      </c>
      <c r="L78" s="1">
        <v>48.5</v>
      </c>
      <c r="M78" s="1">
        <v>4.4</v>
      </c>
      <c r="N78" s="1">
        <v>83.0</v>
      </c>
      <c r="O78" s="1">
        <v>5.7</v>
      </c>
      <c r="P78" s="1">
        <v>17.6</v>
      </c>
      <c r="Q78" s="1">
        <v>5.18</v>
      </c>
      <c r="R78" s="1">
        <v>3.397683398</v>
      </c>
      <c r="S78" s="1">
        <v>174.0</v>
      </c>
      <c r="T78" s="1">
        <v>35.69</v>
      </c>
      <c r="U78" s="1">
        <v>4.6065</v>
      </c>
      <c r="V78" s="1">
        <v>315.3</v>
      </c>
      <c r="W78" s="1">
        <f t="shared" si="1"/>
        <v>645.0971532</v>
      </c>
      <c r="X78" s="1">
        <v>23.2</v>
      </c>
      <c r="Y78" s="1">
        <v>13.68563316</v>
      </c>
      <c r="Z78" s="1">
        <f t="shared" si="2"/>
        <v>7.306932667</v>
      </c>
      <c r="AA78" s="1">
        <v>0.287723837</v>
      </c>
      <c r="AB78" s="1">
        <v>81.6</v>
      </c>
      <c r="AC78" s="1">
        <v>32.64573259</v>
      </c>
      <c r="AD78" s="1" t="s">
        <v>155</v>
      </c>
      <c r="AE78" s="1">
        <v>41.02678406</v>
      </c>
      <c r="AF78" s="1">
        <v>100.6</v>
      </c>
      <c r="AG78" s="1" t="s">
        <v>140</v>
      </c>
      <c r="AH78" s="1" t="s">
        <v>141</v>
      </c>
      <c r="AI78" s="1" t="s">
        <v>142</v>
      </c>
      <c r="AJ78" s="1" t="s">
        <v>142</v>
      </c>
      <c r="AK78" s="1" t="s">
        <v>143</v>
      </c>
      <c r="AL78" s="1">
        <v>110.0</v>
      </c>
      <c r="AM78" s="1">
        <v>78.0</v>
      </c>
      <c r="AN78" s="1">
        <v>2059.94</v>
      </c>
      <c r="AO78" s="1">
        <v>18.0717</v>
      </c>
      <c r="AP78" s="1">
        <v>632.031</v>
      </c>
      <c r="AQ78" s="1">
        <v>990.225</v>
      </c>
      <c r="AR78" s="1">
        <v>15.7306</v>
      </c>
      <c r="AS78" s="1">
        <v>1586.49</v>
      </c>
      <c r="AT78" s="1">
        <v>2143.99</v>
      </c>
      <c r="AU78" s="1">
        <v>235.06</v>
      </c>
      <c r="AV78" s="1">
        <v>10.8072</v>
      </c>
      <c r="AW78" s="1">
        <v>1.18893</v>
      </c>
      <c r="AX78" s="1">
        <v>3.43723</v>
      </c>
      <c r="AY78" s="1">
        <v>861.349</v>
      </c>
      <c r="AZ78" s="1">
        <v>1.51292</v>
      </c>
      <c r="BA78" s="1">
        <v>2.04704</v>
      </c>
      <c r="BB78" s="1">
        <v>19.7722</v>
      </c>
      <c r="BC78" s="1">
        <v>4.56361</v>
      </c>
      <c r="BD78" s="1">
        <v>1.3965</v>
      </c>
      <c r="BE78" s="1">
        <v>382.073</v>
      </c>
      <c r="BF78" s="1">
        <v>7.21237</v>
      </c>
      <c r="BG78" s="1">
        <v>111.689</v>
      </c>
      <c r="BH78" s="1">
        <v>5.190698843</v>
      </c>
      <c r="BI78" s="1">
        <v>1.041326206</v>
      </c>
      <c r="BJ78" s="1">
        <v>2.745255128</v>
      </c>
      <c r="BK78" s="1">
        <v>0.019458114</v>
      </c>
      <c r="BL78" s="1" t="s">
        <v>144</v>
      </c>
      <c r="BM78" s="1" t="s">
        <v>146</v>
      </c>
      <c r="BN78" s="1" t="s">
        <v>145</v>
      </c>
      <c r="BO78" s="1" t="s">
        <v>145</v>
      </c>
      <c r="BP78" s="1" t="s">
        <v>146</v>
      </c>
      <c r="BQ78" s="1" t="s">
        <v>145</v>
      </c>
      <c r="BR78" s="1" t="s">
        <v>145</v>
      </c>
      <c r="BS78" s="1">
        <v>15.06143807</v>
      </c>
      <c r="BT78" s="1">
        <v>10.95057388</v>
      </c>
      <c r="BU78" s="1">
        <v>7.618404432</v>
      </c>
      <c r="BV78" s="1">
        <v>4.017765385</v>
      </c>
      <c r="BW78" s="1">
        <v>5.22583136</v>
      </c>
      <c r="BX78" s="1">
        <v>-0.102436681</v>
      </c>
      <c r="BY78" s="1">
        <v>-0.049726544</v>
      </c>
      <c r="BZ78" s="1" t="s">
        <v>1094</v>
      </c>
      <c r="CA78" s="1">
        <v>44.56858847</v>
      </c>
      <c r="CB78" s="1" t="s">
        <v>148</v>
      </c>
      <c r="CC78" s="1">
        <v>0.027487961</v>
      </c>
      <c r="CD78" s="1">
        <v>0.778023007</v>
      </c>
      <c r="CE78" s="1">
        <v>0.064840824</v>
      </c>
      <c r="CF78" s="1">
        <v>0.075107009</v>
      </c>
      <c r="CG78" s="1">
        <v>0.004781969</v>
      </c>
      <c r="CH78" s="1">
        <v>356.566</v>
      </c>
      <c r="CI78" s="2" t="s">
        <v>1093</v>
      </c>
      <c r="CJ78" s="1">
        <v>49.927</v>
      </c>
      <c r="CK78" s="1">
        <v>36.072</v>
      </c>
      <c r="CL78" s="1">
        <v>13.854</v>
      </c>
      <c r="CM78" s="1">
        <v>27.173</v>
      </c>
      <c r="CN78" s="1">
        <v>20.779</v>
      </c>
      <c r="CO78" s="1">
        <v>1.806</v>
      </c>
      <c r="CP78" s="1">
        <v>0.0</v>
      </c>
      <c r="CQ78" s="1">
        <v>1.806</v>
      </c>
      <c r="CR78" s="1">
        <v>0.0</v>
      </c>
      <c r="CS78" s="1">
        <v>0.169</v>
      </c>
      <c r="CT78" s="1">
        <v>0.169</v>
      </c>
      <c r="CU78" s="1">
        <v>0.0</v>
      </c>
      <c r="CV78" s="1">
        <v>1.396</v>
      </c>
      <c r="CW78" s="1">
        <v>0.0</v>
      </c>
      <c r="CX78" s="1">
        <v>0.0</v>
      </c>
      <c r="CY78" s="1">
        <v>3.744</v>
      </c>
      <c r="CZ78" s="1">
        <v>6.743</v>
      </c>
      <c r="DA78" s="1">
        <v>1.744</v>
      </c>
      <c r="DB78" s="1">
        <v>8.488</v>
      </c>
      <c r="DC78" s="1">
        <v>14.61</v>
      </c>
      <c r="DD78" s="1">
        <v>0.0</v>
      </c>
      <c r="DE78" s="1">
        <v>14.61</v>
      </c>
      <c r="DF78" s="1">
        <v>0.287</v>
      </c>
      <c r="DG78" s="1">
        <v>0.044</v>
      </c>
      <c r="DH78" s="1">
        <v>0.331</v>
      </c>
      <c r="DI78" s="1">
        <v>0.331</v>
      </c>
      <c r="DJ78" s="1">
        <v>1.14</v>
      </c>
      <c r="DK78" s="1">
        <v>1.471</v>
      </c>
      <c r="DL78" s="1">
        <v>8.543</v>
      </c>
      <c r="DM78" s="1">
        <v>10.748</v>
      </c>
      <c r="DN78" s="1">
        <v>19.29</v>
      </c>
      <c r="DO78" s="1">
        <v>0.0</v>
      </c>
      <c r="DP78" s="1">
        <v>0.169</v>
      </c>
      <c r="DQ78" s="1">
        <v>0.169</v>
      </c>
      <c r="DR78" s="1" t="s">
        <v>158</v>
      </c>
      <c r="DS78" s="1" t="s">
        <v>158</v>
      </c>
      <c r="DT78" s="1" t="s">
        <v>158</v>
      </c>
      <c r="DU78" s="1" t="s">
        <v>158</v>
      </c>
      <c r="DV78" s="1">
        <v>173.095</v>
      </c>
      <c r="DW78" s="1" t="s">
        <v>1093</v>
      </c>
      <c r="DX78" s="1">
        <v>24.237</v>
      </c>
      <c r="DY78" s="1">
        <v>13.191</v>
      </c>
      <c r="DZ78" s="1">
        <v>10.087</v>
      </c>
      <c r="EA78" s="1" t="s">
        <v>158</v>
      </c>
      <c r="EB78" s="1" t="s">
        <v>158</v>
      </c>
      <c r="EC78" s="1" t="s">
        <v>158</v>
      </c>
      <c r="ED78" s="1" t="s">
        <v>158</v>
      </c>
      <c r="EE78" s="1" t="s">
        <v>379</v>
      </c>
      <c r="EF78" s="1" t="s">
        <v>151</v>
      </c>
      <c r="EG78" s="1" t="s">
        <v>151</v>
      </c>
    </row>
    <row r="79" ht="14.25" customHeight="1">
      <c r="A79" s="1" t="s">
        <v>386</v>
      </c>
      <c r="B79" s="1" t="s">
        <v>153</v>
      </c>
      <c r="C79" s="1">
        <v>44.0</v>
      </c>
      <c r="D79" s="4" t="s">
        <v>161</v>
      </c>
      <c r="E79" s="1">
        <v>102.0</v>
      </c>
      <c r="F79" s="1">
        <v>51.0</v>
      </c>
      <c r="G79" s="1" t="s">
        <v>154</v>
      </c>
      <c r="H79" s="1">
        <v>25.0</v>
      </c>
      <c r="I79" s="1">
        <v>125.0</v>
      </c>
      <c r="J79" s="1">
        <v>198.0</v>
      </c>
      <c r="K79" s="1">
        <v>3.882352941</v>
      </c>
      <c r="L79" s="1">
        <v>83.8</v>
      </c>
      <c r="M79" s="1">
        <v>3.7</v>
      </c>
      <c r="N79" s="1">
        <v>76.0</v>
      </c>
      <c r="O79" s="1">
        <v>5.6</v>
      </c>
      <c r="P79" s="1">
        <v>3.43</v>
      </c>
      <c r="Q79" s="1">
        <v>8.06</v>
      </c>
      <c r="R79" s="1">
        <v>0.425558313</v>
      </c>
      <c r="S79" s="1">
        <v>127.0</v>
      </c>
      <c r="T79" s="1">
        <v>4.55</v>
      </c>
      <c r="U79" s="1">
        <v>4.218</v>
      </c>
      <c r="V79" s="1">
        <v>94.3</v>
      </c>
      <c r="W79" s="1">
        <f t="shared" si="1"/>
        <v>126.7409471</v>
      </c>
      <c r="X79" s="1">
        <v>176.2</v>
      </c>
      <c r="Y79" s="1">
        <v>117.2369594</v>
      </c>
      <c r="Z79" s="1">
        <f t="shared" si="2"/>
        <v>0.8529733333</v>
      </c>
      <c r="AA79" s="1">
        <v>0.393274181</v>
      </c>
      <c r="AB79" s="1">
        <v>59.0</v>
      </c>
      <c r="AC79" s="1">
        <v>22.09774243</v>
      </c>
      <c r="AD79" s="1" t="s">
        <v>154</v>
      </c>
      <c r="AE79" s="1">
        <v>36.32074665</v>
      </c>
      <c r="AF79" s="1">
        <v>81.0</v>
      </c>
      <c r="AG79" s="1" t="s">
        <v>140</v>
      </c>
      <c r="AH79" s="1" t="s">
        <v>154</v>
      </c>
      <c r="AI79" s="1" t="s">
        <v>167</v>
      </c>
      <c r="AJ79" s="1" t="s">
        <v>142</v>
      </c>
      <c r="AK79" s="1" t="s">
        <v>143</v>
      </c>
      <c r="AL79" s="1">
        <v>101.0</v>
      </c>
      <c r="AM79" s="1">
        <v>64.0</v>
      </c>
      <c r="AN79" s="1">
        <v>1916.42</v>
      </c>
      <c r="AO79" s="1">
        <v>14.9278</v>
      </c>
      <c r="AP79" s="1">
        <v>652.609</v>
      </c>
      <c r="AQ79" s="1">
        <v>1140.15</v>
      </c>
      <c r="AR79" s="1">
        <v>13.045</v>
      </c>
      <c r="AS79" s="1">
        <v>1246.36</v>
      </c>
      <c r="AT79" s="1">
        <v>3470.79</v>
      </c>
      <c r="AU79" s="1">
        <v>217.554</v>
      </c>
      <c r="AV79" s="1">
        <v>11.7199</v>
      </c>
      <c r="AW79" s="1">
        <v>1.36872</v>
      </c>
      <c r="AX79" s="1">
        <v>2.52012</v>
      </c>
      <c r="AY79" s="1">
        <v>740.716</v>
      </c>
      <c r="AZ79" s="1">
        <v>1.10451</v>
      </c>
      <c r="BA79" s="1">
        <v>2.75844</v>
      </c>
      <c r="BB79" s="1">
        <v>14.6432</v>
      </c>
      <c r="BC79" s="1">
        <v>4.62695</v>
      </c>
      <c r="BD79" s="1">
        <v>2.4479</v>
      </c>
      <c r="BE79" s="1">
        <v>315.813</v>
      </c>
      <c r="BF79" s="1">
        <v>7.46844</v>
      </c>
      <c r="BG79" s="1">
        <v>176.304</v>
      </c>
      <c r="BH79" s="1">
        <v>1.942415946</v>
      </c>
      <c r="BI79" s="1">
        <v>0.708216067</v>
      </c>
      <c r="BJ79" s="1">
        <v>0.226152569</v>
      </c>
      <c r="BK79" s="1">
        <v>0.0</v>
      </c>
      <c r="BL79" s="1" t="s">
        <v>144</v>
      </c>
      <c r="BM79" s="1" t="s">
        <v>145</v>
      </c>
      <c r="BN79" s="1" t="s">
        <v>146</v>
      </c>
      <c r="BO79" s="1" t="s">
        <v>146</v>
      </c>
      <c r="BP79" s="1" t="s">
        <v>146</v>
      </c>
      <c r="BQ79" s="1" t="s">
        <v>145</v>
      </c>
      <c r="BR79" s="1" t="s">
        <v>146</v>
      </c>
      <c r="BS79" s="1">
        <v>12.03329589</v>
      </c>
      <c r="BT79" s="1">
        <v>6.363021931</v>
      </c>
      <c r="BU79" s="1">
        <v>6.919166045</v>
      </c>
      <c r="BV79" s="1">
        <v>2.487851202</v>
      </c>
      <c r="BW79" s="1">
        <v>4.794808872</v>
      </c>
      <c r="BX79" s="1">
        <v>0.193349345</v>
      </c>
      <c r="BY79" s="1">
        <v>0.100913019</v>
      </c>
      <c r="BZ79" s="1" t="s">
        <v>1091</v>
      </c>
      <c r="CA79" s="1">
        <v>35.65432099</v>
      </c>
      <c r="CB79" s="1" t="s">
        <v>148</v>
      </c>
      <c r="CC79" s="1">
        <v>3.11662E-4</v>
      </c>
      <c r="CD79" s="1">
        <v>0.156174032</v>
      </c>
      <c r="CE79" s="1">
        <v>0.014585801</v>
      </c>
      <c r="CF79" s="1">
        <v>0.725705915</v>
      </c>
      <c r="CG79" s="1">
        <v>0.015957115</v>
      </c>
      <c r="CH79" s="1">
        <v>1017.227</v>
      </c>
      <c r="CI79" s="2" t="s">
        <v>1080</v>
      </c>
      <c r="CJ79" s="1">
        <v>694.063</v>
      </c>
      <c r="CK79" s="1">
        <v>635.688</v>
      </c>
      <c r="CL79" s="1">
        <v>58.375</v>
      </c>
      <c r="CM79" s="1">
        <v>626.752</v>
      </c>
      <c r="CN79" s="1">
        <v>56.977</v>
      </c>
      <c r="CO79" s="1">
        <v>5.478</v>
      </c>
      <c r="CP79" s="1">
        <v>0.0</v>
      </c>
      <c r="CQ79" s="1">
        <v>5.478</v>
      </c>
      <c r="CR79" s="1">
        <v>0.0</v>
      </c>
      <c r="CS79" s="1">
        <v>4.856</v>
      </c>
      <c r="CT79" s="1">
        <v>4.856</v>
      </c>
      <c r="CU79" s="1">
        <v>0.0</v>
      </c>
      <c r="CV79" s="1">
        <v>0.003</v>
      </c>
      <c r="CW79" s="1">
        <v>0.0</v>
      </c>
      <c r="CX79" s="1">
        <v>0.0</v>
      </c>
      <c r="CY79" s="1">
        <v>493.666</v>
      </c>
      <c r="CZ79" s="1">
        <v>91.776</v>
      </c>
      <c r="DA79" s="1">
        <v>23.898</v>
      </c>
      <c r="DB79" s="1">
        <v>115.674</v>
      </c>
      <c r="DC79" s="1">
        <v>13.898</v>
      </c>
      <c r="DD79" s="1">
        <v>0.089</v>
      </c>
      <c r="DE79" s="1">
        <v>13.986</v>
      </c>
      <c r="DF79" s="1">
        <v>2.631</v>
      </c>
      <c r="DG79" s="1">
        <v>0.795</v>
      </c>
      <c r="DH79" s="1">
        <v>3.426</v>
      </c>
      <c r="DI79" s="1">
        <v>0.024</v>
      </c>
      <c r="DJ79" s="1">
        <v>8.543</v>
      </c>
      <c r="DK79" s="1">
        <v>8.567</v>
      </c>
      <c r="DL79" s="1">
        <v>28.215</v>
      </c>
      <c r="DM79" s="1">
        <v>20.195</v>
      </c>
      <c r="DN79" s="1">
        <v>48.41</v>
      </c>
      <c r="DO79" s="1">
        <v>0.0</v>
      </c>
      <c r="DP79" s="1">
        <v>4.856</v>
      </c>
      <c r="DQ79" s="1">
        <v>4.856</v>
      </c>
      <c r="DR79" s="1" t="s">
        <v>157</v>
      </c>
      <c r="DS79" s="1" t="s">
        <v>157</v>
      </c>
      <c r="DT79" s="1" t="s">
        <v>149</v>
      </c>
      <c r="DU79" s="1" t="s">
        <v>158</v>
      </c>
      <c r="DV79" s="1">
        <v>530.796</v>
      </c>
      <c r="DW79" s="1" t="s">
        <v>1092</v>
      </c>
      <c r="DX79" s="1">
        <v>362.167</v>
      </c>
      <c r="DY79" s="1">
        <v>327.043</v>
      </c>
      <c r="DZ79" s="1">
        <v>29.731</v>
      </c>
      <c r="EA79" s="1" t="s">
        <v>157</v>
      </c>
      <c r="EB79" s="1" t="s">
        <v>157</v>
      </c>
      <c r="EC79" s="1" t="s">
        <v>149</v>
      </c>
      <c r="ED79" s="1" t="s">
        <v>158</v>
      </c>
      <c r="EE79" s="1" t="s">
        <v>387</v>
      </c>
      <c r="EF79" s="1" t="s">
        <v>151</v>
      </c>
      <c r="EG79" s="1" t="s">
        <v>151</v>
      </c>
    </row>
    <row r="80" ht="14.25" customHeight="1">
      <c r="A80" s="1" t="s">
        <v>388</v>
      </c>
      <c r="B80" s="1" t="s">
        <v>153</v>
      </c>
      <c r="C80" s="1">
        <v>32.0</v>
      </c>
      <c r="D80" s="4" t="s">
        <v>137</v>
      </c>
      <c r="E80" s="1">
        <v>97.5</v>
      </c>
      <c r="F80" s="1">
        <v>66.0</v>
      </c>
      <c r="G80" s="1" t="s">
        <v>154</v>
      </c>
      <c r="H80" s="1">
        <v>27.0</v>
      </c>
      <c r="I80" s="1">
        <v>127.0</v>
      </c>
      <c r="J80" s="1">
        <v>203.0</v>
      </c>
      <c r="K80" s="1">
        <v>3.075757576</v>
      </c>
      <c r="L80" s="1">
        <v>66.8</v>
      </c>
      <c r="M80" s="1">
        <v>1.6</v>
      </c>
      <c r="N80" s="1">
        <v>76.0</v>
      </c>
      <c r="O80" s="1">
        <v>5.1</v>
      </c>
      <c r="P80" s="1">
        <v>10.3</v>
      </c>
      <c r="Q80" s="1">
        <v>12.49</v>
      </c>
      <c r="R80" s="1">
        <v>0.824659728</v>
      </c>
      <c r="S80" s="1">
        <v>136.0</v>
      </c>
      <c r="T80" s="1">
        <v>21.6</v>
      </c>
      <c r="U80" s="1">
        <v>4.218</v>
      </c>
      <c r="V80" s="1">
        <v>266.8</v>
      </c>
      <c r="W80" s="1">
        <f t="shared" si="1"/>
        <v>601.6713092</v>
      </c>
      <c r="X80" s="1">
        <v>38.3</v>
      </c>
      <c r="Y80" s="1">
        <v>24.69574838</v>
      </c>
      <c r="Z80" s="1">
        <f t="shared" si="2"/>
        <v>4.04928</v>
      </c>
      <c r="AA80" s="1">
        <v>0.310636411</v>
      </c>
      <c r="AB80" s="1">
        <v>74.4</v>
      </c>
      <c r="AC80" s="1">
        <v>28.34933699</v>
      </c>
      <c r="AD80" s="1" t="s">
        <v>139</v>
      </c>
      <c r="AE80" s="1">
        <v>36.20111271</v>
      </c>
      <c r="AF80" s="1">
        <v>85.4</v>
      </c>
      <c r="AG80" s="1" t="s">
        <v>140</v>
      </c>
      <c r="AH80" s="1" t="s">
        <v>154</v>
      </c>
      <c r="AI80" s="1" t="s">
        <v>142</v>
      </c>
      <c r="AJ80" s="1" t="s">
        <v>142</v>
      </c>
      <c r="AK80" s="1" t="s">
        <v>143</v>
      </c>
      <c r="AL80" s="1">
        <v>105.0</v>
      </c>
      <c r="AM80" s="1">
        <v>71.0</v>
      </c>
      <c r="AN80" s="1">
        <v>1881.01</v>
      </c>
      <c r="AO80" s="1">
        <v>12.3818</v>
      </c>
      <c r="AP80" s="1">
        <v>589.928</v>
      </c>
      <c r="AQ80" s="1">
        <v>930.494</v>
      </c>
      <c r="AR80" s="1">
        <v>11.5822</v>
      </c>
      <c r="AS80" s="1">
        <v>1437.24</v>
      </c>
      <c r="AT80" s="1">
        <v>2300.4</v>
      </c>
      <c r="AU80" s="1">
        <v>181.368</v>
      </c>
      <c r="AV80" s="1">
        <v>10.2403</v>
      </c>
      <c r="AW80" s="1">
        <v>1.00057</v>
      </c>
      <c r="AX80" s="1">
        <v>2.34479</v>
      </c>
      <c r="AY80" s="1">
        <v>665.507</v>
      </c>
      <c r="AZ80" s="1">
        <v>0.865634</v>
      </c>
      <c r="BA80" s="1">
        <v>1.66148</v>
      </c>
      <c r="BB80" s="1">
        <v>18.1454</v>
      </c>
      <c r="BC80" s="1">
        <v>4.05303</v>
      </c>
      <c r="BD80" s="1">
        <v>1.39808</v>
      </c>
      <c r="BE80" s="1">
        <v>336.914</v>
      </c>
      <c r="BF80" s="1">
        <v>7.53762</v>
      </c>
      <c r="BG80" s="1">
        <v>108.595</v>
      </c>
      <c r="BH80" s="1">
        <v>1.040034131</v>
      </c>
      <c r="BI80" s="1">
        <v>0.210800143</v>
      </c>
      <c r="BJ80" s="1">
        <v>0.180665239</v>
      </c>
      <c r="BK80" s="1">
        <v>0.0</v>
      </c>
      <c r="BL80" s="1" t="s">
        <v>156</v>
      </c>
      <c r="BM80" s="1" t="s">
        <v>146</v>
      </c>
      <c r="BN80" s="1" t="s">
        <v>146</v>
      </c>
      <c r="BO80" s="1" t="s">
        <v>146</v>
      </c>
      <c r="BP80" s="1" t="s">
        <v>146</v>
      </c>
      <c r="BQ80" s="1" t="s">
        <v>146</v>
      </c>
      <c r="BR80" s="1" t="s">
        <v>145</v>
      </c>
      <c r="BS80" s="1">
        <v>9.612620673</v>
      </c>
      <c r="BT80" s="1">
        <v>24.58600928</v>
      </c>
      <c r="BU80" s="1">
        <v>4.66267411</v>
      </c>
      <c r="BV80" s="1">
        <v>2.694785696</v>
      </c>
      <c r="BW80" s="1">
        <v>8.089800657</v>
      </c>
      <c r="BX80" s="1">
        <v>1.007978166</v>
      </c>
      <c r="BY80" s="1">
        <v>0.53587356</v>
      </c>
      <c r="BZ80" s="1" t="s">
        <v>1091</v>
      </c>
      <c r="CA80" s="1">
        <v>38.06088993</v>
      </c>
      <c r="CB80" s="1" t="s">
        <v>148</v>
      </c>
      <c r="CC80" s="1">
        <v>0.048911057</v>
      </c>
      <c r="CD80" s="1">
        <v>0.19358124</v>
      </c>
      <c r="CE80" s="1">
        <v>0.009192041</v>
      </c>
      <c r="CF80" s="1">
        <v>0.325090092</v>
      </c>
      <c r="CG80" s="1">
        <v>0.161826918</v>
      </c>
      <c r="CH80" s="1">
        <v>460.493</v>
      </c>
      <c r="CI80" s="2" t="s">
        <v>1093</v>
      </c>
      <c r="CJ80" s="1">
        <v>226.974</v>
      </c>
      <c r="CK80" s="1">
        <v>216.673</v>
      </c>
      <c r="CL80" s="1">
        <v>10.301</v>
      </c>
      <c r="CM80" s="1">
        <v>129.625</v>
      </c>
      <c r="CN80" s="1">
        <v>96.196</v>
      </c>
      <c r="CO80" s="1">
        <v>0.0</v>
      </c>
      <c r="CP80" s="1">
        <v>0.0</v>
      </c>
      <c r="CQ80" s="1">
        <v>0.0</v>
      </c>
      <c r="CR80" s="1">
        <v>0.0</v>
      </c>
      <c r="CS80" s="1">
        <v>1.153</v>
      </c>
      <c r="CT80" s="1">
        <v>1.153</v>
      </c>
      <c r="CU80" s="1">
        <v>0.0</v>
      </c>
      <c r="CV80" s="1">
        <v>0.0</v>
      </c>
      <c r="CW80" s="1">
        <v>92.5</v>
      </c>
      <c r="CX80" s="1">
        <v>0.0</v>
      </c>
      <c r="CY80" s="1">
        <v>4.073</v>
      </c>
      <c r="CZ80" s="1">
        <v>0.038</v>
      </c>
      <c r="DA80" s="1">
        <v>0.27</v>
      </c>
      <c r="DB80" s="1">
        <v>0.307</v>
      </c>
      <c r="DC80" s="1">
        <v>0.102</v>
      </c>
      <c r="DD80" s="1">
        <v>0.032</v>
      </c>
      <c r="DE80" s="1">
        <v>0.134</v>
      </c>
      <c r="DF80" s="1">
        <v>29.129</v>
      </c>
      <c r="DG80" s="1">
        <v>3.482</v>
      </c>
      <c r="DH80" s="1">
        <v>32.611</v>
      </c>
      <c r="DI80" s="1">
        <v>0.734</v>
      </c>
      <c r="DJ80" s="1">
        <v>0.43</v>
      </c>
      <c r="DK80" s="1">
        <v>1.164</v>
      </c>
      <c r="DL80" s="1">
        <v>90.095</v>
      </c>
      <c r="DM80" s="1">
        <v>4.931</v>
      </c>
      <c r="DN80" s="1">
        <v>95.025</v>
      </c>
      <c r="DO80" s="1">
        <v>0.0</v>
      </c>
      <c r="DP80" s="1">
        <v>1.153</v>
      </c>
      <c r="DQ80" s="1">
        <v>1.153</v>
      </c>
      <c r="DR80" s="1" t="s">
        <v>158</v>
      </c>
      <c r="DS80" s="1" t="s">
        <v>158</v>
      </c>
      <c r="DT80" s="1" t="s">
        <v>157</v>
      </c>
      <c r="DU80" s="1" t="s">
        <v>158</v>
      </c>
      <c r="DV80" s="1">
        <v>244.812</v>
      </c>
      <c r="DW80" s="1" t="s">
        <v>1093</v>
      </c>
      <c r="DX80" s="1">
        <v>120.666</v>
      </c>
      <c r="DY80" s="1">
        <v>68.912</v>
      </c>
      <c r="DZ80" s="1">
        <v>51.141</v>
      </c>
      <c r="EA80" s="1" t="s">
        <v>158</v>
      </c>
      <c r="EB80" s="1" t="s">
        <v>158</v>
      </c>
      <c r="EC80" s="1" t="s">
        <v>157</v>
      </c>
      <c r="ED80" s="1" t="s">
        <v>158</v>
      </c>
      <c r="EE80" s="1" t="s">
        <v>389</v>
      </c>
      <c r="EF80" s="1" t="s">
        <v>151</v>
      </c>
      <c r="EG80" s="1" t="s">
        <v>151</v>
      </c>
    </row>
    <row r="81" ht="14.25" customHeight="1">
      <c r="A81" s="1" t="s">
        <v>390</v>
      </c>
      <c r="B81" s="1" t="s">
        <v>153</v>
      </c>
      <c r="C81" s="1">
        <v>50.0</v>
      </c>
      <c r="D81" s="4" t="s">
        <v>161</v>
      </c>
      <c r="E81" s="1">
        <v>117.0</v>
      </c>
      <c r="F81" s="1">
        <v>44.0</v>
      </c>
      <c r="G81" s="1" t="s">
        <v>154</v>
      </c>
      <c r="H81" s="1">
        <v>53.0</v>
      </c>
      <c r="I81" s="1">
        <v>146.0</v>
      </c>
      <c r="J81" s="1">
        <v>223.0</v>
      </c>
      <c r="K81" s="1">
        <v>5.068181818</v>
      </c>
      <c r="L81" s="1">
        <v>40.0</v>
      </c>
      <c r="M81" s="1">
        <v>1.0</v>
      </c>
      <c r="N81" s="1">
        <v>90.0</v>
      </c>
      <c r="O81" s="1">
        <v>5.8</v>
      </c>
      <c r="P81" s="1">
        <v>10.1</v>
      </c>
      <c r="Q81" s="1">
        <v>8.06</v>
      </c>
      <c r="R81" s="1">
        <v>1.253101737</v>
      </c>
      <c r="S81" s="1">
        <v>266.0</v>
      </c>
      <c r="T81" s="1">
        <v>10.36</v>
      </c>
      <c r="U81" s="1">
        <v>4.995</v>
      </c>
      <c r="V81" s="1">
        <v>116.5</v>
      </c>
      <c r="W81" s="1">
        <f t="shared" si="1"/>
        <v>138.5953177</v>
      </c>
      <c r="X81" s="1">
        <v>74.7</v>
      </c>
      <c r="Y81" s="1">
        <v>43.47977321</v>
      </c>
      <c r="Z81" s="1">
        <f t="shared" si="2"/>
        <v>2.29992</v>
      </c>
      <c r="AA81" s="1">
        <v>0.336300336</v>
      </c>
      <c r="AB81" s="1">
        <v>81.2</v>
      </c>
      <c r="AC81" s="1">
        <v>32.77529227</v>
      </c>
      <c r="AD81" s="1" t="s">
        <v>155</v>
      </c>
      <c r="AE81" s="1">
        <v>46.21540332</v>
      </c>
      <c r="AF81" s="1">
        <v>101.3</v>
      </c>
      <c r="AG81" s="1" t="s">
        <v>140</v>
      </c>
      <c r="AH81" s="1" t="s">
        <v>141</v>
      </c>
      <c r="AI81" s="1" t="s">
        <v>167</v>
      </c>
      <c r="AJ81" s="1" t="s">
        <v>167</v>
      </c>
      <c r="AK81" s="1" t="s">
        <v>143</v>
      </c>
      <c r="AL81" s="1">
        <v>114.0</v>
      </c>
      <c r="AM81" s="1">
        <v>74.0</v>
      </c>
      <c r="AN81" s="1">
        <v>1918.64</v>
      </c>
      <c r="AO81" s="1">
        <v>16.7764</v>
      </c>
      <c r="AP81" s="1">
        <v>531.386</v>
      </c>
      <c r="AQ81" s="1">
        <v>960.969</v>
      </c>
      <c r="AR81" s="1">
        <v>12.7022</v>
      </c>
      <c r="AS81" s="1">
        <v>769.76</v>
      </c>
      <c r="AT81" s="1">
        <v>2859.91</v>
      </c>
      <c r="AU81" s="1">
        <v>233.266</v>
      </c>
      <c r="AV81" s="1">
        <v>10.4298</v>
      </c>
      <c r="AW81" s="1">
        <v>1.33712</v>
      </c>
      <c r="AX81" s="1">
        <v>3.41878</v>
      </c>
      <c r="AY81" s="1">
        <v>721.578</v>
      </c>
      <c r="AZ81" s="1">
        <v>1.07264</v>
      </c>
      <c r="BA81" s="1">
        <v>1.58078</v>
      </c>
      <c r="BB81" s="1">
        <v>13.2173</v>
      </c>
      <c r="BC81" s="1">
        <v>5.2244</v>
      </c>
      <c r="BD81" s="1">
        <v>0.814068</v>
      </c>
      <c r="BE81" s="1">
        <v>362.569</v>
      </c>
      <c r="BF81" s="1">
        <v>7.11974</v>
      </c>
      <c r="BG81" s="1">
        <v>169.848</v>
      </c>
      <c r="BH81" s="1">
        <v>9.869848096</v>
      </c>
      <c r="BI81" s="1">
        <v>2.920468122</v>
      </c>
      <c r="BJ81" s="1">
        <v>1.224085768</v>
      </c>
      <c r="BK81" s="1">
        <v>0.052778579</v>
      </c>
      <c r="BL81" s="1" t="s">
        <v>144</v>
      </c>
      <c r="BM81" s="1" t="s">
        <v>146</v>
      </c>
      <c r="BN81" s="1" t="s">
        <v>145</v>
      </c>
      <c r="BO81" s="1" t="s">
        <v>145</v>
      </c>
      <c r="BP81" s="1" t="s">
        <v>146</v>
      </c>
      <c r="BQ81" s="1" t="s">
        <v>146</v>
      </c>
      <c r="BR81" s="1" t="s">
        <v>146</v>
      </c>
      <c r="BS81" s="1">
        <v>19.09712088</v>
      </c>
      <c r="BT81" s="1">
        <v>3.755986363</v>
      </c>
      <c r="BU81" s="1">
        <v>6.354174459</v>
      </c>
      <c r="BV81" s="1">
        <v>9.100312691</v>
      </c>
      <c r="BW81" s="1">
        <v>4.653532743</v>
      </c>
      <c r="BX81" s="1">
        <v>0.087521965</v>
      </c>
      <c r="BY81" s="1">
        <v>0.045608111</v>
      </c>
      <c r="BZ81" s="1" t="s">
        <v>1094</v>
      </c>
      <c r="CA81" s="1">
        <v>44.92398815</v>
      </c>
      <c r="CB81" s="1" t="s">
        <v>148</v>
      </c>
      <c r="CC81" s="1">
        <v>0.107567411</v>
      </c>
      <c r="CD81" s="1">
        <v>0.57559357</v>
      </c>
      <c r="CE81" s="1">
        <v>0.097773912</v>
      </c>
      <c r="CF81" s="1">
        <v>0.032988628</v>
      </c>
      <c r="CG81" s="1">
        <v>0.060822783</v>
      </c>
      <c r="CH81" s="1">
        <v>2001.209</v>
      </c>
      <c r="CI81" s="2" t="s">
        <v>1080</v>
      </c>
      <c r="CJ81" s="1">
        <v>1211.577</v>
      </c>
      <c r="CK81" s="1">
        <v>1047.322</v>
      </c>
      <c r="CL81" s="1">
        <v>164.255</v>
      </c>
      <c r="CM81" s="1">
        <v>843.002</v>
      </c>
      <c r="CN81" s="1">
        <v>349.256</v>
      </c>
      <c r="CO81" s="1">
        <v>2.744</v>
      </c>
      <c r="CP81" s="1">
        <v>0.0</v>
      </c>
      <c r="CQ81" s="1">
        <v>2.744</v>
      </c>
      <c r="CR81" s="1">
        <v>0.0</v>
      </c>
      <c r="CS81" s="1">
        <v>16.575</v>
      </c>
      <c r="CT81" s="1">
        <v>16.575</v>
      </c>
      <c r="CU81" s="1">
        <v>0.0</v>
      </c>
      <c r="CV81" s="1">
        <v>0.729</v>
      </c>
      <c r="CW81" s="1">
        <v>79.756</v>
      </c>
      <c r="CX81" s="1">
        <v>0.0</v>
      </c>
      <c r="CY81" s="1">
        <v>671.861</v>
      </c>
      <c r="CZ81" s="1">
        <v>1.017</v>
      </c>
      <c r="DA81" s="1">
        <v>1.161</v>
      </c>
      <c r="DB81" s="1">
        <v>2.178</v>
      </c>
      <c r="DC81" s="1">
        <v>5.084</v>
      </c>
      <c r="DD81" s="1">
        <v>0.121</v>
      </c>
      <c r="DE81" s="1">
        <v>5.204</v>
      </c>
      <c r="DF81" s="1">
        <v>65.199</v>
      </c>
      <c r="DG81" s="1">
        <v>18.804</v>
      </c>
      <c r="DH81" s="1">
        <v>84.003</v>
      </c>
      <c r="DI81" s="1">
        <v>24.641</v>
      </c>
      <c r="DJ81" s="1">
        <v>26.85</v>
      </c>
      <c r="DK81" s="1">
        <v>51.491</v>
      </c>
      <c r="DL81" s="1">
        <v>197.021</v>
      </c>
      <c r="DM81" s="1">
        <v>100.745</v>
      </c>
      <c r="DN81" s="1">
        <v>297.765</v>
      </c>
      <c r="DO81" s="1">
        <v>0.0</v>
      </c>
      <c r="DP81" s="1">
        <v>16.575</v>
      </c>
      <c r="DQ81" s="1">
        <v>16.575</v>
      </c>
      <c r="DR81" s="1" t="s">
        <v>149</v>
      </c>
      <c r="DS81" s="1" t="s">
        <v>149</v>
      </c>
      <c r="DT81" s="1" t="s">
        <v>149</v>
      </c>
      <c r="DU81" s="1" t="s">
        <v>157</v>
      </c>
      <c r="DV81" s="1">
        <v>1043.035</v>
      </c>
      <c r="DW81" s="1" t="s">
        <v>1092</v>
      </c>
      <c r="DX81" s="1">
        <v>631.477</v>
      </c>
      <c r="DY81" s="1">
        <v>439.375</v>
      </c>
      <c r="DZ81" s="1">
        <v>182.033</v>
      </c>
      <c r="EA81" s="1" t="s">
        <v>149</v>
      </c>
      <c r="EB81" s="1" t="s">
        <v>149</v>
      </c>
      <c r="EC81" s="1" t="s">
        <v>149</v>
      </c>
      <c r="ED81" s="1" t="s">
        <v>157</v>
      </c>
      <c r="EE81" s="1" t="s">
        <v>391</v>
      </c>
      <c r="EF81" s="1" t="s">
        <v>151</v>
      </c>
      <c r="EG81" s="1" t="s">
        <v>151</v>
      </c>
    </row>
    <row r="82" ht="14.25" customHeight="1">
      <c r="A82" s="1" t="s">
        <v>392</v>
      </c>
      <c r="B82" s="1" t="s">
        <v>153</v>
      </c>
      <c r="C82" s="1">
        <v>33.0</v>
      </c>
      <c r="D82" s="4" t="s">
        <v>137</v>
      </c>
      <c r="E82" s="1">
        <v>97.7</v>
      </c>
      <c r="F82" s="1">
        <v>55.0</v>
      </c>
      <c r="G82" s="1" t="s">
        <v>154</v>
      </c>
      <c r="H82" s="1">
        <v>20.0</v>
      </c>
      <c r="I82" s="1">
        <v>144.0</v>
      </c>
      <c r="J82" s="1">
        <v>219.0</v>
      </c>
      <c r="K82" s="1">
        <v>3.981818182</v>
      </c>
      <c r="L82" s="1">
        <v>128.4</v>
      </c>
      <c r="M82" s="1">
        <v>1.3</v>
      </c>
      <c r="N82" s="1">
        <v>79.0</v>
      </c>
      <c r="O82" s="1">
        <v>5.3</v>
      </c>
      <c r="P82" s="1">
        <v>5.01</v>
      </c>
      <c r="Q82" s="1">
        <v>5.74</v>
      </c>
      <c r="R82" s="1">
        <v>0.8728223</v>
      </c>
      <c r="S82" s="1">
        <v>100.0</v>
      </c>
      <c r="T82" s="1">
        <v>7.26</v>
      </c>
      <c r="U82" s="1">
        <v>4.3845</v>
      </c>
      <c r="V82" s="1">
        <v>119.0</v>
      </c>
      <c r="W82" s="1">
        <f t="shared" si="1"/>
        <v>164.1605427</v>
      </c>
      <c r="X82" s="1">
        <v>109.8</v>
      </c>
      <c r="Y82" s="1">
        <v>70.68476574</v>
      </c>
      <c r="Z82" s="1">
        <f t="shared" si="2"/>
        <v>1.414732</v>
      </c>
      <c r="AA82" s="1">
        <v>0.361991736</v>
      </c>
      <c r="AB82" s="1">
        <v>63.8</v>
      </c>
      <c r="AC82" s="1">
        <v>24.25040405</v>
      </c>
      <c r="AD82" s="1" t="s">
        <v>154</v>
      </c>
      <c r="AE82" s="1">
        <v>37.69398936</v>
      </c>
      <c r="AF82" s="1">
        <v>85.7</v>
      </c>
      <c r="AG82" s="1" t="s">
        <v>140</v>
      </c>
      <c r="AH82" s="1" t="s">
        <v>154</v>
      </c>
      <c r="AI82" s="1" t="s">
        <v>142</v>
      </c>
      <c r="AJ82" s="1" t="s">
        <v>167</v>
      </c>
      <c r="AK82" s="1" t="s">
        <v>143</v>
      </c>
      <c r="AL82" s="1">
        <v>96.0</v>
      </c>
      <c r="AM82" s="1">
        <v>59.0</v>
      </c>
      <c r="AN82" s="1">
        <v>2162.01</v>
      </c>
      <c r="AO82" s="1">
        <v>17.9148</v>
      </c>
      <c r="AP82" s="1">
        <v>531.771</v>
      </c>
      <c r="AQ82" s="1">
        <v>932.547</v>
      </c>
      <c r="AR82" s="1">
        <v>14.5901</v>
      </c>
      <c r="AS82" s="1">
        <v>1648.05</v>
      </c>
      <c r="AT82" s="1">
        <v>2902.14</v>
      </c>
      <c r="AU82" s="1">
        <v>238.72</v>
      </c>
      <c r="AV82" s="1">
        <v>10.0263</v>
      </c>
      <c r="AW82" s="1">
        <v>1.55598</v>
      </c>
      <c r="AX82" s="1">
        <v>4.30573</v>
      </c>
      <c r="AY82" s="1">
        <v>608.019</v>
      </c>
      <c r="AZ82" s="1">
        <v>1.15608</v>
      </c>
      <c r="BA82" s="1">
        <v>1.52225</v>
      </c>
      <c r="BB82" s="1">
        <v>13.3119</v>
      </c>
      <c r="BC82" s="1">
        <v>4.95025</v>
      </c>
      <c r="BD82" s="1">
        <v>2.91234</v>
      </c>
      <c r="BE82" s="1">
        <v>375.7</v>
      </c>
      <c r="BF82" s="1">
        <v>6.80338</v>
      </c>
      <c r="BG82" s="1">
        <v>102.344</v>
      </c>
      <c r="BH82" s="1">
        <v>0.0</v>
      </c>
      <c r="BI82" s="1">
        <v>0.0</v>
      </c>
      <c r="BJ82" s="1">
        <v>0.0</v>
      </c>
      <c r="BK82" s="1">
        <v>0.0</v>
      </c>
      <c r="BL82" s="1" t="s">
        <v>156</v>
      </c>
      <c r="BM82" s="1" t="s">
        <v>146</v>
      </c>
      <c r="BN82" s="1" t="s">
        <v>146</v>
      </c>
      <c r="BO82" s="1" t="s">
        <v>146</v>
      </c>
      <c r="BP82" s="1" t="s">
        <v>146</v>
      </c>
      <c r="BQ82" s="1" t="s">
        <v>146</v>
      </c>
      <c r="BR82" s="1" t="s">
        <v>146</v>
      </c>
      <c r="BS82" s="1" t="s">
        <v>147</v>
      </c>
      <c r="BT82" s="1" t="s">
        <v>147</v>
      </c>
      <c r="BU82" s="1" t="s">
        <v>147</v>
      </c>
      <c r="BV82" s="1" t="s">
        <v>147</v>
      </c>
      <c r="BW82" s="1" t="s">
        <v>147</v>
      </c>
      <c r="BX82" s="1">
        <v>0.256406114</v>
      </c>
      <c r="BY82" s="1">
        <v>0.118596722</v>
      </c>
      <c r="BZ82" s="1" t="s">
        <v>1091</v>
      </c>
      <c r="CA82" s="1">
        <v>38.1470245</v>
      </c>
      <c r="CB82" s="1" t="s">
        <v>148</v>
      </c>
      <c r="CC82" s="1">
        <v>0.046380042</v>
      </c>
      <c r="CD82" s="1">
        <v>0.160229757</v>
      </c>
      <c r="CE82" s="1">
        <v>0.071884779</v>
      </c>
      <c r="CF82" s="1">
        <v>0.146212868</v>
      </c>
      <c r="CG82" s="1">
        <v>0.425779073</v>
      </c>
      <c r="CH82" s="1">
        <v>1263.638</v>
      </c>
      <c r="CI82" s="2" t="s">
        <v>1080</v>
      </c>
      <c r="CJ82" s="1">
        <v>1151.157</v>
      </c>
      <c r="CK82" s="1">
        <v>831.341</v>
      </c>
      <c r="CL82" s="1">
        <v>319.816</v>
      </c>
      <c r="CM82" s="1">
        <v>250.083</v>
      </c>
      <c r="CN82" s="1">
        <v>880.078</v>
      </c>
      <c r="CO82" s="1">
        <v>20.483</v>
      </c>
      <c r="CP82" s="1">
        <v>0.0</v>
      </c>
      <c r="CQ82" s="1">
        <v>20.483</v>
      </c>
      <c r="CR82" s="1">
        <v>0.174</v>
      </c>
      <c r="CS82" s="1">
        <v>0.329</v>
      </c>
      <c r="CT82" s="1">
        <v>0.503</v>
      </c>
      <c r="CU82" s="1">
        <v>0.01</v>
      </c>
      <c r="CV82" s="1">
        <v>12.823</v>
      </c>
      <c r="CW82" s="1">
        <v>1.606</v>
      </c>
      <c r="CX82" s="1">
        <v>0.0</v>
      </c>
      <c r="CY82" s="1">
        <v>219.052</v>
      </c>
      <c r="CZ82" s="1">
        <v>0.0</v>
      </c>
      <c r="DA82" s="1">
        <v>0.0</v>
      </c>
      <c r="DB82" s="1">
        <v>0.0</v>
      </c>
      <c r="DC82" s="1">
        <v>3.708</v>
      </c>
      <c r="DD82" s="1">
        <v>0.298</v>
      </c>
      <c r="DE82" s="1">
        <v>4.006</v>
      </c>
      <c r="DF82" s="1">
        <v>11.855</v>
      </c>
      <c r="DG82" s="1">
        <v>4.26</v>
      </c>
      <c r="DH82" s="1">
        <v>16.116</v>
      </c>
      <c r="DI82" s="1">
        <v>2.059</v>
      </c>
      <c r="DJ82" s="1">
        <v>1.939</v>
      </c>
      <c r="DK82" s="1">
        <v>3.998</v>
      </c>
      <c r="DL82" s="1">
        <v>563.057</v>
      </c>
      <c r="DM82" s="1">
        <v>312.957</v>
      </c>
      <c r="DN82" s="1">
        <v>876.014</v>
      </c>
      <c r="DO82" s="1">
        <v>0.174</v>
      </c>
      <c r="DP82" s="1">
        <v>0.329</v>
      </c>
      <c r="DQ82" s="1">
        <v>0.503</v>
      </c>
      <c r="DR82" s="1" t="s">
        <v>157</v>
      </c>
      <c r="DS82" s="1" t="s">
        <v>149</v>
      </c>
      <c r="DT82" s="1" t="s">
        <v>149</v>
      </c>
      <c r="DU82" s="1" t="s">
        <v>149</v>
      </c>
      <c r="DV82" s="1">
        <v>584.474</v>
      </c>
      <c r="DW82" s="1" t="s">
        <v>1092</v>
      </c>
      <c r="DX82" s="1">
        <v>532.447</v>
      </c>
      <c r="DY82" s="1">
        <v>115.672</v>
      </c>
      <c r="DZ82" s="1">
        <v>407.065</v>
      </c>
      <c r="EA82" s="1" t="s">
        <v>157</v>
      </c>
      <c r="EB82" s="1" t="s">
        <v>149</v>
      </c>
      <c r="EC82" s="1" t="s">
        <v>157</v>
      </c>
      <c r="ED82" s="1" t="s">
        <v>149</v>
      </c>
      <c r="EE82" s="1" t="s">
        <v>393</v>
      </c>
      <c r="EF82" s="1" t="s">
        <v>151</v>
      </c>
      <c r="EG82" s="1" t="s">
        <v>151</v>
      </c>
    </row>
    <row r="83" ht="14.25" customHeight="1">
      <c r="A83" s="1" t="s">
        <v>396</v>
      </c>
      <c r="B83" s="1" t="s">
        <v>153</v>
      </c>
      <c r="C83" s="1">
        <v>52.0</v>
      </c>
      <c r="D83" s="4" t="s">
        <v>161</v>
      </c>
      <c r="E83" s="1">
        <v>85.4</v>
      </c>
      <c r="F83" s="1">
        <v>61.0</v>
      </c>
      <c r="G83" s="1" t="s">
        <v>154</v>
      </c>
      <c r="H83" s="1">
        <v>20.0</v>
      </c>
      <c r="I83" s="1">
        <v>97.0</v>
      </c>
      <c r="J83" s="1">
        <v>178.0</v>
      </c>
      <c r="K83" s="1">
        <v>2.918032787</v>
      </c>
      <c r="L83" s="1">
        <v>180.0</v>
      </c>
      <c r="M83" s="1">
        <v>1.5</v>
      </c>
      <c r="N83" s="1">
        <v>85.0</v>
      </c>
      <c r="O83" s="1">
        <v>6.0</v>
      </c>
      <c r="P83" s="1">
        <v>2.92</v>
      </c>
      <c r="Q83" s="1">
        <v>7.29</v>
      </c>
      <c r="R83" s="1">
        <v>0.400548697</v>
      </c>
      <c r="S83" s="1">
        <v>99.0</v>
      </c>
      <c r="T83" s="1">
        <v>6.69</v>
      </c>
      <c r="U83" s="1">
        <v>4.7175</v>
      </c>
      <c r="V83" s="1">
        <v>97.3</v>
      </c>
      <c r="W83" s="1">
        <f t="shared" si="1"/>
        <v>109.8973306</v>
      </c>
      <c r="X83" s="1">
        <v>116.6</v>
      </c>
      <c r="Y83" s="1">
        <v>71.29260624</v>
      </c>
      <c r="Z83" s="1">
        <f t="shared" si="2"/>
        <v>1.40267</v>
      </c>
      <c r="AA83" s="1">
        <v>0.362479679</v>
      </c>
      <c r="AB83" s="1">
        <v>52.4</v>
      </c>
      <c r="AC83" s="1">
        <v>22.95103939</v>
      </c>
      <c r="AD83" s="1" t="s">
        <v>154</v>
      </c>
      <c r="AE83" s="1">
        <v>38.11655401</v>
      </c>
      <c r="AF83" s="1">
        <v>78.3</v>
      </c>
      <c r="AG83" s="1" t="s">
        <v>154</v>
      </c>
      <c r="AH83" s="1" t="s">
        <v>154</v>
      </c>
      <c r="AI83" s="1" t="s">
        <v>142</v>
      </c>
      <c r="AJ83" s="1" t="s">
        <v>142</v>
      </c>
      <c r="AK83" s="1" t="s">
        <v>143</v>
      </c>
      <c r="AL83" s="1">
        <v>102.0</v>
      </c>
      <c r="AM83" s="1">
        <v>67.0</v>
      </c>
      <c r="AN83" s="1">
        <v>1989.93</v>
      </c>
      <c r="AO83" s="1">
        <v>15.7338</v>
      </c>
      <c r="AP83" s="1">
        <v>1039.89</v>
      </c>
      <c r="AQ83" s="1">
        <v>1311.82</v>
      </c>
      <c r="AR83" s="1">
        <v>11.3748</v>
      </c>
      <c r="AS83" s="1">
        <v>1336.98</v>
      </c>
      <c r="AT83" s="1">
        <v>2740.73</v>
      </c>
      <c r="AU83" s="1">
        <v>238.609</v>
      </c>
      <c r="AV83" s="1">
        <v>10.8667</v>
      </c>
      <c r="AW83" s="1">
        <v>1.05546</v>
      </c>
      <c r="AX83" s="1">
        <v>2.77481</v>
      </c>
      <c r="AY83" s="1">
        <v>1013.37</v>
      </c>
      <c r="AZ83" s="1">
        <v>0.747214</v>
      </c>
      <c r="BA83" s="1">
        <v>1.62379</v>
      </c>
      <c r="BB83" s="1">
        <v>11.5157</v>
      </c>
      <c r="BC83" s="1">
        <v>4.76949</v>
      </c>
      <c r="BD83" s="1">
        <v>0.958476</v>
      </c>
      <c r="BE83" s="1">
        <v>304.821</v>
      </c>
      <c r="BF83" s="1">
        <v>7.62845</v>
      </c>
      <c r="BG83" s="1">
        <v>176.722</v>
      </c>
      <c r="BH83" s="1">
        <v>0.0</v>
      </c>
      <c r="BI83" s="1">
        <v>0.0</v>
      </c>
      <c r="BJ83" s="1">
        <v>0.0</v>
      </c>
      <c r="BK83" s="1">
        <v>0.0</v>
      </c>
      <c r="BL83" s="1" t="s">
        <v>156</v>
      </c>
      <c r="BM83" s="1" t="s">
        <v>146</v>
      </c>
      <c r="BN83" s="1" t="s">
        <v>146</v>
      </c>
      <c r="BO83" s="1" t="s">
        <v>145</v>
      </c>
      <c r="BP83" s="1" t="s">
        <v>146</v>
      </c>
      <c r="BQ83" s="1" t="s">
        <v>146</v>
      </c>
      <c r="BR83" s="1" t="s">
        <v>146</v>
      </c>
      <c r="BS83" s="1">
        <v>10.47350309</v>
      </c>
      <c r="BT83" s="1">
        <v>16.20058902</v>
      </c>
      <c r="BU83" s="1">
        <v>2.454218697</v>
      </c>
      <c r="BV83" s="1">
        <v>1.216999992</v>
      </c>
      <c r="BW83" s="1">
        <v>6.176854754</v>
      </c>
      <c r="BX83" s="1">
        <v>1.067602807</v>
      </c>
      <c r="BY83" s="1">
        <v>0.536483822</v>
      </c>
      <c r="BZ83" s="1" t="s">
        <v>1091</v>
      </c>
      <c r="CA83" s="1">
        <v>37.40485313</v>
      </c>
      <c r="CB83" s="1" t="s">
        <v>148</v>
      </c>
      <c r="CC83" s="1">
        <v>0.04728739</v>
      </c>
      <c r="CD83" s="1">
        <v>0.063245357</v>
      </c>
      <c r="CE83" s="1">
        <v>0.003103617</v>
      </c>
      <c r="CF83" s="1">
        <v>0.331256109</v>
      </c>
      <c r="CG83" s="1">
        <v>0.34728739</v>
      </c>
      <c r="CH83" s="1">
        <v>1125.368</v>
      </c>
      <c r="CI83" s="2" t="s">
        <v>1080</v>
      </c>
      <c r="CJ83" s="1">
        <v>1008.337</v>
      </c>
      <c r="CK83" s="1">
        <v>652.333</v>
      </c>
      <c r="CL83" s="1">
        <v>356.004</v>
      </c>
      <c r="CM83" s="1">
        <v>46.324</v>
      </c>
      <c r="CN83" s="1">
        <v>950.328</v>
      </c>
      <c r="CO83" s="1">
        <v>7.541</v>
      </c>
      <c r="CP83" s="1">
        <v>0.0</v>
      </c>
      <c r="CQ83" s="1">
        <v>7.541</v>
      </c>
      <c r="CR83" s="1">
        <v>0.0</v>
      </c>
      <c r="CS83" s="1">
        <v>4.143</v>
      </c>
      <c r="CT83" s="1">
        <v>4.143</v>
      </c>
      <c r="CU83" s="1">
        <v>0.0</v>
      </c>
      <c r="CV83" s="1">
        <v>1.108</v>
      </c>
      <c r="CW83" s="1">
        <v>0.0</v>
      </c>
      <c r="CX83" s="1">
        <v>0.0</v>
      </c>
      <c r="CY83" s="1">
        <v>29.703</v>
      </c>
      <c r="CZ83" s="1">
        <v>0.123</v>
      </c>
      <c r="DA83" s="1">
        <v>0.874</v>
      </c>
      <c r="DB83" s="1">
        <v>0.997</v>
      </c>
      <c r="DC83" s="1">
        <v>3.7</v>
      </c>
      <c r="DD83" s="1">
        <v>0.084</v>
      </c>
      <c r="DE83" s="1">
        <v>3.784</v>
      </c>
      <c r="DF83" s="1">
        <v>9.221</v>
      </c>
      <c r="DG83" s="1">
        <v>2.609</v>
      </c>
      <c r="DH83" s="1">
        <v>11.83</v>
      </c>
      <c r="DI83" s="1">
        <v>0.325</v>
      </c>
      <c r="DJ83" s="1">
        <v>1.468</v>
      </c>
      <c r="DK83" s="1">
        <v>1.793</v>
      </c>
      <c r="DL83" s="1">
        <v>601.675</v>
      </c>
      <c r="DM83" s="1">
        <v>346.79</v>
      </c>
      <c r="DN83" s="1">
        <v>948.465</v>
      </c>
      <c r="DO83" s="1">
        <v>0.0</v>
      </c>
      <c r="DP83" s="1">
        <v>4.143</v>
      </c>
      <c r="DQ83" s="1">
        <v>4.143</v>
      </c>
      <c r="DR83" s="1" t="s">
        <v>157</v>
      </c>
      <c r="DS83" s="1" t="s">
        <v>149</v>
      </c>
      <c r="DT83" s="1" t="s">
        <v>158</v>
      </c>
      <c r="DU83" s="1" t="s">
        <v>149</v>
      </c>
      <c r="DV83" s="1">
        <v>565.531</v>
      </c>
      <c r="DW83" s="1" t="s">
        <v>1092</v>
      </c>
      <c r="DX83" s="1">
        <v>506.72</v>
      </c>
      <c r="DY83" s="1">
        <v>23.279</v>
      </c>
      <c r="DZ83" s="1">
        <v>477.569</v>
      </c>
      <c r="EA83" s="1" t="s">
        <v>157</v>
      </c>
      <c r="EB83" s="1" t="s">
        <v>149</v>
      </c>
      <c r="EC83" s="1" t="s">
        <v>158</v>
      </c>
      <c r="ED83" s="1" t="s">
        <v>149</v>
      </c>
      <c r="EE83" s="1" t="s">
        <v>397</v>
      </c>
      <c r="EF83" s="1" t="s">
        <v>151</v>
      </c>
      <c r="EG83" s="1" t="s">
        <v>151</v>
      </c>
    </row>
    <row r="84" ht="14.25" customHeight="1">
      <c r="A84" s="1" t="s">
        <v>398</v>
      </c>
      <c r="B84" s="1" t="s">
        <v>153</v>
      </c>
      <c r="C84" s="1">
        <v>43.0</v>
      </c>
      <c r="D84" s="4" t="s">
        <v>161</v>
      </c>
      <c r="E84" s="1">
        <v>80.9</v>
      </c>
      <c r="F84" s="1">
        <v>63.0</v>
      </c>
      <c r="G84" s="1" t="s">
        <v>154</v>
      </c>
      <c r="H84" s="1">
        <v>19.0</v>
      </c>
      <c r="I84" s="1">
        <v>115.0</v>
      </c>
      <c r="J84" s="1">
        <v>184.0</v>
      </c>
      <c r="K84" s="1">
        <v>2.920634921</v>
      </c>
      <c r="L84" s="1">
        <v>50.4</v>
      </c>
      <c r="M84" s="1">
        <v>1.3</v>
      </c>
      <c r="N84" s="1">
        <v>82.0</v>
      </c>
      <c r="O84" s="1">
        <v>5.7</v>
      </c>
      <c r="P84" s="1">
        <v>2.56</v>
      </c>
      <c r="Q84" s="1">
        <v>22.57</v>
      </c>
      <c r="R84" s="1">
        <v>0.1134249</v>
      </c>
      <c r="S84" s="1">
        <v>93.0</v>
      </c>
      <c r="T84" s="1">
        <v>3.94</v>
      </c>
      <c r="U84" s="1">
        <v>4.551</v>
      </c>
      <c r="V84" s="1">
        <v>73.4</v>
      </c>
      <c r="W84" s="1">
        <f t="shared" si="1"/>
        <v>74.97621313</v>
      </c>
      <c r="X84" s="1">
        <v>198.9</v>
      </c>
      <c r="Y84" s="1">
        <v>125.4814304</v>
      </c>
      <c r="Z84" s="1">
        <f t="shared" si="2"/>
        <v>0.7969306667</v>
      </c>
      <c r="AA84" s="1">
        <v>0.397892702</v>
      </c>
      <c r="AB84" s="1">
        <v>49.8</v>
      </c>
      <c r="AC84" s="1">
        <v>21.32959623</v>
      </c>
      <c r="AD84" s="1" t="s">
        <v>154</v>
      </c>
      <c r="AE84" s="1">
        <v>34.74737273</v>
      </c>
      <c r="AF84" s="1">
        <v>69.4</v>
      </c>
      <c r="AG84" s="1" t="s">
        <v>154</v>
      </c>
      <c r="AH84" s="1" t="s">
        <v>154</v>
      </c>
      <c r="AI84" s="1" t="s">
        <v>142</v>
      </c>
      <c r="AJ84" s="1" t="s">
        <v>142</v>
      </c>
      <c r="AK84" s="1" t="s">
        <v>143</v>
      </c>
      <c r="AL84" s="1">
        <v>117.0</v>
      </c>
      <c r="AM84" s="1">
        <v>75.0</v>
      </c>
      <c r="AN84" s="1">
        <v>1751.06</v>
      </c>
      <c r="AO84" s="1">
        <v>21.5301</v>
      </c>
      <c r="AP84" s="1">
        <v>754.153</v>
      </c>
      <c r="AQ84" s="1">
        <v>1094.7</v>
      </c>
      <c r="AR84" s="1">
        <v>15.1981</v>
      </c>
      <c r="AS84" s="1">
        <v>1688.35</v>
      </c>
      <c r="AT84" s="1">
        <v>3000.86</v>
      </c>
      <c r="AU84" s="1">
        <v>240.982</v>
      </c>
      <c r="AV84" s="1">
        <v>12.0979</v>
      </c>
      <c r="AW84" s="1">
        <v>2.27973</v>
      </c>
      <c r="AX84" s="1">
        <v>3.14176</v>
      </c>
      <c r="AY84" s="1">
        <v>766.696</v>
      </c>
      <c r="AZ84" s="1">
        <v>1.39867</v>
      </c>
      <c r="BA84" s="1">
        <v>3.35902</v>
      </c>
      <c r="BB84" s="1">
        <v>19.2317</v>
      </c>
      <c r="BC84" s="1">
        <v>4.86289</v>
      </c>
      <c r="BD84" s="1">
        <v>3.14253</v>
      </c>
      <c r="BE84" s="1">
        <v>428.008</v>
      </c>
      <c r="BF84" s="1">
        <v>6.97182</v>
      </c>
      <c r="BG84" s="1">
        <v>175.356</v>
      </c>
      <c r="BH84" s="1">
        <v>4.582873281</v>
      </c>
      <c r="BI84" s="1">
        <v>0.742164208</v>
      </c>
      <c r="BJ84" s="1">
        <v>0.500414226</v>
      </c>
      <c r="BK84" s="1">
        <v>0.045048101</v>
      </c>
      <c r="BL84" s="1" t="s">
        <v>156</v>
      </c>
      <c r="BM84" s="1" t="s">
        <v>146</v>
      </c>
      <c r="BN84" s="1" t="s">
        <v>146</v>
      </c>
      <c r="BO84" s="1" t="s">
        <v>146</v>
      </c>
      <c r="BP84" s="1" t="s">
        <v>146</v>
      </c>
      <c r="BQ84" s="1" t="s">
        <v>146</v>
      </c>
      <c r="BR84" s="1" t="s">
        <v>146</v>
      </c>
      <c r="BS84" s="1">
        <v>15.57789961</v>
      </c>
      <c r="BT84" s="1">
        <v>1.051012086</v>
      </c>
      <c r="BU84" s="1">
        <v>4.8661294</v>
      </c>
      <c r="BV84" s="1">
        <v>7.637638859</v>
      </c>
      <c r="BW84" s="1">
        <v>5.490616247</v>
      </c>
      <c r="BX84" s="1">
        <v>-1.770406114</v>
      </c>
      <c r="BY84" s="1">
        <v>-1.011082875</v>
      </c>
      <c r="BZ84" s="1" t="s">
        <v>1094</v>
      </c>
      <c r="CA84" s="1">
        <v>31.96541787</v>
      </c>
      <c r="CB84" s="1" t="s">
        <v>148</v>
      </c>
      <c r="CC84" s="1">
        <v>0.144041168</v>
      </c>
      <c r="CD84" s="1">
        <v>0.248326427</v>
      </c>
      <c r="CE84" s="1">
        <v>0.12518785</v>
      </c>
      <c r="CF84" s="1">
        <v>0.202331618</v>
      </c>
      <c r="CG84" s="1">
        <v>0.147593242</v>
      </c>
      <c r="CH84" s="1">
        <v>2580.052</v>
      </c>
      <c r="CI84" s="2" t="s">
        <v>1080</v>
      </c>
      <c r="CJ84" s="1">
        <v>1369.897</v>
      </c>
      <c r="CK84" s="1">
        <v>1084.887</v>
      </c>
      <c r="CL84" s="1">
        <v>285.01</v>
      </c>
      <c r="CM84" s="1">
        <v>643.371</v>
      </c>
      <c r="CN84" s="1">
        <v>719.584</v>
      </c>
      <c r="CO84" s="1">
        <v>4.978</v>
      </c>
      <c r="CP84" s="1">
        <v>0.0</v>
      </c>
      <c r="CQ84" s="1">
        <v>4.978</v>
      </c>
      <c r="CR84" s="1">
        <v>0.0</v>
      </c>
      <c r="CS84" s="1">
        <v>1.952</v>
      </c>
      <c r="CT84" s="1">
        <v>1.952</v>
      </c>
      <c r="CU84" s="1">
        <v>0.013</v>
      </c>
      <c r="CV84" s="1">
        <v>0.503</v>
      </c>
      <c r="CW84" s="1">
        <v>99.694</v>
      </c>
      <c r="CX84" s="1">
        <v>0.0</v>
      </c>
      <c r="CY84" s="1">
        <v>517.08</v>
      </c>
      <c r="CZ84" s="1">
        <v>0.236</v>
      </c>
      <c r="DA84" s="1">
        <v>0.351</v>
      </c>
      <c r="DB84" s="1">
        <v>0.588</v>
      </c>
      <c r="DC84" s="1">
        <v>0.133</v>
      </c>
      <c r="DD84" s="1">
        <v>0.034</v>
      </c>
      <c r="DE84" s="1">
        <v>0.167</v>
      </c>
      <c r="DF84" s="1">
        <v>18.833</v>
      </c>
      <c r="DG84" s="1">
        <v>7.009</v>
      </c>
      <c r="DH84" s="1">
        <v>25.841</v>
      </c>
      <c r="DI84" s="1">
        <v>29.385</v>
      </c>
      <c r="DJ84" s="1">
        <v>28.808</v>
      </c>
      <c r="DK84" s="1">
        <v>58.193</v>
      </c>
      <c r="DL84" s="1">
        <v>414.506</v>
      </c>
      <c r="DM84" s="1">
        <v>246.827</v>
      </c>
      <c r="DN84" s="1">
        <v>661.333</v>
      </c>
      <c r="DO84" s="1">
        <v>0.0</v>
      </c>
      <c r="DP84" s="1">
        <v>1.952</v>
      </c>
      <c r="DQ84" s="1">
        <v>1.952</v>
      </c>
      <c r="DR84" s="1" t="s">
        <v>149</v>
      </c>
      <c r="DS84" s="1" t="s">
        <v>149</v>
      </c>
      <c r="DT84" s="1" t="s">
        <v>149</v>
      </c>
      <c r="DU84" s="1" t="s">
        <v>149</v>
      </c>
      <c r="DV84" s="1">
        <v>1473.423</v>
      </c>
      <c r="DW84" s="1" t="s">
        <v>1092</v>
      </c>
      <c r="DX84" s="1">
        <v>782.325</v>
      </c>
      <c r="DY84" s="1">
        <v>367.418</v>
      </c>
      <c r="DZ84" s="1">
        <v>410.942</v>
      </c>
      <c r="EA84" s="1" t="s">
        <v>149</v>
      </c>
      <c r="EB84" s="1" t="s">
        <v>149</v>
      </c>
      <c r="EC84" s="1" t="s">
        <v>149</v>
      </c>
      <c r="ED84" s="1" t="s">
        <v>149</v>
      </c>
      <c r="EE84" s="1" t="s">
        <v>399</v>
      </c>
      <c r="EF84" s="1" t="s">
        <v>151</v>
      </c>
      <c r="EG84" s="1" t="s">
        <v>151</v>
      </c>
    </row>
    <row r="85" ht="14.25" customHeight="1">
      <c r="A85" s="1" t="s">
        <v>400</v>
      </c>
      <c r="B85" s="1" t="s">
        <v>136</v>
      </c>
      <c r="C85" s="1">
        <v>47.0</v>
      </c>
      <c r="D85" s="4" t="s">
        <v>161</v>
      </c>
      <c r="E85" s="1">
        <v>92.6</v>
      </c>
      <c r="F85" s="1">
        <v>40.0</v>
      </c>
      <c r="G85" s="1" t="s">
        <v>154</v>
      </c>
      <c r="H85" s="1">
        <v>26.0</v>
      </c>
      <c r="I85" s="1">
        <v>123.0</v>
      </c>
      <c r="J85" s="1">
        <v>176.0</v>
      </c>
      <c r="K85" s="1">
        <v>4.4</v>
      </c>
      <c r="L85" s="1">
        <v>185.5</v>
      </c>
      <c r="M85" s="1">
        <v>5.2</v>
      </c>
      <c r="N85" s="1">
        <v>86.0</v>
      </c>
      <c r="O85" s="1">
        <v>6.0</v>
      </c>
      <c r="P85" s="1">
        <v>2.35</v>
      </c>
      <c r="Q85" s="1">
        <v>5.39</v>
      </c>
      <c r="R85" s="1">
        <v>0.435992579</v>
      </c>
      <c r="S85" s="1">
        <v>129.0</v>
      </c>
      <c r="T85" s="1">
        <v>4.7</v>
      </c>
      <c r="U85" s="1">
        <v>4.773</v>
      </c>
      <c r="V85" s="1">
        <v>75.0</v>
      </c>
      <c r="W85" s="1">
        <f t="shared" si="1"/>
        <v>73.84131972</v>
      </c>
      <c r="X85" s="1">
        <v>164.8</v>
      </c>
      <c r="Y85" s="1">
        <v>100.29822</v>
      </c>
      <c r="Z85" s="1">
        <f t="shared" si="2"/>
        <v>0.9970266667</v>
      </c>
      <c r="AA85" s="1">
        <v>0.383064474</v>
      </c>
      <c r="AB85" s="1">
        <v>82.8</v>
      </c>
      <c r="AC85" s="1">
        <v>26.48901538</v>
      </c>
      <c r="AD85" s="1" t="s">
        <v>139</v>
      </c>
      <c r="AE85" s="1">
        <v>37.12101619</v>
      </c>
      <c r="AF85" s="1">
        <v>96.4</v>
      </c>
      <c r="AG85" s="1" t="s">
        <v>140</v>
      </c>
      <c r="AH85" s="1" t="s">
        <v>141</v>
      </c>
      <c r="AI85" s="1" t="s">
        <v>142</v>
      </c>
      <c r="AJ85" s="1" t="s">
        <v>142</v>
      </c>
      <c r="AK85" s="1" t="s">
        <v>173</v>
      </c>
      <c r="AL85" s="1">
        <v>151.0</v>
      </c>
      <c r="AM85" s="1">
        <v>95.0</v>
      </c>
      <c r="AN85" s="1">
        <v>2174.79</v>
      </c>
      <c r="AO85" s="1">
        <v>17.3032</v>
      </c>
      <c r="AP85" s="1">
        <v>779.357</v>
      </c>
      <c r="AQ85" s="1">
        <v>1178.58</v>
      </c>
      <c r="AR85" s="1">
        <v>17.6566</v>
      </c>
      <c r="AS85" s="1">
        <v>1300.33</v>
      </c>
      <c r="AT85" s="1">
        <v>2781.44</v>
      </c>
      <c r="AU85" s="1">
        <v>248.455</v>
      </c>
      <c r="AV85" s="1">
        <v>10.4981</v>
      </c>
      <c r="AW85" s="1">
        <v>1.3165</v>
      </c>
      <c r="AX85" s="1">
        <v>3.32699</v>
      </c>
      <c r="AY85" s="1">
        <v>992.659</v>
      </c>
      <c r="AZ85" s="1">
        <v>1.64397</v>
      </c>
      <c r="BA85" s="1">
        <v>2.17191</v>
      </c>
      <c r="BB85" s="1">
        <v>19.4586</v>
      </c>
      <c r="BC85" s="1">
        <v>4.67704</v>
      </c>
      <c r="BD85" s="1">
        <v>2.42427</v>
      </c>
      <c r="BE85" s="1">
        <v>410.451</v>
      </c>
      <c r="BF85" s="1">
        <v>7.01511</v>
      </c>
      <c r="BG85" s="1">
        <v>229.084</v>
      </c>
      <c r="BH85" s="1">
        <v>3.213390063</v>
      </c>
      <c r="BI85" s="1">
        <v>0.60113417</v>
      </c>
      <c r="BJ85" s="1">
        <v>0.397662807</v>
      </c>
      <c r="BK85" s="1">
        <v>0.02100853</v>
      </c>
      <c r="BL85" s="1" t="s">
        <v>144</v>
      </c>
      <c r="BM85" s="1" t="s">
        <v>145</v>
      </c>
      <c r="BN85" s="1" t="s">
        <v>146</v>
      </c>
      <c r="BO85" s="1" t="s">
        <v>146</v>
      </c>
      <c r="BP85" s="1" t="s">
        <v>146</v>
      </c>
      <c r="BQ85" s="1" t="s">
        <v>145</v>
      </c>
      <c r="BR85" s="1" t="s">
        <v>146</v>
      </c>
      <c r="BS85" s="1">
        <v>19.49116127</v>
      </c>
      <c r="BT85" s="1">
        <v>5.669816405</v>
      </c>
      <c r="BU85" s="1">
        <v>7.549341136</v>
      </c>
      <c r="BV85" s="1">
        <v>4.25688717</v>
      </c>
      <c r="BW85" s="1">
        <v>4.999602799</v>
      </c>
      <c r="BX85" s="1">
        <v>-0.600659389</v>
      </c>
      <c r="BY85" s="1">
        <v>-0.276165236</v>
      </c>
      <c r="BZ85" s="1" t="s">
        <v>1094</v>
      </c>
      <c r="CA85" s="1">
        <v>27.31950207</v>
      </c>
      <c r="CB85" s="1" t="s">
        <v>148</v>
      </c>
      <c r="CC85" s="1">
        <v>0.180967311</v>
      </c>
      <c r="CD85" s="1">
        <v>0.305823228</v>
      </c>
      <c r="CE85" s="1">
        <v>0.012125962</v>
      </c>
      <c r="CF85" s="1">
        <v>0.143482872</v>
      </c>
      <c r="CG85" s="1">
        <v>0.058140071</v>
      </c>
      <c r="CH85" s="1">
        <v>1307.874</v>
      </c>
      <c r="CI85" s="2" t="s">
        <v>1080</v>
      </c>
      <c r="CJ85" s="1">
        <v>200.798</v>
      </c>
      <c r="CK85" s="1">
        <v>158.66</v>
      </c>
      <c r="CL85" s="1">
        <v>42.137</v>
      </c>
      <c r="CM85" s="1">
        <v>146.948</v>
      </c>
      <c r="CN85" s="1">
        <v>46.5</v>
      </c>
      <c r="CO85" s="1">
        <v>0.0</v>
      </c>
      <c r="CP85" s="1">
        <v>0.0</v>
      </c>
      <c r="CQ85" s="1">
        <v>0.0</v>
      </c>
      <c r="CR85" s="1">
        <v>0.0</v>
      </c>
      <c r="CS85" s="1">
        <v>7.28</v>
      </c>
      <c r="CT85" s="1">
        <v>7.28</v>
      </c>
      <c r="CU85" s="1">
        <v>0.07</v>
      </c>
      <c r="CV85" s="1">
        <v>0.0</v>
      </c>
      <c r="CW85" s="1">
        <v>15.352</v>
      </c>
      <c r="CX85" s="1">
        <v>0.0</v>
      </c>
      <c r="CY85" s="1">
        <v>121.212</v>
      </c>
      <c r="CZ85" s="1">
        <v>0.0</v>
      </c>
      <c r="DA85" s="1">
        <v>0.0</v>
      </c>
      <c r="DB85" s="1">
        <v>0.0</v>
      </c>
      <c r="DC85" s="1">
        <v>0.0</v>
      </c>
      <c r="DD85" s="1">
        <v>0.989</v>
      </c>
      <c r="DE85" s="1">
        <v>0.989</v>
      </c>
      <c r="DF85" s="1">
        <v>4.202</v>
      </c>
      <c r="DG85" s="1">
        <v>2.261</v>
      </c>
      <c r="DH85" s="1">
        <v>6.462</v>
      </c>
      <c r="DI85" s="1">
        <v>3.208</v>
      </c>
      <c r="DJ85" s="1">
        <v>14.373</v>
      </c>
      <c r="DK85" s="1">
        <v>17.582</v>
      </c>
      <c r="DL85" s="1">
        <v>11.675</v>
      </c>
      <c r="DM85" s="1">
        <v>17.227</v>
      </c>
      <c r="DN85" s="1">
        <v>28.902</v>
      </c>
      <c r="DO85" s="1">
        <v>0.0</v>
      </c>
      <c r="DP85" s="1">
        <v>7.28</v>
      </c>
      <c r="DQ85" s="1">
        <v>7.28</v>
      </c>
      <c r="DR85" s="1" t="s">
        <v>149</v>
      </c>
      <c r="DS85" s="1" t="s">
        <v>158</v>
      </c>
      <c r="DT85" s="1" t="s">
        <v>157</v>
      </c>
      <c r="DU85" s="1" t="s">
        <v>158</v>
      </c>
      <c r="DV85" s="1">
        <v>601.379</v>
      </c>
      <c r="DW85" s="1" t="s">
        <v>1092</v>
      </c>
      <c r="DX85" s="1">
        <v>92.33</v>
      </c>
      <c r="DY85" s="1">
        <v>67.569</v>
      </c>
      <c r="DZ85" s="1">
        <v>21.381</v>
      </c>
      <c r="EA85" s="1" t="s">
        <v>157</v>
      </c>
      <c r="EB85" s="1" t="s">
        <v>158</v>
      </c>
      <c r="EC85" s="1" t="s">
        <v>157</v>
      </c>
      <c r="ED85" s="1" t="s">
        <v>158</v>
      </c>
      <c r="EE85" s="1" t="s">
        <v>401</v>
      </c>
      <c r="EF85" s="1" t="s">
        <v>151</v>
      </c>
      <c r="EG85" s="1" t="s">
        <v>151</v>
      </c>
    </row>
    <row r="86" ht="14.25" customHeight="1">
      <c r="A86" s="1" t="s">
        <v>402</v>
      </c>
      <c r="B86" s="1" t="s">
        <v>153</v>
      </c>
      <c r="C86" s="1">
        <v>42.0</v>
      </c>
      <c r="D86" s="4" t="s">
        <v>161</v>
      </c>
      <c r="E86" s="1">
        <v>75.9</v>
      </c>
      <c r="F86" s="1">
        <v>37.0</v>
      </c>
      <c r="G86" s="1" t="s">
        <v>154</v>
      </c>
      <c r="H86" s="1">
        <v>25.0</v>
      </c>
      <c r="I86" s="1">
        <v>96.0</v>
      </c>
      <c r="J86" s="1">
        <v>147.0</v>
      </c>
      <c r="K86" s="1">
        <v>3.972972973</v>
      </c>
      <c r="L86" s="1" t="s">
        <v>147</v>
      </c>
      <c r="M86" s="1">
        <v>1.2</v>
      </c>
      <c r="N86" s="1">
        <v>96.0</v>
      </c>
      <c r="O86" s="1">
        <v>5.3</v>
      </c>
      <c r="P86" s="1">
        <v>6.42</v>
      </c>
      <c r="Q86" s="1">
        <v>4.65</v>
      </c>
      <c r="R86" s="1">
        <v>1.380645161</v>
      </c>
      <c r="S86" s="1">
        <v>127.0</v>
      </c>
      <c r="T86" s="1">
        <v>11.66</v>
      </c>
      <c r="U86" s="1">
        <v>5.328</v>
      </c>
      <c r="V86" s="1">
        <v>111.2</v>
      </c>
      <c r="W86" s="1">
        <f t="shared" si="1"/>
        <v>127.571116</v>
      </c>
      <c r="X86" s="1">
        <v>65.4</v>
      </c>
      <c r="Y86" s="1">
        <v>36.21760697</v>
      </c>
      <c r="Z86" s="1">
        <f t="shared" si="2"/>
        <v>2.761088</v>
      </c>
      <c r="AA86" s="1">
        <v>0.327557396</v>
      </c>
      <c r="AB86" s="1">
        <v>70.8</v>
      </c>
      <c r="AC86" s="1">
        <v>28.36083961</v>
      </c>
      <c r="AD86" s="1" t="s">
        <v>139</v>
      </c>
      <c r="AE86" s="1">
        <v>36.32074665</v>
      </c>
      <c r="AF86" s="1">
        <v>90.9</v>
      </c>
      <c r="AG86" s="1" t="s">
        <v>140</v>
      </c>
      <c r="AH86" s="1" t="s">
        <v>141</v>
      </c>
      <c r="AI86" s="1" t="s">
        <v>142</v>
      </c>
      <c r="AJ86" s="1" t="s">
        <v>142</v>
      </c>
      <c r="AK86" s="1" t="s">
        <v>143</v>
      </c>
      <c r="AL86" s="1">
        <v>118.0</v>
      </c>
      <c r="AM86" s="1">
        <v>88.0</v>
      </c>
      <c r="AN86" s="1">
        <v>1996.35</v>
      </c>
      <c r="AO86" s="1">
        <v>18.4644</v>
      </c>
      <c r="AP86" s="1">
        <v>433.058</v>
      </c>
      <c r="AQ86" s="1">
        <v>917.394</v>
      </c>
      <c r="AR86" s="1">
        <v>13.5779</v>
      </c>
      <c r="AS86" s="1">
        <v>1200.0</v>
      </c>
      <c r="AT86" s="1">
        <v>2495.46</v>
      </c>
      <c r="AU86" s="1">
        <v>181.907</v>
      </c>
      <c r="AV86" s="1">
        <v>9.82925</v>
      </c>
      <c r="AW86" s="1">
        <v>1.89687</v>
      </c>
      <c r="AX86" s="1">
        <v>3.12081</v>
      </c>
      <c r="AY86" s="1">
        <v>745.956</v>
      </c>
      <c r="AZ86" s="1">
        <v>0.833102</v>
      </c>
      <c r="BA86" s="1">
        <v>1.4376</v>
      </c>
      <c r="BB86" s="1">
        <v>12.4816</v>
      </c>
      <c r="BC86" s="1">
        <v>4.82317</v>
      </c>
      <c r="BD86" s="1">
        <v>1.1876</v>
      </c>
      <c r="BE86" s="1">
        <v>348.949</v>
      </c>
      <c r="BF86" s="1">
        <v>6.83386</v>
      </c>
      <c r="BG86" s="1">
        <v>190.317</v>
      </c>
      <c r="BH86" s="1" t="s">
        <v>147</v>
      </c>
      <c r="BI86" s="1" t="s">
        <v>147</v>
      </c>
      <c r="BJ86" s="1" t="s">
        <v>147</v>
      </c>
      <c r="BK86" s="1" t="s">
        <v>147</v>
      </c>
      <c r="BL86" s="1" t="s">
        <v>144</v>
      </c>
      <c r="BM86" s="1" t="s">
        <v>145</v>
      </c>
      <c r="BN86" s="1" t="s">
        <v>146</v>
      </c>
      <c r="BO86" s="1" t="s">
        <v>145</v>
      </c>
      <c r="BP86" s="1" t="s">
        <v>146</v>
      </c>
      <c r="BQ86" s="1" t="s">
        <v>146</v>
      </c>
      <c r="BR86" s="1" t="s">
        <v>146</v>
      </c>
      <c r="BS86" s="1">
        <v>8.480731801</v>
      </c>
      <c r="BT86" s="1">
        <v>22.70396673</v>
      </c>
      <c r="BU86" s="1">
        <v>7.448200723</v>
      </c>
      <c r="BV86" s="1">
        <v>2.285988379</v>
      </c>
      <c r="BW86" s="1">
        <v>8.838124037</v>
      </c>
      <c r="BX86" s="1">
        <v>0.802398724</v>
      </c>
      <c r="BY86" s="1">
        <v>0.402003369</v>
      </c>
      <c r="BZ86" s="1" t="s">
        <v>1091</v>
      </c>
      <c r="CA86" s="1">
        <v>41.23652365</v>
      </c>
      <c r="CB86" s="1" t="s">
        <v>148</v>
      </c>
      <c r="CC86" s="1" t="s">
        <v>147</v>
      </c>
      <c r="CD86" s="1" t="s">
        <v>147</v>
      </c>
      <c r="CE86" s="1" t="s">
        <v>147</v>
      </c>
      <c r="CF86" s="1" t="s">
        <v>147</v>
      </c>
      <c r="CG86" s="1" t="s">
        <v>147</v>
      </c>
      <c r="CH86" s="1">
        <v>729.289</v>
      </c>
      <c r="CI86" s="2" t="s">
        <v>1093</v>
      </c>
      <c r="CJ86" s="1">
        <v>362.734</v>
      </c>
      <c r="CK86" s="1">
        <v>324.901</v>
      </c>
      <c r="CL86" s="1">
        <v>37.833</v>
      </c>
      <c r="CM86" s="1">
        <v>266.009</v>
      </c>
      <c r="CN86" s="1">
        <v>79.153</v>
      </c>
      <c r="CO86" s="1">
        <v>2.373</v>
      </c>
      <c r="CP86" s="1">
        <v>0.0</v>
      </c>
      <c r="CQ86" s="1">
        <v>2.373</v>
      </c>
      <c r="CR86" s="1">
        <v>0.0</v>
      </c>
      <c r="CS86" s="1">
        <v>15.199</v>
      </c>
      <c r="CT86" s="1">
        <v>15.199</v>
      </c>
      <c r="CU86" s="1">
        <v>0.0</v>
      </c>
      <c r="CV86" s="1">
        <v>2.344</v>
      </c>
      <c r="CW86" s="1">
        <v>0.0</v>
      </c>
      <c r="CX86" s="1">
        <v>0.0</v>
      </c>
      <c r="CY86" s="1">
        <v>244.539</v>
      </c>
      <c r="CZ86" s="1">
        <v>0.0</v>
      </c>
      <c r="DA86" s="1">
        <v>0.0</v>
      </c>
      <c r="DB86" s="1">
        <v>0.0</v>
      </c>
      <c r="DC86" s="1">
        <v>18.644</v>
      </c>
      <c r="DD86" s="1">
        <v>0.131</v>
      </c>
      <c r="DE86" s="1">
        <v>18.775</v>
      </c>
      <c r="DF86" s="1">
        <v>1.455</v>
      </c>
      <c r="DG86" s="1">
        <v>1.24</v>
      </c>
      <c r="DH86" s="1">
        <v>2.695</v>
      </c>
      <c r="DI86" s="1">
        <v>0.203</v>
      </c>
      <c r="DJ86" s="1">
        <v>7.141</v>
      </c>
      <c r="DK86" s="1">
        <v>7.343</v>
      </c>
      <c r="DL86" s="1">
        <v>57.688</v>
      </c>
      <c r="DM86" s="1">
        <v>14.121</v>
      </c>
      <c r="DN86" s="1">
        <v>71.809</v>
      </c>
      <c r="DO86" s="1">
        <v>0.0</v>
      </c>
      <c r="DP86" s="1">
        <v>15.199</v>
      </c>
      <c r="DQ86" s="1">
        <v>15.199</v>
      </c>
      <c r="DR86" s="1" t="s">
        <v>158</v>
      </c>
      <c r="DS86" s="1" t="s">
        <v>157</v>
      </c>
      <c r="DT86" s="1" t="s">
        <v>149</v>
      </c>
      <c r="DU86" s="1" t="s">
        <v>158</v>
      </c>
      <c r="DV86" s="1">
        <v>365.311</v>
      </c>
      <c r="DW86" s="1" t="s">
        <v>1093</v>
      </c>
      <c r="DX86" s="1">
        <v>181.699</v>
      </c>
      <c r="DY86" s="1">
        <v>133.248</v>
      </c>
      <c r="DZ86" s="1">
        <v>39.649</v>
      </c>
      <c r="EA86" s="1" t="s">
        <v>158</v>
      </c>
      <c r="EB86" s="1" t="s">
        <v>158</v>
      </c>
      <c r="EC86" s="1" t="s">
        <v>157</v>
      </c>
      <c r="ED86" s="1" t="s">
        <v>158</v>
      </c>
      <c r="EE86" s="1" t="s">
        <v>403</v>
      </c>
      <c r="EF86" s="1" t="s">
        <v>151</v>
      </c>
      <c r="EG86" s="1" t="s">
        <v>151</v>
      </c>
    </row>
    <row r="87" ht="14.25" customHeight="1">
      <c r="A87" s="1" t="s">
        <v>404</v>
      </c>
      <c r="B87" s="1" t="s">
        <v>153</v>
      </c>
      <c r="C87" s="1">
        <v>41.0</v>
      </c>
      <c r="D87" s="4" t="s">
        <v>161</v>
      </c>
      <c r="E87" s="1">
        <v>128.0</v>
      </c>
      <c r="F87" s="1">
        <v>42.0</v>
      </c>
      <c r="G87" s="1" t="s">
        <v>154</v>
      </c>
      <c r="H87" s="1">
        <v>41.0</v>
      </c>
      <c r="I87" s="1">
        <v>171.0</v>
      </c>
      <c r="J87" s="1">
        <v>234.0</v>
      </c>
      <c r="K87" s="1">
        <v>5.571428571</v>
      </c>
      <c r="L87" s="1">
        <v>75.5</v>
      </c>
      <c r="M87" s="1">
        <v>1.2</v>
      </c>
      <c r="N87" s="1">
        <v>88.0</v>
      </c>
      <c r="O87" s="1">
        <v>5.9</v>
      </c>
      <c r="P87" s="1">
        <v>4.87</v>
      </c>
      <c r="Q87" s="1">
        <v>7.6</v>
      </c>
      <c r="R87" s="1">
        <v>0.640789474</v>
      </c>
      <c r="S87" s="1">
        <v>205.0</v>
      </c>
      <c r="T87" s="1">
        <v>8.95</v>
      </c>
      <c r="U87" s="1">
        <v>4.884</v>
      </c>
      <c r="V87" s="1">
        <v>110.4</v>
      </c>
      <c r="W87" s="1">
        <f t="shared" si="1"/>
        <v>129.3352601</v>
      </c>
      <c r="X87" s="1">
        <v>86.7</v>
      </c>
      <c r="Y87" s="1">
        <v>51.47351515</v>
      </c>
      <c r="Z87" s="1">
        <f t="shared" si="2"/>
        <v>1.942746667</v>
      </c>
      <c r="AA87" s="1">
        <v>0.344799527</v>
      </c>
      <c r="AB87" s="1">
        <v>65.6</v>
      </c>
      <c r="AC87" s="1">
        <v>26.01374287</v>
      </c>
      <c r="AD87" s="1" t="s">
        <v>139</v>
      </c>
      <c r="AE87" s="1">
        <v>41.00993849</v>
      </c>
      <c r="AF87" s="1">
        <v>97.4</v>
      </c>
      <c r="AG87" s="1" t="s">
        <v>140</v>
      </c>
      <c r="AH87" s="1" t="s">
        <v>141</v>
      </c>
      <c r="AI87" s="1" t="s">
        <v>167</v>
      </c>
      <c r="AJ87" s="1" t="s">
        <v>142</v>
      </c>
      <c r="AK87" s="1" t="s">
        <v>143</v>
      </c>
      <c r="AL87" s="1">
        <v>118.0</v>
      </c>
      <c r="AM87" s="1">
        <v>79.0</v>
      </c>
      <c r="AN87" s="1">
        <v>1917.28</v>
      </c>
      <c r="AO87" s="1">
        <v>15.1394</v>
      </c>
      <c r="AP87" s="1">
        <v>398.417</v>
      </c>
      <c r="AQ87" s="1">
        <v>729.677</v>
      </c>
      <c r="AR87" s="1">
        <v>11.405</v>
      </c>
      <c r="AS87" s="1">
        <v>1071.67</v>
      </c>
      <c r="AT87" s="1">
        <v>2618.79</v>
      </c>
      <c r="AU87" s="1">
        <v>196.827</v>
      </c>
      <c r="AV87" s="1">
        <v>9.95356</v>
      </c>
      <c r="AW87" s="1">
        <v>1.37945</v>
      </c>
      <c r="AX87" s="1">
        <v>3.14472</v>
      </c>
      <c r="AY87" s="1">
        <v>684.085</v>
      </c>
      <c r="AZ87" s="1">
        <v>0.871262</v>
      </c>
      <c r="BA87" s="1">
        <v>1.1143</v>
      </c>
      <c r="BB87" s="1">
        <v>13.6269</v>
      </c>
      <c r="BC87" s="1">
        <v>4.25556</v>
      </c>
      <c r="BD87" s="1">
        <v>1.65724</v>
      </c>
      <c r="BE87" s="1">
        <v>302.349</v>
      </c>
      <c r="BF87" s="1">
        <v>6.99035</v>
      </c>
      <c r="BG87" s="1">
        <v>106.108</v>
      </c>
      <c r="BH87" s="1">
        <v>0.516076609</v>
      </c>
      <c r="BI87" s="1">
        <v>0.0</v>
      </c>
      <c r="BJ87" s="1">
        <v>0.0</v>
      </c>
      <c r="BK87" s="1">
        <v>0.0</v>
      </c>
      <c r="BL87" s="1" t="s">
        <v>144</v>
      </c>
      <c r="BM87" s="1" t="s">
        <v>146</v>
      </c>
      <c r="BN87" s="1" t="s">
        <v>145</v>
      </c>
      <c r="BO87" s="1" t="s">
        <v>145</v>
      </c>
      <c r="BP87" s="1" t="s">
        <v>146</v>
      </c>
      <c r="BQ87" s="1" t="s">
        <v>146</v>
      </c>
      <c r="BR87" s="1" t="s">
        <v>146</v>
      </c>
      <c r="BS87" s="1">
        <v>13.55770121</v>
      </c>
      <c r="BT87" s="1">
        <v>23.95532104</v>
      </c>
      <c r="BU87" s="1">
        <v>10.22771845</v>
      </c>
      <c r="BV87" s="1">
        <v>1.823734582</v>
      </c>
      <c r="BW87" s="1">
        <v>6.404420602</v>
      </c>
      <c r="BX87" s="1">
        <v>1.283317956</v>
      </c>
      <c r="BY87" s="1">
        <v>0.66944077</v>
      </c>
      <c r="BZ87" s="1" t="s">
        <v>1091</v>
      </c>
      <c r="CA87" s="1">
        <v>43.39219713</v>
      </c>
      <c r="CB87" s="1" t="s">
        <v>148</v>
      </c>
      <c r="CC87" s="1">
        <v>0.223658441</v>
      </c>
      <c r="CD87" s="1">
        <v>0.30723332</v>
      </c>
      <c r="CE87" s="1">
        <v>0.071432302</v>
      </c>
      <c r="CF87" s="1">
        <v>0.075597336</v>
      </c>
      <c r="CG87" s="1">
        <v>0.068520695</v>
      </c>
      <c r="CH87" s="1">
        <v>1044.262</v>
      </c>
      <c r="CI87" s="2" t="s">
        <v>1080</v>
      </c>
      <c r="CJ87" s="1">
        <v>591.295</v>
      </c>
      <c r="CK87" s="1">
        <v>558.597</v>
      </c>
      <c r="CL87" s="1">
        <v>32.699</v>
      </c>
      <c r="CM87" s="1">
        <v>497.231</v>
      </c>
      <c r="CN87" s="1">
        <v>76.804</v>
      </c>
      <c r="CO87" s="1">
        <v>4.625</v>
      </c>
      <c r="CP87" s="1">
        <v>0.0</v>
      </c>
      <c r="CQ87" s="1">
        <v>4.625</v>
      </c>
      <c r="CR87" s="1">
        <v>0.0</v>
      </c>
      <c r="CS87" s="1">
        <v>12.635</v>
      </c>
      <c r="CT87" s="1">
        <v>12.635</v>
      </c>
      <c r="CU87" s="1">
        <v>0.0</v>
      </c>
      <c r="CV87" s="1">
        <v>4.567</v>
      </c>
      <c r="CW87" s="1">
        <v>0.0</v>
      </c>
      <c r="CX87" s="1">
        <v>0.0</v>
      </c>
      <c r="CY87" s="1">
        <v>493.982</v>
      </c>
      <c r="CZ87" s="1">
        <v>0.052</v>
      </c>
      <c r="DA87" s="1">
        <v>0.0</v>
      </c>
      <c r="DB87" s="1">
        <v>0.052</v>
      </c>
      <c r="DC87" s="1">
        <v>0.0</v>
      </c>
      <c r="DD87" s="1">
        <v>0.144</v>
      </c>
      <c r="DE87" s="1">
        <v>0.144</v>
      </c>
      <c r="DF87" s="1">
        <v>1.974</v>
      </c>
      <c r="DG87" s="1">
        <v>1.079</v>
      </c>
      <c r="DH87" s="1">
        <v>3.053</v>
      </c>
      <c r="DI87" s="1">
        <v>0.128</v>
      </c>
      <c r="DJ87" s="1">
        <v>9.964</v>
      </c>
      <c r="DK87" s="1">
        <v>10.093</v>
      </c>
      <c r="DL87" s="1">
        <v>57.835</v>
      </c>
      <c r="DM87" s="1">
        <v>8.876</v>
      </c>
      <c r="DN87" s="1">
        <v>66.711</v>
      </c>
      <c r="DO87" s="1">
        <v>0.0</v>
      </c>
      <c r="DP87" s="1">
        <v>12.635</v>
      </c>
      <c r="DQ87" s="1">
        <v>12.635</v>
      </c>
      <c r="DR87" s="1" t="s">
        <v>157</v>
      </c>
      <c r="DS87" s="1" t="s">
        <v>157</v>
      </c>
      <c r="DT87" s="1" t="s">
        <v>149</v>
      </c>
      <c r="DU87" s="1" t="s">
        <v>158</v>
      </c>
      <c r="DV87" s="1">
        <v>544.658</v>
      </c>
      <c r="DW87" s="1" t="s">
        <v>1092</v>
      </c>
      <c r="DX87" s="1">
        <v>308.403</v>
      </c>
      <c r="DY87" s="1">
        <v>259.342</v>
      </c>
      <c r="DZ87" s="1">
        <v>40.059</v>
      </c>
      <c r="EA87" s="1" t="s">
        <v>157</v>
      </c>
      <c r="EB87" s="1" t="s">
        <v>157</v>
      </c>
      <c r="EC87" s="1" t="s">
        <v>149</v>
      </c>
      <c r="ED87" s="1" t="s">
        <v>158</v>
      </c>
      <c r="EE87" s="1" t="s">
        <v>405</v>
      </c>
      <c r="EF87" s="1" t="s">
        <v>151</v>
      </c>
      <c r="EG87" s="1" t="s">
        <v>151</v>
      </c>
    </row>
    <row r="88" ht="14.25" customHeight="1">
      <c r="A88" s="1" t="s">
        <v>410</v>
      </c>
      <c r="B88" s="1" t="s">
        <v>136</v>
      </c>
      <c r="C88" s="1">
        <v>32.0</v>
      </c>
      <c r="D88" s="4" t="s">
        <v>137</v>
      </c>
      <c r="E88" s="1">
        <v>79.9</v>
      </c>
      <c r="F88" s="1">
        <v>39.0</v>
      </c>
      <c r="G88" s="1" t="s">
        <v>138</v>
      </c>
      <c r="H88" s="1">
        <v>28.0</v>
      </c>
      <c r="I88" s="1">
        <v>114.0</v>
      </c>
      <c r="J88" s="1">
        <v>169.0</v>
      </c>
      <c r="K88" s="1">
        <v>4.333333333</v>
      </c>
      <c r="L88" s="1">
        <v>269.8</v>
      </c>
      <c r="M88" s="1">
        <v>2.2</v>
      </c>
      <c r="N88" s="1">
        <v>96.0</v>
      </c>
      <c r="O88" s="1">
        <v>5.7</v>
      </c>
      <c r="P88" s="1">
        <v>3.39</v>
      </c>
      <c r="Q88" s="1">
        <v>3.97</v>
      </c>
      <c r="R88" s="1">
        <v>0.853904282</v>
      </c>
      <c r="S88" s="1">
        <v>139.0</v>
      </c>
      <c r="T88" s="1">
        <v>10.91</v>
      </c>
      <c r="U88" s="1">
        <v>5.328</v>
      </c>
      <c r="V88" s="1">
        <v>106.3</v>
      </c>
      <c r="W88" s="1">
        <f t="shared" si="1"/>
        <v>119.3654267</v>
      </c>
      <c r="X88" s="1">
        <v>69.8</v>
      </c>
      <c r="Y88" s="1">
        <v>38.70735997</v>
      </c>
      <c r="Z88" s="1">
        <f t="shared" si="2"/>
        <v>2.583488</v>
      </c>
      <c r="AA88" s="1">
        <v>0.330684957</v>
      </c>
      <c r="AB88" s="1">
        <v>86.0</v>
      </c>
      <c r="AC88" s="1">
        <v>28.34015035</v>
      </c>
      <c r="AD88" s="1" t="s">
        <v>139</v>
      </c>
      <c r="AE88" s="1">
        <v>33.65894833</v>
      </c>
      <c r="AF88" s="1">
        <v>100.6</v>
      </c>
      <c r="AG88" s="1" t="s">
        <v>140</v>
      </c>
      <c r="AH88" s="1" t="s">
        <v>141</v>
      </c>
      <c r="AI88" s="1" t="s">
        <v>142</v>
      </c>
      <c r="AJ88" s="1" t="s">
        <v>167</v>
      </c>
      <c r="AK88" s="1" t="s">
        <v>143</v>
      </c>
      <c r="AL88" s="1">
        <v>123.0</v>
      </c>
      <c r="AM88" s="1">
        <v>82.0</v>
      </c>
      <c r="AN88" s="1">
        <v>2130.08</v>
      </c>
      <c r="AO88" s="1">
        <v>16.5338</v>
      </c>
      <c r="AP88" s="1">
        <v>769.997</v>
      </c>
      <c r="AQ88" s="1">
        <v>1190.58</v>
      </c>
      <c r="AR88" s="1">
        <v>14.6935</v>
      </c>
      <c r="AS88" s="1">
        <v>1594.13</v>
      </c>
      <c r="AT88" s="1">
        <v>3534.24</v>
      </c>
      <c r="AU88" s="1">
        <v>279.303</v>
      </c>
      <c r="AV88" s="1">
        <v>10.9164</v>
      </c>
      <c r="AW88" s="1">
        <v>2.51241</v>
      </c>
      <c r="AX88" s="1">
        <v>3.55695</v>
      </c>
      <c r="AY88" s="1">
        <v>1013.25</v>
      </c>
      <c r="AZ88" s="1">
        <v>1.43951</v>
      </c>
      <c r="BA88" s="1">
        <v>1.82834</v>
      </c>
      <c r="BB88" s="1">
        <v>17.6342</v>
      </c>
      <c r="BC88" s="1">
        <v>6.20239</v>
      </c>
      <c r="BD88" s="1">
        <v>1.45376</v>
      </c>
      <c r="BE88" s="1">
        <v>289.744</v>
      </c>
      <c r="BF88" s="1">
        <v>7.1956</v>
      </c>
      <c r="BG88" s="1">
        <v>201.781</v>
      </c>
      <c r="BH88" s="1">
        <v>2.362814199</v>
      </c>
      <c r="BI88" s="1">
        <v>0.446677398</v>
      </c>
      <c r="BJ88" s="1">
        <v>0.287116171</v>
      </c>
      <c r="BK88" s="1">
        <v>0.046262985</v>
      </c>
      <c r="BL88" s="1" t="s">
        <v>156</v>
      </c>
      <c r="BM88" s="1" t="s">
        <v>146</v>
      </c>
      <c r="BN88" s="1" t="s">
        <v>146</v>
      </c>
      <c r="BO88" s="1" t="s">
        <v>145</v>
      </c>
      <c r="BP88" s="1" t="s">
        <v>146</v>
      </c>
      <c r="BQ88" s="1" t="s">
        <v>146</v>
      </c>
      <c r="BR88" s="1" t="s">
        <v>146</v>
      </c>
      <c r="BS88" s="1">
        <v>11.949172</v>
      </c>
      <c r="BT88" s="1">
        <v>31.3476351</v>
      </c>
      <c r="BU88" s="1">
        <v>13.38385653</v>
      </c>
      <c r="BV88" s="1">
        <v>2.771404298</v>
      </c>
      <c r="BW88" s="1">
        <v>6.284736074</v>
      </c>
      <c r="BX88" s="1">
        <v>-0.573894161</v>
      </c>
      <c r="BY88" s="1">
        <v>-0.269433878</v>
      </c>
      <c r="BZ88" s="1" t="s">
        <v>1094</v>
      </c>
      <c r="CA88" s="1">
        <v>29.36779324</v>
      </c>
      <c r="CB88" s="1" t="s">
        <v>148</v>
      </c>
      <c r="CC88" s="1">
        <v>0.146695852</v>
      </c>
      <c r="CD88" s="1">
        <v>0.194965468</v>
      </c>
      <c r="CE88" s="1">
        <v>0.117786919</v>
      </c>
      <c r="CF88" s="1">
        <v>0.014756388</v>
      </c>
      <c r="CG88" s="1">
        <v>0.137713703</v>
      </c>
      <c r="CH88" s="1">
        <v>728.551</v>
      </c>
      <c r="CI88" s="2" t="s">
        <v>1093</v>
      </c>
      <c r="CJ88" s="1">
        <v>275.841</v>
      </c>
      <c r="CK88" s="1">
        <v>248.596</v>
      </c>
      <c r="CL88" s="1">
        <v>27.245</v>
      </c>
      <c r="CM88" s="1">
        <v>123.456</v>
      </c>
      <c r="CN88" s="1">
        <v>137.287</v>
      </c>
      <c r="CO88" s="1">
        <v>0.0</v>
      </c>
      <c r="CP88" s="1">
        <v>0.0</v>
      </c>
      <c r="CQ88" s="1">
        <v>0.0</v>
      </c>
      <c r="CR88" s="1">
        <v>0.0</v>
      </c>
      <c r="CS88" s="1">
        <v>15.098</v>
      </c>
      <c r="CT88" s="1">
        <v>15.098</v>
      </c>
      <c r="CU88" s="1">
        <v>0.0</v>
      </c>
      <c r="CV88" s="1">
        <v>0.0</v>
      </c>
      <c r="CW88" s="1">
        <v>92.5</v>
      </c>
      <c r="CX88" s="1">
        <v>0.0</v>
      </c>
      <c r="CY88" s="1">
        <v>8.337</v>
      </c>
      <c r="CZ88" s="1">
        <v>0.536</v>
      </c>
      <c r="DA88" s="1">
        <v>1.058</v>
      </c>
      <c r="DB88" s="1">
        <v>1.593</v>
      </c>
      <c r="DC88" s="1">
        <v>0.051</v>
      </c>
      <c r="DD88" s="1">
        <v>0.721</v>
      </c>
      <c r="DE88" s="1">
        <v>0.772</v>
      </c>
      <c r="DF88" s="1">
        <v>19.772</v>
      </c>
      <c r="DG88" s="1">
        <v>0.483</v>
      </c>
      <c r="DH88" s="1">
        <v>20.255</v>
      </c>
      <c r="DI88" s="1">
        <v>0.75</v>
      </c>
      <c r="DJ88" s="1">
        <v>1.069</v>
      </c>
      <c r="DK88" s="1">
        <v>1.819</v>
      </c>
      <c r="DL88" s="1">
        <v>126.65</v>
      </c>
      <c r="DM88" s="1">
        <v>8.817</v>
      </c>
      <c r="DN88" s="1">
        <v>135.468</v>
      </c>
      <c r="DO88" s="1">
        <v>0.0</v>
      </c>
      <c r="DP88" s="1">
        <v>15.098</v>
      </c>
      <c r="DQ88" s="1">
        <v>15.098</v>
      </c>
      <c r="DR88" s="1" t="s">
        <v>158</v>
      </c>
      <c r="DS88" s="1" t="s">
        <v>158</v>
      </c>
      <c r="DT88" s="1" t="s">
        <v>157</v>
      </c>
      <c r="DU88" s="1" t="s">
        <v>157</v>
      </c>
      <c r="DV88" s="1">
        <v>342.03</v>
      </c>
      <c r="DW88" s="1" t="s">
        <v>1093</v>
      </c>
      <c r="DX88" s="1">
        <v>129.498</v>
      </c>
      <c r="DY88" s="1">
        <v>57.958</v>
      </c>
      <c r="DZ88" s="1">
        <v>64.451</v>
      </c>
      <c r="EA88" s="1" t="s">
        <v>158</v>
      </c>
      <c r="EB88" s="1" t="s">
        <v>158</v>
      </c>
      <c r="EC88" s="1" t="s">
        <v>157</v>
      </c>
      <c r="ED88" s="1" t="s">
        <v>157</v>
      </c>
      <c r="EE88" s="1" t="s">
        <v>411</v>
      </c>
      <c r="EF88" s="1" t="s">
        <v>151</v>
      </c>
      <c r="EG88" s="1" t="s">
        <v>151</v>
      </c>
    </row>
    <row r="89" ht="14.25" customHeight="1">
      <c r="A89" s="1" t="s">
        <v>412</v>
      </c>
      <c r="B89" s="1" t="s">
        <v>136</v>
      </c>
      <c r="C89" s="1">
        <v>59.0</v>
      </c>
      <c r="D89" s="4" t="s">
        <v>161</v>
      </c>
      <c r="E89" s="1">
        <v>124.0</v>
      </c>
      <c r="F89" s="1">
        <v>35.0</v>
      </c>
      <c r="G89" s="1" t="s">
        <v>138</v>
      </c>
      <c r="H89" s="1">
        <v>37.0</v>
      </c>
      <c r="I89" s="1">
        <v>156.0</v>
      </c>
      <c r="J89" s="1">
        <v>216.0</v>
      </c>
      <c r="K89" s="1">
        <v>6.171428571</v>
      </c>
      <c r="L89" s="1">
        <v>81.6</v>
      </c>
      <c r="M89" s="1">
        <v>1.6</v>
      </c>
      <c r="N89" s="1">
        <v>101.0</v>
      </c>
      <c r="O89" s="1">
        <v>6.3</v>
      </c>
      <c r="P89" s="1">
        <v>6.48</v>
      </c>
      <c r="Q89" s="1">
        <v>3.72</v>
      </c>
      <c r="R89" s="1">
        <v>1.741935484</v>
      </c>
      <c r="S89" s="1">
        <v>187.0</v>
      </c>
      <c r="T89" s="1">
        <v>32.03</v>
      </c>
      <c r="U89" s="1">
        <v>5.6055</v>
      </c>
      <c r="V89" s="1">
        <v>202.4</v>
      </c>
      <c r="W89" s="1">
        <f t="shared" si="1"/>
        <v>304.2507718</v>
      </c>
      <c r="X89" s="1">
        <v>24.4</v>
      </c>
      <c r="Y89" s="1">
        <v>12.53173558</v>
      </c>
      <c r="Z89" s="1">
        <f t="shared" si="2"/>
        <v>7.979740667</v>
      </c>
      <c r="AA89" s="1">
        <v>0.284591482</v>
      </c>
      <c r="AB89" s="1">
        <v>79.6</v>
      </c>
      <c r="AC89" s="1">
        <v>31.40703518</v>
      </c>
      <c r="AD89" s="1" t="s">
        <v>155</v>
      </c>
      <c r="AE89" s="1">
        <v>45.33197599</v>
      </c>
      <c r="AF89" s="1">
        <v>102.3</v>
      </c>
      <c r="AG89" s="1" t="s">
        <v>140</v>
      </c>
      <c r="AH89" s="1" t="s">
        <v>141</v>
      </c>
      <c r="AI89" s="1" t="s">
        <v>167</v>
      </c>
      <c r="AJ89" s="1" t="s">
        <v>167</v>
      </c>
      <c r="AK89" s="1" t="s">
        <v>143</v>
      </c>
      <c r="AL89" s="1">
        <v>130.0</v>
      </c>
      <c r="AM89" s="1">
        <v>76.0</v>
      </c>
      <c r="AN89" s="1">
        <v>1730.46</v>
      </c>
      <c r="AO89" s="1">
        <v>17.5707</v>
      </c>
      <c r="AP89" s="1">
        <v>607.845</v>
      </c>
      <c r="AQ89" s="1">
        <v>988.574</v>
      </c>
      <c r="AR89" s="1">
        <v>13.0021</v>
      </c>
      <c r="AS89" s="1">
        <v>996.996</v>
      </c>
      <c r="AT89" s="1">
        <v>3068.89</v>
      </c>
      <c r="AU89" s="1">
        <v>252.48</v>
      </c>
      <c r="AV89" s="1">
        <v>10.8516</v>
      </c>
      <c r="AW89" s="1">
        <v>1.22722</v>
      </c>
      <c r="AX89" s="1">
        <v>3.10253</v>
      </c>
      <c r="AY89" s="1">
        <v>866.958</v>
      </c>
      <c r="AZ89" s="1">
        <v>1.02306</v>
      </c>
      <c r="BA89" s="1">
        <v>1.74091</v>
      </c>
      <c r="BB89" s="1">
        <v>14.9703</v>
      </c>
      <c r="BC89" s="1">
        <v>4.89228</v>
      </c>
      <c r="BD89" s="1">
        <v>1.10026</v>
      </c>
      <c r="BE89" s="1">
        <v>384.389</v>
      </c>
      <c r="BF89" s="1">
        <v>7.32331</v>
      </c>
      <c r="BG89" s="1">
        <v>239.53</v>
      </c>
      <c r="BH89" s="1">
        <v>4.568101463</v>
      </c>
      <c r="BI89" s="1">
        <v>1.603814725</v>
      </c>
      <c r="BJ89" s="1">
        <v>0.646738314</v>
      </c>
      <c r="BK89" s="1">
        <v>0.008775664</v>
      </c>
      <c r="BL89" s="1" t="s">
        <v>144</v>
      </c>
      <c r="BM89" s="1" t="s">
        <v>145</v>
      </c>
      <c r="BN89" s="1" t="s">
        <v>145</v>
      </c>
      <c r="BO89" s="1" t="s">
        <v>145</v>
      </c>
      <c r="BP89" s="1" t="s">
        <v>145</v>
      </c>
      <c r="BQ89" s="1" t="s">
        <v>146</v>
      </c>
      <c r="BR89" s="1" t="s">
        <v>145</v>
      </c>
      <c r="BS89" s="1">
        <v>10.4162249</v>
      </c>
      <c r="BT89" s="1">
        <v>21.87526466</v>
      </c>
      <c r="BU89" s="1">
        <v>3.979791957</v>
      </c>
      <c r="BV89" s="1">
        <v>1.52778199</v>
      </c>
      <c r="BW89" s="1">
        <v>5.467009831</v>
      </c>
      <c r="BX89" s="1">
        <v>-0.682048035</v>
      </c>
      <c r="BY89" s="1">
        <v>-0.394247419</v>
      </c>
      <c r="BZ89" s="1" t="s">
        <v>1094</v>
      </c>
      <c r="CA89" s="1">
        <v>32.87585533</v>
      </c>
      <c r="CB89" s="1" t="s">
        <v>148</v>
      </c>
      <c r="CC89" s="1">
        <v>0.106750438</v>
      </c>
      <c r="CD89" s="1">
        <v>0.245032145</v>
      </c>
      <c r="CE89" s="1">
        <v>0.011270212</v>
      </c>
      <c r="CF89" s="1">
        <v>0.076251705</v>
      </c>
      <c r="CG89" s="1">
        <v>0.185398402</v>
      </c>
      <c r="CH89" s="1">
        <v>2215.082</v>
      </c>
      <c r="CI89" s="2" t="s">
        <v>1080</v>
      </c>
      <c r="CJ89" s="1">
        <v>2486.542</v>
      </c>
      <c r="CK89" s="1">
        <v>1875.41</v>
      </c>
      <c r="CL89" s="1">
        <v>611.132</v>
      </c>
      <c r="CM89" s="1">
        <v>318.57</v>
      </c>
      <c r="CN89" s="1">
        <v>2150.134</v>
      </c>
      <c r="CO89" s="1">
        <v>16.784</v>
      </c>
      <c r="CP89" s="1">
        <v>0.0</v>
      </c>
      <c r="CQ89" s="1">
        <v>16.784</v>
      </c>
      <c r="CR89" s="1">
        <v>0.0</v>
      </c>
      <c r="CS89" s="1">
        <v>1.054</v>
      </c>
      <c r="CT89" s="1">
        <v>1.054</v>
      </c>
      <c r="CU89" s="1">
        <v>0.0</v>
      </c>
      <c r="CV89" s="1">
        <v>1.481</v>
      </c>
      <c r="CW89" s="1">
        <v>184.999</v>
      </c>
      <c r="CX89" s="1">
        <v>0.0</v>
      </c>
      <c r="CY89" s="1">
        <v>40.7</v>
      </c>
      <c r="CZ89" s="1">
        <v>37.682</v>
      </c>
      <c r="DA89" s="1">
        <v>9.812</v>
      </c>
      <c r="DB89" s="1">
        <v>47.494</v>
      </c>
      <c r="DC89" s="1">
        <v>5.706</v>
      </c>
      <c r="DD89" s="1">
        <v>0.0</v>
      </c>
      <c r="DE89" s="1">
        <v>5.706</v>
      </c>
      <c r="DF89" s="1">
        <v>39.288</v>
      </c>
      <c r="DG89" s="1">
        <v>0.37</v>
      </c>
      <c r="DH89" s="1">
        <v>39.658</v>
      </c>
      <c r="DI89" s="1">
        <v>0.856</v>
      </c>
      <c r="DJ89" s="1">
        <v>0.986</v>
      </c>
      <c r="DK89" s="1">
        <v>1.841</v>
      </c>
      <c r="DL89" s="1">
        <v>1549.37</v>
      </c>
      <c r="DM89" s="1">
        <v>598.898</v>
      </c>
      <c r="DN89" s="1">
        <v>2148.268</v>
      </c>
      <c r="DO89" s="1">
        <v>0.0</v>
      </c>
      <c r="DP89" s="1">
        <v>1.054</v>
      </c>
      <c r="DQ89" s="1">
        <v>1.054</v>
      </c>
      <c r="DR89" s="1" t="s">
        <v>149</v>
      </c>
      <c r="DS89" s="1" t="s">
        <v>149</v>
      </c>
      <c r="DT89" s="1" t="s">
        <v>149</v>
      </c>
      <c r="DU89" s="1" t="s">
        <v>149</v>
      </c>
      <c r="DV89" s="1">
        <v>1280.054</v>
      </c>
      <c r="DW89" s="1" t="s">
        <v>1092</v>
      </c>
      <c r="DX89" s="1">
        <v>1436.925</v>
      </c>
      <c r="DY89" s="1">
        <v>184.096</v>
      </c>
      <c r="DZ89" s="1">
        <v>1242.522</v>
      </c>
      <c r="EA89" s="1" t="s">
        <v>149</v>
      </c>
      <c r="EB89" s="1" t="s">
        <v>149</v>
      </c>
      <c r="EC89" s="1" t="s">
        <v>149</v>
      </c>
      <c r="ED89" s="1" t="s">
        <v>149</v>
      </c>
      <c r="EE89" s="1" t="s">
        <v>413</v>
      </c>
      <c r="EF89" s="1" t="s">
        <v>151</v>
      </c>
      <c r="EG89" s="1" t="s">
        <v>151</v>
      </c>
    </row>
    <row r="90" ht="14.25" customHeight="1">
      <c r="A90" s="1" t="s">
        <v>416</v>
      </c>
      <c r="B90" s="1" t="s">
        <v>136</v>
      </c>
      <c r="C90" s="1">
        <v>22.0</v>
      </c>
      <c r="D90" s="4" t="s">
        <v>137</v>
      </c>
      <c r="E90" s="1">
        <v>104.0</v>
      </c>
      <c r="F90" s="1">
        <v>34.0</v>
      </c>
      <c r="G90" s="1" t="s">
        <v>138</v>
      </c>
      <c r="H90" s="1">
        <v>71.0</v>
      </c>
      <c r="I90" s="1">
        <v>131.0</v>
      </c>
      <c r="J90" s="1">
        <v>207.0</v>
      </c>
      <c r="K90" s="1">
        <v>6.088235294</v>
      </c>
      <c r="L90" s="1">
        <v>254.8</v>
      </c>
      <c r="M90" s="1">
        <v>4.0</v>
      </c>
      <c r="N90" s="1">
        <v>81.0</v>
      </c>
      <c r="O90" s="1">
        <v>5.7</v>
      </c>
      <c r="P90" s="1">
        <v>1.59</v>
      </c>
      <c r="Q90" s="1">
        <v>5.86</v>
      </c>
      <c r="R90" s="1">
        <v>0.271331058</v>
      </c>
      <c r="S90" s="1">
        <v>353.0</v>
      </c>
      <c r="T90" s="1">
        <v>8.54</v>
      </c>
      <c r="U90" s="1">
        <v>4.4955</v>
      </c>
      <c r="V90" s="1">
        <v>126.2</v>
      </c>
      <c r="W90" s="1">
        <f t="shared" si="1"/>
        <v>171.5720743</v>
      </c>
      <c r="X90" s="1">
        <v>92.9</v>
      </c>
      <c r="Y90" s="1">
        <v>58.60661598</v>
      </c>
      <c r="Z90" s="1">
        <f t="shared" si="2"/>
        <v>1.706292</v>
      </c>
      <c r="AA90" s="1">
        <v>0.35163312</v>
      </c>
      <c r="AB90" s="1">
        <v>74.2</v>
      </c>
      <c r="AC90" s="1">
        <v>26.25841322</v>
      </c>
      <c r="AD90" s="1" t="s">
        <v>139</v>
      </c>
      <c r="AE90" s="1">
        <v>32.51441563</v>
      </c>
      <c r="AF90" s="1">
        <v>89.4</v>
      </c>
      <c r="AG90" s="1" t="s">
        <v>140</v>
      </c>
      <c r="AH90" s="1" t="s">
        <v>141</v>
      </c>
      <c r="AI90" s="1" t="s">
        <v>167</v>
      </c>
      <c r="AJ90" s="1" t="s">
        <v>167</v>
      </c>
      <c r="AK90" s="1" t="s">
        <v>143</v>
      </c>
      <c r="AL90" s="1">
        <v>106.0</v>
      </c>
      <c r="AM90" s="1">
        <v>81.0</v>
      </c>
      <c r="AN90" s="1">
        <v>2210.23</v>
      </c>
      <c r="AO90" s="1">
        <v>16.7853</v>
      </c>
      <c r="AP90" s="1">
        <v>1047.76</v>
      </c>
      <c r="AQ90" s="1">
        <v>1302.41</v>
      </c>
      <c r="AR90" s="1">
        <v>14.5763</v>
      </c>
      <c r="AS90" s="1">
        <v>1695.21</v>
      </c>
      <c r="AT90" s="1">
        <v>3376.9</v>
      </c>
      <c r="AU90" s="1">
        <v>261.84</v>
      </c>
      <c r="AV90" s="1">
        <v>10.3426</v>
      </c>
      <c r="AW90" s="1">
        <v>1.83651</v>
      </c>
      <c r="AX90" s="1">
        <v>3.64112</v>
      </c>
      <c r="AY90" s="1">
        <v>929.933</v>
      </c>
      <c r="AZ90" s="1">
        <v>1.59075</v>
      </c>
      <c r="BA90" s="1">
        <v>2.02622</v>
      </c>
      <c r="BB90" s="1">
        <v>15.3122</v>
      </c>
      <c r="BC90" s="1">
        <v>4.6326</v>
      </c>
      <c r="BD90" s="1">
        <v>2.74578</v>
      </c>
      <c r="BE90" s="1">
        <v>362.791</v>
      </c>
      <c r="BF90" s="1">
        <v>7.74021</v>
      </c>
      <c r="BG90" s="1">
        <v>263.514</v>
      </c>
      <c r="BH90" s="1">
        <v>0.378326422</v>
      </c>
      <c r="BI90" s="1">
        <v>0.249597062</v>
      </c>
      <c r="BJ90" s="1">
        <v>0.266063241</v>
      </c>
      <c r="BK90" s="1">
        <v>0.050522989</v>
      </c>
      <c r="BL90" s="1" t="s">
        <v>144</v>
      </c>
      <c r="BM90" s="1" t="s">
        <v>146</v>
      </c>
      <c r="BN90" s="1" t="s">
        <v>145</v>
      </c>
      <c r="BO90" s="1" t="s">
        <v>145</v>
      </c>
      <c r="BP90" s="1" t="s">
        <v>146</v>
      </c>
      <c r="BQ90" s="1" t="s">
        <v>145</v>
      </c>
      <c r="BR90" s="1" t="s">
        <v>146</v>
      </c>
      <c r="BS90" s="1">
        <v>11.70507334</v>
      </c>
      <c r="BT90" s="1">
        <v>24.77319107</v>
      </c>
      <c r="BU90" s="1">
        <v>6.445454843</v>
      </c>
      <c r="BV90" s="1">
        <v>2.146591955</v>
      </c>
      <c r="BW90" s="1">
        <v>4.501861522</v>
      </c>
      <c r="BX90" s="1">
        <v>-0.282455119</v>
      </c>
      <c r="BY90" s="1">
        <v>-0.127807746</v>
      </c>
      <c r="BZ90" s="1" t="s">
        <v>1094</v>
      </c>
      <c r="CA90" s="1">
        <v>26.39373602</v>
      </c>
      <c r="CB90" s="1" t="s">
        <v>148</v>
      </c>
      <c r="CC90" s="1">
        <v>0.251935152</v>
      </c>
      <c r="CD90" s="1">
        <v>0.32558719</v>
      </c>
      <c r="CE90" s="1">
        <v>0.163117504</v>
      </c>
      <c r="CF90" s="1">
        <v>0.011228863</v>
      </c>
      <c r="CG90" s="1">
        <v>0.083767981</v>
      </c>
      <c r="CH90" s="1">
        <v>2055.385</v>
      </c>
      <c r="CI90" s="2" t="s">
        <v>1080</v>
      </c>
      <c r="CJ90" s="1">
        <v>1690.322</v>
      </c>
      <c r="CK90" s="1">
        <v>1160.507</v>
      </c>
      <c r="CL90" s="1">
        <v>529.815</v>
      </c>
      <c r="CM90" s="1">
        <v>96.708</v>
      </c>
      <c r="CN90" s="1">
        <v>1571.912</v>
      </c>
      <c r="CO90" s="1">
        <v>21.225</v>
      </c>
      <c r="CP90" s="1">
        <v>0.0</v>
      </c>
      <c r="CQ90" s="1">
        <v>21.225</v>
      </c>
      <c r="CR90" s="1">
        <v>0.026</v>
      </c>
      <c r="CS90" s="1">
        <v>0.452</v>
      </c>
      <c r="CT90" s="1">
        <v>0.478</v>
      </c>
      <c r="CU90" s="1">
        <v>0.0</v>
      </c>
      <c r="CV90" s="1">
        <v>9.283</v>
      </c>
      <c r="CW90" s="1">
        <v>0.0</v>
      </c>
      <c r="CX90" s="1">
        <v>0.0</v>
      </c>
      <c r="CY90" s="1">
        <v>65.009</v>
      </c>
      <c r="CZ90" s="1">
        <v>0.0</v>
      </c>
      <c r="DA90" s="1">
        <v>1.383</v>
      </c>
      <c r="DB90" s="1">
        <v>1.383</v>
      </c>
      <c r="DC90" s="1">
        <v>20.529</v>
      </c>
      <c r="DD90" s="1">
        <v>5.917</v>
      </c>
      <c r="DE90" s="1">
        <v>26.446</v>
      </c>
      <c r="DF90" s="1">
        <v>1.863</v>
      </c>
      <c r="DG90" s="1">
        <v>2.006</v>
      </c>
      <c r="DH90" s="1">
        <v>3.87</v>
      </c>
      <c r="DI90" s="1">
        <v>1.254</v>
      </c>
      <c r="DJ90" s="1">
        <v>1.494</v>
      </c>
      <c r="DK90" s="1">
        <v>2.748</v>
      </c>
      <c r="DL90" s="1">
        <v>1050.601</v>
      </c>
      <c r="DM90" s="1">
        <v>518.562</v>
      </c>
      <c r="DN90" s="1">
        <v>1569.163</v>
      </c>
      <c r="DO90" s="1">
        <v>0.026</v>
      </c>
      <c r="DP90" s="1">
        <v>0.452</v>
      </c>
      <c r="DQ90" s="1">
        <v>0.478</v>
      </c>
      <c r="DR90" s="1" t="s">
        <v>149</v>
      </c>
      <c r="DS90" s="1" t="s">
        <v>149</v>
      </c>
      <c r="DT90" s="1" t="s">
        <v>157</v>
      </c>
      <c r="DU90" s="1" t="s">
        <v>149</v>
      </c>
      <c r="DV90" s="1">
        <v>929.942</v>
      </c>
      <c r="DW90" s="1" t="s">
        <v>1092</v>
      </c>
      <c r="DX90" s="1">
        <v>764.772</v>
      </c>
      <c r="DY90" s="1">
        <v>43.755</v>
      </c>
      <c r="DZ90" s="1">
        <v>711.198</v>
      </c>
      <c r="EA90" s="1" t="s">
        <v>149</v>
      </c>
      <c r="EB90" s="1" t="s">
        <v>149</v>
      </c>
      <c r="EC90" s="1" t="s">
        <v>157</v>
      </c>
      <c r="ED90" s="1" t="s">
        <v>149</v>
      </c>
      <c r="EE90" s="1" t="s">
        <v>417</v>
      </c>
      <c r="EF90" s="1" t="s">
        <v>151</v>
      </c>
      <c r="EG90" s="1" t="s">
        <v>151</v>
      </c>
    </row>
    <row r="91" ht="14.25" customHeight="1">
      <c r="A91" s="1" t="s">
        <v>418</v>
      </c>
      <c r="B91" s="1" t="s">
        <v>153</v>
      </c>
      <c r="C91" s="1">
        <v>24.0</v>
      </c>
      <c r="D91" s="4" t="s">
        <v>137</v>
      </c>
      <c r="E91" s="1">
        <v>85.5</v>
      </c>
      <c r="F91" s="1">
        <v>40.0</v>
      </c>
      <c r="G91" s="1" t="s">
        <v>154</v>
      </c>
      <c r="H91" s="1">
        <v>31.0</v>
      </c>
      <c r="I91" s="1">
        <v>101.0</v>
      </c>
      <c r="J91" s="1">
        <v>163.0</v>
      </c>
      <c r="K91" s="1">
        <v>4.075</v>
      </c>
      <c r="L91" s="1">
        <v>182.9</v>
      </c>
      <c r="M91" s="1">
        <v>40.4</v>
      </c>
      <c r="N91" s="1">
        <v>85.0</v>
      </c>
      <c r="O91" s="1">
        <v>5.8</v>
      </c>
      <c r="P91" s="1">
        <v>18.0</v>
      </c>
      <c r="Q91" s="1">
        <v>5.43</v>
      </c>
      <c r="R91" s="1">
        <v>3.314917127</v>
      </c>
      <c r="S91" s="1">
        <v>156.0</v>
      </c>
      <c r="T91" s="1">
        <v>23.49</v>
      </c>
      <c r="U91" s="1">
        <v>4.7175</v>
      </c>
      <c r="V91" s="1">
        <v>227.0</v>
      </c>
      <c r="W91" s="1">
        <f t="shared" si="1"/>
        <v>385.8726899</v>
      </c>
      <c r="X91" s="1">
        <v>34.3</v>
      </c>
      <c r="Y91" s="1">
        <v>20.30427994</v>
      </c>
      <c r="Z91" s="1">
        <f t="shared" si="2"/>
        <v>4.92507</v>
      </c>
      <c r="AA91" s="1">
        <v>0.302642166</v>
      </c>
      <c r="AB91" s="1">
        <v>101.0</v>
      </c>
      <c r="AC91" s="1">
        <v>37.50629902</v>
      </c>
      <c r="AD91" s="1" t="s">
        <v>155</v>
      </c>
      <c r="AE91" s="1">
        <v>43.49249673</v>
      </c>
      <c r="AF91" s="1">
        <v>92.8</v>
      </c>
      <c r="AG91" s="1" t="s">
        <v>140</v>
      </c>
      <c r="AH91" s="1" t="s">
        <v>141</v>
      </c>
      <c r="AI91" s="1" t="s">
        <v>142</v>
      </c>
      <c r="AJ91" s="1" t="s">
        <v>142</v>
      </c>
      <c r="AK91" s="1" t="s">
        <v>143</v>
      </c>
      <c r="AL91" s="1">
        <v>121.0</v>
      </c>
      <c r="AM91" s="1">
        <v>70.0</v>
      </c>
      <c r="AN91" s="1">
        <v>2019.22</v>
      </c>
      <c r="AO91" s="1">
        <v>18.2337</v>
      </c>
      <c r="AP91" s="1">
        <v>1114.47</v>
      </c>
      <c r="AQ91" s="1">
        <v>1355.72</v>
      </c>
      <c r="AR91" s="1">
        <v>14.6989</v>
      </c>
      <c r="AS91" s="1">
        <v>1622.57</v>
      </c>
      <c r="AT91" s="1">
        <v>2025.42</v>
      </c>
      <c r="AU91" s="1">
        <v>262.524</v>
      </c>
      <c r="AV91" s="1">
        <v>11.103</v>
      </c>
      <c r="AW91" s="1">
        <v>5.78614</v>
      </c>
      <c r="AX91" s="1">
        <v>3.46438</v>
      </c>
      <c r="AY91" s="1">
        <v>934.613</v>
      </c>
      <c r="AZ91" s="1">
        <v>1.09169</v>
      </c>
      <c r="BA91" s="1">
        <v>1.72071</v>
      </c>
      <c r="BB91" s="1">
        <v>15.8139</v>
      </c>
      <c r="BC91" s="1">
        <v>3.94165</v>
      </c>
      <c r="BD91" s="1">
        <v>0.896325</v>
      </c>
      <c r="BE91" s="1">
        <v>406.254</v>
      </c>
      <c r="BF91" s="1">
        <v>7.34092</v>
      </c>
      <c r="BG91" s="1">
        <v>34.1205</v>
      </c>
      <c r="BH91" s="1">
        <v>0.494923743</v>
      </c>
      <c r="BI91" s="1">
        <v>0.312018179</v>
      </c>
      <c r="BJ91" s="1">
        <v>0.615656914</v>
      </c>
      <c r="BK91" s="1">
        <v>0.043379744</v>
      </c>
      <c r="BL91" s="1" t="s">
        <v>144</v>
      </c>
      <c r="BM91" s="1" t="s">
        <v>146</v>
      </c>
      <c r="BN91" s="1" t="s">
        <v>145</v>
      </c>
      <c r="BO91" s="1" t="s">
        <v>145</v>
      </c>
      <c r="BP91" s="1" t="s">
        <v>146</v>
      </c>
      <c r="BQ91" s="1" t="s">
        <v>145</v>
      </c>
      <c r="BR91" s="1" t="s">
        <v>145</v>
      </c>
      <c r="BS91" s="1">
        <v>9.594057087</v>
      </c>
      <c r="BT91" s="1">
        <v>18.23417896</v>
      </c>
      <c r="BU91" s="1">
        <v>12.17757343</v>
      </c>
      <c r="BV91" s="1">
        <v>1.432379473</v>
      </c>
      <c r="BW91" s="1">
        <v>6.686753335</v>
      </c>
      <c r="BX91" s="1">
        <v>0.672489083</v>
      </c>
      <c r="BY91" s="1">
        <v>0.333080279</v>
      </c>
      <c r="BZ91" s="1" t="s">
        <v>1091</v>
      </c>
      <c r="CA91" s="1">
        <v>40.63362069</v>
      </c>
      <c r="CB91" s="1" t="s">
        <v>148</v>
      </c>
      <c r="CC91" s="1">
        <v>0.084008243</v>
      </c>
      <c r="CD91" s="1">
        <v>0.550534337</v>
      </c>
      <c r="CE91" s="1">
        <v>0.01480807</v>
      </c>
      <c r="CF91" s="1">
        <v>0.188814875</v>
      </c>
      <c r="CG91" s="1">
        <v>0.063018163</v>
      </c>
      <c r="CH91" s="1">
        <v>188.384</v>
      </c>
      <c r="CI91" s="2" t="s">
        <v>1093</v>
      </c>
      <c r="CJ91" s="1">
        <v>90.502</v>
      </c>
      <c r="CK91" s="1">
        <v>82.578</v>
      </c>
      <c r="CL91" s="1">
        <v>7.924</v>
      </c>
      <c r="CM91" s="1">
        <v>73.957</v>
      </c>
      <c r="CN91" s="1">
        <v>11.977</v>
      </c>
      <c r="CO91" s="1">
        <v>4.515</v>
      </c>
      <c r="CP91" s="1">
        <v>0.0</v>
      </c>
      <c r="CQ91" s="1">
        <v>4.515</v>
      </c>
      <c r="CR91" s="1">
        <v>0.0</v>
      </c>
      <c r="CS91" s="1">
        <v>0.053</v>
      </c>
      <c r="CT91" s="1">
        <v>0.053</v>
      </c>
      <c r="CU91" s="1">
        <v>0.0</v>
      </c>
      <c r="CV91" s="1">
        <v>4.515</v>
      </c>
      <c r="CW91" s="1">
        <v>0.0</v>
      </c>
      <c r="CX91" s="1">
        <v>0.0</v>
      </c>
      <c r="CY91" s="1">
        <v>63.777</v>
      </c>
      <c r="CZ91" s="1">
        <v>0.0</v>
      </c>
      <c r="DA91" s="1">
        <v>0.0</v>
      </c>
      <c r="DB91" s="1">
        <v>0.0</v>
      </c>
      <c r="DC91" s="1">
        <v>2.718</v>
      </c>
      <c r="DD91" s="1">
        <v>0.0</v>
      </c>
      <c r="DE91" s="1">
        <v>2.718</v>
      </c>
      <c r="DF91" s="1">
        <v>7.238</v>
      </c>
      <c r="DG91" s="1">
        <v>0.203</v>
      </c>
      <c r="DH91" s="1">
        <v>7.441</v>
      </c>
      <c r="DI91" s="1">
        <v>0.202</v>
      </c>
      <c r="DJ91" s="1">
        <v>0.596</v>
      </c>
      <c r="DK91" s="1">
        <v>0.798</v>
      </c>
      <c r="DL91" s="1">
        <v>4.097</v>
      </c>
      <c r="DM91" s="1">
        <v>7.061</v>
      </c>
      <c r="DN91" s="1">
        <v>11.158</v>
      </c>
      <c r="DO91" s="1">
        <v>0.0</v>
      </c>
      <c r="DP91" s="1">
        <v>0.053</v>
      </c>
      <c r="DQ91" s="1">
        <v>0.053</v>
      </c>
      <c r="DR91" s="1" t="s">
        <v>158</v>
      </c>
      <c r="DS91" s="1" t="s">
        <v>158</v>
      </c>
      <c r="DT91" s="1" t="s">
        <v>157</v>
      </c>
      <c r="DU91" s="1" t="s">
        <v>158</v>
      </c>
      <c r="DV91" s="1">
        <v>93.296</v>
      </c>
      <c r="DW91" s="1" t="s">
        <v>1093</v>
      </c>
      <c r="DX91" s="1">
        <v>44.82</v>
      </c>
      <c r="DY91" s="1">
        <v>36.626</v>
      </c>
      <c r="DZ91" s="1">
        <v>5.931</v>
      </c>
      <c r="EA91" s="1" t="s">
        <v>158</v>
      </c>
      <c r="EB91" s="1" t="s">
        <v>158</v>
      </c>
      <c r="EC91" s="1" t="s">
        <v>157</v>
      </c>
      <c r="ED91" s="1" t="s">
        <v>158</v>
      </c>
      <c r="EE91" s="1" t="s">
        <v>419</v>
      </c>
      <c r="EF91" s="1" t="s">
        <v>151</v>
      </c>
      <c r="EG91" s="1" t="s">
        <v>151</v>
      </c>
    </row>
    <row r="92" ht="14.25" customHeight="1">
      <c r="A92" s="1" t="s">
        <v>422</v>
      </c>
      <c r="B92" s="1" t="s">
        <v>136</v>
      </c>
      <c r="C92" s="1">
        <v>49.0</v>
      </c>
      <c r="D92" s="4" t="s">
        <v>161</v>
      </c>
      <c r="E92" s="1">
        <v>109.0</v>
      </c>
      <c r="F92" s="1">
        <v>30.0</v>
      </c>
      <c r="G92" s="1" t="s">
        <v>138</v>
      </c>
      <c r="H92" s="1">
        <v>24.0</v>
      </c>
      <c r="I92" s="1">
        <v>146.0</v>
      </c>
      <c r="J92" s="1">
        <v>190.0</v>
      </c>
      <c r="K92" s="1">
        <v>6.333333333</v>
      </c>
      <c r="L92" s="1">
        <v>293.4</v>
      </c>
      <c r="M92" s="1">
        <v>1.0</v>
      </c>
      <c r="N92" s="1">
        <v>89.0</v>
      </c>
      <c r="O92" s="1">
        <v>5.4</v>
      </c>
      <c r="P92" s="1">
        <v>1.59</v>
      </c>
      <c r="Q92" s="1">
        <v>4.53</v>
      </c>
      <c r="R92" s="1">
        <v>0.350993377</v>
      </c>
      <c r="S92" s="1">
        <v>118.0</v>
      </c>
      <c r="T92" s="1">
        <v>9.07</v>
      </c>
      <c r="U92" s="1">
        <v>4.9395</v>
      </c>
      <c r="V92" s="1">
        <v>108.9</v>
      </c>
      <c r="W92" s="1">
        <f t="shared" si="1"/>
        <v>126.0159778</v>
      </c>
      <c r="X92" s="1">
        <v>85.4</v>
      </c>
      <c r="Y92" s="1">
        <v>50.2217962</v>
      </c>
      <c r="Z92" s="1">
        <f t="shared" si="2"/>
        <v>1.991167333</v>
      </c>
      <c r="AA92" s="1">
        <v>0.343533108</v>
      </c>
      <c r="AB92" s="1">
        <v>76.4</v>
      </c>
      <c r="AC92" s="1">
        <v>27.4930017</v>
      </c>
      <c r="AD92" s="1" t="s">
        <v>139</v>
      </c>
      <c r="AE92" s="1">
        <v>36.80661013</v>
      </c>
      <c r="AF92" s="1">
        <v>97.1</v>
      </c>
      <c r="AG92" s="1" t="s">
        <v>140</v>
      </c>
      <c r="AH92" s="1" t="s">
        <v>141</v>
      </c>
      <c r="AI92" s="1" t="s">
        <v>142</v>
      </c>
      <c r="AJ92" s="1" t="s">
        <v>167</v>
      </c>
      <c r="AK92" s="1" t="s">
        <v>143</v>
      </c>
      <c r="AL92" s="1">
        <v>156.0</v>
      </c>
      <c r="AM92" s="1">
        <v>99.0</v>
      </c>
      <c r="AN92" s="1">
        <v>2339.81</v>
      </c>
      <c r="AO92" s="1">
        <v>21.7236</v>
      </c>
      <c r="AP92" s="1">
        <v>653.891</v>
      </c>
      <c r="AQ92" s="1">
        <v>1098.98</v>
      </c>
      <c r="AR92" s="1">
        <v>14.6962</v>
      </c>
      <c r="AS92" s="1">
        <v>1633.78</v>
      </c>
      <c r="AT92" s="1">
        <v>3141.59</v>
      </c>
      <c r="AU92" s="1">
        <v>237.575</v>
      </c>
      <c r="AV92" s="1">
        <v>10.8941</v>
      </c>
      <c r="AW92" s="1">
        <v>1.55598</v>
      </c>
      <c r="AX92" s="1">
        <v>2.83079</v>
      </c>
      <c r="AY92" s="1">
        <v>957.334</v>
      </c>
      <c r="AZ92" s="1">
        <v>1.39867</v>
      </c>
      <c r="BA92" s="1">
        <v>2.22771</v>
      </c>
      <c r="BB92" s="1">
        <v>24.017</v>
      </c>
      <c r="BC92" s="1">
        <v>5.02639</v>
      </c>
      <c r="BD92" s="1">
        <v>0.905982</v>
      </c>
      <c r="BE92" s="1">
        <v>462.483</v>
      </c>
      <c r="BF92" s="1">
        <v>7.23215</v>
      </c>
      <c r="BG92" s="1">
        <v>136.284</v>
      </c>
      <c r="BH92" s="1">
        <v>0.0</v>
      </c>
      <c r="BI92" s="1">
        <v>0.359310565</v>
      </c>
      <c r="BJ92" s="1">
        <v>0.226839347</v>
      </c>
      <c r="BK92" s="1">
        <v>0.010757697</v>
      </c>
      <c r="BL92" s="1" t="s">
        <v>144</v>
      </c>
      <c r="BM92" s="1" t="s">
        <v>145</v>
      </c>
      <c r="BN92" s="1" t="s">
        <v>146</v>
      </c>
      <c r="BO92" s="1" t="s">
        <v>145</v>
      </c>
      <c r="BP92" s="1" t="s">
        <v>146</v>
      </c>
      <c r="BQ92" s="1" t="s">
        <v>146</v>
      </c>
      <c r="BR92" s="1" t="s">
        <v>146</v>
      </c>
      <c r="BS92" s="1">
        <v>12.35672203</v>
      </c>
      <c r="BT92" s="1">
        <v>21.60090121</v>
      </c>
      <c r="BU92" s="1">
        <v>11.28746881</v>
      </c>
      <c r="BV92" s="1">
        <v>3.017067364</v>
      </c>
      <c r="BW92" s="1">
        <v>8.432408382</v>
      </c>
      <c r="BX92" s="1">
        <v>-0.376349345</v>
      </c>
      <c r="BY92" s="1">
        <v>-0.160833053</v>
      </c>
      <c r="BZ92" s="1" t="s">
        <v>1094</v>
      </c>
      <c r="CA92" s="1">
        <v>29.66426365</v>
      </c>
      <c r="CB92" s="1" t="s">
        <v>148</v>
      </c>
      <c r="CC92" s="1">
        <v>0.637180216</v>
      </c>
      <c r="CD92" s="1">
        <v>0.26238393</v>
      </c>
      <c r="CE92" s="1">
        <v>0.004093235</v>
      </c>
      <c r="CF92" s="1">
        <v>0.047678605</v>
      </c>
      <c r="CG92" s="1">
        <v>0.007276862</v>
      </c>
      <c r="CH92" s="1">
        <v>799.757</v>
      </c>
      <c r="CI92" s="2" t="s">
        <v>1093</v>
      </c>
      <c r="CJ92" s="1">
        <v>449.997</v>
      </c>
      <c r="CK92" s="1">
        <v>373.607</v>
      </c>
      <c r="CL92" s="1">
        <v>76.39</v>
      </c>
      <c r="CM92" s="1">
        <v>350.671</v>
      </c>
      <c r="CN92" s="1">
        <v>84.89</v>
      </c>
      <c r="CO92" s="1">
        <v>4.396</v>
      </c>
      <c r="CP92" s="1">
        <v>0.0</v>
      </c>
      <c r="CQ92" s="1">
        <v>4.396</v>
      </c>
      <c r="CR92" s="1">
        <v>0.0</v>
      </c>
      <c r="CS92" s="1">
        <v>10.04</v>
      </c>
      <c r="CT92" s="1">
        <v>10.04</v>
      </c>
      <c r="CU92" s="1">
        <v>0.0</v>
      </c>
      <c r="CV92" s="1">
        <v>3.154</v>
      </c>
      <c r="CW92" s="1">
        <v>1.432</v>
      </c>
      <c r="CX92" s="1">
        <v>0.0</v>
      </c>
      <c r="CY92" s="1">
        <v>257.835</v>
      </c>
      <c r="CZ92" s="1">
        <v>0.0</v>
      </c>
      <c r="DA92" s="1">
        <v>25.028</v>
      </c>
      <c r="DB92" s="1">
        <v>25.028</v>
      </c>
      <c r="DC92" s="1">
        <v>30.728</v>
      </c>
      <c r="DD92" s="1">
        <v>4.577</v>
      </c>
      <c r="DE92" s="1">
        <v>35.304</v>
      </c>
      <c r="DF92" s="1">
        <v>17.809</v>
      </c>
      <c r="DG92" s="1">
        <v>4.945</v>
      </c>
      <c r="DH92" s="1">
        <v>22.754</v>
      </c>
      <c r="DI92" s="1">
        <v>1.947</v>
      </c>
      <c r="DJ92" s="1">
        <v>6.682</v>
      </c>
      <c r="DK92" s="1">
        <v>8.63</v>
      </c>
      <c r="DL92" s="1">
        <v>51.143</v>
      </c>
      <c r="DM92" s="1">
        <v>25.118</v>
      </c>
      <c r="DN92" s="1">
        <v>76.261</v>
      </c>
      <c r="DO92" s="1">
        <v>0.0</v>
      </c>
      <c r="DP92" s="1">
        <v>10.04</v>
      </c>
      <c r="DQ92" s="1">
        <v>10.04</v>
      </c>
      <c r="DR92" s="1" t="s">
        <v>157</v>
      </c>
      <c r="DS92" s="1" t="s">
        <v>157</v>
      </c>
      <c r="DT92" s="1" t="s">
        <v>149</v>
      </c>
      <c r="DU92" s="1" t="s">
        <v>158</v>
      </c>
      <c r="DV92" s="1">
        <v>341.804</v>
      </c>
      <c r="DW92" s="1" t="s">
        <v>1093</v>
      </c>
      <c r="DX92" s="1">
        <v>192.322</v>
      </c>
      <c r="DY92" s="1">
        <v>149.872</v>
      </c>
      <c r="DZ92" s="1">
        <v>36.281</v>
      </c>
      <c r="EA92" s="1" t="s">
        <v>158</v>
      </c>
      <c r="EB92" s="1" t="s">
        <v>157</v>
      </c>
      <c r="EC92" s="1" t="s">
        <v>149</v>
      </c>
      <c r="ED92" s="1" t="s">
        <v>158</v>
      </c>
      <c r="EE92" s="1" t="s">
        <v>423</v>
      </c>
      <c r="EF92" s="1" t="s">
        <v>151</v>
      </c>
      <c r="EG92" s="1" t="s">
        <v>151</v>
      </c>
    </row>
    <row r="93" ht="14.25" customHeight="1">
      <c r="A93" s="1" t="s">
        <v>424</v>
      </c>
      <c r="B93" s="1" t="s">
        <v>153</v>
      </c>
      <c r="C93" s="1">
        <v>35.0</v>
      </c>
      <c r="D93" s="4" t="s">
        <v>137</v>
      </c>
      <c r="E93" s="1">
        <v>78.1</v>
      </c>
      <c r="F93" s="1">
        <v>54.0</v>
      </c>
      <c r="G93" s="1" t="s">
        <v>154</v>
      </c>
      <c r="H93" s="1">
        <v>13.0</v>
      </c>
      <c r="I93" s="1">
        <v>107.0</v>
      </c>
      <c r="J93" s="1">
        <v>164.0</v>
      </c>
      <c r="K93" s="1">
        <v>3.037037037</v>
      </c>
      <c r="L93" s="1">
        <v>110.0</v>
      </c>
      <c r="M93" s="1">
        <v>1.1</v>
      </c>
      <c r="N93" s="1">
        <v>83.0</v>
      </c>
      <c r="O93" s="1">
        <v>5.2</v>
      </c>
      <c r="P93" s="1">
        <v>5.41</v>
      </c>
      <c r="Q93" s="1">
        <v>5.7</v>
      </c>
      <c r="R93" s="1">
        <v>0.949122807</v>
      </c>
      <c r="S93" s="1">
        <v>65.0</v>
      </c>
      <c r="T93" s="1">
        <v>10.33</v>
      </c>
      <c r="U93" s="1">
        <v>4.6065</v>
      </c>
      <c r="V93" s="1">
        <v>136.6</v>
      </c>
      <c r="W93" s="1">
        <f t="shared" si="1"/>
        <v>186.7148667</v>
      </c>
      <c r="X93" s="1">
        <v>76.5</v>
      </c>
      <c r="Y93" s="1">
        <v>47.28366385</v>
      </c>
      <c r="Z93" s="1">
        <f t="shared" si="2"/>
        <v>2.114895333</v>
      </c>
      <c r="AA93" s="1">
        <v>0.340470885</v>
      </c>
      <c r="AB93" s="1">
        <v>46.4</v>
      </c>
      <c r="AC93" s="1">
        <v>21.29831596</v>
      </c>
      <c r="AD93" s="1" t="s">
        <v>154</v>
      </c>
      <c r="AE93" s="1">
        <v>31.90904846</v>
      </c>
      <c r="AF93" s="1">
        <v>74.2</v>
      </c>
      <c r="AG93" s="1" t="s">
        <v>154</v>
      </c>
      <c r="AH93" s="1" t="s">
        <v>154</v>
      </c>
      <c r="AI93" s="1" t="s">
        <v>167</v>
      </c>
      <c r="AJ93" s="1" t="s">
        <v>142</v>
      </c>
      <c r="AK93" s="1" t="s">
        <v>143</v>
      </c>
      <c r="AL93" s="1">
        <v>96.0</v>
      </c>
      <c r="AM93" s="1">
        <v>64.0</v>
      </c>
      <c r="AN93" s="1">
        <v>2403.56</v>
      </c>
      <c r="AO93" s="1">
        <v>20.9712</v>
      </c>
      <c r="AP93" s="1">
        <v>499.338</v>
      </c>
      <c r="AQ93" s="1">
        <v>997.946</v>
      </c>
      <c r="AR93" s="1">
        <v>15.0068</v>
      </c>
      <c r="AS93" s="1">
        <v>1684.85</v>
      </c>
      <c r="AT93" s="1">
        <v>3224.93</v>
      </c>
      <c r="AU93" s="1">
        <v>252.854</v>
      </c>
      <c r="AV93" s="1">
        <v>10.3363</v>
      </c>
      <c r="AW93" s="1">
        <v>2.11632</v>
      </c>
      <c r="AX93" s="1">
        <v>3.11779</v>
      </c>
      <c r="AY93" s="1">
        <v>954.085</v>
      </c>
      <c r="AZ93" s="1">
        <v>1.43512</v>
      </c>
      <c r="BA93" s="1">
        <v>1.75442</v>
      </c>
      <c r="BB93" s="1">
        <v>18.4999</v>
      </c>
      <c r="BC93" s="1">
        <v>5.18658</v>
      </c>
      <c r="BD93" s="1">
        <v>1.41233</v>
      </c>
      <c r="BE93" s="1">
        <v>319.269</v>
      </c>
      <c r="BF93" s="1">
        <v>7.1703</v>
      </c>
      <c r="BG93" s="1">
        <v>173.539</v>
      </c>
      <c r="BH93" s="1">
        <v>5.172395109</v>
      </c>
      <c r="BI93" s="1">
        <v>1.493253225</v>
      </c>
      <c r="BJ93" s="1">
        <v>0.818221205</v>
      </c>
      <c r="BK93" s="1">
        <v>0.04201502</v>
      </c>
      <c r="BL93" s="1" t="s">
        <v>156</v>
      </c>
      <c r="BM93" s="1" t="s">
        <v>146</v>
      </c>
      <c r="BN93" s="1" t="s">
        <v>146</v>
      </c>
      <c r="BO93" s="1" t="s">
        <v>146</v>
      </c>
      <c r="BP93" s="1" t="s">
        <v>146</v>
      </c>
      <c r="BQ93" s="1" t="s">
        <v>146</v>
      </c>
      <c r="BR93" s="1" t="s">
        <v>146</v>
      </c>
      <c r="BS93" s="1">
        <v>10.92644735</v>
      </c>
      <c r="BT93" s="1">
        <v>27.37200135</v>
      </c>
      <c r="BU93" s="1">
        <v>12.96386378</v>
      </c>
      <c r="BV93" s="1">
        <v>1.13519534</v>
      </c>
      <c r="BW93" s="1">
        <v>8.467147516</v>
      </c>
      <c r="BX93" s="1">
        <v>-0.127000261</v>
      </c>
      <c r="BY93" s="1">
        <v>-0.052828728</v>
      </c>
      <c r="BZ93" s="1" t="s">
        <v>1094</v>
      </c>
      <c r="CA93" s="1">
        <v>36.21563342</v>
      </c>
      <c r="CB93" s="1" t="s">
        <v>148</v>
      </c>
      <c r="CC93" s="1">
        <v>0.24794784</v>
      </c>
      <c r="CD93" s="1">
        <v>0.180496271</v>
      </c>
      <c r="CE93" s="1">
        <v>0.007551949</v>
      </c>
      <c r="CF93" s="1">
        <v>0.020615413</v>
      </c>
      <c r="CG93" s="1">
        <v>0.205262911</v>
      </c>
      <c r="CH93" s="1">
        <v>1582.326</v>
      </c>
      <c r="CI93" s="2" t="s">
        <v>1080</v>
      </c>
      <c r="CJ93" s="1">
        <v>607.968</v>
      </c>
      <c r="CK93" s="1">
        <v>497.354</v>
      </c>
      <c r="CL93" s="1">
        <v>110.614</v>
      </c>
      <c r="CM93" s="1">
        <v>175.249</v>
      </c>
      <c r="CN93" s="1">
        <v>400.228</v>
      </c>
      <c r="CO93" s="1">
        <v>8.063</v>
      </c>
      <c r="CP93" s="1">
        <v>0.0</v>
      </c>
      <c r="CQ93" s="1">
        <v>8.063</v>
      </c>
      <c r="CR93" s="1">
        <v>0.0</v>
      </c>
      <c r="CS93" s="1">
        <v>24.428</v>
      </c>
      <c r="CT93" s="1">
        <v>24.428</v>
      </c>
      <c r="CU93" s="1">
        <v>0.0</v>
      </c>
      <c r="CV93" s="1">
        <v>8.063</v>
      </c>
      <c r="CW93" s="1">
        <v>131.447</v>
      </c>
      <c r="CX93" s="1">
        <v>0.0</v>
      </c>
      <c r="CY93" s="1">
        <v>2.205</v>
      </c>
      <c r="CZ93" s="1">
        <v>0.0</v>
      </c>
      <c r="DA93" s="1">
        <v>0.0</v>
      </c>
      <c r="DB93" s="1">
        <v>0.0</v>
      </c>
      <c r="DC93" s="1">
        <v>13.983</v>
      </c>
      <c r="DD93" s="1">
        <v>0.089</v>
      </c>
      <c r="DE93" s="1">
        <v>14.073</v>
      </c>
      <c r="DF93" s="1">
        <v>26.639</v>
      </c>
      <c r="DG93" s="1">
        <v>0.886</v>
      </c>
      <c r="DH93" s="1">
        <v>27.525</v>
      </c>
      <c r="DI93" s="1">
        <v>0.753</v>
      </c>
      <c r="DJ93" s="1">
        <v>3.582</v>
      </c>
      <c r="DK93" s="1">
        <v>4.334</v>
      </c>
      <c r="DL93" s="1">
        <v>314.253</v>
      </c>
      <c r="DM93" s="1">
        <v>81.616</v>
      </c>
      <c r="DN93" s="1">
        <v>395.869</v>
      </c>
      <c r="DO93" s="1">
        <v>0.0</v>
      </c>
      <c r="DP93" s="1">
        <v>24.428</v>
      </c>
      <c r="DQ93" s="1">
        <v>24.428</v>
      </c>
      <c r="DR93" s="1" t="s">
        <v>149</v>
      </c>
      <c r="DS93" s="1" t="s">
        <v>157</v>
      </c>
      <c r="DT93" s="1" t="s">
        <v>157</v>
      </c>
      <c r="DU93" s="1" t="s">
        <v>157</v>
      </c>
      <c r="DV93" s="1">
        <v>658.326</v>
      </c>
      <c r="DW93" s="1" t="s">
        <v>1092</v>
      </c>
      <c r="DX93" s="1">
        <v>252.945</v>
      </c>
      <c r="DY93" s="1">
        <v>72.912</v>
      </c>
      <c r="DZ93" s="1">
        <v>166.515</v>
      </c>
      <c r="EA93" s="1" t="s">
        <v>157</v>
      </c>
      <c r="EB93" s="1" t="s">
        <v>157</v>
      </c>
      <c r="EC93" s="1" t="s">
        <v>157</v>
      </c>
      <c r="ED93" s="1" t="s">
        <v>157</v>
      </c>
      <c r="EE93" s="1" t="s">
        <v>425</v>
      </c>
      <c r="EF93" s="1" t="s">
        <v>175</v>
      </c>
      <c r="EG93" s="1" t="s">
        <v>151</v>
      </c>
    </row>
    <row r="94" ht="14.25" customHeight="1">
      <c r="A94" s="1" t="s">
        <v>428</v>
      </c>
      <c r="B94" s="1" t="s">
        <v>136</v>
      </c>
      <c r="C94" s="1">
        <v>35.0</v>
      </c>
      <c r="D94" s="4" t="s">
        <v>137</v>
      </c>
      <c r="E94" s="1">
        <v>103.0</v>
      </c>
      <c r="F94" s="1">
        <v>25.0</v>
      </c>
      <c r="G94" s="1" t="s">
        <v>138</v>
      </c>
      <c r="H94" s="1">
        <v>46.0</v>
      </c>
      <c r="I94" s="1">
        <v>113.0</v>
      </c>
      <c r="J94" s="1">
        <v>172.0</v>
      </c>
      <c r="K94" s="1">
        <v>6.88</v>
      </c>
      <c r="L94" s="1">
        <v>135.2</v>
      </c>
      <c r="M94" s="1">
        <v>1.4</v>
      </c>
      <c r="N94" s="1">
        <v>92.0</v>
      </c>
      <c r="O94" s="1">
        <v>5.7</v>
      </c>
      <c r="P94" s="1">
        <v>1.31</v>
      </c>
      <c r="Q94" s="1">
        <v>1.46</v>
      </c>
      <c r="R94" s="1">
        <v>0.897260274</v>
      </c>
      <c r="S94" s="1">
        <v>229.0</v>
      </c>
      <c r="T94" s="1">
        <v>15.18</v>
      </c>
      <c r="U94" s="1">
        <v>5.106</v>
      </c>
      <c r="V94" s="1">
        <v>144.7</v>
      </c>
      <c r="W94" s="1">
        <f t="shared" si="1"/>
        <v>189.0410959</v>
      </c>
      <c r="X94" s="1">
        <v>51.1</v>
      </c>
      <c r="Y94" s="1">
        <v>29.02885701</v>
      </c>
      <c r="Z94" s="1">
        <f t="shared" si="2"/>
        <v>3.444848</v>
      </c>
      <c r="AA94" s="1">
        <v>0.31756215</v>
      </c>
      <c r="AB94" s="1">
        <v>67.0</v>
      </c>
      <c r="AC94" s="1">
        <v>25.37278107</v>
      </c>
      <c r="AD94" s="1" t="s">
        <v>139</v>
      </c>
      <c r="AE94" s="1">
        <v>24.35919603</v>
      </c>
      <c r="AF94" s="1">
        <v>86.8</v>
      </c>
      <c r="AG94" s="1" t="s">
        <v>140</v>
      </c>
      <c r="AH94" s="1" t="s">
        <v>154</v>
      </c>
      <c r="AI94" s="1" t="s">
        <v>142</v>
      </c>
      <c r="AJ94" s="1" t="s">
        <v>167</v>
      </c>
      <c r="AK94" s="1" t="s">
        <v>143</v>
      </c>
      <c r="AL94" s="1">
        <v>130.0</v>
      </c>
      <c r="AM94" s="1">
        <v>86.0</v>
      </c>
      <c r="AN94" s="1">
        <v>2175.51</v>
      </c>
      <c r="AO94" s="1">
        <v>17.3134</v>
      </c>
      <c r="AP94" s="1">
        <v>611.603</v>
      </c>
      <c r="AQ94" s="1">
        <v>1085.72</v>
      </c>
      <c r="AR94" s="1">
        <v>13.4056</v>
      </c>
      <c r="AS94" s="1">
        <v>1450.83</v>
      </c>
      <c r="AT94" s="1">
        <v>2683.98</v>
      </c>
      <c r="AU94" s="1">
        <v>265.315</v>
      </c>
      <c r="AV94" s="1">
        <v>10.173</v>
      </c>
      <c r="AW94" s="1">
        <v>3.16825</v>
      </c>
      <c r="AX94" s="1">
        <v>3.42173</v>
      </c>
      <c r="AY94" s="1">
        <v>776.767</v>
      </c>
      <c r="AZ94" s="1">
        <v>0.915285</v>
      </c>
      <c r="BA94" s="1">
        <v>1.52992</v>
      </c>
      <c r="BB94" s="1">
        <v>15.49</v>
      </c>
      <c r="BC94" s="1">
        <v>5.61845</v>
      </c>
      <c r="BD94" s="1">
        <v>1.1314</v>
      </c>
      <c r="BE94" s="1">
        <v>398.2</v>
      </c>
      <c r="BF94" s="1">
        <v>7.13056</v>
      </c>
      <c r="BG94" s="1">
        <v>172.251</v>
      </c>
      <c r="BH94" s="1">
        <v>3.259321412</v>
      </c>
      <c r="BI94" s="1">
        <v>1.356335298</v>
      </c>
      <c r="BJ94" s="1">
        <v>0.926589471</v>
      </c>
      <c r="BK94" s="1">
        <v>0.02384158</v>
      </c>
      <c r="BL94" s="1" t="s">
        <v>144</v>
      </c>
      <c r="BM94" s="1" t="s">
        <v>145</v>
      </c>
      <c r="BN94" s="1" t="s">
        <v>145</v>
      </c>
      <c r="BO94" s="1" t="s">
        <v>145</v>
      </c>
      <c r="BP94" s="1" t="s">
        <v>146</v>
      </c>
      <c r="BQ94" s="1" t="s">
        <v>146</v>
      </c>
      <c r="BR94" s="1" t="s">
        <v>145</v>
      </c>
      <c r="BS94" s="1">
        <v>15.37750923</v>
      </c>
      <c r="BT94" s="1">
        <v>4.8988909</v>
      </c>
      <c r="BU94" s="1">
        <v>6.806895921</v>
      </c>
      <c r="BV94" s="1">
        <v>4.908410173</v>
      </c>
      <c r="BW94" s="1">
        <v>7.067817643</v>
      </c>
      <c r="BX94" s="1">
        <v>0.622341697</v>
      </c>
      <c r="BY94" s="1">
        <v>0.286002618</v>
      </c>
      <c r="BZ94" s="1" t="s">
        <v>1091</v>
      </c>
      <c r="CA94" s="1">
        <v>26.55760369</v>
      </c>
      <c r="CB94" s="1" t="s">
        <v>148</v>
      </c>
      <c r="CC94" s="1">
        <v>0.218849285</v>
      </c>
      <c r="CD94" s="1">
        <v>0.204587092</v>
      </c>
      <c r="CE94" s="1">
        <v>0.1807472</v>
      </c>
      <c r="CF94" s="1">
        <v>0.089840217</v>
      </c>
      <c r="CG94" s="1">
        <v>0.058834443</v>
      </c>
      <c r="CH94" s="1">
        <v>1064.323</v>
      </c>
      <c r="CI94" s="2" t="s">
        <v>1080</v>
      </c>
      <c r="CJ94" s="1">
        <v>1018.848</v>
      </c>
      <c r="CK94" s="1">
        <v>894.732</v>
      </c>
      <c r="CL94" s="1">
        <v>124.116</v>
      </c>
      <c r="CM94" s="1">
        <v>468.983</v>
      </c>
      <c r="CN94" s="1">
        <v>545.002</v>
      </c>
      <c r="CO94" s="1">
        <v>2.347</v>
      </c>
      <c r="CP94" s="1">
        <v>0.0</v>
      </c>
      <c r="CQ94" s="1">
        <v>2.347</v>
      </c>
      <c r="CR94" s="1">
        <v>0.0</v>
      </c>
      <c r="CS94" s="1">
        <v>2.511</v>
      </c>
      <c r="CT94" s="1">
        <v>2.511</v>
      </c>
      <c r="CU94" s="1">
        <v>0.005</v>
      </c>
      <c r="CV94" s="1">
        <v>0.238</v>
      </c>
      <c r="CW94" s="1">
        <v>246.657</v>
      </c>
      <c r="CX94" s="1">
        <v>0.0</v>
      </c>
      <c r="CY94" s="1">
        <v>150.818</v>
      </c>
      <c r="CZ94" s="1">
        <v>0.0</v>
      </c>
      <c r="DA94" s="1">
        <v>25.028</v>
      </c>
      <c r="DB94" s="1">
        <v>25.028</v>
      </c>
      <c r="DC94" s="1">
        <v>0.049</v>
      </c>
      <c r="DD94" s="1">
        <v>0.903</v>
      </c>
      <c r="DE94" s="1">
        <v>0.953</v>
      </c>
      <c r="DF94" s="1">
        <v>45.219</v>
      </c>
      <c r="DG94" s="1">
        <v>0.308</v>
      </c>
      <c r="DH94" s="1">
        <v>45.527</v>
      </c>
      <c r="DI94" s="1">
        <v>1.134</v>
      </c>
      <c r="DJ94" s="1">
        <v>2.203</v>
      </c>
      <c r="DK94" s="1">
        <v>3.337</v>
      </c>
      <c r="DL94" s="1">
        <v>448.502</v>
      </c>
      <c r="DM94" s="1">
        <v>93.163</v>
      </c>
      <c r="DN94" s="1">
        <v>541.665</v>
      </c>
      <c r="DO94" s="1">
        <v>0.0</v>
      </c>
      <c r="DP94" s="1">
        <v>2.511</v>
      </c>
      <c r="DQ94" s="1">
        <v>2.511</v>
      </c>
      <c r="DR94" s="1" t="s">
        <v>157</v>
      </c>
      <c r="DS94" s="1" t="s">
        <v>149</v>
      </c>
      <c r="DT94" s="1" t="s">
        <v>149</v>
      </c>
      <c r="DU94" s="1" t="s">
        <v>149</v>
      </c>
      <c r="DV94" s="1">
        <v>489.229</v>
      </c>
      <c r="DW94" s="1" t="s">
        <v>1093</v>
      </c>
      <c r="DX94" s="1">
        <v>468.326</v>
      </c>
      <c r="DY94" s="1">
        <v>215.574</v>
      </c>
      <c r="DZ94" s="1">
        <v>250.517</v>
      </c>
      <c r="EA94" s="1" t="s">
        <v>157</v>
      </c>
      <c r="EB94" s="1" t="s">
        <v>149</v>
      </c>
      <c r="EC94" s="1" t="s">
        <v>149</v>
      </c>
      <c r="ED94" s="1" t="s">
        <v>149</v>
      </c>
      <c r="EE94" s="1" t="s">
        <v>429</v>
      </c>
      <c r="EF94" s="1" t="s">
        <v>151</v>
      </c>
      <c r="EG94" s="1" t="s">
        <v>151</v>
      </c>
    </row>
    <row r="95" ht="14.25" customHeight="1">
      <c r="A95" s="1" t="s">
        <v>430</v>
      </c>
      <c r="B95" s="1" t="s">
        <v>136</v>
      </c>
      <c r="C95" s="1">
        <v>56.0</v>
      </c>
      <c r="D95" s="4" t="s">
        <v>161</v>
      </c>
      <c r="E95" s="1">
        <v>92.9</v>
      </c>
      <c r="F95" s="1">
        <v>42.0</v>
      </c>
      <c r="G95" s="1" t="s">
        <v>154</v>
      </c>
      <c r="H95" s="1">
        <v>18.0</v>
      </c>
      <c r="I95" s="1">
        <v>120.0</v>
      </c>
      <c r="J95" s="1">
        <v>175.0</v>
      </c>
      <c r="K95" s="1">
        <v>4.166666667</v>
      </c>
      <c r="L95" s="1">
        <v>70.8</v>
      </c>
      <c r="M95" s="1">
        <v>3.0</v>
      </c>
      <c r="N95" s="1">
        <v>154.0</v>
      </c>
      <c r="O95" s="1">
        <v>10.6</v>
      </c>
      <c r="P95" s="1">
        <v>2.0</v>
      </c>
      <c r="Q95" s="1">
        <v>3.97</v>
      </c>
      <c r="R95" s="1">
        <v>0.503778338</v>
      </c>
      <c r="S95" s="1">
        <v>89.0</v>
      </c>
      <c r="T95" s="1">
        <v>5.32</v>
      </c>
      <c r="U95" s="1">
        <v>8.547</v>
      </c>
      <c r="V95" s="1">
        <v>25.6</v>
      </c>
      <c r="W95" s="1">
        <f t="shared" si="1"/>
        <v>21.08183079</v>
      </c>
      <c r="X95" s="1">
        <v>127.6</v>
      </c>
      <c r="Y95" s="1">
        <v>49.48313218</v>
      </c>
      <c r="Z95" s="1">
        <f t="shared" si="2"/>
        <v>2.020890667</v>
      </c>
      <c r="AA95" s="1">
        <v>0.342775349</v>
      </c>
      <c r="AB95" s="1">
        <v>80.4</v>
      </c>
      <c r="AC95" s="1">
        <v>28.2504834</v>
      </c>
      <c r="AD95" s="1" t="s">
        <v>139</v>
      </c>
      <c r="AE95" s="1">
        <v>39.02347384</v>
      </c>
      <c r="AF95" s="1">
        <v>96.7</v>
      </c>
      <c r="AG95" s="1" t="s">
        <v>140</v>
      </c>
      <c r="AH95" s="1" t="s">
        <v>141</v>
      </c>
      <c r="AI95" s="1" t="s">
        <v>142</v>
      </c>
      <c r="AJ95" s="1" t="s">
        <v>142</v>
      </c>
      <c r="AK95" s="1" t="s">
        <v>143</v>
      </c>
      <c r="AL95" s="1">
        <v>132.0</v>
      </c>
      <c r="AM95" s="1">
        <v>81.0</v>
      </c>
      <c r="AN95" s="1">
        <v>1606.83</v>
      </c>
      <c r="AO95" s="1">
        <v>15.0541</v>
      </c>
      <c r="AP95" s="1">
        <v>411.071</v>
      </c>
      <c r="AQ95" s="1">
        <v>1256.56</v>
      </c>
      <c r="AR95" s="1">
        <v>13.2924</v>
      </c>
      <c r="AS95" s="1">
        <v>1212.25</v>
      </c>
      <c r="AT95" s="1">
        <v>2873.45</v>
      </c>
      <c r="AU95" s="1">
        <v>267.23</v>
      </c>
      <c r="AV95" s="1">
        <v>10.7147</v>
      </c>
      <c r="AW95" s="1">
        <v>1.35676</v>
      </c>
      <c r="AX95" s="1">
        <v>3.35782</v>
      </c>
      <c r="AY95" s="1">
        <v>606.424</v>
      </c>
      <c r="AZ95" s="1">
        <v>1.08467</v>
      </c>
      <c r="BA95" s="1">
        <v>1.50759</v>
      </c>
      <c r="BB95" s="1">
        <v>26.9902</v>
      </c>
      <c r="BC95" s="1">
        <v>4.88885</v>
      </c>
      <c r="BD95" s="1">
        <v>0.832788</v>
      </c>
      <c r="BE95" s="1">
        <v>255.983</v>
      </c>
      <c r="BF95" s="1">
        <v>8.0456</v>
      </c>
      <c r="BG95" s="1">
        <v>133.425</v>
      </c>
      <c r="BH95" s="1">
        <v>2.737552688</v>
      </c>
      <c r="BI95" s="1">
        <v>0.211534717</v>
      </c>
      <c r="BJ95" s="1">
        <v>0.137677011</v>
      </c>
      <c r="BK95" s="1">
        <v>0.009822114</v>
      </c>
      <c r="BL95" s="1" t="s">
        <v>144</v>
      </c>
      <c r="BM95" s="1" t="s">
        <v>145</v>
      </c>
      <c r="BN95" s="1" t="s">
        <v>146</v>
      </c>
      <c r="BO95" s="1" t="s">
        <v>146</v>
      </c>
      <c r="BP95" s="1" t="s">
        <v>145</v>
      </c>
      <c r="BQ95" s="1" t="s">
        <v>146</v>
      </c>
      <c r="BR95" s="1" t="s">
        <v>146</v>
      </c>
      <c r="BS95" s="1">
        <v>16.17113169</v>
      </c>
      <c r="BT95" s="1">
        <v>6.3228265</v>
      </c>
      <c r="BU95" s="1">
        <v>5.66772756</v>
      </c>
      <c r="BV95" s="1">
        <v>4.443584049</v>
      </c>
      <c r="BW95" s="1">
        <v>6.682870483</v>
      </c>
      <c r="BX95" s="1">
        <v>0.389406114</v>
      </c>
      <c r="BY95" s="1">
        <v>0.242318677</v>
      </c>
      <c r="BZ95" s="1" t="s">
        <v>1091</v>
      </c>
      <c r="CA95" s="1">
        <v>29.10858325</v>
      </c>
      <c r="CB95" s="1" t="s">
        <v>148</v>
      </c>
      <c r="CC95" s="1">
        <v>0.339820359</v>
      </c>
      <c r="CD95" s="1">
        <v>0.164714688</v>
      </c>
      <c r="CE95" s="1">
        <v>0.040683339</v>
      </c>
      <c r="CF95" s="1">
        <v>0.056181754</v>
      </c>
      <c r="CG95" s="1">
        <v>0.152518492</v>
      </c>
      <c r="CH95" s="1">
        <v>637.504</v>
      </c>
      <c r="CI95" s="2" t="s">
        <v>1093</v>
      </c>
      <c r="CJ95" s="1">
        <v>599.501</v>
      </c>
      <c r="CK95" s="1">
        <v>448.069</v>
      </c>
      <c r="CL95" s="1">
        <v>151.432</v>
      </c>
      <c r="CM95" s="1">
        <v>351.763</v>
      </c>
      <c r="CN95" s="1">
        <v>214.923</v>
      </c>
      <c r="CO95" s="1">
        <v>3.002</v>
      </c>
      <c r="CP95" s="1">
        <v>0.0</v>
      </c>
      <c r="CQ95" s="1">
        <v>3.002</v>
      </c>
      <c r="CR95" s="1">
        <v>0.0</v>
      </c>
      <c r="CS95" s="1">
        <v>29.312</v>
      </c>
      <c r="CT95" s="1">
        <v>29.312</v>
      </c>
      <c r="CU95" s="1">
        <v>0.501</v>
      </c>
      <c r="CV95" s="1">
        <v>2.131</v>
      </c>
      <c r="CW95" s="1">
        <v>104.393</v>
      </c>
      <c r="CX95" s="1">
        <v>0.0</v>
      </c>
      <c r="CY95" s="1">
        <v>214.419</v>
      </c>
      <c r="CZ95" s="1">
        <v>0.0</v>
      </c>
      <c r="DA95" s="1">
        <v>0.0</v>
      </c>
      <c r="DB95" s="1">
        <v>0.0</v>
      </c>
      <c r="DC95" s="1">
        <v>8.962</v>
      </c>
      <c r="DD95" s="1">
        <v>0.0</v>
      </c>
      <c r="DE95" s="1">
        <v>8.962</v>
      </c>
      <c r="DF95" s="1">
        <v>14.677</v>
      </c>
      <c r="DG95" s="1">
        <v>9.313</v>
      </c>
      <c r="DH95" s="1">
        <v>23.99</v>
      </c>
      <c r="DI95" s="1">
        <v>8.459</v>
      </c>
      <c r="DJ95" s="1">
        <v>64.946</v>
      </c>
      <c r="DK95" s="1">
        <v>73.405</v>
      </c>
      <c r="DL95" s="1">
        <v>93.657</v>
      </c>
      <c r="DM95" s="1">
        <v>47.861</v>
      </c>
      <c r="DN95" s="1">
        <v>141.518</v>
      </c>
      <c r="DO95" s="1">
        <v>0.0</v>
      </c>
      <c r="DP95" s="1">
        <v>29.312</v>
      </c>
      <c r="DQ95" s="1">
        <v>29.312</v>
      </c>
      <c r="DR95" s="1" t="s">
        <v>158</v>
      </c>
      <c r="DS95" s="1" t="s">
        <v>157</v>
      </c>
      <c r="DT95" s="1" t="s">
        <v>149</v>
      </c>
      <c r="DU95" s="1" t="s">
        <v>157</v>
      </c>
      <c r="DV95" s="1">
        <v>396.746</v>
      </c>
      <c r="DW95" s="1" t="s">
        <v>1093</v>
      </c>
      <c r="DX95" s="1">
        <v>373.095</v>
      </c>
      <c r="DY95" s="1">
        <v>218.918</v>
      </c>
      <c r="DZ95" s="1">
        <v>133.756</v>
      </c>
      <c r="EA95" s="1" t="s">
        <v>157</v>
      </c>
      <c r="EB95" s="1" t="s">
        <v>157</v>
      </c>
      <c r="EC95" s="1" t="s">
        <v>149</v>
      </c>
      <c r="ED95" s="1" t="s">
        <v>157</v>
      </c>
      <c r="EE95" s="1" t="s">
        <v>431</v>
      </c>
      <c r="EF95" s="1" t="s">
        <v>165</v>
      </c>
      <c r="EG95" s="1" t="s">
        <v>151</v>
      </c>
    </row>
    <row r="96" ht="14.25" customHeight="1">
      <c r="A96" s="1" t="s">
        <v>434</v>
      </c>
      <c r="B96" s="1" t="s">
        <v>136</v>
      </c>
      <c r="C96" s="1">
        <v>58.0</v>
      </c>
      <c r="D96" s="4" t="s">
        <v>161</v>
      </c>
      <c r="E96" s="1">
        <v>89.9</v>
      </c>
      <c r="F96" s="1">
        <v>46.0</v>
      </c>
      <c r="G96" s="1" t="s">
        <v>154</v>
      </c>
      <c r="H96" s="1">
        <v>30.0</v>
      </c>
      <c r="I96" s="1">
        <v>108.0</v>
      </c>
      <c r="J96" s="1">
        <v>173.0</v>
      </c>
      <c r="K96" s="1">
        <v>3.760869565</v>
      </c>
      <c r="L96" s="1">
        <v>79.2</v>
      </c>
      <c r="M96" s="1">
        <v>0.9</v>
      </c>
      <c r="N96" s="1">
        <v>257.0</v>
      </c>
      <c r="O96" s="1">
        <v>8.4</v>
      </c>
      <c r="P96" s="1">
        <v>2.99</v>
      </c>
      <c r="Q96" s="1">
        <v>6.57</v>
      </c>
      <c r="R96" s="1">
        <v>0.455098935</v>
      </c>
      <c r="S96" s="1">
        <v>151.0</v>
      </c>
      <c r="T96" s="1">
        <v>17.53</v>
      </c>
      <c r="U96" s="1">
        <v>14.2635</v>
      </c>
      <c r="V96" s="1">
        <v>25.8</v>
      </c>
      <c r="W96" s="1">
        <f t="shared" si="1"/>
        <v>32.5730478</v>
      </c>
      <c r="X96" s="1">
        <v>33.4</v>
      </c>
      <c r="Y96" s="1">
        <v>8.998590643</v>
      </c>
      <c r="Z96" s="1">
        <f t="shared" si="2"/>
        <v>11.11285133</v>
      </c>
      <c r="AA96" s="1">
        <v>0.273399936</v>
      </c>
      <c r="AB96" s="1">
        <v>86.8</v>
      </c>
      <c r="AC96" s="1">
        <v>30.86409876</v>
      </c>
      <c r="AD96" s="1" t="s">
        <v>155</v>
      </c>
      <c r="AE96" s="1">
        <v>44.14737956</v>
      </c>
      <c r="AF96" s="1">
        <v>111.0</v>
      </c>
      <c r="AG96" s="1" t="s">
        <v>140</v>
      </c>
      <c r="AH96" s="1" t="s">
        <v>141</v>
      </c>
      <c r="AI96" s="1" t="s">
        <v>142</v>
      </c>
      <c r="AJ96" s="1" t="s">
        <v>167</v>
      </c>
      <c r="AK96" s="1" t="s">
        <v>170</v>
      </c>
      <c r="AL96" s="1">
        <v>165.0</v>
      </c>
      <c r="AM96" s="1">
        <v>104.0</v>
      </c>
      <c r="AN96" s="1">
        <v>2299.56</v>
      </c>
      <c r="AO96" s="1">
        <v>23.5048</v>
      </c>
      <c r="AP96" s="1">
        <v>789.387</v>
      </c>
      <c r="AQ96" s="1">
        <v>1430.93</v>
      </c>
      <c r="AR96" s="1">
        <v>15.3057</v>
      </c>
      <c r="AS96" s="1">
        <v>1169.56</v>
      </c>
      <c r="AT96" s="1">
        <v>4193.12</v>
      </c>
      <c r="AU96" s="1">
        <v>375.769</v>
      </c>
      <c r="AV96" s="1">
        <v>11.4881</v>
      </c>
      <c r="AW96" s="1">
        <v>3.50429</v>
      </c>
      <c r="AX96" s="1">
        <v>3.35185</v>
      </c>
      <c r="AY96" s="1">
        <v>692.03</v>
      </c>
      <c r="AZ96" s="1">
        <v>1.51672</v>
      </c>
      <c r="BA96" s="1">
        <v>1.83496</v>
      </c>
      <c r="BB96" s="1">
        <v>20.8468</v>
      </c>
      <c r="BC96" s="1">
        <v>5.32955</v>
      </c>
      <c r="BD96" s="1">
        <v>1.34259</v>
      </c>
      <c r="BE96" s="1">
        <v>315.344</v>
      </c>
      <c r="BF96" s="1">
        <v>7.48599</v>
      </c>
      <c r="BG96" s="1">
        <v>214.515</v>
      </c>
      <c r="BH96" s="1">
        <v>3.266116648</v>
      </c>
      <c r="BI96" s="1">
        <v>1.305404531</v>
      </c>
      <c r="BJ96" s="1">
        <v>0.334371667</v>
      </c>
      <c r="BK96" s="1">
        <v>0.0</v>
      </c>
      <c r="BL96" s="1" t="s">
        <v>144</v>
      </c>
      <c r="BM96" s="1" t="s">
        <v>145</v>
      </c>
      <c r="BN96" s="1" t="s">
        <v>145</v>
      </c>
      <c r="BO96" s="1" t="s">
        <v>146</v>
      </c>
      <c r="BP96" s="1" t="s">
        <v>145</v>
      </c>
      <c r="BQ96" s="1" t="s">
        <v>146</v>
      </c>
      <c r="BR96" s="1" t="s">
        <v>145</v>
      </c>
      <c r="BS96" s="1">
        <v>23.86524551</v>
      </c>
      <c r="BT96" s="1">
        <v>5.884845015</v>
      </c>
      <c r="BU96" s="1">
        <v>9.726970906</v>
      </c>
      <c r="BV96" s="1">
        <v>4.101499298</v>
      </c>
      <c r="BW96" s="1">
        <v>5.960296496</v>
      </c>
      <c r="BX96" s="1">
        <v>-0.736434666</v>
      </c>
      <c r="BY96" s="1">
        <v>-0.320188985</v>
      </c>
      <c r="BZ96" s="1" t="s">
        <v>1094</v>
      </c>
      <c r="CA96" s="1">
        <v>33.78378378</v>
      </c>
      <c r="CB96" s="1" t="s">
        <v>148</v>
      </c>
      <c r="CC96" s="1">
        <v>0.135811894</v>
      </c>
      <c r="CD96" s="1">
        <v>0.338079243</v>
      </c>
      <c r="CE96" s="1">
        <v>0.478242614</v>
      </c>
      <c r="CF96" s="1">
        <v>0.004160623</v>
      </c>
      <c r="CG96" s="1">
        <v>9.54271E-4</v>
      </c>
      <c r="CH96" s="1">
        <v>785.019</v>
      </c>
      <c r="CI96" s="2" t="s">
        <v>1093</v>
      </c>
      <c r="CJ96" s="1">
        <v>422.885</v>
      </c>
      <c r="CK96" s="1">
        <v>267.714</v>
      </c>
      <c r="CL96" s="1">
        <v>155.17</v>
      </c>
      <c r="CM96" s="1">
        <v>44.982</v>
      </c>
      <c r="CN96" s="1">
        <v>105.827</v>
      </c>
      <c r="CO96" s="1">
        <v>0.803</v>
      </c>
      <c r="CP96" s="1">
        <v>0.0</v>
      </c>
      <c r="CQ96" s="1">
        <v>0.803</v>
      </c>
      <c r="CR96" s="1">
        <v>217.417</v>
      </c>
      <c r="CS96" s="1">
        <v>53.856</v>
      </c>
      <c r="CT96" s="1">
        <v>271.273</v>
      </c>
      <c r="CU96" s="1">
        <v>0.0</v>
      </c>
      <c r="CV96" s="1">
        <v>0.0</v>
      </c>
      <c r="CW96" s="1">
        <v>0.0</v>
      </c>
      <c r="CX96" s="1">
        <v>0.0</v>
      </c>
      <c r="CY96" s="1">
        <v>7.97</v>
      </c>
      <c r="CZ96" s="1">
        <v>0.288</v>
      </c>
      <c r="DA96" s="1">
        <v>22.322</v>
      </c>
      <c r="DB96" s="1">
        <v>22.609</v>
      </c>
      <c r="DC96" s="1">
        <v>0.0</v>
      </c>
      <c r="DD96" s="1">
        <v>0.928</v>
      </c>
      <c r="DE96" s="1">
        <v>0.928</v>
      </c>
      <c r="DF96" s="1">
        <v>8.601</v>
      </c>
      <c r="DG96" s="1">
        <v>4.874</v>
      </c>
      <c r="DH96" s="1">
        <v>13.474</v>
      </c>
      <c r="DI96" s="1">
        <v>0.256</v>
      </c>
      <c r="DJ96" s="1">
        <v>1.055</v>
      </c>
      <c r="DK96" s="1">
        <v>1.311</v>
      </c>
      <c r="DL96" s="1">
        <v>32.38</v>
      </c>
      <c r="DM96" s="1">
        <v>72.136</v>
      </c>
      <c r="DN96" s="1">
        <v>104.516</v>
      </c>
      <c r="DO96" s="1">
        <v>217.417</v>
      </c>
      <c r="DP96" s="1">
        <v>53.856</v>
      </c>
      <c r="DQ96" s="1">
        <v>271.273</v>
      </c>
      <c r="DR96" s="1" t="s">
        <v>157</v>
      </c>
      <c r="DS96" s="1" t="s">
        <v>157</v>
      </c>
      <c r="DT96" s="1" t="s">
        <v>158</v>
      </c>
      <c r="DU96" s="1" t="s">
        <v>158</v>
      </c>
      <c r="DV96" s="1">
        <v>341.378</v>
      </c>
      <c r="DW96" s="1" t="s">
        <v>1093</v>
      </c>
      <c r="DX96" s="1">
        <v>183.898</v>
      </c>
      <c r="DY96" s="1">
        <v>19.561</v>
      </c>
      <c r="DZ96" s="1">
        <v>46.02</v>
      </c>
      <c r="EA96" s="1" t="s">
        <v>158</v>
      </c>
      <c r="EB96" s="1" t="s">
        <v>158</v>
      </c>
      <c r="EC96" s="1" t="s">
        <v>158</v>
      </c>
      <c r="ED96" s="1" t="s">
        <v>158</v>
      </c>
      <c r="EE96" s="1" t="s">
        <v>435</v>
      </c>
      <c r="EF96" s="1" t="s">
        <v>151</v>
      </c>
      <c r="EG96" s="1" t="s">
        <v>151</v>
      </c>
    </row>
    <row r="97" ht="14.25" customHeight="1">
      <c r="A97" s="1" t="s">
        <v>440</v>
      </c>
      <c r="B97" s="1" t="s">
        <v>136</v>
      </c>
      <c r="C97" s="1">
        <v>47.0</v>
      </c>
      <c r="D97" s="4" t="s">
        <v>161</v>
      </c>
      <c r="E97" s="1">
        <v>88.3</v>
      </c>
      <c r="F97" s="1">
        <v>23.0</v>
      </c>
      <c r="G97" s="1" t="s">
        <v>138</v>
      </c>
      <c r="H97" s="1">
        <v>94.0</v>
      </c>
      <c r="I97" s="1">
        <v>87.0</v>
      </c>
      <c r="J97" s="1">
        <v>184.0</v>
      </c>
      <c r="K97" s="1">
        <v>8.0</v>
      </c>
      <c r="L97" s="1">
        <v>147.4</v>
      </c>
      <c r="M97" s="1">
        <v>1.5</v>
      </c>
      <c r="N97" s="1">
        <v>90.0</v>
      </c>
      <c r="O97" s="1">
        <v>5.7</v>
      </c>
      <c r="P97" s="1">
        <v>3.05</v>
      </c>
      <c r="Q97" s="1">
        <v>3.44</v>
      </c>
      <c r="R97" s="1">
        <v>0.886627907</v>
      </c>
      <c r="S97" s="1">
        <v>466.0</v>
      </c>
      <c r="T97" s="1">
        <v>7.46</v>
      </c>
      <c r="U97" s="1">
        <v>4.995</v>
      </c>
      <c r="V97" s="1">
        <v>93.3</v>
      </c>
      <c r="W97" s="1">
        <f t="shared" si="1"/>
        <v>99.7993311</v>
      </c>
      <c r="X97" s="1">
        <v>103.2</v>
      </c>
      <c r="Y97" s="1">
        <v>60.38209792</v>
      </c>
      <c r="Z97" s="1">
        <f t="shared" si="2"/>
        <v>1.65612</v>
      </c>
      <c r="AA97" s="1">
        <v>0.3532431</v>
      </c>
      <c r="AB97" s="1">
        <v>76.4</v>
      </c>
      <c r="AC97" s="1">
        <v>25.4094446</v>
      </c>
      <c r="AD97" s="1" t="s">
        <v>139</v>
      </c>
      <c r="AE97" s="1">
        <v>36.48466471</v>
      </c>
      <c r="AF97" s="1">
        <v>90.6</v>
      </c>
      <c r="AG97" s="1" t="s">
        <v>140</v>
      </c>
      <c r="AH97" s="1" t="s">
        <v>141</v>
      </c>
      <c r="AI97" s="1" t="s">
        <v>142</v>
      </c>
      <c r="AJ97" s="1" t="s">
        <v>167</v>
      </c>
      <c r="AK97" s="1" t="s">
        <v>143</v>
      </c>
      <c r="AL97" s="1">
        <v>133.0</v>
      </c>
      <c r="AM97" s="1">
        <v>99.0</v>
      </c>
      <c r="AN97" s="1">
        <v>1924.63</v>
      </c>
      <c r="AO97" s="1">
        <v>18.5872</v>
      </c>
      <c r="AP97" s="1">
        <v>775.523</v>
      </c>
      <c r="AQ97" s="1">
        <v>1140.9</v>
      </c>
      <c r="AR97" s="1">
        <v>15.3837</v>
      </c>
      <c r="AS97" s="1">
        <v>1728.59</v>
      </c>
      <c r="AT97" s="1">
        <v>2177.08</v>
      </c>
      <c r="AU97" s="1">
        <v>259.449</v>
      </c>
      <c r="AV97" s="1">
        <v>10.5388</v>
      </c>
      <c r="AW97" s="1">
        <v>1.40122</v>
      </c>
      <c r="AX97" s="1">
        <v>3.6117</v>
      </c>
      <c r="AY97" s="1">
        <v>841.392</v>
      </c>
      <c r="AZ97" s="1">
        <v>0.926443</v>
      </c>
      <c r="BA97" s="1">
        <v>1.44876</v>
      </c>
      <c r="BB97" s="1">
        <v>15.6752</v>
      </c>
      <c r="BC97" s="1">
        <v>4.4246</v>
      </c>
      <c r="BD97" s="1">
        <v>1.05375</v>
      </c>
      <c r="BE97" s="1">
        <v>364.551</v>
      </c>
      <c r="BF97" s="1">
        <v>7.01693</v>
      </c>
      <c r="BG97" s="1">
        <v>155.135</v>
      </c>
      <c r="BH97" s="1">
        <v>1.737752109</v>
      </c>
      <c r="BI97" s="1">
        <v>0.542421559</v>
      </c>
      <c r="BJ97" s="1">
        <v>0.635353148</v>
      </c>
      <c r="BK97" s="1">
        <v>0.030087191</v>
      </c>
      <c r="BL97" s="1" t="s">
        <v>144</v>
      </c>
      <c r="BM97" s="1" t="s">
        <v>145</v>
      </c>
      <c r="BN97" s="1" t="s">
        <v>145</v>
      </c>
      <c r="BO97" s="1" t="s">
        <v>145</v>
      </c>
      <c r="BP97" s="1" t="s">
        <v>146</v>
      </c>
      <c r="BQ97" s="1" t="s">
        <v>146</v>
      </c>
      <c r="BR97" s="1" t="s">
        <v>146</v>
      </c>
      <c r="BS97" s="1">
        <v>10.23406678</v>
      </c>
      <c r="BT97" s="1">
        <v>13.5906703</v>
      </c>
      <c r="BU97" s="1">
        <v>12.65252904</v>
      </c>
      <c r="BV97" s="1">
        <v>6.174464702</v>
      </c>
      <c r="BW97" s="1">
        <v>12.64260364</v>
      </c>
      <c r="BX97" s="1">
        <v>0.372301497</v>
      </c>
      <c r="BY97" s="1">
        <v>0.193403375</v>
      </c>
      <c r="BZ97" s="1" t="s">
        <v>1091</v>
      </c>
      <c r="CA97" s="1">
        <v>25.7218543</v>
      </c>
      <c r="CB97" s="1" t="s">
        <v>148</v>
      </c>
      <c r="CC97" s="1">
        <v>0.129540465</v>
      </c>
      <c r="CD97" s="1">
        <v>0.435537922</v>
      </c>
      <c r="CE97" s="1">
        <v>0.007164593</v>
      </c>
      <c r="CF97" s="1">
        <v>0.153769115</v>
      </c>
      <c r="CG97" s="1">
        <v>0.087169215</v>
      </c>
      <c r="CH97" s="1">
        <v>1911.222</v>
      </c>
      <c r="CI97" s="2" t="s">
        <v>1080</v>
      </c>
      <c r="CJ97" s="1">
        <v>1240.853</v>
      </c>
      <c r="CK97" s="1">
        <v>1144.239</v>
      </c>
      <c r="CL97" s="1">
        <v>96.614</v>
      </c>
      <c r="CM97" s="1">
        <v>1005.481</v>
      </c>
      <c r="CN97" s="1">
        <v>215.773</v>
      </c>
      <c r="CO97" s="1">
        <v>14.734</v>
      </c>
      <c r="CP97" s="1">
        <v>0.0</v>
      </c>
      <c r="CQ97" s="1">
        <v>14.734</v>
      </c>
      <c r="CR97" s="1">
        <v>0.0</v>
      </c>
      <c r="CS97" s="1">
        <v>4.856</v>
      </c>
      <c r="CT97" s="1">
        <v>4.856</v>
      </c>
      <c r="CU97" s="1">
        <v>0.008</v>
      </c>
      <c r="CV97" s="1">
        <v>14.619</v>
      </c>
      <c r="CW97" s="1">
        <v>0.0</v>
      </c>
      <c r="CX97" s="1">
        <v>0.0</v>
      </c>
      <c r="CY97" s="1">
        <v>987.335</v>
      </c>
      <c r="CZ97" s="1">
        <v>0.0</v>
      </c>
      <c r="DA97" s="1">
        <v>12.514</v>
      </c>
      <c r="DB97" s="1">
        <v>12.514</v>
      </c>
      <c r="DC97" s="1">
        <v>0.311</v>
      </c>
      <c r="DD97" s="1">
        <v>0.598</v>
      </c>
      <c r="DE97" s="1">
        <v>0.909</v>
      </c>
      <c r="DF97" s="1">
        <v>3.037</v>
      </c>
      <c r="DG97" s="1">
        <v>1.686</v>
      </c>
      <c r="DH97" s="1">
        <v>4.723</v>
      </c>
      <c r="DI97" s="1">
        <v>0.139</v>
      </c>
      <c r="DJ97" s="1">
        <v>16.622</v>
      </c>
      <c r="DK97" s="1">
        <v>16.76</v>
      </c>
      <c r="DL97" s="1">
        <v>138.643</v>
      </c>
      <c r="DM97" s="1">
        <v>60.306</v>
      </c>
      <c r="DN97" s="1">
        <v>198.949</v>
      </c>
      <c r="DO97" s="1">
        <v>0.0</v>
      </c>
      <c r="DP97" s="1">
        <v>4.856</v>
      </c>
      <c r="DQ97" s="1">
        <v>4.856</v>
      </c>
      <c r="DR97" s="1" t="s">
        <v>149</v>
      </c>
      <c r="DS97" s="1" t="s">
        <v>149</v>
      </c>
      <c r="DT97" s="1" t="s">
        <v>149</v>
      </c>
      <c r="DU97" s="1" t="s">
        <v>157</v>
      </c>
      <c r="DV97" s="1">
        <v>993.033</v>
      </c>
      <c r="DW97" s="1" t="s">
        <v>1092</v>
      </c>
      <c r="DX97" s="1">
        <v>644.723</v>
      </c>
      <c r="DY97" s="1">
        <v>522.428</v>
      </c>
      <c r="DZ97" s="1">
        <v>112.111</v>
      </c>
      <c r="EA97" s="1" t="s">
        <v>149</v>
      </c>
      <c r="EB97" s="1" t="s">
        <v>149</v>
      </c>
      <c r="EC97" s="1" t="s">
        <v>149</v>
      </c>
      <c r="ED97" s="1" t="s">
        <v>157</v>
      </c>
      <c r="EE97" s="1" t="s">
        <v>441</v>
      </c>
      <c r="EF97" s="1" t="s">
        <v>151</v>
      </c>
      <c r="EG97" s="1" t="s">
        <v>151</v>
      </c>
    </row>
    <row r="98" ht="14.25" customHeight="1">
      <c r="A98" s="1" t="s">
        <v>442</v>
      </c>
      <c r="B98" s="1" t="s">
        <v>136</v>
      </c>
      <c r="C98" s="1">
        <v>57.0</v>
      </c>
      <c r="D98" s="4" t="s">
        <v>161</v>
      </c>
      <c r="E98" s="1">
        <v>85.9</v>
      </c>
      <c r="F98" s="1">
        <v>55.0</v>
      </c>
      <c r="G98" s="1" t="s">
        <v>154</v>
      </c>
      <c r="H98" s="1">
        <v>19.0</v>
      </c>
      <c r="I98" s="1">
        <v>128.0</v>
      </c>
      <c r="J98" s="1">
        <v>197.0</v>
      </c>
      <c r="K98" s="1">
        <v>3.581818182</v>
      </c>
      <c r="L98" s="1">
        <v>169.8</v>
      </c>
      <c r="M98" s="1">
        <v>0.9</v>
      </c>
      <c r="N98" s="1">
        <v>90.0</v>
      </c>
      <c r="O98" s="1">
        <v>5.6</v>
      </c>
      <c r="P98" s="1">
        <v>1.87</v>
      </c>
      <c r="Q98" s="1">
        <v>14.79</v>
      </c>
      <c r="R98" s="1">
        <v>0.126436782</v>
      </c>
      <c r="S98" s="1">
        <v>96.0</v>
      </c>
      <c r="T98" s="1">
        <v>8.55</v>
      </c>
      <c r="U98" s="1">
        <v>4.995</v>
      </c>
      <c r="V98" s="1">
        <v>102.3</v>
      </c>
      <c r="W98" s="1">
        <f t="shared" si="1"/>
        <v>114.3812709</v>
      </c>
      <c r="X98" s="1">
        <v>90.2</v>
      </c>
      <c r="Y98" s="1">
        <v>52.68426321</v>
      </c>
      <c r="Z98" s="1">
        <f t="shared" si="2"/>
        <v>1.8981</v>
      </c>
      <c r="AA98" s="1">
        <v>0.346004129</v>
      </c>
      <c r="AB98" s="1">
        <v>85.2</v>
      </c>
      <c r="AC98" s="1">
        <v>29.13717041</v>
      </c>
      <c r="AD98" s="1" t="s">
        <v>139</v>
      </c>
      <c r="AE98" s="1">
        <v>39.70980393</v>
      </c>
      <c r="AF98" s="1">
        <v>104.2</v>
      </c>
      <c r="AG98" s="1" t="s">
        <v>140</v>
      </c>
      <c r="AH98" s="1" t="s">
        <v>141</v>
      </c>
      <c r="AI98" s="1" t="s">
        <v>142</v>
      </c>
      <c r="AJ98" s="1" t="s">
        <v>142</v>
      </c>
      <c r="AK98" s="1" t="s">
        <v>143</v>
      </c>
      <c r="AL98" s="1">
        <v>135.0</v>
      </c>
      <c r="AM98" s="1">
        <v>86.0</v>
      </c>
      <c r="AN98" s="1">
        <v>2385.05</v>
      </c>
      <c r="AO98" s="1">
        <v>18.4826</v>
      </c>
      <c r="AP98" s="1">
        <v>601.899</v>
      </c>
      <c r="AQ98" s="1">
        <v>1275.16</v>
      </c>
      <c r="AR98" s="1">
        <v>16.1052</v>
      </c>
      <c r="AS98" s="1">
        <v>1143.74</v>
      </c>
      <c r="AT98" s="1">
        <v>2721.77</v>
      </c>
      <c r="AU98" s="1">
        <v>222.855</v>
      </c>
      <c r="AV98" s="1">
        <v>11.018</v>
      </c>
      <c r="AW98" s="1">
        <v>4.81014</v>
      </c>
      <c r="AX98" s="1">
        <v>3.53814</v>
      </c>
      <c r="AY98" s="1">
        <v>1419.32</v>
      </c>
      <c r="AZ98" s="1">
        <v>1.33387</v>
      </c>
      <c r="BA98" s="1">
        <v>3.02388</v>
      </c>
      <c r="BB98" s="1">
        <v>22.0811</v>
      </c>
      <c r="BC98" s="1">
        <v>7.43896</v>
      </c>
      <c r="BD98" s="1">
        <v>1.70809</v>
      </c>
      <c r="BE98" s="1">
        <v>445.98</v>
      </c>
      <c r="BF98" s="1">
        <v>8.03319</v>
      </c>
      <c r="BG98" s="1">
        <v>143.657</v>
      </c>
      <c r="BH98" s="1">
        <v>1.471156475</v>
      </c>
      <c r="BI98" s="1">
        <v>0.516143798</v>
      </c>
      <c r="BJ98" s="1">
        <v>0.305804373</v>
      </c>
      <c r="BK98" s="1">
        <v>0.011336575</v>
      </c>
      <c r="BL98" s="1" t="s">
        <v>156</v>
      </c>
      <c r="BM98" s="1" t="s">
        <v>145</v>
      </c>
      <c r="BN98" s="1" t="s">
        <v>146</v>
      </c>
      <c r="BO98" s="1" t="s">
        <v>146</v>
      </c>
      <c r="BP98" s="1" t="s">
        <v>146</v>
      </c>
      <c r="BQ98" s="1" t="s">
        <v>146</v>
      </c>
      <c r="BR98" s="1" t="s">
        <v>146</v>
      </c>
      <c r="BS98" s="1">
        <v>14.84558815</v>
      </c>
      <c r="BT98" s="1">
        <v>6.803373779</v>
      </c>
      <c r="BU98" s="1">
        <v>5.713758092</v>
      </c>
      <c r="BV98" s="1">
        <v>7.155854495</v>
      </c>
      <c r="BW98" s="1">
        <v>6.834595998</v>
      </c>
      <c r="BX98" s="1">
        <v>-0.386004998</v>
      </c>
      <c r="BY98" s="1">
        <v>-0.161846959</v>
      </c>
      <c r="BZ98" s="1" t="s">
        <v>1094</v>
      </c>
      <c r="CA98" s="1">
        <v>31.17850288</v>
      </c>
      <c r="CB98" s="1" t="s">
        <v>148</v>
      </c>
      <c r="CC98" s="1">
        <v>0.087178711</v>
      </c>
      <c r="CD98" s="1">
        <v>0.227769997</v>
      </c>
      <c r="CE98" s="1">
        <v>0.027785138</v>
      </c>
      <c r="CF98" s="1">
        <v>0.18507022</v>
      </c>
      <c r="CG98" s="1">
        <v>0.185259492</v>
      </c>
      <c r="CH98" s="1">
        <v>1252.205</v>
      </c>
      <c r="CI98" s="2" t="s">
        <v>1080</v>
      </c>
      <c r="CJ98" s="1">
        <v>1258.231</v>
      </c>
      <c r="CK98" s="1">
        <v>894.439</v>
      </c>
      <c r="CL98" s="1">
        <v>363.792</v>
      </c>
      <c r="CM98" s="1">
        <v>182.709</v>
      </c>
      <c r="CN98" s="1">
        <v>1041.589</v>
      </c>
      <c r="CO98" s="1">
        <v>29.763</v>
      </c>
      <c r="CP98" s="1">
        <v>0.0</v>
      </c>
      <c r="CQ98" s="1">
        <v>29.763</v>
      </c>
      <c r="CR98" s="1">
        <v>0.0</v>
      </c>
      <c r="CS98" s="1">
        <v>4.171</v>
      </c>
      <c r="CT98" s="1">
        <v>4.171</v>
      </c>
      <c r="CU98" s="1">
        <v>0.0</v>
      </c>
      <c r="CV98" s="1">
        <v>22.788</v>
      </c>
      <c r="CW98" s="1">
        <v>0.0</v>
      </c>
      <c r="CX98" s="1">
        <v>0.0</v>
      </c>
      <c r="CY98" s="1">
        <v>12.578</v>
      </c>
      <c r="CZ98" s="1">
        <v>0.0</v>
      </c>
      <c r="DA98" s="1">
        <v>0.0</v>
      </c>
      <c r="DB98" s="1">
        <v>0.0</v>
      </c>
      <c r="DC98" s="1">
        <v>33.063</v>
      </c>
      <c r="DD98" s="1">
        <v>0.003</v>
      </c>
      <c r="DE98" s="1">
        <v>33.065</v>
      </c>
      <c r="DF98" s="1">
        <v>136.597</v>
      </c>
      <c r="DG98" s="1">
        <v>0.468</v>
      </c>
      <c r="DH98" s="1">
        <v>137.065</v>
      </c>
      <c r="DI98" s="1">
        <v>0.265</v>
      </c>
      <c r="DJ98" s="1">
        <v>1.647</v>
      </c>
      <c r="DK98" s="1">
        <v>1.912</v>
      </c>
      <c r="DL98" s="1">
        <v>682.153</v>
      </c>
      <c r="DM98" s="1">
        <v>357.483</v>
      </c>
      <c r="DN98" s="1">
        <v>1039.636</v>
      </c>
      <c r="DO98" s="1">
        <v>0.0</v>
      </c>
      <c r="DP98" s="1">
        <v>4.171</v>
      </c>
      <c r="DQ98" s="1">
        <v>4.171</v>
      </c>
      <c r="DR98" s="1" t="s">
        <v>157</v>
      </c>
      <c r="DS98" s="1" t="s">
        <v>149</v>
      </c>
      <c r="DT98" s="1" t="s">
        <v>157</v>
      </c>
      <c r="DU98" s="1" t="s">
        <v>149</v>
      </c>
      <c r="DV98" s="1">
        <v>525.022</v>
      </c>
      <c r="DW98" s="1" t="s">
        <v>1092</v>
      </c>
      <c r="DX98" s="1">
        <v>527.549</v>
      </c>
      <c r="DY98" s="1">
        <v>76.606</v>
      </c>
      <c r="DZ98" s="1">
        <v>436.716</v>
      </c>
      <c r="EA98" s="1" t="s">
        <v>157</v>
      </c>
      <c r="EB98" s="1" t="s">
        <v>149</v>
      </c>
      <c r="EC98" s="1" t="s">
        <v>157</v>
      </c>
      <c r="ED98" s="1" t="s">
        <v>149</v>
      </c>
      <c r="EE98" s="1" t="s">
        <v>443</v>
      </c>
      <c r="EF98" s="1" t="s">
        <v>175</v>
      </c>
      <c r="EG98" s="1" t="s">
        <v>151</v>
      </c>
    </row>
    <row r="99" ht="14.25" customHeight="1">
      <c r="A99" s="1" t="s">
        <v>446</v>
      </c>
      <c r="B99" s="1" t="s">
        <v>153</v>
      </c>
      <c r="C99" s="1">
        <v>34.0</v>
      </c>
      <c r="D99" s="4" t="s">
        <v>137</v>
      </c>
      <c r="E99" s="1">
        <v>74.9</v>
      </c>
      <c r="F99" s="1">
        <v>54.0</v>
      </c>
      <c r="G99" s="1" t="s">
        <v>154</v>
      </c>
      <c r="H99" s="1">
        <v>20.0</v>
      </c>
      <c r="I99" s="1">
        <v>92.0</v>
      </c>
      <c r="J99" s="1">
        <v>155.0</v>
      </c>
      <c r="K99" s="1">
        <v>2.87037037</v>
      </c>
      <c r="L99" s="1">
        <v>158.5</v>
      </c>
      <c r="M99" s="1">
        <v>1.6</v>
      </c>
      <c r="N99" s="1">
        <v>102.0</v>
      </c>
      <c r="O99" s="1">
        <v>5.5</v>
      </c>
      <c r="P99" s="1">
        <v>4.79</v>
      </c>
      <c r="Q99" s="1">
        <v>4.06</v>
      </c>
      <c r="R99" s="1">
        <v>1.179802956</v>
      </c>
      <c r="S99" s="1">
        <v>102.0</v>
      </c>
      <c r="T99" s="1">
        <v>27.56</v>
      </c>
      <c r="U99" s="1">
        <v>5.661</v>
      </c>
      <c r="V99" s="1">
        <v>179.0</v>
      </c>
      <c r="W99" s="1">
        <f t="shared" si="1"/>
        <v>255.0670986</v>
      </c>
      <c r="X99" s="1">
        <v>28.1</v>
      </c>
      <c r="Y99" s="1">
        <v>14.42149056</v>
      </c>
      <c r="Z99" s="1">
        <f t="shared" si="2"/>
        <v>6.934096</v>
      </c>
      <c r="AA99" s="1">
        <v>0.289619207</v>
      </c>
      <c r="AB99" s="1">
        <v>96.4</v>
      </c>
      <c r="AC99" s="1">
        <v>38.13140303</v>
      </c>
      <c r="AD99" s="1" t="s">
        <v>155</v>
      </c>
      <c r="AE99" s="1">
        <v>41.81761078</v>
      </c>
      <c r="AF99" s="1">
        <v>115.5</v>
      </c>
      <c r="AG99" s="1" t="s">
        <v>140</v>
      </c>
      <c r="AH99" s="1" t="s">
        <v>141</v>
      </c>
      <c r="AI99" s="1" t="s">
        <v>167</v>
      </c>
      <c r="AJ99" s="1" t="s">
        <v>167</v>
      </c>
      <c r="AK99" s="1" t="s">
        <v>143</v>
      </c>
      <c r="AL99" s="1">
        <v>119.0</v>
      </c>
      <c r="AM99" s="1">
        <v>80.0</v>
      </c>
      <c r="AN99" s="1">
        <v>2041.86</v>
      </c>
      <c r="AO99" s="1">
        <v>17.0133</v>
      </c>
      <c r="AP99" s="1">
        <v>316.584</v>
      </c>
      <c r="AQ99" s="1">
        <v>949.04</v>
      </c>
      <c r="AR99" s="1">
        <v>13.1831</v>
      </c>
      <c r="AS99" s="1">
        <v>998.557</v>
      </c>
      <c r="AT99" s="1">
        <v>2895.09</v>
      </c>
      <c r="AU99" s="1">
        <v>262.701</v>
      </c>
      <c r="AV99" s="1">
        <v>10.8525</v>
      </c>
      <c r="AW99" s="1">
        <v>1.68263</v>
      </c>
      <c r="AX99" s="1">
        <v>3.22726</v>
      </c>
      <c r="AY99" s="1">
        <v>803.931</v>
      </c>
      <c r="AZ99" s="1">
        <v>0.926443</v>
      </c>
      <c r="BA99" s="1">
        <v>1.41535</v>
      </c>
      <c r="BB99" s="1">
        <v>18.4887</v>
      </c>
      <c r="BC99" s="1">
        <v>4.66604</v>
      </c>
      <c r="BD99" s="1">
        <v>0.989438</v>
      </c>
      <c r="BE99" s="1">
        <v>310.18</v>
      </c>
      <c r="BF99" s="1">
        <v>7.13386</v>
      </c>
      <c r="BG99" s="1">
        <v>140.247</v>
      </c>
      <c r="BH99" s="1">
        <v>2.808119318</v>
      </c>
      <c r="BI99" s="1">
        <v>1.137117048</v>
      </c>
      <c r="BJ99" s="1">
        <v>0.60930621</v>
      </c>
      <c r="BK99" s="1">
        <v>0.014618876</v>
      </c>
      <c r="BL99" s="1" t="s">
        <v>144</v>
      </c>
      <c r="BM99" s="1" t="s">
        <v>146</v>
      </c>
      <c r="BN99" s="1" t="s">
        <v>146</v>
      </c>
      <c r="BO99" s="1" t="s">
        <v>146</v>
      </c>
      <c r="BP99" s="1" t="s">
        <v>145</v>
      </c>
      <c r="BQ99" s="1" t="s">
        <v>146</v>
      </c>
      <c r="BR99" s="1" t="s">
        <v>145</v>
      </c>
      <c r="BS99" s="1">
        <v>13.10148325</v>
      </c>
      <c r="BT99" s="1">
        <v>9.178346796</v>
      </c>
      <c r="BU99" s="1">
        <v>9.855440795</v>
      </c>
      <c r="BV99" s="1">
        <v>5.220783719</v>
      </c>
      <c r="BW99" s="1">
        <v>8.742619459</v>
      </c>
      <c r="BX99" s="1">
        <v>0.454724891</v>
      </c>
      <c r="BY99" s="1">
        <v>0.222686039</v>
      </c>
      <c r="BZ99" s="1" t="s">
        <v>1091</v>
      </c>
      <c r="CA99" s="1">
        <v>48.46753247</v>
      </c>
      <c r="CB99" s="1" t="s">
        <v>148</v>
      </c>
      <c r="CC99" s="1">
        <v>0.115810675</v>
      </c>
      <c r="CD99" s="1">
        <v>0.383093419</v>
      </c>
      <c r="CE99" s="1">
        <v>0.003198863</v>
      </c>
      <c r="CF99" s="1">
        <v>0.121260589</v>
      </c>
      <c r="CG99" s="1">
        <v>0.089479296</v>
      </c>
      <c r="CH99" s="1">
        <v>2470.787</v>
      </c>
      <c r="CI99" s="2" t="s">
        <v>1080</v>
      </c>
      <c r="CJ99" s="1">
        <v>2582.114</v>
      </c>
      <c r="CK99" s="1">
        <v>1758.574</v>
      </c>
      <c r="CL99" s="1">
        <v>823.54</v>
      </c>
      <c r="CM99" s="1">
        <v>14.54</v>
      </c>
      <c r="CN99" s="1">
        <v>2544.024</v>
      </c>
      <c r="CO99" s="1">
        <v>20.707</v>
      </c>
      <c r="CP99" s="1">
        <v>0.0</v>
      </c>
      <c r="CQ99" s="1">
        <v>20.707</v>
      </c>
      <c r="CR99" s="1">
        <v>0.0</v>
      </c>
      <c r="CS99" s="1">
        <v>2.838</v>
      </c>
      <c r="CT99" s="1">
        <v>2.838</v>
      </c>
      <c r="CU99" s="1">
        <v>0.005</v>
      </c>
      <c r="CV99" s="1">
        <v>2.107</v>
      </c>
      <c r="CW99" s="1">
        <v>0.0</v>
      </c>
      <c r="CX99" s="1">
        <v>0.0</v>
      </c>
      <c r="CY99" s="1">
        <v>4.564</v>
      </c>
      <c r="CZ99" s="1">
        <v>0.006</v>
      </c>
      <c r="DA99" s="1">
        <v>0.042</v>
      </c>
      <c r="DB99" s="1">
        <v>0.048</v>
      </c>
      <c r="DC99" s="1">
        <v>0.0</v>
      </c>
      <c r="DD99" s="1">
        <v>0.006</v>
      </c>
      <c r="DE99" s="1">
        <v>0.006</v>
      </c>
      <c r="DF99" s="1">
        <v>8.742</v>
      </c>
      <c r="DG99" s="1">
        <v>1.11</v>
      </c>
      <c r="DH99" s="1">
        <v>9.852</v>
      </c>
      <c r="DI99" s="1">
        <v>0.11</v>
      </c>
      <c r="DJ99" s="1">
        <v>1.075</v>
      </c>
      <c r="DK99" s="1">
        <v>1.186</v>
      </c>
      <c r="DL99" s="1">
        <v>1724.369</v>
      </c>
      <c r="DM99" s="1">
        <v>818.469</v>
      </c>
      <c r="DN99" s="1">
        <v>2542.838</v>
      </c>
      <c r="DO99" s="1">
        <v>0.0</v>
      </c>
      <c r="DP99" s="1">
        <v>2.838</v>
      </c>
      <c r="DQ99" s="1">
        <v>2.838</v>
      </c>
      <c r="DR99" s="1" t="s">
        <v>149</v>
      </c>
      <c r="DS99" s="1" t="s">
        <v>149</v>
      </c>
      <c r="DT99" s="1" t="s">
        <v>158</v>
      </c>
      <c r="DU99" s="1" t="s">
        <v>149</v>
      </c>
      <c r="DV99" s="1">
        <v>1210.067</v>
      </c>
      <c r="DW99" s="1" t="s">
        <v>1092</v>
      </c>
      <c r="DX99" s="1">
        <v>1264.589</v>
      </c>
      <c r="DY99" s="1">
        <v>7.121</v>
      </c>
      <c r="DZ99" s="1">
        <v>1245.935</v>
      </c>
      <c r="EA99" s="1" t="s">
        <v>149</v>
      </c>
      <c r="EB99" s="1" t="s">
        <v>149</v>
      </c>
      <c r="EC99" s="1" t="s">
        <v>158</v>
      </c>
      <c r="ED99" s="1" t="s">
        <v>149</v>
      </c>
      <c r="EE99" s="1" t="s">
        <v>447</v>
      </c>
      <c r="EF99" s="1" t="s">
        <v>151</v>
      </c>
      <c r="EG99" s="1" t="s">
        <v>151</v>
      </c>
    </row>
    <row r="100" ht="14.25" customHeight="1">
      <c r="A100" s="1" t="s">
        <v>450</v>
      </c>
      <c r="B100" s="1" t="s">
        <v>153</v>
      </c>
      <c r="C100" s="1">
        <v>50.0</v>
      </c>
      <c r="D100" s="4" t="s">
        <v>161</v>
      </c>
      <c r="E100" s="1">
        <v>66.1</v>
      </c>
      <c r="F100" s="1">
        <v>57.0</v>
      </c>
      <c r="G100" s="1" t="s">
        <v>154</v>
      </c>
      <c r="H100" s="1">
        <v>15.0</v>
      </c>
      <c r="I100" s="1">
        <v>100.0</v>
      </c>
      <c r="J100" s="1">
        <v>165.0</v>
      </c>
      <c r="K100" s="1">
        <v>2.894736842</v>
      </c>
      <c r="L100" s="1">
        <v>107.1</v>
      </c>
      <c r="M100" s="1">
        <v>0.6</v>
      </c>
      <c r="N100" s="1">
        <v>91.0</v>
      </c>
      <c r="O100" s="1">
        <v>5.3</v>
      </c>
      <c r="P100" s="1">
        <v>13.1</v>
      </c>
      <c r="Q100" s="1">
        <v>10.11</v>
      </c>
      <c r="R100" s="1">
        <v>1.295746785</v>
      </c>
      <c r="S100" s="1">
        <v>73.0</v>
      </c>
      <c r="T100" s="1">
        <v>8.66</v>
      </c>
      <c r="U100" s="1">
        <v>5.0505</v>
      </c>
      <c r="V100" s="1">
        <v>101.0</v>
      </c>
      <c r="W100" s="1">
        <f t="shared" si="1"/>
        <v>111.7059013</v>
      </c>
      <c r="X100" s="1">
        <v>88.8</v>
      </c>
      <c r="Y100" s="1">
        <v>51.44346947</v>
      </c>
      <c r="Z100" s="1">
        <f t="shared" si="2"/>
        <v>1.943881333</v>
      </c>
      <c r="AA100" s="1">
        <v>0.344769382</v>
      </c>
      <c r="AB100" s="1">
        <v>65.0</v>
      </c>
      <c r="AC100" s="1">
        <v>26.23637928</v>
      </c>
      <c r="AD100" s="1" t="s">
        <v>139</v>
      </c>
      <c r="AE100" s="1">
        <v>46.5335094</v>
      </c>
      <c r="AF100" s="1">
        <v>84.2</v>
      </c>
      <c r="AG100" s="1" t="s">
        <v>140</v>
      </c>
      <c r="AH100" s="1" t="s">
        <v>154</v>
      </c>
      <c r="AI100" s="1" t="s">
        <v>142</v>
      </c>
      <c r="AJ100" s="1" t="s">
        <v>142</v>
      </c>
      <c r="AK100" s="1" t="s">
        <v>143</v>
      </c>
      <c r="AL100" s="1">
        <v>94.0</v>
      </c>
      <c r="AM100" s="1">
        <v>50.0</v>
      </c>
      <c r="AN100" s="1">
        <v>2165.04</v>
      </c>
      <c r="AO100" s="1">
        <v>21.4437</v>
      </c>
      <c r="AP100" s="1">
        <v>784.159</v>
      </c>
      <c r="AQ100" s="1">
        <v>1141.59</v>
      </c>
      <c r="AR100" s="1">
        <v>14.9323</v>
      </c>
      <c r="AS100" s="1">
        <v>1192.81</v>
      </c>
      <c r="AT100" s="1">
        <v>4287.51</v>
      </c>
      <c r="AU100" s="1">
        <v>306.008</v>
      </c>
      <c r="AV100" s="1">
        <v>9.99316</v>
      </c>
      <c r="AW100" s="1">
        <v>2.63427</v>
      </c>
      <c r="AX100" s="1">
        <v>3.36652</v>
      </c>
      <c r="AY100" s="1">
        <v>987.966</v>
      </c>
      <c r="AZ100" s="1">
        <v>1.51292</v>
      </c>
      <c r="BA100" s="1">
        <v>2.23901</v>
      </c>
      <c r="BB100" s="1">
        <v>19.5342</v>
      </c>
      <c r="BC100" s="1">
        <v>6.53529</v>
      </c>
      <c r="BD100" s="1">
        <v>1.50891</v>
      </c>
      <c r="BE100" s="1">
        <v>386.645</v>
      </c>
      <c r="BF100" s="1">
        <v>7.72873</v>
      </c>
      <c r="BG100" s="1">
        <v>187.243</v>
      </c>
      <c r="BH100" s="1">
        <v>5.570731031</v>
      </c>
      <c r="BI100" s="1">
        <v>1.154252059</v>
      </c>
      <c r="BJ100" s="1">
        <v>0.401174785</v>
      </c>
      <c r="BK100" s="1">
        <v>0.035038342</v>
      </c>
      <c r="BL100" s="1" t="s">
        <v>156</v>
      </c>
      <c r="BM100" s="1" t="s">
        <v>146</v>
      </c>
      <c r="BN100" s="1" t="s">
        <v>146</v>
      </c>
      <c r="BO100" s="1" t="s">
        <v>146</v>
      </c>
      <c r="BP100" s="1" t="s">
        <v>146</v>
      </c>
      <c r="BQ100" s="1" t="s">
        <v>146</v>
      </c>
      <c r="BR100" s="1" t="s">
        <v>146</v>
      </c>
      <c r="BS100" s="1">
        <v>7.367240946</v>
      </c>
      <c r="BT100" s="1">
        <v>14.19431134</v>
      </c>
      <c r="BU100" s="1">
        <v>2.377784326</v>
      </c>
      <c r="BV100" s="1">
        <v>1.029284906</v>
      </c>
      <c r="BW100" s="1">
        <v>12.29089338</v>
      </c>
      <c r="BX100" s="1">
        <v>-0.535240473</v>
      </c>
      <c r="BY100" s="1">
        <v>-0.247224237</v>
      </c>
      <c r="BZ100" s="1" t="s">
        <v>1094</v>
      </c>
      <c r="CA100" s="1">
        <v>38.6128266</v>
      </c>
      <c r="CB100" s="1" t="s">
        <v>148</v>
      </c>
      <c r="CC100" s="1">
        <v>0.172660902</v>
      </c>
      <c r="CD100" s="1">
        <v>0.338054705</v>
      </c>
      <c r="CE100" s="1">
        <v>0.034518723</v>
      </c>
      <c r="CF100" s="1">
        <v>0.049086566</v>
      </c>
      <c r="CG100" s="1">
        <v>0.170978703</v>
      </c>
      <c r="CH100" s="1">
        <v>760.479</v>
      </c>
      <c r="CI100" s="2" t="s">
        <v>1093</v>
      </c>
      <c r="CJ100" s="1">
        <v>265.813</v>
      </c>
      <c r="CK100" s="1">
        <v>220.678</v>
      </c>
      <c r="CL100" s="1">
        <v>45.135</v>
      </c>
      <c r="CM100" s="1">
        <v>81.751</v>
      </c>
      <c r="CN100" s="1">
        <v>161.671</v>
      </c>
      <c r="CO100" s="1">
        <v>0.277</v>
      </c>
      <c r="CP100" s="1">
        <v>0.0</v>
      </c>
      <c r="CQ100" s="1">
        <v>0.277</v>
      </c>
      <c r="CR100" s="1">
        <v>0.026</v>
      </c>
      <c r="CS100" s="1">
        <v>22.087</v>
      </c>
      <c r="CT100" s="1">
        <v>22.113</v>
      </c>
      <c r="CU100" s="1">
        <v>0.0</v>
      </c>
      <c r="CV100" s="1">
        <v>0.0</v>
      </c>
      <c r="CW100" s="1">
        <v>59.817</v>
      </c>
      <c r="CX100" s="1">
        <v>0.0</v>
      </c>
      <c r="CY100" s="1">
        <v>12.114</v>
      </c>
      <c r="CZ100" s="1">
        <v>0.065</v>
      </c>
      <c r="DA100" s="1">
        <v>0.462</v>
      </c>
      <c r="DB100" s="1">
        <v>0.527</v>
      </c>
      <c r="DC100" s="1">
        <v>0.101</v>
      </c>
      <c r="DD100" s="1">
        <v>0.473</v>
      </c>
      <c r="DE100" s="1">
        <v>0.574</v>
      </c>
      <c r="DF100" s="1">
        <v>5.217</v>
      </c>
      <c r="DG100" s="1">
        <v>3.503</v>
      </c>
      <c r="DH100" s="1">
        <v>8.72</v>
      </c>
      <c r="DI100" s="1">
        <v>17.448</v>
      </c>
      <c r="DJ100" s="1">
        <v>13.057</v>
      </c>
      <c r="DK100" s="1">
        <v>30.506</v>
      </c>
      <c r="DL100" s="1">
        <v>125.614</v>
      </c>
      <c r="DM100" s="1">
        <v>5.552</v>
      </c>
      <c r="DN100" s="1">
        <v>131.166</v>
      </c>
      <c r="DO100" s="1">
        <v>0.026</v>
      </c>
      <c r="DP100" s="1">
        <v>22.087</v>
      </c>
      <c r="DQ100" s="1">
        <v>22.113</v>
      </c>
      <c r="DR100" s="1" t="s">
        <v>157</v>
      </c>
      <c r="DS100" s="1" t="s">
        <v>158</v>
      </c>
      <c r="DT100" s="1" t="s">
        <v>157</v>
      </c>
      <c r="DU100" s="1" t="s">
        <v>157</v>
      </c>
      <c r="DV100" s="1">
        <v>351.254</v>
      </c>
      <c r="DW100" s="1" t="s">
        <v>1093</v>
      </c>
      <c r="DX100" s="1">
        <v>122.775</v>
      </c>
      <c r="DY100" s="1">
        <v>37.76</v>
      </c>
      <c r="DZ100" s="1">
        <v>74.674</v>
      </c>
      <c r="EA100" s="1" t="s">
        <v>158</v>
      </c>
      <c r="EB100" s="1" t="s">
        <v>158</v>
      </c>
      <c r="EC100" s="1" t="s">
        <v>157</v>
      </c>
      <c r="ED100" s="1" t="s">
        <v>157</v>
      </c>
      <c r="EE100" s="1" t="s">
        <v>451</v>
      </c>
      <c r="EF100" s="1" t="s">
        <v>151</v>
      </c>
      <c r="EG100" s="1" t="s">
        <v>151</v>
      </c>
    </row>
    <row r="101" ht="14.25" customHeight="1">
      <c r="A101" s="1" t="s">
        <v>454</v>
      </c>
      <c r="B101" s="1" t="s">
        <v>136</v>
      </c>
      <c r="C101" s="1">
        <v>53.0</v>
      </c>
      <c r="D101" s="4" t="s">
        <v>161</v>
      </c>
      <c r="E101" s="1">
        <v>96.1</v>
      </c>
      <c r="F101" s="1">
        <v>38.0</v>
      </c>
      <c r="G101" s="1" t="s">
        <v>138</v>
      </c>
      <c r="H101" s="1">
        <v>32.0</v>
      </c>
      <c r="I101" s="1">
        <v>131.0</v>
      </c>
      <c r="J101" s="1">
        <v>200.0</v>
      </c>
      <c r="K101" s="1">
        <v>5.263157895</v>
      </c>
      <c r="L101" s="1">
        <v>108.1</v>
      </c>
      <c r="M101" s="1">
        <v>3.0</v>
      </c>
      <c r="N101" s="1">
        <v>94.0</v>
      </c>
      <c r="O101" s="1">
        <v>5.8</v>
      </c>
      <c r="P101" s="1">
        <v>2.43</v>
      </c>
      <c r="Q101" s="1">
        <v>7.53</v>
      </c>
      <c r="R101" s="1">
        <v>0.322709163</v>
      </c>
      <c r="S101" s="1">
        <v>158.0</v>
      </c>
      <c r="T101" s="1">
        <v>15.34</v>
      </c>
      <c r="U101" s="1">
        <v>5.217</v>
      </c>
      <c r="V101" s="1">
        <v>139.7</v>
      </c>
      <c r="W101" s="1">
        <f t="shared" si="1"/>
        <v>178.6837507</v>
      </c>
      <c r="X101" s="1">
        <v>50.4</v>
      </c>
      <c r="Y101" s="1">
        <v>28.11488567</v>
      </c>
      <c r="Z101" s="1">
        <f t="shared" si="2"/>
        <v>3.556834667</v>
      </c>
      <c r="AA101" s="1">
        <v>0.316167193</v>
      </c>
      <c r="AB101" s="1">
        <v>76.0</v>
      </c>
      <c r="AC101" s="1">
        <v>24.50726689</v>
      </c>
      <c r="AD101" s="1" t="s">
        <v>154</v>
      </c>
      <c r="AE101" s="1">
        <v>36.74141533</v>
      </c>
      <c r="AF101" s="1">
        <v>96.8</v>
      </c>
      <c r="AG101" s="1" t="s">
        <v>140</v>
      </c>
      <c r="AH101" s="1" t="s">
        <v>141</v>
      </c>
      <c r="AI101" s="1" t="s">
        <v>167</v>
      </c>
      <c r="AJ101" s="1" t="s">
        <v>167</v>
      </c>
      <c r="AK101" s="1" t="s">
        <v>143</v>
      </c>
      <c r="AL101" s="1">
        <v>122.0</v>
      </c>
      <c r="AM101" s="1">
        <v>81.0</v>
      </c>
      <c r="AN101" s="1">
        <v>2253.41</v>
      </c>
      <c r="AO101" s="1">
        <v>17.2421</v>
      </c>
      <c r="AP101" s="1">
        <v>425.236</v>
      </c>
      <c r="AQ101" s="1">
        <v>945.316</v>
      </c>
      <c r="AR101" s="1">
        <v>14.3777</v>
      </c>
      <c r="AS101" s="1">
        <v>1098.98</v>
      </c>
      <c r="AT101" s="1">
        <v>3271.11</v>
      </c>
      <c r="AU101" s="1">
        <v>309.096</v>
      </c>
      <c r="AV101" s="1">
        <v>10.444</v>
      </c>
      <c r="AW101" s="1">
        <v>1.89209</v>
      </c>
      <c r="AX101" s="1">
        <v>4.05316</v>
      </c>
      <c r="AY101" s="1">
        <v>643.826</v>
      </c>
      <c r="AZ101" s="1">
        <v>1.05033</v>
      </c>
      <c r="BA101" s="1">
        <v>1.35426</v>
      </c>
      <c r="BB101" s="1">
        <v>18.7801</v>
      </c>
      <c r="BC101" s="1">
        <v>4.91668</v>
      </c>
      <c r="BD101" s="1">
        <v>1.38036</v>
      </c>
      <c r="BE101" s="1">
        <v>332.738</v>
      </c>
      <c r="BF101" s="1">
        <v>6.30855</v>
      </c>
      <c r="BG101" s="1">
        <v>233.355</v>
      </c>
      <c r="BH101" s="1">
        <v>1.157538833</v>
      </c>
      <c r="BI101" s="1">
        <v>0.208553832</v>
      </c>
      <c r="BJ101" s="1">
        <v>0.168370145</v>
      </c>
      <c r="BK101" s="1">
        <v>0.025485376</v>
      </c>
      <c r="BL101" s="1" t="s">
        <v>144</v>
      </c>
      <c r="BM101" s="1" t="s">
        <v>146</v>
      </c>
      <c r="BN101" s="1" t="s">
        <v>145</v>
      </c>
      <c r="BO101" s="1" t="s">
        <v>145</v>
      </c>
      <c r="BP101" s="1" t="s">
        <v>146</v>
      </c>
      <c r="BQ101" s="1" t="s">
        <v>146</v>
      </c>
      <c r="BR101" s="1" t="s">
        <v>145</v>
      </c>
      <c r="BS101" s="1">
        <v>7.657108492</v>
      </c>
      <c r="BT101" s="1">
        <v>11.81477195</v>
      </c>
      <c r="BU101" s="1">
        <v>12.25290679</v>
      </c>
      <c r="BV101" s="1">
        <v>9.479654499</v>
      </c>
      <c r="BW101" s="1">
        <v>2.242451527</v>
      </c>
      <c r="BX101" s="1">
        <v>-0.412159546</v>
      </c>
      <c r="BY101" s="1">
        <v>-0.182938103</v>
      </c>
      <c r="BZ101" s="1" t="s">
        <v>1094</v>
      </c>
      <c r="CA101" s="1">
        <v>27.61570248</v>
      </c>
      <c r="CB101" s="1" t="s">
        <v>148</v>
      </c>
      <c r="CC101" s="1">
        <v>0.113535639</v>
      </c>
      <c r="CD101" s="1">
        <v>0.125928017</v>
      </c>
      <c r="CE101" s="1">
        <v>0.001778405</v>
      </c>
      <c r="CF101" s="1">
        <v>0.146337332</v>
      </c>
      <c r="CG101" s="1">
        <v>0.376683133</v>
      </c>
      <c r="CH101" s="1">
        <v>1620.964</v>
      </c>
      <c r="CI101" s="2" t="s">
        <v>1080</v>
      </c>
      <c r="CJ101" s="1">
        <v>942.604</v>
      </c>
      <c r="CK101" s="1">
        <v>647.407</v>
      </c>
      <c r="CL101" s="1">
        <v>295.198</v>
      </c>
      <c r="CM101" s="1">
        <v>19.43</v>
      </c>
      <c r="CN101" s="1">
        <v>909.038</v>
      </c>
      <c r="CO101" s="1">
        <v>12.151</v>
      </c>
      <c r="CP101" s="1">
        <v>0.0</v>
      </c>
      <c r="CQ101" s="1">
        <v>12.151</v>
      </c>
      <c r="CR101" s="1">
        <v>0.0</v>
      </c>
      <c r="CS101" s="1">
        <v>1.986</v>
      </c>
      <c r="CT101" s="1">
        <v>1.986</v>
      </c>
      <c r="CU101" s="1">
        <v>0.0</v>
      </c>
      <c r="CV101" s="1">
        <v>5.612</v>
      </c>
      <c r="CW101" s="1">
        <v>0.0</v>
      </c>
      <c r="CX101" s="1">
        <v>0.0</v>
      </c>
      <c r="CY101" s="1">
        <v>19.392</v>
      </c>
      <c r="CZ101" s="1">
        <v>0.0</v>
      </c>
      <c r="DA101" s="1">
        <v>0.0</v>
      </c>
      <c r="DB101" s="1">
        <v>0.0</v>
      </c>
      <c r="DC101" s="1">
        <v>0.0</v>
      </c>
      <c r="DD101" s="1">
        <v>0.001</v>
      </c>
      <c r="DE101" s="1">
        <v>0.001</v>
      </c>
      <c r="DF101" s="1">
        <v>0.0</v>
      </c>
      <c r="DG101" s="1">
        <v>0.037</v>
      </c>
      <c r="DH101" s="1">
        <v>0.037</v>
      </c>
      <c r="DI101" s="1">
        <v>0.304</v>
      </c>
      <c r="DJ101" s="1">
        <v>1.003</v>
      </c>
      <c r="DK101" s="1">
        <v>1.308</v>
      </c>
      <c r="DL101" s="1">
        <v>615.56</v>
      </c>
      <c r="DM101" s="1">
        <v>292.17</v>
      </c>
      <c r="DN101" s="1">
        <v>907.73</v>
      </c>
      <c r="DO101" s="1">
        <v>0.0</v>
      </c>
      <c r="DP101" s="1">
        <v>1.986</v>
      </c>
      <c r="DQ101" s="1">
        <v>1.986</v>
      </c>
      <c r="DR101" s="1" t="s">
        <v>149</v>
      </c>
      <c r="DS101" s="1" t="s">
        <v>149</v>
      </c>
      <c r="DT101" s="1" t="s">
        <v>158</v>
      </c>
      <c r="DU101" s="1" t="s">
        <v>149</v>
      </c>
      <c r="DV101" s="1">
        <v>719.338</v>
      </c>
      <c r="DW101" s="1" t="s">
        <v>1092</v>
      </c>
      <c r="DX101" s="1">
        <v>418.301</v>
      </c>
      <c r="DY101" s="1">
        <v>8.623</v>
      </c>
      <c r="DZ101" s="1">
        <v>403.405</v>
      </c>
      <c r="EA101" s="1" t="s">
        <v>149</v>
      </c>
      <c r="EB101" s="1" t="s">
        <v>149</v>
      </c>
      <c r="EC101" s="1" t="s">
        <v>158</v>
      </c>
      <c r="ED101" s="1" t="s">
        <v>149</v>
      </c>
      <c r="EE101" s="1" t="s">
        <v>455</v>
      </c>
      <c r="EF101" s="1" t="s">
        <v>151</v>
      </c>
      <c r="EG101" s="1" t="s">
        <v>151</v>
      </c>
    </row>
    <row r="102" ht="14.25" customHeight="1">
      <c r="A102" s="1" t="s">
        <v>458</v>
      </c>
      <c r="B102" s="1" t="s">
        <v>136</v>
      </c>
      <c r="C102" s="1">
        <v>48.0</v>
      </c>
      <c r="D102" s="4" t="s">
        <v>161</v>
      </c>
      <c r="E102" s="1">
        <v>135.0</v>
      </c>
      <c r="F102" s="1">
        <v>28.0</v>
      </c>
      <c r="G102" s="1" t="s">
        <v>138</v>
      </c>
      <c r="H102" s="1">
        <v>68.0</v>
      </c>
      <c r="I102" s="1">
        <v>171.0</v>
      </c>
      <c r="J102" s="1">
        <v>253.0</v>
      </c>
      <c r="K102" s="1">
        <v>9.035714286</v>
      </c>
      <c r="L102" s="1">
        <v>122.5</v>
      </c>
      <c r="M102" s="1">
        <v>2.0</v>
      </c>
      <c r="N102" s="1">
        <v>100.0</v>
      </c>
      <c r="O102" s="1">
        <v>5.8</v>
      </c>
      <c r="P102" s="1">
        <v>2.74</v>
      </c>
      <c r="Q102" s="1">
        <v>3.41</v>
      </c>
      <c r="R102" s="1">
        <v>0.803519062</v>
      </c>
      <c r="S102" s="1">
        <v>337.0</v>
      </c>
      <c r="T102" s="1">
        <v>24.08</v>
      </c>
      <c r="U102" s="1">
        <v>5.55</v>
      </c>
      <c r="V102" s="1">
        <v>169.2</v>
      </c>
      <c r="W102" s="1">
        <f t="shared" si="1"/>
        <v>234.9268293</v>
      </c>
      <c r="X102" s="1">
        <v>32.1</v>
      </c>
      <c r="Y102" s="1">
        <v>16.83577265</v>
      </c>
      <c r="Z102" s="1">
        <f t="shared" si="2"/>
        <v>5.939733333</v>
      </c>
      <c r="AA102" s="1">
        <v>0.295369774</v>
      </c>
      <c r="AB102" s="1">
        <v>91.0</v>
      </c>
      <c r="AC102" s="1">
        <v>30.40529253</v>
      </c>
      <c r="AD102" s="1" t="s">
        <v>155</v>
      </c>
      <c r="AE102" s="1">
        <v>40.41400085</v>
      </c>
      <c r="AF102" s="1">
        <v>104.2</v>
      </c>
      <c r="AG102" s="1" t="s">
        <v>140</v>
      </c>
      <c r="AH102" s="1" t="s">
        <v>141</v>
      </c>
      <c r="AI102" s="1" t="s">
        <v>167</v>
      </c>
      <c r="AJ102" s="1" t="s">
        <v>167</v>
      </c>
      <c r="AK102" s="1" t="s">
        <v>143</v>
      </c>
      <c r="AL102" s="1">
        <v>126.0</v>
      </c>
      <c r="AM102" s="1">
        <v>83.0</v>
      </c>
      <c r="AN102" s="1">
        <v>1881.37</v>
      </c>
      <c r="AO102" s="1">
        <v>13.2768</v>
      </c>
      <c r="AP102" s="1">
        <v>512.668</v>
      </c>
      <c r="AQ102" s="1">
        <v>965.457</v>
      </c>
      <c r="AR102" s="1">
        <v>12.6118</v>
      </c>
      <c r="AS102" s="1">
        <v>941.575</v>
      </c>
      <c r="AT102" s="1">
        <v>3053.03</v>
      </c>
      <c r="AU102" s="1">
        <v>226.341</v>
      </c>
      <c r="AV102" s="1">
        <v>11.0301</v>
      </c>
      <c r="AW102" s="1">
        <v>1.73014</v>
      </c>
      <c r="AX102" s="1">
        <v>2.86602</v>
      </c>
      <c r="AY102" s="1">
        <v>553.462</v>
      </c>
      <c r="AZ102" s="1">
        <v>0.896004</v>
      </c>
      <c r="BA102" s="1">
        <v>1.91786</v>
      </c>
      <c r="BB102" s="1">
        <v>25.2604</v>
      </c>
      <c r="BC102" s="1">
        <v>7.61886</v>
      </c>
      <c r="BD102" s="1">
        <v>1.74451</v>
      </c>
      <c r="BE102" s="1">
        <v>239.847</v>
      </c>
      <c r="BF102" s="1">
        <v>7.50346</v>
      </c>
      <c r="BG102" s="1">
        <v>93.5226</v>
      </c>
      <c r="BH102" s="1">
        <v>5.214540555</v>
      </c>
      <c r="BI102" s="1">
        <v>0.619768336</v>
      </c>
      <c r="BJ102" s="1">
        <v>0.303538771</v>
      </c>
      <c r="BK102" s="1">
        <v>0.0</v>
      </c>
      <c r="BL102" s="1" t="s">
        <v>144</v>
      </c>
      <c r="BM102" s="1" t="s">
        <v>146</v>
      </c>
      <c r="BN102" s="1" t="s">
        <v>145</v>
      </c>
      <c r="BO102" s="1" t="s">
        <v>145</v>
      </c>
      <c r="BP102" s="1" t="s">
        <v>145</v>
      </c>
      <c r="BQ102" s="1" t="s">
        <v>146</v>
      </c>
      <c r="BR102" s="1" t="s">
        <v>145</v>
      </c>
      <c r="BS102" s="1">
        <v>16.70261941</v>
      </c>
      <c r="BT102" s="1">
        <v>10.37647973</v>
      </c>
      <c r="BU102" s="1">
        <v>14.47983786</v>
      </c>
      <c r="BV102" s="1">
        <v>2.380409523</v>
      </c>
      <c r="BW102" s="1">
        <v>2.956254548</v>
      </c>
      <c r="BX102" s="1">
        <v>1.111306526</v>
      </c>
      <c r="BY102" s="1">
        <v>0.590806234</v>
      </c>
      <c r="BZ102" s="1" t="s">
        <v>1091</v>
      </c>
      <c r="CA102" s="1">
        <v>30.79462572</v>
      </c>
      <c r="CB102" s="1" t="s">
        <v>148</v>
      </c>
      <c r="CC102" s="1">
        <v>0.198443014</v>
      </c>
      <c r="CD102" s="1">
        <v>0.205464004</v>
      </c>
      <c r="CE102" s="1">
        <v>0.005893266</v>
      </c>
      <c r="CF102" s="1">
        <v>0.053112154</v>
      </c>
      <c r="CG102" s="1">
        <v>0.298301139</v>
      </c>
      <c r="CH102" s="1">
        <v>646.29</v>
      </c>
      <c r="CI102" s="2" t="s">
        <v>1093</v>
      </c>
      <c r="CJ102" s="1">
        <v>390.709</v>
      </c>
      <c r="CK102" s="1">
        <v>348.5</v>
      </c>
      <c r="CL102" s="1">
        <v>42.21</v>
      </c>
      <c r="CM102" s="1">
        <v>292.65</v>
      </c>
      <c r="CN102" s="1">
        <v>92.669</v>
      </c>
      <c r="CO102" s="1">
        <v>0.036</v>
      </c>
      <c r="CP102" s="1">
        <v>0.0</v>
      </c>
      <c r="CQ102" s="1">
        <v>0.036</v>
      </c>
      <c r="CR102" s="1">
        <v>0.0</v>
      </c>
      <c r="CS102" s="1">
        <v>5.355</v>
      </c>
      <c r="CT102" s="1">
        <v>5.355</v>
      </c>
      <c r="CU102" s="1">
        <v>0.0</v>
      </c>
      <c r="CV102" s="1">
        <v>0.002</v>
      </c>
      <c r="CW102" s="1">
        <v>0.0</v>
      </c>
      <c r="CX102" s="1">
        <v>0.0</v>
      </c>
      <c r="CY102" s="1">
        <v>292.543</v>
      </c>
      <c r="CZ102" s="1">
        <v>0.0</v>
      </c>
      <c r="DA102" s="1">
        <v>0.0</v>
      </c>
      <c r="DB102" s="1">
        <v>0.0</v>
      </c>
      <c r="DC102" s="1">
        <v>0.0</v>
      </c>
      <c r="DD102" s="1">
        <v>0.004</v>
      </c>
      <c r="DE102" s="1">
        <v>0.004</v>
      </c>
      <c r="DF102" s="1">
        <v>0.0</v>
      </c>
      <c r="DG102" s="1">
        <v>0.104</v>
      </c>
      <c r="DH102" s="1">
        <v>0.104</v>
      </c>
      <c r="DI102" s="1">
        <v>0.353</v>
      </c>
      <c r="DJ102" s="1">
        <v>4.814</v>
      </c>
      <c r="DK102" s="1">
        <v>5.167</v>
      </c>
      <c r="DL102" s="1">
        <v>55.553</v>
      </c>
      <c r="DM102" s="1">
        <v>31.919</v>
      </c>
      <c r="DN102" s="1">
        <v>87.472</v>
      </c>
      <c r="DO102" s="1">
        <v>0.0</v>
      </c>
      <c r="DP102" s="1">
        <v>5.355</v>
      </c>
      <c r="DQ102" s="1">
        <v>5.355</v>
      </c>
      <c r="DR102" s="1" t="s">
        <v>158</v>
      </c>
      <c r="DS102" s="1" t="s">
        <v>157</v>
      </c>
      <c r="DT102" s="1" t="s">
        <v>149</v>
      </c>
      <c r="DU102" s="1" t="s">
        <v>158</v>
      </c>
      <c r="DV102" s="1">
        <v>343.521</v>
      </c>
      <c r="DW102" s="1" t="s">
        <v>1093</v>
      </c>
      <c r="DX102" s="1">
        <v>207.673</v>
      </c>
      <c r="DY102" s="1">
        <v>155.552</v>
      </c>
      <c r="DZ102" s="1">
        <v>49.256</v>
      </c>
      <c r="EA102" s="1" t="s">
        <v>158</v>
      </c>
      <c r="EB102" s="1" t="s">
        <v>157</v>
      </c>
      <c r="EC102" s="1" t="s">
        <v>149</v>
      </c>
      <c r="ED102" s="1" t="s">
        <v>158</v>
      </c>
      <c r="EE102" s="1" t="s">
        <v>459</v>
      </c>
      <c r="EF102" s="1" t="s">
        <v>151</v>
      </c>
      <c r="EG102" s="1" t="s">
        <v>151</v>
      </c>
    </row>
    <row r="103" ht="14.25" customHeight="1">
      <c r="A103" s="1" t="s">
        <v>462</v>
      </c>
      <c r="B103" s="1" t="s">
        <v>153</v>
      </c>
      <c r="C103" s="1">
        <v>28.0</v>
      </c>
      <c r="D103" s="4" t="s">
        <v>137</v>
      </c>
      <c r="E103" s="1">
        <v>112.0</v>
      </c>
      <c r="F103" s="1">
        <v>46.0</v>
      </c>
      <c r="G103" s="1" t="s">
        <v>154</v>
      </c>
      <c r="H103" s="1">
        <v>21.0</v>
      </c>
      <c r="I103" s="1">
        <v>163.0</v>
      </c>
      <c r="J103" s="1">
        <v>227.0</v>
      </c>
      <c r="K103" s="1">
        <v>4.934782609</v>
      </c>
      <c r="L103" s="1">
        <v>157.8</v>
      </c>
      <c r="M103" s="1">
        <v>3.0</v>
      </c>
      <c r="N103" s="1">
        <v>88.0</v>
      </c>
      <c r="O103" s="1">
        <v>5.4</v>
      </c>
      <c r="P103" s="1">
        <v>3.37</v>
      </c>
      <c r="Q103" s="1">
        <v>8.34</v>
      </c>
      <c r="R103" s="1">
        <v>0.404076739</v>
      </c>
      <c r="S103" s="1">
        <v>107.0</v>
      </c>
      <c r="T103" s="1">
        <v>7.43</v>
      </c>
      <c r="U103" s="1">
        <v>4.884</v>
      </c>
      <c r="V103" s="1">
        <v>97.4</v>
      </c>
      <c r="W103" s="1">
        <f t="shared" si="1"/>
        <v>107.3699422</v>
      </c>
      <c r="X103" s="1">
        <v>104.2</v>
      </c>
      <c r="Y103" s="1">
        <v>62.00376323</v>
      </c>
      <c r="Z103" s="1">
        <f t="shared" si="2"/>
        <v>1.612805333</v>
      </c>
      <c r="AA103" s="1">
        <v>0.35468517</v>
      </c>
      <c r="AB103" s="1">
        <v>65.0</v>
      </c>
      <c r="AC103" s="1">
        <v>23.11251635</v>
      </c>
      <c r="AD103" s="1" t="s">
        <v>154</v>
      </c>
      <c r="AE103" s="1">
        <v>35.39842497</v>
      </c>
      <c r="AF103" s="1">
        <v>82.2</v>
      </c>
      <c r="AG103" s="1" t="s">
        <v>140</v>
      </c>
      <c r="AH103" s="1" t="s">
        <v>154</v>
      </c>
      <c r="AI103" s="1" t="s">
        <v>142</v>
      </c>
      <c r="AJ103" s="1" t="s">
        <v>142</v>
      </c>
      <c r="AK103" s="1" t="s">
        <v>143</v>
      </c>
      <c r="AL103" s="1">
        <v>100.0</v>
      </c>
      <c r="AM103" s="1">
        <v>60.0</v>
      </c>
      <c r="AN103" s="1">
        <v>1872.18</v>
      </c>
      <c r="AO103" s="1">
        <v>12.2549</v>
      </c>
      <c r="AP103" s="1">
        <v>695.555</v>
      </c>
      <c r="AQ103" s="1">
        <v>1153.09</v>
      </c>
      <c r="AR103" s="1">
        <v>12.8837</v>
      </c>
      <c r="AS103" s="1">
        <v>1383.28</v>
      </c>
      <c r="AT103" s="1">
        <v>3995.08</v>
      </c>
      <c r="AU103" s="1">
        <v>256.743</v>
      </c>
      <c r="AV103" s="1">
        <v>10.1464</v>
      </c>
      <c r="AW103" s="1">
        <v>1.17001</v>
      </c>
      <c r="AX103" s="1">
        <v>2.56287</v>
      </c>
      <c r="AY103" s="1">
        <v>887.181</v>
      </c>
      <c r="AZ103" s="1">
        <v>0.938523</v>
      </c>
      <c r="BA103" s="1">
        <v>2.04189</v>
      </c>
      <c r="BB103" s="1">
        <v>13.0854</v>
      </c>
      <c r="BC103" s="1">
        <v>4.94545</v>
      </c>
      <c r="BD103" s="1">
        <v>1.42279</v>
      </c>
      <c r="BE103" s="1">
        <v>299.523</v>
      </c>
      <c r="BF103" s="1">
        <v>7.54217</v>
      </c>
      <c r="BG103" s="1">
        <v>126.938</v>
      </c>
      <c r="BH103" s="1">
        <v>6.031205518</v>
      </c>
      <c r="BI103" s="1">
        <v>1.430861044</v>
      </c>
      <c r="BJ103" s="1">
        <v>0.81825337</v>
      </c>
      <c r="BK103" s="1">
        <v>0.049055642</v>
      </c>
      <c r="BL103" s="1" t="s">
        <v>156</v>
      </c>
      <c r="BM103" s="1" t="s">
        <v>146</v>
      </c>
      <c r="BN103" s="1" t="s">
        <v>146</v>
      </c>
      <c r="BO103" s="1" t="s">
        <v>145</v>
      </c>
      <c r="BP103" s="1" t="s">
        <v>146</v>
      </c>
      <c r="BQ103" s="1" t="s">
        <v>146</v>
      </c>
      <c r="BR103" s="1" t="s">
        <v>146</v>
      </c>
      <c r="BS103" s="1">
        <v>16.93383487</v>
      </c>
      <c r="BT103" s="1">
        <v>10.82086431</v>
      </c>
      <c r="BU103" s="1">
        <v>14.5478035</v>
      </c>
      <c r="BV103" s="1">
        <v>7.301931323</v>
      </c>
      <c r="BW103" s="1">
        <v>3.825484059</v>
      </c>
      <c r="BX103" s="1">
        <v>1.220620087</v>
      </c>
      <c r="BY103" s="1">
        <v>0.652040645</v>
      </c>
      <c r="BZ103" s="1" t="s">
        <v>1091</v>
      </c>
      <c r="CA103" s="1">
        <v>35.19708029</v>
      </c>
      <c r="CB103" s="1" t="s">
        <v>148</v>
      </c>
      <c r="CC103" s="1">
        <v>0.00347459</v>
      </c>
      <c r="CD103" s="1">
        <v>0.368209125</v>
      </c>
      <c r="CE103" s="1">
        <v>0.010521189</v>
      </c>
      <c r="CF103" s="1">
        <v>0.377658711</v>
      </c>
      <c r="CG103" s="1">
        <v>0.038025654</v>
      </c>
      <c r="CH103" s="1">
        <v>1775.074</v>
      </c>
      <c r="CI103" s="2" t="s">
        <v>1080</v>
      </c>
      <c r="CJ103" s="1">
        <v>1019.289</v>
      </c>
      <c r="CK103" s="1">
        <v>930.514</v>
      </c>
      <c r="CL103" s="1">
        <v>88.775</v>
      </c>
      <c r="CM103" s="1">
        <v>741.988</v>
      </c>
      <c r="CN103" s="1">
        <v>273.093</v>
      </c>
      <c r="CO103" s="1">
        <v>2.181</v>
      </c>
      <c r="CP103" s="1">
        <v>0.0</v>
      </c>
      <c r="CQ103" s="1">
        <v>2.181</v>
      </c>
      <c r="CR103" s="1">
        <v>0.0</v>
      </c>
      <c r="CS103" s="1">
        <v>2.028</v>
      </c>
      <c r="CT103" s="1">
        <v>2.028</v>
      </c>
      <c r="CU103" s="1">
        <v>0.0</v>
      </c>
      <c r="CV103" s="1">
        <v>0.351</v>
      </c>
      <c r="CW103" s="1">
        <v>0.0</v>
      </c>
      <c r="CX103" s="1">
        <v>0.0</v>
      </c>
      <c r="CY103" s="1">
        <v>740.5</v>
      </c>
      <c r="CZ103" s="1">
        <v>0.0</v>
      </c>
      <c r="DA103" s="1">
        <v>0.0</v>
      </c>
      <c r="DB103" s="1">
        <v>0.0</v>
      </c>
      <c r="DC103" s="1">
        <v>1.449</v>
      </c>
      <c r="DD103" s="1">
        <v>0.001</v>
      </c>
      <c r="DE103" s="1">
        <v>1.451</v>
      </c>
      <c r="DF103" s="1">
        <v>0.0</v>
      </c>
      <c r="DG103" s="1">
        <v>0.038</v>
      </c>
      <c r="DH103" s="1">
        <v>0.038</v>
      </c>
      <c r="DI103" s="1">
        <v>0.041</v>
      </c>
      <c r="DJ103" s="1">
        <v>9.866</v>
      </c>
      <c r="DK103" s="1">
        <v>9.908</v>
      </c>
      <c r="DL103" s="1">
        <v>186.343</v>
      </c>
      <c r="DM103" s="1">
        <v>76.842</v>
      </c>
      <c r="DN103" s="1">
        <v>263.185</v>
      </c>
      <c r="DO103" s="1">
        <v>0.0</v>
      </c>
      <c r="DP103" s="1">
        <v>2.028</v>
      </c>
      <c r="DQ103" s="1">
        <v>2.028</v>
      </c>
      <c r="DR103" s="1" t="s">
        <v>149</v>
      </c>
      <c r="DS103" s="1" t="s">
        <v>149</v>
      </c>
      <c r="DT103" s="1" t="s">
        <v>149</v>
      </c>
      <c r="DU103" s="1" t="s">
        <v>157</v>
      </c>
      <c r="DV103" s="1">
        <v>948.132</v>
      </c>
      <c r="DW103" s="1" t="s">
        <v>1092</v>
      </c>
      <c r="DX103" s="1">
        <v>544.44</v>
      </c>
      <c r="DY103" s="1">
        <v>396.323</v>
      </c>
      <c r="DZ103" s="1">
        <v>145.869</v>
      </c>
      <c r="EA103" s="1" t="s">
        <v>149</v>
      </c>
      <c r="EB103" s="1" t="s">
        <v>149</v>
      </c>
      <c r="EC103" s="1" t="s">
        <v>149</v>
      </c>
      <c r="ED103" s="1" t="s">
        <v>157</v>
      </c>
      <c r="EE103" s="1" t="s">
        <v>463</v>
      </c>
      <c r="EF103" s="1" t="s">
        <v>151</v>
      </c>
      <c r="EG103" s="1" t="s">
        <v>151</v>
      </c>
    </row>
    <row r="104" ht="14.25" customHeight="1">
      <c r="A104" s="1" t="s">
        <v>468</v>
      </c>
      <c r="B104" s="1" t="s">
        <v>136</v>
      </c>
      <c r="C104" s="1">
        <v>39.0</v>
      </c>
      <c r="D104" s="4" t="s">
        <v>137</v>
      </c>
      <c r="E104" s="1">
        <v>109.0</v>
      </c>
      <c r="F104" s="1">
        <v>41.0</v>
      </c>
      <c r="G104" s="1" t="s">
        <v>154</v>
      </c>
      <c r="H104" s="1">
        <v>27.0</v>
      </c>
      <c r="I104" s="1">
        <v>153.0</v>
      </c>
      <c r="J104" s="1">
        <v>216.0</v>
      </c>
      <c r="K104" s="1">
        <v>5.268292683</v>
      </c>
      <c r="L104" s="1">
        <v>241.8</v>
      </c>
      <c r="M104" s="1">
        <v>0.5</v>
      </c>
      <c r="N104" s="1">
        <v>73.0</v>
      </c>
      <c r="O104" s="1">
        <v>5.1</v>
      </c>
      <c r="P104" s="1">
        <v>9.2</v>
      </c>
      <c r="Q104" s="1">
        <v>3.57</v>
      </c>
      <c r="R104" s="1">
        <v>2.577030812</v>
      </c>
      <c r="S104" s="1">
        <v>134.0</v>
      </c>
      <c r="T104" s="1">
        <v>9.41</v>
      </c>
      <c r="U104" s="1">
        <v>4.0515</v>
      </c>
      <c r="V104" s="1">
        <v>165.9</v>
      </c>
      <c r="W104" s="1">
        <f t="shared" si="1"/>
        <v>341.2511333</v>
      </c>
      <c r="X104" s="1">
        <v>87.0</v>
      </c>
      <c r="Y104" s="1">
        <v>59.01698943</v>
      </c>
      <c r="Z104" s="1">
        <f t="shared" si="2"/>
        <v>1.694427333</v>
      </c>
      <c r="AA104" s="1">
        <v>0.352008217</v>
      </c>
      <c r="AB104" s="1">
        <v>84.6</v>
      </c>
      <c r="AC104" s="1">
        <v>27.24950107</v>
      </c>
      <c r="AD104" s="1" t="s">
        <v>139</v>
      </c>
      <c r="AE104" s="1">
        <v>26.25690783</v>
      </c>
      <c r="AF104" s="1">
        <v>96.6</v>
      </c>
      <c r="AG104" s="1" t="s">
        <v>140</v>
      </c>
      <c r="AH104" s="1" t="s">
        <v>141</v>
      </c>
      <c r="AI104" s="1" t="s">
        <v>142</v>
      </c>
      <c r="AJ104" s="1" t="s">
        <v>167</v>
      </c>
      <c r="AK104" s="1" t="s">
        <v>143</v>
      </c>
      <c r="AL104" s="1">
        <v>108.0</v>
      </c>
      <c r="AM104" s="1">
        <v>63.0</v>
      </c>
      <c r="AN104" s="1">
        <v>1746.12</v>
      </c>
      <c r="AO104" s="1">
        <v>21.5185</v>
      </c>
      <c r="AP104" s="1">
        <v>821.294</v>
      </c>
      <c r="AQ104" s="1">
        <v>1207.1</v>
      </c>
      <c r="AR104" s="1">
        <v>14.1024</v>
      </c>
      <c r="AS104" s="1">
        <v>1110.33</v>
      </c>
      <c r="AT104" s="1">
        <v>2556.11</v>
      </c>
      <c r="AU104" s="1">
        <v>212.188</v>
      </c>
      <c r="AV104" s="1">
        <v>10.8244</v>
      </c>
      <c r="AW104" s="1">
        <v>1.40122</v>
      </c>
      <c r="AX104" s="1">
        <v>2.7435</v>
      </c>
      <c r="AY104" s="1">
        <v>725.902</v>
      </c>
      <c r="AZ104" s="1">
        <v>1.10451</v>
      </c>
      <c r="BA104" s="1">
        <v>1.3987</v>
      </c>
      <c r="BB104" s="1">
        <v>12.2358</v>
      </c>
      <c r="BC104" s="1">
        <v>4.163</v>
      </c>
      <c r="BD104" s="1">
        <v>0.896325</v>
      </c>
      <c r="BE104" s="1">
        <v>444.309</v>
      </c>
      <c r="BF104" s="1">
        <v>7.20458</v>
      </c>
      <c r="BG104" s="1">
        <v>160.47</v>
      </c>
      <c r="BH104" s="1">
        <v>0.0</v>
      </c>
      <c r="BI104" s="1">
        <v>0.0</v>
      </c>
      <c r="BJ104" s="1">
        <v>0.059838156</v>
      </c>
      <c r="BK104" s="1">
        <v>0.0</v>
      </c>
      <c r="BL104" s="1" t="s">
        <v>156</v>
      </c>
      <c r="BM104" s="1" t="s">
        <v>146</v>
      </c>
      <c r="BN104" s="1" t="s">
        <v>146</v>
      </c>
      <c r="BO104" s="1" t="s">
        <v>146</v>
      </c>
      <c r="BP104" s="1" t="s">
        <v>146</v>
      </c>
      <c r="BQ104" s="1" t="s">
        <v>146</v>
      </c>
      <c r="BR104" s="1" t="s">
        <v>146</v>
      </c>
      <c r="BS104" s="1">
        <v>13.48971659</v>
      </c>
      <c r="BT104" s="1">
        <v>17.40495783</v>
      </c>
      <c r="BU104" s="1">
        <v>30.59512918</v>
      </c>
      <c r="BV104" s="1">
        <v>6.410432803</v>
      </c>
      <c r="BW104" s="1">
        <v>6.600187453</v>
      </c>
      <c r="BX104" s="1">
        <v>-0.077152838</v>
      </c>
      <c r="BY104" s="1">
        <v>-0.044188338</v>
      </c>
      <c r="BZ104" s="1" t="s">
        <v>1094</v>
      </c>
      <c r="CA104" s="1">
        <v>27.51966874</v>
      </c>
      <c r="CB104" s="1" t="s">
        <v>148</v>
      </c>
      <c r="CC104" s="1">
        <v>0.070979126</v>
      </c>
      <c r="CD104" s="1">
        <v>0.509172021</v>
      </c>
      <c r="CE104" s="1">
        <v>0.091420581</v>
      </c>
      <c r="CF104" s="1">
        <v>0.024802743</v>
      </c>
      <c r="CG104" s="1">
        <v>0.114592003</v>
      </c>
      <c r="CH104" s="1">
        <v>1588.273</v>
      </c>
      <c r="CI104" s="2" t="s">
        <v>1080</v>
      </c>
      <c r="CJ104" s="1">
        <v>313.719</v>
      </c>
      <c r="CK104" s="1">
        <v>240.505</v>
      </c>
      <c r="CL104" s="1">
        <v>73.215</v>
      </c>
      <c r="CM104" s="1">
        <v>239.369</v>
      </c>
      <c r="CN104" s="1">
        <v>69.366</v>
      </c>
      <c r="CO104" s="1">
        <v>4.81</v>
      </c>
      <c r="CP104" s="1">
        <v>0.0</v>
      </c>
      <c r="CQ104" s="1">
        <v>4.81</v>
      </c>
      <c r="CR104" s="1">
        <v>0.0</v>
      </c>
      <c r="CS104" s="1">
        <v>0.143</v>
      </c>
      <c r="CT104" s="1">
        <v>0.143</v>
      </c>
      <c r="CU104" s="1">
        <v>0.031</v>
      </c>
      <c r="CV104" s="1">
        <v>0.263</v>
      </c>
      <c r="CW104" s="1">
        <v>0.803</v>
      </c>
      <c r="CX104" s="1">
        <v>0.0</v>
      </c>
      <c r="CY104" s="1">
        <v>110.186</v>
      </c>
      <c r="CZ104" s="1">
        <v>77.287</v>
      </c>
      <c r="DA104" s="1">
        <v>20.061</v>
      </c>
      <c r="DB104" s="1">
        <v>97.348</v>
      </c>
      <c r="DC104" s="1">
        <v>14.554</v>
      </c>
      <c r="DD104" s="1">
        <v>0.147</v>
      </c>
      <c r="DE104" s="1">
        <v>14.701</v>
      </c>
      <c r="DF104" s="1">
        <v>9.041</v>
      </c>
      <c r="DG104" s="1">
        <v>2.638</v>
      </c>
      <c r="DH104" s="1">
        <v>11.679</v>
      </c>
      <c r="DI104" s="1">
        <v>1.264</v>
      </c>
      <c r="DJ104" s="1">
        <v>0.93</v>
      </c>
      <c r="DK104" s="1">
        <v>2.195</v>
      </c>
      <c r="DL104" s="1">
        <v>17.856</v>
      </c>
      <c r="DM104" s="1">
        <v>49.275</v>
      </c>
      <c r="DN104" s="1">
        <v>67.132</v>
      </c>
      <c r="DO104" s="1">
        <v>0.0</v>
      </c>
      <c r="DP104" s="1">
        <v>0.143</v>
      </c>
      <c r="DQ104" s="1">
        <v>0.143</v>
      </c>
      <c r="DR104" s="1" t="s">
        <v>149</v>
      </c>
      <c r="DS104" s="1" t="s">
        <v>158</v>
      </c>
      <c r="DT104" s="1" t="s">
        <v>157</v>
      </c>
      <c r="DU104" s="1" t="s">
        <v>158</v>
      </c>
      <c r="DV104" s="1">
        <v>909.601</v>
      </c>
      <c r="DW104" s="1" t="s">
        <v>1092</v>
      </c>
      <c r="DX104" s="1">
        <v>179.667</v>
      </c>
      <c r="DY104" s="1">
        <v>137.086</v>
      </c>
      <c r="DZ104" s="1">
        <v>39.726</v>
      </c>
      <c r="EA104" s="1" t="s">
        <v>149</v>
      </c>
      <c r="EB104" s="1" t="s">
        <v>158</v>
      </c>
      <c r="EC104" s="1" t="s">
        <v>149</v>
      </c>
      <c r="ED104" s="1" t="s">
        <v>158</v>
      </c>
      <c r="EE104" s="1" t="s">
        <v>469</v>
      </c>
      <c r="EF104" s="1" t="s">
        <v>151</v>
      </c>
      <c r="EG104" s="1" t="s">
        <v>151</v>
      </c>
    </row>
    <row r="105" ht="14.25" customHeight="1">
      <c r="A105" s="1" t="s">
        <v>470</v>
      </c>
      <c r="B105" s="1" t="s">
        <v>153</v>
      </c>
      <c r="C105" s="1">
        <v>31.0</v>
      </c>
      <c r="D105" s="4" t="s">
        <v>137</v>
      </c>
      <c r="E105" s="1">
        <v>65.5</v>
      </c>
      <c r="F105" s="1">
        <v>90.0</v>
      </c>
      <c r="G105" s="1" t="s">
        <v>154</v>
      </c>
      <c r="H105" s="1">
        <v>15.0</v>
      </c>
      <c r="I105" s="1">
        <v>102.0</v>
      </c>
      <c r="J105" s="1">
        <v>189.0</v>
      </c>
      <c r="K105" s="1">
        <v>2.1</v>
      </c>
      <c r="L105" s="1">
        <v>96.6</v>
      </c>
      <c r="M105" s="1">
        <v>0.6</v>
      </c>
      <c r="N105" s="1">
        <v>84.0</v>
      </c>
      <c r="O105" s="1">
        <v>5.3</v>
      </c>
      <c r="P105" s="1">
        <v>5.91</v>
      </c>
      <c r="Q105" s="1">
        <v>14.76</v>
      </c>
      <c r="R105" s="1">
        <v>0.400406504</v>
      </c>
      <c r="S105" s="1">
        <v>73.0</v>
      </c>
      <c r="T105" s="1">
        <v>8.73</v>
      </c>
      <c r="U105" s="1">
        <v>4.662</v>
      </c>
      <c r="V105" s="1">
        <v>119.1</v>
      </c>
      <c r="W105" s="1">
        <f t="shared" si="1"/>
        <v>150.2581756</v>
      </c>
      <c r="X105" s="1">
        <v>90.0</v>
      </c>
      <c r="Y105" s="1">
        <v>55.28356044</v>
      </c>
      <c r="Z105" s="1">
        <f t="shared" si="2"/>
        <v>1.808856</v>
      </c>
      <c r="AA105" s="1">
        <v>0.348526313</v>
      </c>
      <c r="AB105" s="1">
        <v>51.0</v>
      </c>
      <c r="AC105" s="1">
        <v>20.17325264</v>
      </c>
      <c r="AD105" s="1" t="s">
        <v>154</v>
      </c>
      <c r="AE105" s="1">
        <v>33.28666944</v>
      </c>
      <c r="AF105" s="1">
        <v>67.7</v>
      </c>
      <c r="AG105" s="1" t="s">
        <v>154</v>
      </c>
      <c r="AH105" s="1" t="s">
        <v>154</v>
      </c>
      <c r="AI105" s="1" t="s">
        <v>142</v>
      </c>
      <c r="AJ105" s="1" t="s">
        <v>167</v>
      </c>
      <c r="AK105" s="1" t="s">
        <v>143</v>
      </c>
      <c r="AL105" s="1">
        <v>102.0</v>
      </c>
      <c r="AM105" s="1">
        <v>63.0</v>
      </c>
      <c r="AN105" s="1">
        <v>1966.42</v>
      </c>
      <c r="AO105" s="1">
        <v>11.8942</v>
      </c>
      <c r="AP105" s="1">
        <v>543.888</v>
      </c>
      <c r="AQ105" s="1">
        <v>926.143</v>
      </c>
      <c r="AR105" s="1">
        <v>13.4388</v>
      </c>
      <c r="AS105" s="1">
        <v>1259.3</v>
      </c>
      <c r="AT105" s="1">
        <v>3115.12</v>
      </c>
      <c r="AU105" s="1">
        <v>249.274</v>
      </c>
      <c r="AV105" s="1">
        <v>10.4298</v>
      </c>
      <c r="AW105" s="1">
        <v>1.37945</v>
      </c>
      <c r="AX105" s="1">
        <v>3.61567</v>
      </c>
      <c r="AY105" s="1">
        <v>614.038</v>
      </c>
      <c r="AZ105" s="1">
        <v>1.33387</v>
      </c>
      <c r="BA105" s="1">
        <v>1.7882</v>
      </c>
      <c r="BB105" s="1">
        <v>18.2465</v>
      </c>
      <c r="BC105" s="1">
        <v>4.3057</v>
      </c>
      <c r="BD105" s="1">
        <v>1.43836</v>
      </c>
      <c r="BE105" s="1">
        <v>319.265</v>
      </c>
      <c r="BF105" s="1">
        <v>7.13386</v>
      </c>
      <c r="BG105" s="1">
        <v>94.7505</v>
      </c>
      <c r="BH105" s="1">
        <v>2.085425539</v>
      </c>
      <c r="BI105" s="1">
        <v>0.477710734</v>
      </c>
      <c r="BJ105" s="1">
        <v>0.205492777</v>
      </c>
      <c r="BK105" s="1">
        <v>0.0</v>
      </c>
      <c r="BL105" s="1" t="s">
        <v>156</v>
      </c>
      <c r="BM105" s="1" t="s">
        <v>146</v>
      </c>
      <c r="BN105" s="1" t="s">
        <v>146</v>
      </c>
      <c r="BO105" s="1" t="s">
        <v>146</v>
      </c>
      <c r="BP105" s="1" t="s">
        <v>146</v>
      </c>
      <c r="BQ105" s="1" t="s">
        <v>146</v>
      </c>
      <c r="BR105" s="1" t="s">
        <v>146</v>
      </c>
      <c r="BS105" s="1">
        <v>10.67008539</v>
      </c>
      <c r="BT105" s="1">
        <v>13.41909162</v>
      </c>
      <c r="BU105" s="1">
        <v>27.55314509</v>
      </c>
      <c r="BV105" s="1">
        <v>10.75101415</v>
      </c>
      <c r="BW105" s="1">
        <v>3.33673941</v>
      </c>
      <c r="BX105" s="1">
        <v>1.299681223</v>
      </c>
      <c r="BY105" s="1">
        <v>0.661078954</v>
      </c>
      <c r="BZ105" s="1" t="s">
        <v>1091</v>
      </c>
      <c r="CA105" s="1">
        <v>29.02806499</v>
      </c>
      <c r="CB105" s="1" t="s">
        <v>154</v>
      </c>
      <c r="CC105" s="1">
        <v>0.002060833</v>
      </c>
      <c r="CD105" s="1">
        <v>0.382856925</v>
      </c>
      <c r="CE105" s="1">
        <v>0.507308323</v>
      </c>
      <c r="CF105" s="1">
        <v>0.023585086</v>
      </c>
      <c r="CG105" s="1">
        <v>0.011296416</v>
      </c>
      <c r="CH105" s="1">
        <v>3385.87</v>
      </c>
      <c r="CI105" s="2" t="s">
        <v>1080</v>
      </c>
      <c r="CJ105" s="1">
        <v>3816.689</v>
      </c>
      <c r="CK105" s="1">
        <v>2598.794</v>
      </c>
      <c r="CL105" s="1">
        <v>1217.895</v>
      </c>
      <c r="CM105" s="1">
        <v>2.715</v>
      </c>
      <c r="CN105" s="1">
        <v>3775.391</v>
      </c>
      <c r="CO105" s="1">
        <v>30.801</v>
      </c>
      <c r="CP105" s="1">
        <v>0.0</v>
      </c>
      <c r="CQ105" s="1">
        <v>30.801</v>
      </c>
      <c r="CR105" s="1">
        <v>0.0</v>
      </c>
      <c r="CS105" s="1">
        <v>7.782</v>
      </c>
      <c r="CT105" s="1">
        <v>7.782</v>
      </c>
      <c r="CU105" s="1">
        <v>0.0</v>
      </c>
      <c r="CV105" s="1">
        <v>3.134</v>
      </c>
      <c r="CW105" s="1">
        <v>0.0</v>
      </c>
      <c r="CX105" s="1">
        <v>0.0</v>
      </c>
      <c r="CY105" s="1">
        <v>0.159</v>
      </c>
      <c r="CZ105" s="1">
        <v>0.29</v>
      </c>
      <c r="DA105" s="1">
        <v>0.289</v>
      </c>
      <c r="DB105" s="1">
        <v>0.579</v>
      </c>
      <c r="DC105" s="1">
        <v>0.016</v>
      </c>
      <c r="DD105" s="1">
        <v>0.063</v>
      </c>
      <c r="DE105" s="1">
        <v>0.079</v>
      </c>
      <c r="DF105" s="1">
        <v>1.097</v>
      </c>
      <c r="DG105" s="1">
        <v>0.801</v>
      </c>
      <c r="DH105" s="1">
        <v>1.899</v>
      </c>
      <c r="DI105" s="1">
        <v>0.08</v>
      </c>
      <c r="DJ105" s="1">
        <v>2.12</v>
      </c>
      <c r="DK105" s="1">
        <v>2.2</v>
      </c>
      <c r="DL105" s="1">
        <v>2566.351</v>
      </c>
      <c r="DM105" s="1">
        <v>1206.839</v>
      </c>
      <c r="DN105" s="1">
        <v>3773.19</v>
      </c>
      <c r="DO105" s="1">
        <v>0.0</v>
      </c>
      <c r="DP105" s="1">
        <v>7.782</v>
      </c>
      <c r="DQ105" s="1">
        <v>7.782</v>
      </c>
      <c r="DR105" s="1" t="s">
        <v>149</v>
      </c>
      <c r="DS105" s="1" t="s">
        <v>149</v>
      </c>
      <c r="DT105" s="1" t="s">
        <v>158</v>
      </c>
      <c r="DU105" s="1" t="s">
        <v>149</v>
      </c>
      <c r="DV105" s="1">
        <v>1721.845</v>
      </c>
      <c r="DW105" s="1" t="s">
        <v>1092</v>
      </c>
      <c r="DX105" s="1">
        <v>1940.933</v>
      </c>
      <c r="DY105" s="1">
        <v>1.381</v>
      </c>
      <c r="DZ105" s="1">
        <v>1919.931</v>
      </c>
      <c r="EA105" s="1" t="s">
        <v>149</v>
      </c>
      <c r="EB105" s="1" t="s">
        <v>149</v>
      </c>
      <c r="EC105" s="1" t="s">
        <v>158</v>
      </c>
      <c r="ED105" s="1" t="s">
        <v>149</v>
      </c>
      <c r="EE105" s="1" t="s">
        <v>471</v>
      </c>
      <c r="EF105" s="1" t="s">
        <v>151</v>
      </c>
      <c r="EG105" s="1" t="s">
        <v>151</v>
      </c>
    </row>
    <row r="106" ht="14.25" customHeight="1">
      <c r="A106" s="1" t="s">
        <v>474</v>
      </c>
      <c r="B106" s="1" t="s">
        <v>136</v>
      </c>
      <c r="C106" s="1">
        <v>47.0</v>
      </c>
      <c r="D106" s="4" t="s">
        <v>161</v>
      </c>
      <c r="E106" s="1">
        <v>84.2</v>
      </c>
      <c r="F106" s="1">
        <v>35.0</v>
      </c>
      <c r="G106" s="1" t="s">
        <v>138</v>
      </c>
      <c r="H106" s="1">
        <v>32.0</v>
      </c>
      <c r="I106" s="1">
        <v>114.0</v>
      </c>
      <c r="J106" s="1">
        <v>177.0</v>
      </c>
      <c r="K106" s="1">
        <v>5.057142857</v>
      </c>
      <c r="L106" s="1">
        <v>200.9</v>
      </c>
      <c r="M106" s="1">
        <v>0.7</v>
      </c>
      <c r="N106" s="1">
        <v>97.0</v>
      </c>
      <c r="O106" s="1">
        <v>6.0</v>
      </c>
      <c r="P106" s="1">
        <v>1.98</v>
      </c>
      <c r="Q106" s="1">
        <v>3.47</v>
      </c>
      <c r="R106" s="1">
        <v>0.570605187</v>
      </c>
      <c r="S106" s="1">
        <v>160.0</v>
      </c>
      <c r="T106" s="1">
        <v>8.67</v>
      </c>
      <c r="U106" s="1">
        <v>5.3835</v>
      </c>
      <c r="V106" s="1">
        <v>89.0</v>
      </c>
      <c r="W106" s="1">
        <f t="shared" si="1"/>
        <v>92.06264932</v>
      </c>
      <c r="X106" s="1">
        <v>87.3</v>
      </c>
      <c r="Y106" s="1">
        <v>48.20573436</v>
      </c>
      <c r="Z106" s="1">
        <f t="shared" si="2"/>
        <v>2.074442</v>
      </c>
      <c r="AA106" s="1">
        <v>0.341445961</v>
      </c>
      <c r="AB106" s="1">
        <v>79.8</v>
      </c>
      <c r="AC106" s="1">
        <v>24.6844535</v>
      </c>
      <c r="AD106" s="1" t="s">
        <v>154</v>
      </c>
      <c r="AE106" s="1">
        <v>37.57925739</v>
      </c>
      <c r="AF106" s="1">
        <v>99.1</v>
      </c>
      <c r="AG106" s="1" t="s">
        <v>140</v>
      </c>
      <c r="AH106" s="1" t="s">
        <v>141</v>
      </c>
      <c r="AI106" s="1" t="s">
        <v>142</v>
      </c>
      <c r="AJ106" s="1" t="s">
        <v>167</v>
      </c>
      <c r="AK106" s="1" t="s">
        <v>173</v>
      </c>
      <c r="AL106" s="1">
        <v>133.0</v>
      </c>
      <c r="AM106" s="1">
        <v>80.0</v>
      </c>
      <c r="AN106" s="1">
        <v>2364.82</v>
      </c>
      <c r="AO106" s="1">
        <v>24.5267</v>
      </c>
      <c r="AP106" s="1">
        <v>533.312</v>
      </c>
      <c r="AQ106" s="1">
        <v>1235.26</v>
      </c>
      <c r="AR106" s="1">
        <v>13.4713</v>
      </c>
      <c r="AS106" s="1">
        <v>1190.38</v>
      </c>
      <c r="AT106" s="1">
        <v>4386.4</v>
      </c>
      <c r="AU106" s="1">
        <v>281.834</v>
      </c>
      <c r="AV106" s="1">
        <v>11.2105</v>
      </c>
      <c r="AW106" s="1">
        <v>1.51785</v>
      </c>
      <c r="AX106" s="1">
        <v>3.15648</v>
      </c>
      <c r="AY106" s="1">
        <v>756.534</v>
      </c>
      <c r="AZ106" s="1">
        <v>1.29022</v>
      </c>
      <c r="BA106" s="1">
        <v>2.36004</v>
      </c>
      <c r="BB106" s="1">
        <v>20.7341</v>
      </c>
      <c r="BC106" s="1">
        <v>5.49818</v>
      </c>
      <c r="BD106" s="1">
        <v>2.36942</v>
      </c>
      <c r="BE106" s="1">
        <v>397.31</v>
      </c>
      <c r="BF106" s="1">
        <v>7.56419</v>
      </c>
      <c r="BG106" s="1">
        <v>300.097</v>
      </c>
      <c r="BH106" s="1">
        <v>0.535886437</v>
      </c>
      <c r="BI106" s="1">
        <v>0.0</v>
      </c>
      <c r="BJ106" s="1">
        <v>0.180616367</v>
      </c>
      <c r="BK106" s="1">
        <v>0.027062136</v>
      </c>
      <c r="BL106" s="1" t="s">
        <v>144</v>
      </c>
      <c r="BM106" s="1" t="s">
        <v>145</v>
      </c>
      <c r="BN106" s="1" t="s">
        <v>145</v>
      </c>
      <c r="BO106" s="1" t="s">
        <v>145</v>
      </c>
      <c r="BP106" s="1" t="s">
        <v>146</v>
      </c>
      <c r="BQ106" s="1" t="s">
        <v>146</v>
      </c>
      <c r="BR106" s="1" t="s">
        <v>146</v>
      </c>
      <c r="BS106" s="1">
        <v>10.5585227</v>
      </c>
      <c r="BT106" s="1">
        <v>20.02365643</v>
      </c>
      <c r="BU106" s="1">
        <v>17.76758915</v>
      </c>
      <c r="BV106" s="1">
        <v>7.013469882</v>
      </c>
      <c r="BW106" s="1">
        <v>7.019401873</v>
      </c>
      <c r="BX106" s="1">
        <v>-1.340676856</v>
      </c>
      <c r="BY106" s="1">
        <v>-0.566882391</v>
      </c>
      <c r="BZ106" s="1" t="s">
        <v>1094</v>
      </c>
      <c r="CA106" s="1">
        <v>27.71342079</v>
      </c>
      <c r="CB106" s="1" t="s">
        <v>148</v>
      </c>
      <c r="CC106" s="1">
        <v>0.016514884</v>
      </c>
      <c r="CD106" s="1">
        <v>0.0724027</v>
      </c>
      <c r="CE106" s="1">
        <v>0.046123873</v>
      </c>
      <c r="CF106" s="1">
        <v>0.231185719</v>
      </c>
      <c r="CG106" s="1">
        <v>0.113406733</v>
      </c>
      <c r="CH106" s="1">
        <v>1353.264</v>
      </c>
      <c r="CI106" s="2" t="s">
        <v>1080</v>
      </c>
      <c r="CJ106" s="1">
        <v>210.309</v>
      </c>
      <c r="CK106" s="1">
        <v>43.159</v>
      </c>
      <c r="CL106" s="1">
        <v>167.15</v>
      </c>
      <c r="CM106" s="1">
        <v>81.627</v>
      </c>
      <c r="CN106" s="1">
        <v>82.912</v>
      </c>
      <c r="CO106" s="1">
        <v>1.229</v>
      </c>
      <c r="CP106" s="1">
        <v>0.0</v>
      </c>
      <c r="CQ106" s="1">
        <v>1.229</v>
      </c>
      <c r="CR106" s="1">
        <v>0.0</v>
      </c>
      <c r="CS106" s="1">
        <v>44.542</v>
      </c>
      <c r="CT106" s="1">
        <v>44.542</v>
      </c>
      <c r="CU106" s="1">
        <v>0.0</v>
      </c>
      <c r="CV106" s="1">
        <v>1.229</v>
      </c>
      <c r="CW106" s="1">
        <v>0.0</v>
      </c>
      <c r="CX106" s="1">
        <v>0.0</v>
      </c>
      <c r="CY106" s="1">
        <v>8.838</v>
      </c>
      <c r="CZ106" s="1">
        <v>0.231</v>
      </c>
      <c r="DA106" s="1">
        <v>62.024</v>
      </c>
      <c r="DB106" s="1">
        <v>62.256</v>
      </c>
      <c r="DC106" s="1">
        <v>5.073</v>
      </c>
      <c r="DD106" s="1">
        <v>0.001</v>
      </c>
      <c r="DE106" s="1">
        <v>5.074</v>
      </c>
      <c r="DF106" s="1">
        <v>3.403</v>
      </c>
      <c r="DG106" s="1">
        <v>2.055</v>
      </c>
      <c r="DH106" s="1">
        <v>5.459</v>
      </c>
      <c r="DI106" s="1">
        <v>0.347</v>
      </c>
      <c r="DJ106" s="1">
        <v>1.203</v>
      </c>
      <c r="DK106" s="1">
        <v>1.55</v>
      </c>
      <c r="DL106" s="1">
        <v>24.007</v>
      </c>
      <c r="DM106" s="1">
        <v>57.293</v>
      </c>
      <c r="DN106" s="1">
        <v>81.301</v>
      </c>
      <c r="DO106" s="1">
        <v>0.0</v>
      </c>
      <c r="DP106" s="1">
        <v>44.542</v>
      </c>
      <c r="DQ106" s="1">
        <v>44.542</v>
      </c>
      <c r="DR106" s="1" t="s">
        <v>149</v>
      </c>
      <c r="DS106" s="1" t="s">
        <v>158</v>
      </c>
      <c r="DT106" s="1" t="s">
        <v>157</v>
      </c>
      <c r="DU106" s="1" t="s">
        <v>158</v>
      </c>
      <c r="DV106" s="1">
        <v>572.248</v>
      </c>
      <c r="DW106" s="1" t="s">
        <v>1092</v>
      </c>
      <c r="DX106" s="1">
        <v>88.932</v>
      </c>
      <c r="DY106" s="1">
        <v>34.517</v>
      </c>
      <c r="DZ106" s="1">
        <v>35.06</v>
      </c>
      <c r="EA106" s="1" t="s">
        <v>157</v>
      </c>
      <c r="EB106" s="1" t="s">
        <v>158</v>
      </c>
      <c r="EC106" s="1" t="s">
        <v>157</v>
      </c>
      <c r="ED106" s="1" t="s">
        <v>158</v>
      </c>
      <c r="EE106" s="1" t="s">
        <v>475</v>
      </c>
      <c r="EF106" s="1" t="s">
        <v>175</v>
      </c>
      <c r="EG106" s="1" t="s">
        <v>151</v>
      </c>
    </row>
    <row r="107" ht="14.25" customHeight="1">
      <c r="A107" s="1" t="s">
        <v>476</v>
      </c>
      <c r="B107" s="1" t="s">
        <v>136</v>
      </c>
      <c r="C107" s="1">
        <v>41.0</v>
      </c>
      <c r="D107" s="4" t="s">
        <v>161</v>
      </c>
      <c r="E107" s="1">
        <v>114.0</v>
      </c>
      <c r="F107" s="1">
        <v>65.0</v>
      </c>
      <c r="G107" s="1" t="s">
        <v>154</v>
      </c>
      <c r="H107" s="1">
        <v>35.0</v>
      </c>
      <c r="I107" s="1">
        <v>166.0</v>
      </c>
      <c r="J107" s="1">
        <v>241.0</v>
      </c>
      <c r="K107" s="1">
        <v>3.707692308</v>
      </c>
      <c r="L107" s="1">
        <v>188.6</v>
      </c>
      <c r="M107" s="1">
        <v>0.7</v>
      </c>
      <c r="N107" s="1">
        <v>96.0</v>
      </c>
      <c r="O107" s="1">
        <v>5.8</v>
      </c>
      <c r="P107" s="1">
        <v>1.47</v>
      </c>
      <c r="Q107" s="1">
        <v>7.29</v>
      </c>
      <c r="R107" s="1">
        <v>0.201646091</v>
      </c>
      <c r="S107" s="1">
        <v>173.0</v>
      </c>
      <c r="T107" s="1">
        <v>9.64</v>
      </c>
      <c r="U107" s="1">
        <v>5.328</v>
      </c>
      <c r="V107" s="1">
        <v>97.7</v>
      </c>
      <c r="W107" s="1">
        <f t="shared" si="1"/>
        <v>105.4704595</v>
      </c>
      <c r="X107" s="1">
        <v>78.9</v>
      </c>
      <c r="Y107" s="1">
        <v>43.80677358</v>
      </c>
      <c r="Z107" s="1">
        <f t="shared" si="2"/>
        <v>2.282752</v>
      </c>
      <c r="AA107" s="1">
        <v>0.33666876</v>
      </c>
      <c r="AB107" s="1">
        <v>61.2</v>
      </c>
      <c r="AC107" s="1">
        <v>21.30158979</v>
      </c>
      <c r="AD107" s="1" t="s">
        <v>154</v>
      </c>
      <c r="AE107" s="1">
        <v>36.80661013</v>
      </c>
      <c r="AF107" s="1">
        <v>80.4</v>
      </c>
      <c r="AG107" s="1" t="s">
        <v>140</v>
      </c>
      <c r="AH107" s="1" t="s">
        <v>154</v>
      </c>
      <c r="AI107" s="1" t="s">
        <v>142</v>
      </c>
      <c r="AJ107" s="1" t="s">
        <v>167</v>
      </c>
      <c r="AK107" s="1" t="s">
        <v>143</v>
      </c>
      <c r="AL107" s="1">
        <v>107.0</v>
      </c>
      <c r="AM107" s="1">
        <v>75.0</v>
      </c>
      <c r="AN107" s="1">
        <v>2054.9</v>
      </c>
      <c r="AO107" s="1">
        <v>17.6064</v>
      </c>
      <c r="AP107" s="1">
        <v>511.559</v>
      </c>
      <c r="AQ107" s="1">
        <v>949.21</v>
      </c>
      <c r="AR107" s="1">
        <v>12.8718</v>
      </c>
      <c r="AS107" s="1">
        <v>1150.31</v>
      </c>
      <c r="AT107" s="1">
        <v>3176.92</v>
      </c>
      <c r="AU107" s="1">
        <v>260.869</v>
      </c>
      <c r="AV107" s="1">
        <v>10.2447</v>
      </c>
      <c r="AW107" s="1">
        <v>1.62375</v>
      </c>
      <c r="AX107" s="1">
        <v>3.30926</v>
      </c>
      <c r="AY107" s="1">
        <v>696.739</v>
      </c>
      <c r="AZ107" s="1">
        <v>1.1432</v>
      </c>
      <c r="BA107" s="1">
        <v>1.34305</v>
      </c>
      <c r="BB107" s="1">
        <v>15.8378</v>
      </c>
      <c r="BC107" s="1">
        <v>4.96461</v>
      </c>
      <c r="BD107" s="1">
        <v>1.63527</v>
      </c>
      <c r="BE107" s="1">
        <v>348.915</v>
      </c>
      <c r="BF107" s="1">
        <v>6.95206</v>
      </c>
      <c r="BG107" s="1">
        <v>148.363</v>
      </c>
      <c r="BH107" s="1">
        <v>0.917670552</v>
      </c>
      <c r="BI107" s="1">
        <v>0.173097226</v>
      </c>
      <c r="BJ107" s="1">
        <v>0.25870282</v>
      </c>
      <c r="BK107" s="1">
        <v>0.020900467</v>
      </c>
      <c r="BL107" s="1" t="s">
        <v>156</v>
      </c>
      <c r="BM107" s="1" t="s">
        <v>146</v>
      </c>
      <c r="BN107" s="1" t="s">
        <v>145</v>
      </c>
      <c r="BO107" s="1" t="s">
        <v>146</v>
      </c>
      <c r="BP107" s="1" t="s">
        <v>146</v>
      </c>
      <c r="BQ107" s="1" t="s">
        <v>146</v>
      </c>
      <c r="BR107" s="1" t="s">
        <v>146</v>
      </c>
      <c r="BS107" s="1">
        <v>23.65580827</v>
      </c>
      <c r="BT107" s="1">
        <v>7.412866036</v>
      </c>
      <c r="BU107" s="1">
        <v>22.86014655</v>
      </c>
      <c r="BV107" s="1">
        <v>35.21620033</v>
      </c>
      <c r="BW107" s="1">
        <v>3.382584634</v>
      </c>
      <c r="BX107" s="1">
        <v>-0.655640093</v>
      </c>
      <c r="BY107" s="1">
        <v>-0.319046274</v>
      </c>
      <c r="BZ107" s="1" t="s">
        <v>1094</v>
      </c>
      <c r="CA107" s="1">
        <v>21.8358209</v>
      </c>
      <c r="CB107" s="1" t="s">
        <v>148</v>
      </c>
      <c r="CC107" s="1">
        <v>0.025162408</v>
      </c>
      <c r="CD107" s="1">
        <v>0.153529667</v>
      </c>
      <c r="CE107" s="1">
        <v>0.012386314</v>
      </c>
      <c r="CF107" s="1">
        <v>0.138414898</v>
      </c>
      <c r="CG107" s="1">
        <v>0.349328714</v>
      </c>
      <c r="CH107" s="1">
        <v>727.016</v>
      </c>
      <c r="CI107" s="2" t="s">
        <v>1093</v>
      </c>
      <c r="CJ107" s="1">
        <v>584.322</v>
      </c>
      <c r="CK107" s="1">
        <v>373.235</v>
      </c>
      <c r="CL107" s="1">
        <v>211.087</v>
      </c>
      <c r="CM107" s="1">
        <v>36.432</v>
      </c>
      <c r="CN107" s="1">
        <v>531.177</v>
      </c>
      <c r="CO107" s="1">
        <v>3.883</v>
      </c>
      <c r="CP107" s="1">
        <v>0.0</v>
      </c>
      <c r="CQ107" s="1">
        <v>3.883</v>
      </c>
      <c r="CR107" s="1">
        <v>0.0</v>
      </c>
      <c r="CS107" s="1">
        <v>12.831</v>
      </c>
      <c r="CT107" s="1">
        <v>12.831</v>
      </c>
      <c r="CU107" s="1">
        <v>0.0</v>
      </c>
      <c r="CV107" s="1">
        <v>0.395</v>
      </c>
      <c r="CW107" s="1">
        <v>0.0</v>
      </c>
      <c r="CX107" s="1">
        <v>0.0</v>
      </c>
      <c r="CY107" s="1">
        <v>0.421</v>
      </c>
      <c r="CZ107" s="1">
        <v>0.498</v>
      </c>
      <c r="DA107" s="1">
        <v>30.491</v>
      </c>
      <c r="DB107" s="1">
        <v>30.99</v>
      </c>
      <c r="DC107" s="1">
        <v>0.034</v>
      </c>
      <c r="DD107" s="1">
        <v>1.233</v>
      </c>
      <c r="DE107" s="1">
        <v>1.266</v>
      </c>
      <c r="DF107" s="1">
        <v>2.365</v>
      </c>
      <c r="DG107" s="1">
        <v>1.39</v>
      </c>
      <c r="DH107" s="1">
        <v>3.754</v>
      </c>
      <c r="DI107" s="1">
        <v>0.276</v>
      </c>
      <c r="DJ107" s="1">
        <v>3.539</v>
      </c>
      <c r="DK107" s="1">
        <v>3.815</v>
      </c>
      <c r="DL107" s="1">
        <v>365.759</v>
      </c>
      <c r="DM107" s="1">
        <v>161.603</v>
      </c>
      <c r="DN107" s="1">
        <v>527.362</v>
      </c>
      <c r="DO107" s="1">
        <v>0.0</v>
      </c>
      <c r="DP107" s="1">
        <v>12.831</v>
      </c>
      <c r="DQ107" s="1">
        <v>12.831</v>
      </c>
      <c r="DR107" s="1" t="s">
        <v>158</v>
      </c>
      <c r="DS107" s="1" t="s">
        <v>157</v>
      </c>
      <c r="DT107" s="1" t="s">
        <v>158</v>
      </c>
      <c r="DU107" s="1" t="s">
        <v>149</v>
      </c>
      <c r="DV107" s="1">
        <v>353.796</v>
      </c>
      <c r="DW107" s="1" t="s">
        <v>1093</v>
      </c>
      <c r="DX107" s="1">
        <v>284.355</v>
      </c>
      <c r="DY107" s="1">
        <v>17.729</v>
      </c>
      <c r="DZ107" s="1">
        <v>258.493</v>
      </c>
      <c r="EA107" s="1" t="s">
        <v>158</v>
      </c>
      <c r="EB107" s="1" t="s">
        <v>157</v>
      </c>
      <c r="EC107" s="1" t="s">
        <v>158</v>
      </c>
      <c r="ED107" s="1" t="s">
        <v>149</v>
      </c>
      <c r="EE107" s="1" t="s">
        <v>477</v>
      </c>
      <c r="EF107" s="1" t="s">
        <v>151</v>
      </c>
      <c r="EG107" s="1" t="s">
        <v>151</v>
      </c>
    </row>
    <row r="108" ht="14.25" customHeight="1">
      <c r="A108" s="1" t="s">
        <v>478</v>
      </c>
      <c r="B108" s="1" t="s">
        <v>136</v>
      </c>
      <c r="C108" s="1">
        <v>38.0</v>
      </c>
      <c r="D108" s="4" t="s">
        <v>137</v>
      </c>
      <c r="E108" s="1">
        <v>123.0</v>
      </c>
      <c r="F108" s="1">
        <v>48.0</v>
      </c>
      <c r="G108" s="1" t="s">
        <v>154</v>
      </c>
      <c r="H108" s="1">
        <v>57.0</v>
      </c>
      <c r="I108" s="1">
        <v>170.0</v>
      </c>
      <c r="J108" s="1">
        <v>256.0</v>
      </c>
      <c r="K108" s="1">
        <v>5.333333333</v>
      </c>
      <c r="L108" s="1">
        <v>182.9</v>
      </c>
      <c r="M108" s="1">
        <v>0.9</v>
      </c>
      <c r="N108" s="1">
        <v>90.0</v>
      </c>
      <c r="O108" s="1">
        <v>5.8</v>
      </c>
      <c r="P108" s="1">
        <v>4.45</v>
      </c>
      <c r="Q108" s="1">
        <v>4.43</v>
      </c>
      <c r="R108" s="1">
        <v>1.004514673</v>
      </c>
      <c r="S108" s="1">
        <v>283.0</v>
      </c>
      <c r="T108" s="1">
        <v>49.33</v>
      </c>
      <c r="U108" s="1">
        <v>4.995</v>
      </c>
      <c r="V108" s="1">
        <v>337.2</v>
      </c>
      <c r="W108" s="1">
        <f t="shared" si="1"/>
        <v>659.9331104</v>
      </c>
      <c r="X108" s="1">
        <v>16.8</v>
      </c>
      <c r="Y108" s="1">
        <v>9.131369358</v>
      </c>
      <c r="Z108" s="1">
        <f t="shared" si="2"/>
        <v>10.95126</v>
      </c>
      <c r="AA108" s="1">
        <v>0.273876264</v>
      </c>
      <c r="AB108" s="1">
        <v>89.2</v>
      </c>
      <c r="AC108" s="1">
        <v>30.43388069</v>
      </c>
      <c r="AD108" s="1" t="s">
        <v>155</v>
      </c>
      <c r="AE108" s="1">
        <v>37.8358527</v>
      </c>
      <c r="AF108" s="1">
        <v>109.9</v>
      </c>
      <c r="AG108" s="1" t="s">
        <v>140</v>
      </c>
      <c r="AH108" s="1" t="s">
        <v>141</v>
      </c>
      <c r="AI108" s="1" t="s">
        <v>142</v>
      </c>
      <c r="AJ108" s="1" t="s">
        <v>167</v>
      </c>
      <c r="AK108" s="1" t="s">
        <v>143</v>
      </c>
      <c r="AL108" s="1">
        <v>131.0</v>
      </c>
      <c r="AM108" s="1">
        <v>87.0</v>
      </c>
      <c r="AN108" s="1">
        <v>2313.31</v>
      </c>
      <c r="AO108" s="1">
        <v>22.2106</v>
      </c>
      <c r="AP108" s="1">
        <v>414.691</v>
      </c>
      <c r="AQ108" s="1">
        <v>1198.4</v>
      </c>
      <c r="AR108" s="1">
        <v>15.9068</v>
      </c>
      <c r="AS108" s="1">
        <v>1471.4</v>
      </c>
      <c r="AT108" s="1">
        <v>3786.35</v>
      </c>
      <c r="AU108" s="1">
        <v>371.265</v>
      </c>
      <c r="AV108" s="1">
        <v>10.9231</v>
      </c>
      <c r="AW108" s="1">
        <v>3.12278</v>
      </c>
      <c r="AX108" s="1">
        <v>4.1087</v>
      </c>
      <c r="AY108" s="1">
        <v>1202.61</v>
      </c>
      <c r="AZ108" s="1">
        <v>1.35698</v>
      </c>
      <c r="BA108" s="1">
        <v>2.15063</v>
      </c>
      <c r="BB108" s="1">
        <v>32.1679</v>
      </c>
      <c r="BC108" s="1">
        <v>6.60405</v>
      </c>
      <c r="BD108" s="1">
        <v>1.27406</v>
      </c>
      <c r="BE108" s="1">
        <v>491.136</v>
      </c>
      <c r="BF108" s="1">
        <v>7.4834</v>
      </c>
      <c r="BG108" s="1">
        <v>122.734</v>
      </c>
      <c r="BH108" s="1">
        <v>1.21476999</v>
      </c>
      <c r="BI108" s="1">
        <v>0.23858439</v>
      </c>
      <c r="BJ108" s="1">
        <v>0.186464083</v>
      </c>
      <c r="BK108" s="1">
        <v>0.040618104</v>
      </c>
      <c r="BL108" s="1" t="s">
        <v>144</v>
      </c>
      <c r="BM108" s="1" t="s">
        <v>145</v>
      </c>
      <c r="BN108" s="1" t="s">
        <v>145</v>
      </c>
      <c r="BO108" s="1" t="s">
        <v>146</v>
      </c>
      <c r="BP108" s="1" t="s">
        <v>146</v>
      </c>
      <c r="BQ108" s="1" t="s">
        <v>146</v>
      </c>
      <c r="BR108" s="1" t="s">
        <v>145</v>
      </c>
      <c r="BS108" s="1">
        <v>11.97435969</v>
      </c>
      <c r="BT108" s="1">
        <v>14.98204879</v>
      </c>
      <c r="BU108" s="1">
        <v>12.66626199</v>
      </c>
      <c r="BV108" s="1">
        <v>4.26826511</v>
      </c>
      <c r="BW108" s="1">
        <v>4.366274726</v>
      </c>
      <c r="BX108" s="1">
        <v>-1.549491912</v>
      </c>
      <c r="BY108" s="1">
        <v>-0.669905712</v>
      </c>
      <c r="BZ108" s="1" t="s">
        <v>1094</v>
      </c>
      <c r="CA108" s="1">
        <v>32.844404</v>
      </c>
      <c r="CB108" s="1" t="s">
        <v>148</v>
      </c>
      <c r="CC108" s="1">
        <v>0.146782891</v>
      </c>
      <c r="CD108" s="1">
        <v>0.206101795</v>
      </c>
      <c r="CE108" s="1">
        <v>0.064231366</v>
      </c>
      <c r="CF108" s="1">
        <v>0.13525892</v>
      </c>
      <c r="CG108" s="1">
        <v>0.299106154</v>
      </c>
      <c r="CH108" s="1">
        <v>4387.942</v>
      </c>
      <c r="CI108" s="2" t="s">
        <v>1080</v>
      </c>
      <c r="CJ108" s="1">
        <v>4202.968</v>
      </c>
      <c r="CK108" s="1">
        <v>2872.325</v>
      </c>
      <c r="CL108" s="1">
        <v>1330.642</v>
      </c>
      <c r="CM108" s="1">
        <v>123.641</v>
      </c>
      <c r="CN108" s="1">
        <v>4043.313</v>
      </c>
      <c r="CO108" s="1">
        <v>33.031</v>
      </c>
      <c r="CP108" s="1">
        <v>0.0</v>
      </c>
      <c r="CQ108" s="1">
        <v>33.031</v>
      </c>
      <c r="CR108" s="1">
        <v>0.0</v>
      </c>
      <c r="CS108" s="1">
        <v>2.972</v>
      </c>
      <c r="CT108" s="1">
        <v>2.972</v>
      </c>
      <c r="CU108" s="1">
        <v>0.011</v>
      </c>
      <c r="CV108" s="1">
        <v>3.581</v>
      </c>
      <c r="CW108" s="1">
        <v>39.878</v>
      </c>
      <c r="CX108" s="1">
        <v>0.0</v>
      </c>
      <c r="CY108" s="1">
        <v>57.743</v>
      </c>
      <c r="CZ108" s="1">
        <v>0.0</v>
      </c>
      <c r="DA108" s="1">
        <v>12.514</v>
      </c>
      <c r="DB108" s="1">
        <v>12.514</v>
      </c>
      <c r="DC108" s="1">
        <v>2.392</v>
      </c>
      <c r="DD108" s="1">
        <v>0.453</v>
      </c>
      <c r="DE108" s="1">
        <v>2.844</v>
      </c>
      <c r="DF108" s="1">
        <v>8.73</v>
      </c>
      <c r="DG108" s="1">
        <v>1.916</v>
      </c>
      <c r="DH108" s="1">
        <v>10.646</v>
      </c>
      <c r="DI108" s="1">
        <v>11.717</v>
      </c>
      <c r="DJ108" s="1">
        <v>10.449</v>
      </c>
      <c r="DK108" s="1">
        <v>22.167</v>
      </c>
      <c r="DL108" s="1">
        <v>2718.798</v>
      </c>
      <c r="DM108" s="1">
        <v>1302.331</v>
      </c>
      <c r="DN108" s="1">
        <v>4021.129</v>
      </c>
      <c r="DO108" s="1">
        <v>0.0</v>
      </c>
      <c r="DP108" s="1">
        <v>2.972</v>
      </c>
      <c r="DQ108" s="1">
        <v>2.972</v>
      </c>
      <c r="DR108" s="1" t="s">
        <v>149</v>
      </c>
      <c r="DS108" s="1" t="s">
        <v>149</v>
      </c>
      <c r="DT108" s="1" t="s">
        <v>157</v>
      </c>
      <c r="DU108" s="1" t="s">
        <v>149</v>
      </c>
      <c r="DV108" s="1">
        <v>1896.824</v>
      </c>
      <c r="DW108" s="1" t="s">
        <v>1092</v>
      </c>
      <c r="DX108" s="1">
        <v>1816.863</v>
      </c>
      <c r="DY108" s="1">
        <v>53.448</v>
      </c>
      <c r="DZ108" s="1">
        <v>1747.847</v>
      </c>
      <c r="EA108" s="1" t="s">
        <v>149</v>
      </c>
      <c r="EB108" s="1" t="s">
        <v>149</v>
      </c>
      <c r="EC108" s="1" t="s">
        <v>157</v>
      </c>
      <c r="ED108" s="1" t="s">
        <v>149</v>
      </c>
      <c r="EE108" s="1" t="s">
        <v>479</v>
      </c>
      <c r="EF108" s="1" t="s">
        <v>151</v>
      </c>
      <c r="EG108" s="1" t="s">
        <v>151</v>
      </c>
    </row>
    <row r="109" ht="14.25" customHeight="1">
      <c r="A109" s="1" t="s">
        <v>482</v>
      </c>
      <c r="B109" s="1" t="s">
        <v>153</v>
      </c>
      <c r="C109" s="1">
        <v>32.0</v>
      </c>
      <c r="D109" s="4" t="s">
        <v>137</v>
      </c>
      <c r="E109" s="1">
        <v>89.7</v>
      </c>
      <c r="F109" s="1">
        <v>34.0</v>
      </c>
      <c r="G109" s="1" t="s">
        <v>154</v>
      </c>
      <c r="H109" s="1">
        <v>35.0</v>
      </c>
      <c r="I109" s="1">
        <v>122.0</v>
      </c>
      <c r="J109" s="1">
        <v>184.0</v>
      </c>
      <c r="K109" s="1">
        <v>5.411764706</v>
      </c>
      <c r="L109" s="1">
        <v>263.7</v>
      </c>
      <c r="M109" s="1">
        <v>3.2</v>
      </c>
      <c r="N109" s="1">
        <v>93.0</v>
      </c>
      <c r="O109" s="1">
        <v>5.8</v>
      </c>
      <c r="P109" s="1">
        <v>10.9</v>
      </c>
      <c r="Q109" s="1">
        <v>5.64</v>
      </c>
      <c r="R109" s="1">
        <v>1.932624113</v>
      </c>
      <c r="S109" s="1">
        <v>176.0</v>
      </c>
      <c r="T109" s="1">
        <v>26.47</v>
      </c>
      <c r="U109" s="1">
        <v>5.1615</v>
      </c>
      <c r="V109" s="1">
        <v>207.3</v>
      </c>
      <c r="W109" s="1">
        <f t="shared" si="1"/>
        <v>318.627746</v>
      </c>
      <c r="X109" s="1">
        <v>29.9</v>
      </c>
      <c r="Y109" s="1">
        <v>16.46844695</v>
      </c>
      <c r="Z109" s="1">
        <f t="shared" si="2"/>
        <v>6.072218</v>
      </c>
      <c r="AA109" s="1">
        <v>0.294536306</v>
      </c>
      <c r="AB109" s="1">
        <v>72.2</v>
      </c>
      <c r="AC109" s="1">
        <v>29.70605407</v>
      </c>
      <c r="AD109" s="1" t="s">
        <v>139</v>
      </c>
      <c r="AE109" s="1">
        <v>40.07290332</v>
      </c>
      <c r="AF109" s="1">
        <v>89.4</v>
      </c>
      <c r="AG109" s="1" t="s">
        <v>140</v>
      </c>
      <c r="AH109" s="1" t="s">
        <v>141</v>
      </c>
      <c r="AI109" s="1" t="s">
        <v>142</v>
      </c>
      <c r="AJ109" s="1" t="s">
        <v>142</v>
      </c>
      <c r="AK109" s="1" t="s">
        <v>143</v>
      </c>
      <c r="AL109" s="1">
        <v>116.0</v>
      </c>
      <c r="AM109" s="1">
        <v>79.0</v>
      </c>
      <c r="AN109" s="1">
        <v>1630.97</v>
      </c>
      <c r="AO109" s="1">
        <v>12.5621</v>
      </c>
      <c r="AP109" s="1">
        <v>552.902</v>
      </c>
      <c r="AQ109" s="1">
        <v>927.234</v>
      </c>
      <c r="AR109" s="1">
        <v>10.8277</v>
      </c>
      <c r="AS109" s="1">
        <v>1276.65</v>
      </c>
      <c r="AT109" s="1">
        <v>1873.14</v>
      </c>
      <c r="AU109" s="1">
        <v>213.679</v>
      </c>
      <c r="AV109" s="1">
        <v>9.99316</v>
      </c>
      <c r="AW109" s="1">
        <v>1.33712</v>
      </c>
      <c r="AX109" s="1">
        <v>2.6285</v>
      </c>
      <c r="AY109" s="1">
        <v>697.693</v>
      </c>
      <c r="AZ109" s="1">
        <v>0.757421</v>
      </c>
      <c r="BA109" s="1">
        <v>1.17937</v>
      </c>
      <c r="BB109" s="1">
        <v>14.9199</v>
      </c>
      <c r="BC109" s="1">
        <v>3.62265</v>
      </c>
      <c r="BD109" s="1">
        <v>1.90274</v>
      </c>
      <c r="BE109" s="1">
        <v>303.214</v>
      </c>
      <c r="BF109" s="1">
        <v>6.62057</v>
      </c>
      <c r="BG109" s="1">
        <v>115.03</v>
      </c>
      <c r="BH109" s="1">
        <v>4.332844594</v>
      </c>
      <c r="BI109" s="1">
        <v>0.803986051</v>
      </c>
      <c r="BJ109" s="1">
        <v>0.696187645</v>
      </c>
      <c r="BK109" s="1">
        <v>0.0</v>
      </c>
      <c r="BL109" s="1" t="s">
        <v>144</v>
      </c>
      <c r="BM109" s="1" t="s">
        <v>146</v>
      </c>
      <c r="BN109" s="1" t="s">
        <v>145</v>
      </c>
      <c r="BO109" s="1" t="s">
        <v>145</v>
      </c>
      <c r="BP109" s="1" t="s">
        <v>146</v>
      </c>
      <c r="BQ109" s="1" t="s">
        <v>145</v>
      </c>
      <c r="BR109" s="1" t="s">
        <v>145</v>
      </c>
      <c r="BS109" s="1">
        <v>14.98657373</v>
      </c>
      <c r="BT109" s="1">
        <v>0.736168006</v>
      </c>
      <c r="BU109" s="1">
        <v>0.360883266</v>
      </c>
      <c r="BV109" s="1">
        <v>0.112877688</v>
      </c>
      <c r="BW109" s="1">
        <v>0.076425448</v>
      </c>
      <c r="BX109" s="1">
        <v>0.458361648</v>
      </c>
      <c r="BY109" s="1">
        <v>0.281031054</v>
      </c>
      <c r="BZ109" s="1" t="s">
        <v>1091</v>
      </c>
      <c r="CA109" s="1">
        <v>41.12304251</v>
      </c>
      <c r="CB109" s="1" t="s">
        <v>148</v>
      </c>
      <c r="CC109" s="1">
        <v>0.002849003</v>
      </c>
      <c r="CD109" s="1">
        <v>0.360155653</v>
      </c>
      <c r="CE109" s="1">
        <v>0.019838788</v>
      </c>
      <c r="CF109" s="1">
        <v>0.410708081</v>
      </c>
      <c r="CG109" s="1">
        <v>0.024633451</v>
      </c>
      <c r="CH109" s="1">
        <v>338.66</v>
      </c>
      <c r="CI109" s="2" t="s">
        <v>1093</v>
      </c>
      <c r="CJ109" s="1">
        <v>128.803</v>
      </c>
      <c r="CK109" s="1">
        <v>68.238</v>
      </c>
      <c r="CL109" s="1">
        <v>60.564</v>
      </c>
      <c r="CM109" s="1">
        <v>68.643</v>
      </c>
      <c r="CN109" s="1">
        <v>57.938</v>
      </c>
      <c r="CO109" s="1">
        <v>1.731</v>
      </c>
      <c r="CP109" s="1">
        <v>0.0</v>
      </c>
      <c r="CQ109" s="1">
        <v>1.731</v>
      </c>
      <c r="CR109" s="1">
        <v>0.0</v>
      </c>
      <c r="CS109" s="1">
        <v>0.491</v>
      </c>
      <c r="CT109" s="1">
        <v>0.491</v>
      </c>
      <c r="CU109" s="1">
        <v>0.0</v>
      </c>
      <c r="CV109" s="1">
        <v>0.248</v>
      </c>
      <c r="CW109" s="1">
        <v>0.0</v>
      </c>
      <c r="CX109" s="1">
        <v>0.0</v>
      </c>
      <c r="CY109" s="1">
        <v>28.332</v>
      </c>
      <c r="CZ109" s="1">
        <v>25.121</v>
      </c>
      <c r="DA109" s="1">
        <v>6.542</v>
      </c>
      <c r="DB109" s="1">
        <v>31.663</v>
      </c>
      <c r="DC109" s="1">
        <v>6.321</v>
      </c>
      <c r="DD109" s="1">
        <v>0.007</v>
      </c>
      <c r="DE109" s="1">
        <v>6.328</v>
      </c>
      <c r="DF109" s="1">
        <v>1.713</v>
      </c>
      <c r="DG109" s="1">
        <v>0.607</v>
      </c>
      <c r="DH109" s="1">
        <v>2.32</v>
      </c>
      <c r="DI109" s="1">
        <v>0.099</v>
      </c>
      <c r="DJ109" s="1">
        <v>0.666</v>
      </c>
      <c r="DK109" s="1">
        <v>0.765</v>
      </c>
      <c r="DL109" s="1">
        <v>4.893</v>
      </c>
      <c r="DM109" s="1">
        <v>52.224</v>
      </c>
      <c r="DN109" s="1">
        <v>57.117</v>
      </c>
      <c r="DO109" s="1">
        <v>0.0</v>
      </c>
      <c r="DP109" s="1">
        <v>0.491</v>
      </c>
      <c r="DQ109" s="1">
        <v>0.491</v>
      </c>
      <c r="DR109" s="1" t="s">
        <v>158</v>
      </c>
      <c r="DS109" s="1" t="s">
        <v>158</v>
      </c>
      <c r="DT109" s="1" t="s">
        <v>157</v>
      </c>
      <c r="DU109" s="1" t="s">
        <v>158</v>
      </c>
      <c r="DV109" s="1">
        <v>207.643</v>
      </c>
      <c r="DW109" s="1" t="s">
        <v>1093</v>
      </c>
      <c r="DX109" s="1">
        <v>78.973</v>
      </c>
      <c r="DY109" s="1">
        <v>42.087</v>
      </c>
      <c r="DZ109" s="1">
        <v>35.524</v>
      </c>
      <c r="EA109" s="1" t="s">
        <v>158</v>
      </c>
      <c r="EB109" s="1" t="s">
        <v>158</v>
      </c>
      <c r="EC109" s="1" t="s">
        <v>157</v>
      </c>
      <c r="ED109" s="1" t="s">
        <v>158</v>
      </c>
      <c r="EE109" s="1" t="s">
        <v>483</v>
      </c>
      <c r="EF109" s="1" t="s">
        <v>165</v>
      </c>
      <c r="EG109" s="1" t="s">
        <v>151</v>
      </c>
    </row>
    <row r="110" ht="14.25" customHeight="1">
      <c r="A110" s="1" t="s">
        <v>488</v>
      </c>
      <c r="B110" s="1" t="s">
        <v>153</v>
      </c>
      <c r="C110" s="1">
        <v>43.0</v>
      </c>
      <c r="D110" s="4" t="s">
        <v>161</v>
      </c>
      <c r="E110" s="1">
        <v>114.0</v>
      </c>
      <c r="F110" s="1">
        <v>44.0</v>
      </c>
      <c r="G110" s="1" t="s">
        <v>154</v>
      </c>
      <c r="H110" s="1">
        <v>25.0</v>
      </c>
      <c r="I110" s="1">
        <v>168.0</v>
      </c>
      <c r="J110" s="1">
        <v>232.0</v>
      </c>
      <c r="K110" s="1">
        <v>5.272727273</v>
      </c>
      <c r="L110" s="1">
        <v>29.0</v>
      </c>
      <c r="M110" s="1">
        <v>1.1</v>
      </c>
      <c r="N110" s="1">
        <v>95.0</v>
      </c>
      <c r="O110" s="1">
        <v>5.5</v>
      </c>
      <c r="P110" s="1">
        <v>8.48</v>
      </c>
      <c r="Q110" s="1">
        <v>11.25</v>
      </c>
      <c r="R110" s="1">
        <v>0.753777778</v>
      </c>
      <c r="S110" s="1">
        <v>125.0</v>
      </c>
      <c r="T110" s="1">
        <v>8.45</v>
      </c>
      <c r="U110" s="1">
        <v>5.2725</v>
      </c>
      <c r="V110" s="1">
        <v>91.2</v>
      </c>
      <c r="W110" s="1">
        <f t="shared" si="1"/>
        <v>95.34555712</v>
      </c>
      <c r="X110" s="1">
        <v>90.0</v>
      </c>
      <c r="Y110" s="1">
        <v>50.50207479</v>
      </c>
      <c r="Z110" s="1">
        <f t="shared" si="2"/>
        <v>1.980116667</v>
      </c>
      <c r="AA110" s="1">
        <v>0.343818584</v>
      </c>
      <c r="AB110" s="1">
        <v>62.4</v>
      </c>
      <c r="AC110" s="1">
        <v>26.58686064</v>
      </c>
      <c r="AD110" s="1" t="s">
        <v>139</v>
      </c>
      <c r="AE110" s="1">
        <v>41.1260678</v>
      </c>
      <c r="AF110" s="1">
        <v>83.4</v>
      </c>
      <c r="AG110" s="1" t="s">
        <v>140</v>
      </c>
      <c r="AH110" s="1" t="s">
        <v>154</v>
      </c>
      <c r="AI110" s="1" t="s">
        <v>142</v>
      </c>
      <c r="AJ110" s="1" t="s">
        <v>167</v>
      </c>
      <c r="AK110" s="1" t="s">
        <v>143</v>
      </c>
      <c r="AL110" s="1">
        <v>132.0</v>
      </c>
      <c r="AM110" s="1">
        <v>85.0</v>
      </c>
      <c r="AN110" s="1">
        <v>1592.29</v>
      </c>
      <c r="AO110" s="1">
        <v>16.8569</v>
      </c>
      <c r="AP110" s="1">
        <v>451.662</v>
      </c>
      <c r="AQ110" s="1">
        <v>882.348</v>
      </c>
      <c r="AR110" s="1">
        <v>13.006</v>
      </c>
      <c r="AS110" s="1">
        <v>1334.38</v>
      </c>
      <c r="AT110" s="1">
        <v>2048.6</v>
      </c>
      <c r="AU110" s="1">
        <v>207.76</v>
      </c>
      <c r="AV110" s="1">
        <v>10.2242</v>
      </c>
      <c r="AW110" s="1">
        <v>1.06844</v>
      </c>
      <c r="AX110" s="1">
        <v>2.8268</v>
      </c>
      <c r="AY110" s="1">
        <v>575.975</v>
      </c>
      <c r="AZ110" s="1">
        <v>0.839572</v>
      </c>
      <c r="BA110" s="1">
        <v>1.42647</v>
      </c>
      <c r="BB110" s="1">
        <v>10.023</v>
      </c>
      <c r="BC110" s="1">
        <v>4.36222</v>
      </c>
      <c r="BD110" s="1">
        <v>1.10672</v>
      </c>
      <c r="BE110" s="1">
        <v>353.432</v>
      </c>
      <c r="BF110" s="1">
        <v>6.95206</v>
      </c>
      <c r="BG110" s="1">
        <v>57.4976</v>
      </c>
      <c r="BH110" s="1">
        <v>3.00998933</v>
      </c>
      <c r="BI110" s="1">
        <v>1.117661822</v>
      </c>
      <c r="BJ110" s="1">
        <v>0.748402462</v>
      </c>
      <c r="BK110" s="1">
        <v>0.104352968</v>
      </c>
      <c r="BL110" s="1" t="s">
        <v>144</v>
      </c>
      <c r="BM110" s="1" t="s">
        <v>145</v>
      </c>
      <c r="BN110" s="1" t="s">
        <v>146</v>
      </c>
      <c r="BO110" s="1" t="s">
        <v>145</v>
      </c>
      <c r="BP110" s="1" t="s">
        <v>146</v>
      </c>
      <c r="BQ110" s="1" t="s">
        <v>146</v>
      </c>
      <c r="BR110" s="1" t="s">
        <v>146</v>
      </c>
      <c r="BS110" s="1">
        <v>25.9456812</v>
      </c>
      <c r="BT110" s="1">
        <v>6.526863219</v>
      </c>
      <c r="BU110" s="1">
        <v>0.612788355</v>
      </c>
      <c r="BV110" s="1">
        <v>0.143256388</v>
      </c>
      <c r="BW110" s="1">
        <v>0.245274977</v>
      </c>
      <c r="BX110" s="1">
        <v>0.870541485</v>
      </c>
      <c r="BY110" s="1">
        <v>0.546822541</v>
      </c>
      <c r="BZ110" s="1" t="s">
        <v>1091</v>
      </c>
      <c r="CA110" s="1">
        <v>39.26139089</v>
      </c>
      <c r="CB110" s="1" t="s">
        <v>148</v>
      </c>
      <c r="CC110" s="1">
        <v>0.08863497</v>
      </c>
      <c r="CD110" s="1">
        <v>0.283722281</v>
      </c>
      <c r="CE110" s="1">
        <v>0.102546722</v>
      </c>
      <c r="CF110" s="1">
        <v>0.067105645</v>
      </c>
      <c r="CG110" s="1">
        <v>0.231884058</v>
      </c>
      <c r="CH110" s="1">
        <v>1143.516</v>
      </c>
      <c r="CI110" s="2" t="s">
        <v>1080</v>
      </c>
      <c r="CJ110" s="1">
        <v>222.099</v>
      </c>
      <c r="CK110" s="1">
        <v>158.617</v>
      </c>
      <c r="CL110" s="1">
        <v>63.482</v>
      </c>
      <c r="CM110" s="1">
        <v>153.159</v>
      </c>
      <c r="CN110" s="1">
        <v>68.361</v>
      </c>
      <c r="CO110" s="1">
        <v>0.509</v>
      </c>
      <c r="CP110" s="1">
        <v>0.0</v>
      </c>
      <c r="CQ110" s="1">
        <v>0.509</v>
      </c>
      <c r="CR110" s="1">
        <v>0.0</v>
      </c>
      <c r="CS110" s="1">
        <v>0.054</v>
      </c>
      <c r="CT110" s="1">
        <v>0.054</v>
      </c>
      <c r="CU110" s="1">
        <v>0.015</v>
      </c>
      <c r="CV110" s="1">
        <v>0.492</v>
      </c>
      <c r="CW110" s="1">
        <v>0.0</v>
      </c>
      <c r="CX110" s="1">
        <v>0.0</v>
      </c>
      <c r="CY110" s="1">
        <v>147.157</v>
      </c>
      <c r="CZ110" s="1">
        <v>0.268</v>
      </c>
      <c r="DA110" s="1">
        <v>0.0</v>
      </c>
      <c r="DB110" s="1">
        <v>0.268</v>
      </c>
      <c r="DC110" s="1">
        <v>4.946</v>
      </c>
      <c r="DD110" s="1">
        <v>0.0</v>
      </c>
      <c r="DE110" s="1">
        <v>4.946</v>
      </c>
      <c r="DF110" s="1">
        <v>0.789</v>
      </c>
      <c r="DG110" s="1">
        <v>0.0</v>
      </c>
      <c r="DH110" s="1">
        <v>0.789</v>
      </c>
      <c r="DI110" s="1">
        <v>0.376</v>
      </c>
      <c r="DJ110" s="1">
        <v>3.129</v>
      </c>
      <c r="DK110" s="1">
        <v>3.505</v>
      </c>
      <c r="DL110" s="1">
        <v>4.525</v>
      </c>
      <c r="DM110" s="1">
        <v>60.266</v>
      </c>
      <c r="DN110" s="1">
        <v>64.791</v>
      </c>
      <c r="DO110" s="1">
        <v>0.0</v>
      </c>
      <c r="DP110" s="1">
        <v>0.054</v>
      </c>
      <c r="DQ110" s="1">
        <v>0.054</v>
      </c>
      <c r="DR110" s="1" t="s">
        <v>157</v>
      </c>
      <c r="DS110" s="1" t="s">
        <v>158</v>
      </c>
      <c r="DT110" s="1" t="s">
        <v>157</v>
      </c>
      <c r="DU110" s="1" t="s">
        <v>158</v>
      </c>
      <c r="DV110" s="1">
        <v>718.158</v>
      </c>
      <c r="DW110" s="1" t="s">
        <v>1092</v>
      </c>
      <c r="DX110" s="1">
        <v>139.484</v>
      </c>
      <c r="DY110" s="1">
        <v>96.188</v>
      </c>
      <c r="DZ110" s="1">
        <v>42.933</v>
      </c>
      <c r="EA110" s="1" t="s">
        <v>149</v>
      </c>
      <c r="EB110" s="1" t="s">
        <v>158</v>
      </c>
      <c r="EC110" s="1" t="s">
        <v>157</v>
      </c>
      <c r="ED110" s="1" t="s">
        <v>158</v>
      </c>
      <c r="EE110" s="1" t="s">
        <v>489</v>
      </c>
      <c r="EF110" s="1" t="s">
        <v>165</v>
      </c>
      <c r="EG110" s="1" t="s">
        <v>151</v>
      </c>
    </row>
    <row r="111" ht="14.25" customHeight="1">
      <c r="A111" s="1" t="s">
        <v>490</v>
      </c>
      <c r="B111" s="1" t="s">
        <v>153</v>
      </c>
      <c r="C111" s="1">
        <v>44.0</v>
      </c>
      <c r="D111" s="4" t="s">
        <v>161</v>
      </c>
      <c r="E111" s="1">
        <v>99.1</v>
      </c>
      <c r="F111" s="1">
        <v>58.0</v>
      </c>
      <c r="G111" s="1" t="s">
        <v>154</v>
      </c>
      <c r="H111" s="1">
        <v>21.0</v>
      </c>
      <c r="I111" s="1">
        <v>149.0</v>
      </c>
      <c r="J111" s="1">
        <v>214.0</v>
      </c>
      <c r="K111" s="1">
        <v>3.689655172</v>
      </c>
      <c r="L111" s="1">
        <v>91.7</v>
      </c>
      <c r="M111" s="1">
        <v>0.9</v>
      </c>
      <c r="N111" s="1">
        <v>82.0</v>
      </c>
      <c r="O111" s="1">
        <v>5.4</v>
      </c>
      <c r="P111" s="1">
        <v>5.39</v>
      </c>
      <c r="Q111" s="1">
        <v>11.13</v>
      </c>
      <c r="R111" s="1">
        <v>0.48427673</v>
      </c>
      <c r="S111" s="1">
        <v>106.0</v>
      </c>
      <c r="T111" s="1">
        <v>8.62</v>
      </c>
      <c r="U111" s="1">
        <v>4.551</v>
      </c>
      <c r="V111" s="1">
        <v>123.9</v>
      </c>
      <c r="W111" s="1">
        <f t="shared" si="1"/>
        <v>164.0342531</v>
      </c>
      <c r="X111" s="1">
        <v>91.7</v>
      </c>
      <c r="Y111" s="1">
        <v>57.35462132</v>
      </c>
      <c r="Z111" s="1">
        <f t="shared" si="2"/>
        <v>1.743538667</v>
      </c>
      <c r="AA111" s="1">
        <v>0.350477352</v>
      </c>
      <c r="AB111" s="1">
        <v>54.0</v>
      </c>
      <c r="AC111" s="1">
        <v>22.18934911</v>
      </c>
      <c r="AD111" s="1" t="s">
        <v>154</v>
      </c>
      <c r="AE111" s="1">
        <v>34.56052054</v>
      </c>
      <c r="AF111" s="1">
        <v>78.2</v>
      </c>
      <c r="AG111" s="1" t="s">
        <v>154</v>
      </c>
      <c r="AH111" s="1" t="s">
        <v>154</v>
      </c>
      <c r="AI111" s="1" t="s">
        <v>142</v>
      </c>
      <c r="AJ111" s="1" t="s">
        <v>167</v>
      </c>
      <c r="AK111" s="1" t="s">
        <v>143</v>
      </c>
      <c r="AL111" s="1">
        <v>99.0</v>
      </c>
      <c r="AM111" s="1">
        <v>67.0</v>
      </c>
      <c r="AN111" s="1">
        <v>1974.26</v>
      </c>
      <c r="AO111" s="1">
        <v>22.96</v>
      </c>
      <c r="AP111" s="1">
        <v>866.659</v>
      </c>
      <c r="AQ111" s="1">
        <v>1290.99</v>
      </c>
      <c r="AR111" s="1">
        <v>13.4892</v>
      </c>
      <c r="AS111" s="1">
        <v>1207.13</v>
      </c>
      <c r="AT111" s="1">
        <v>3533.05</v>
      </c>
      <c r="AU111" s="1">
        <v>288.414</v>
      </c>
      <c r="AV111" s="1">
        <v>10.6608</v>
      </c>
      <c r="AW111" s="1">
        <v>2.07242</v>
      </c>
      <c r="AX111" s="1">
        <v>3.12684</v>
      </c>
      <c r="AY111" s="1">
        <v>986.667</v>
      </c>
      <c r="AZ111" s="1">
        <v>1.45671</v>
      </c>
      <c r="BA111" s="1">
        <v>2.13306</v>
      </c>
      <c r="BB111" s="1">
        <v>16.0613</v>
      </c>
      <c r="BC111" s="1">
        <v>5.99564</v>
      </c>
      <c r="BD111" s="1">
        <v>1.37515</v>
      </c>
      <c r="BE111" s="1">
        <v>421.089</v>
      </c>
      <c r="BF111" s="1">
        <v>7.34988</v>
      </c>
      <c r="BG111" s="1">
        <v>187.255</v>
      </c>
      <c r="BH111" s="1">
        <v>3.475051538</v>
      </c>
      <c r="BI111" s="1">
        <v>1.650215828</v>
      </c>
      <c r="BJ111" s="1">
        <v>0.825332726</v>
      </c>
      <c r="BK111" s="1">
        <v>0.036530252</v>
      </c>
      <c r="BL111" s="1" t="s">
        <v>156</v>
      </c>
      <c r="BM111" s="1" t="s">
        <v>146</v>
      </c>
      <c r="BN111" s="1" t="s">
        <v>146</v>
      </c>
      <c r="BO111" s="1" t="s">
        <v>146</v>
      </c>
      <c r="BP111" s="1" t="s">
        <v>146</v>
      </c>
      <c r="BQ111" s="1" t="s">
        <v>146</v>
      </c>
      <c r="BR111" s="1" t="s">
        <v>146</v>
      </c>
      <c r="BS111" s="1" t="s">
        <v>147</v>
      </c>
      <c r="BT111" s="1" t="s">
        <v>147</v>
      </c>
      <c r="BU111" s="1" t="s">
        <v>147</v>
      </c>
      <c r="BV111" s="1" t="s">
        <v>147</v>
      </c>
      <c r="BW111" s="1" t="s">
        <v>147</v>
      </c>
      <c r="BX111" s="1">
        <v>-1.099493711</v>
      </c>
      <c r="BY111" s="1">
        <v>-0.556987696</v>
      </c>
      <c r="BZ111" s="1" t="s">
        <v>1094</v>
      </c>
      <c r="CA111" s="1">
        <v>36.10230179</v>
      </c>
      <c r="CB111" s="1" t="s">
        <v>148</v>
      </c>
      <c r="CC111" s="1">
        <v>1.92849E-4</v>
      </c>
      <c r="CD111" s="1">
        <v>0.638716396</v>
      </c>
      <c r="CE111" s="1">
        <v>0.110695414</v>
      </c>
      <c r="CF111" s="1">
        <v>0.052840668</v>
      </c>
      <c r="CG111" s="1">
        <v>0.026458904</v>
      </c>
      <c r="CH111" s="1">
        <v>829.112</v>
      </c>
      <c r="CI111" s="2" t="s">
        <v>1093</v>
      </c>
      <c r="CJ111" s="1">
        <v>310.766</v>
      </c>
      <c r="CK111" s="1">
        <v>203.305</v>
      </c>
      <c r="CL111" s="1">
        <v>107.461</v>
      </c>
      <c r="CM111" s="1">
        <v>153.468</v>
      </c>
      <c r="CN111" s="1">
        <v>133.105</v>
      </c>
      <c r="CO111" s="1">
        <v>0.387</v>
      </c>
      <c r="CP111" s="1">
        <v>0.0</v>
      </c>
      <c r="CQ111" s="1">
        <v>0.387</v>
      </c>
      <c r="CR111" s="1">
        <v>0.0</v>
      </c>
      <c r="CS111" s="1">
        <v>23.805</v>
      </c>
      <c r="CT111" s="1">
        <v>23.805</v>
      </c>
      <c r="CU111" s="1">
        <v>0.001</v>
      </c>
      <c r="CV111" s="1">
        <v>0.387</v>
      </c>
      <c r="CW111" s="1">
        <v>39.878</v>
      </c>
      <c r="CX111" s="1">
        <v>0.0</v>
      </c>
      <c r="CY111" s="1">
        <v>58.447</v>
      </c>
      <c r="CZ111" s="1">
        <v>0.066</v>
      </c>
      <c r="DA111" s="1">
        <v>0.469</v>
      </c>
      <c r="DB111" s="1">
        <v>0.534</v>
      </c>
      <c r="DC111" s="1">
        <v>3.775</v>
      </c>
      <c r="DD111" s="1">
        <v>0.404</v>
      </c>
      <c r="DE111" s="1">
        <v>4.179</v>
      </c>
      <c r="DF111" s="1">
        <v>39.354</v>
      </c>
      <c r="DG111" s="1">
        <v>11.058</v>
      </c>
      <c r="DH111" s="1">
        <v>50.413</v>
      </c>
      <c r="DI111" s="1">
        <v>12.184</v>
      </c>
      <c r="DJ111" s="1">
        <v>17.734</v>
      </c>
      <c r="DK111" s="1">
        <v>29.918</v>
      </c>
      <c r="DL111" s="1">
        <v>49.196</v>
      </c>
      <c r="DM111" s="1">
        <v>53.991</v>
      </c>
      <c r="DN111" s="1">
        <v>103.188</v>
      </c>
      <c r="DO111" s="1">
        <v>0.0</v>
      </c>
      <c r="DP111" s="1">
        <v>23.805</v>
      </c>
      <c r="DQ111" s="1">
        <v>23.805</v>
      </c>
      <c r="DR111" s="1" t="s">
        <v>157</v>
      </c>
      <c r="DS111" s="1" t="s">
        <v>158</v>
      </c>
      <c r="DT111" s="1" t="s">
        <v>157</v>
      </c>
      <c r="DU111" s="1" t="s">
        <v>157</v>
      </c>
      <c r="DV111" s="1">
        <v>419.961</v>
      </c>
      <c r="DW111" s="1" t="s">
        <v>1093</v>
      </c>
      <c r="DX111" s="1">
        <v>157.409</v>
      </c>
      <c r="DY111" s="1">
        <v>77.734</v>
      </c>
      <c r="DZ111" s="1">
        <v>67.42</v>
      </c>
      <c r="EA111" s="1" t="s">
        <v>157</v>
      </c>
      <c r="EB111" s="1" t="s">
        <v>158</v>
      </c>
      <c r="EC111" s="1" t="s">
        <v>157</v>
      </c>
      <c r="ED111" s="1" t="s">
        <v>157</v>
      </c>
      <c r="EE111" s="1" t="s">
        <v>491</v>
      </c>
      <c r="EF111" s="1" t="s">
        <v>151</v>
      </c>
      <c r="EG111" s="1" t="s">
        <v>151</v>
      </c>
    </row>
    <row r="112" ht="14.25" customHeight="1">
      <c r="A112" s="1" t="s">
        <v>494</v>
      </c>
      <c r="B112" s="1" t="s">
        <v>153</v>
      </c>
      <c r="C112" s="1">
        <v>49.0</v>
      </c>
      <c r="D112" s="4" t="s">
        <v>161</v>
      </c>
      <c r="E112" s="1">
        <v>118.0</v>
      </c>
      <c r="F112" s="1">
        <v>40.0</v>
      </c>
      <c r="G112" s="1" t="s">
        <v>154</v>
      </c>
      <c r="H112" s="1">
        <v>39.0</v>
      </c>
      <c r="I112" s="1">
        <v>156.0</v>
      </c>
      <c r="J112" s="1">
        <v>215.0</v>
      </c>
      <c r="K112" s="1">
        <v>5.375</v>
      </c>
      <c r="L112" s="1">
        <v>144.5</v>
      </c>
      <c r="M112" s="1">
        <v>4.0</v>
      </c>
      <c r="N112" s="1">
        <v>83.0</v>
      </c>
      <c r="O112" s="1">
        <v>5.8</v>
      </c>
      <c r="P112" s="1">
        <v>7.23</v>
      </c>
      <c r="Q112" s="1">
        <v>13.73</v>
      </c>
      <c r="R112" s="1">
        <v>0.526584122</v>
      </c>
      <c r="S112" s="1">
        <v>195.0</v>
      </c>
      <c r="T112" s="1">
        <v>13.05</v>
      </c>
      <c r="U112" s="1">
        <v>4.6065</v>
      </c>
      <c r="V112" s="1">
        <v>159.9</v>
      </c>
      <c r="W112" s="1">
        <f t="shared" si="1"/>
        <v>235.8788974</v>
      </c>
      <c r="X112" s="1">
        <v>60.9</v>
      </c>
      <c r="Y112" s="1">
        <v>37.42837145</v>
      </c>
      <c r="Z112" s="1">
        <f t="shared" si="2"/>
        <v>2.67177</v>
      </c>
      <c r="AA112" s="1">
        <v>0.32909688</v>
      </c>
      <c r="AB112" s="1">
        <v>69.2</v>
      </c>
      <c r="AC112" s="1">
        <v>30.14954961</v>
      </c>
      <c r="AD112" s="1" t="s">
        <v>155</v>
      </c>
      <c r="AE112" s="1">
        <v>41.69237299</v>
      </c>
      <c r="AF112" s="1">
        <v>93.5</v>
      </c>
      <c r="AG112" s="1" t="s">
        <v>140</v>
      </c>
      <c r="AH112" s="1" t="s">
        <v>141</v>
      </c>
      <c r="AI112" s="1" t="s">
        <v>142</v>
      </c>
      <c r="AJ112" s="1" t="s">
        <v>142</v>
      </c>
      <c r="AK112" s="1" t="s">
        <v>143</v>
      </c>
      <c r="AL112" s="1">
        <v>111.0</v>
      </c>
      <c r="AM112" s="1">
        <v>68.0</v>
      </c>
      <c r="AN112" s="1">
        <v>1649.15</v>
      </c>
      <c r="AO112" s="1">
        <v>17.3611</v>
      </c>
      <c r="AP112" s="1">
        <v>581.227</v>
      </c>
      <c r="AQ112" s="1">
        <v>948.019</v>
      </c>
      <c r="AR112" s="1">
        <v>11.8566</v>
      </c>
      <c r="AS112" s="1">
        <v>1200.48</v>
      </c>
      <c r="AT112" s="1">
        <v>2747.04</v>
      </c>
      <c r="AU112" s="1">
        <v>178.05</v>
      </c>
      <c r="AV112" s="1">
        <v>9.75596</v>
      </c>
      <c r="AW112" s="1">
        <v>1.02358</v>
      </c>
      <c r="AX112" s="1">
        <v>2.95092</v>
      </c>
      <c r="AY112" s="1">
        <v>1050.59</v>
      </c>
      <c r="AZ112" s="1">
        <v>0.813361</v>
      </c>
      <c r="BA112" s="1">
        <v>1.72071</v>
      </c>
      <c r="BB112" s="1">
        <v>13.9205</v>
      </c>
      <c r="BC112" s="1">
        <v>4.56361</v>
      </c>
      <c r="BD112" s="1">
        <v>1.46395</v>
      </c>
      <c r="BE112" s="1">
        <v>280.141</v>
      </c>
      <c r="BF112" s="1">
        <v>6.9802</v>
      </c>
      <c r="BG112" s="1">
        <v>132.911</v>
      </c>
      <c r="BH112" s="1">
        <v>15.55204416</v>
      </c>
      <c r="BI112" s="1">
        <v>3.209089776</v>
      </c>
      <c r="BJ112" s="1">
        <v>1.770572992</v>
      </c>
      <c r="BK112" s="1">
        <v>0.0</v>
      </c>
      <c r="BL112" s="1" t="s">
        <v>144</v>
      </c>
      <c r="BM112" s="1" t="s">
        <v>146</v>
      </c>
      <c r="BN112" s="1" t="s">
        <v>145</v>
      </c>
      <c r="BO112" s="1" t="s">
        <v>145</v>
      </c>
      <c r="BP112" s="1" t="s">
        <v>146</v>
      </c>
      <c r="BQ112" s="1" t="s">
        <v>145</v>
      </c>
      <c r="BR112" s="1" t="s">
        <v>146</v>
      </c>
      <c r="BS112" s="1">
        <v>28.72252861</v>
      </c>
      <c r="BT112" s="1">
        <v>3.698284708</v>
      </c>
      <c r="BU112" s="1">
        <v>0.466886001</v>
      </c>
      <c r="BV112" s="1">
        <v>0.129140958</v>
      </c>
      <c r="BW112" s="1">
        <v>0.203616779</v>
      </c>
      <c r="BX112" s="1">
        <v>0.366497555</v>
      </c>
      <c r="BY112" s="1">
        <v>0.22225443</v>
      </c>
      <c r="BZ112" s="1" t="s">
        <v>1091</v>
      </c>
      <c r="CA112" s="1">
        <v>43.59358289</v>
      </c>
      <c r="CB112" s="1" t="s">
        <v>148</v>
      </c>
      <c r="CC112" s="1">
        <v>0.0898017</v>
      </c>
      <c r="CD112" s="1">
        <v>0.22667611</v>
      </c>
      <c r="CE112" s="1">
        <v>0.451983003</v>
      </c>
      <c r="CF112" s="1">
        <v>0.148630784</v>
      </c>
      <c r="CG112" s="1">
        <v>0.046222852</v>
      </c>
      <c r="CH112" s="1">
        <v>897.811</v>
      </c>
      <c r="CI112" s="2" t="s">
        <v>1093</v>
      </c>
      <c r="CJ112" s="1">
        <v>417.365</v>
      </c>
      <c r="CK112" s="1">
        <v>213.131</v>
      </c>
      <c r="CL112" s="1">
        <v>204.234</v>
      </c>
      <c r="CM112" s="1">
        <v>154.518</v>
      </c>
      <c r="CN112" s="1">
        <v>215.121</v>
      </c>
      <c r="CO112" s="1">
        <v>1.207</v>
      </c>
      <c r="CP112" s="1">
        <v>0.0</v>
      </c>
      <c r="CQ112" s="1">
        <v>1.207</v>
      </c>
      <c r="CR112" s="1">
        <v>0.026</v>
      </c>
      <c r="CS112" s="1">
        <v>46.385</v>
      </c>
      <c r="CT112" s="1">
        <v>46.411</v>
      </c>
      <c r="CU112" s="1">
        <v>0.108</v>
      </c>
      <c r="CV112" s="1">
        <v>0.814</v>
      </c>
      <c r="CW112" s="1">
        <v>22.302</v>
      </c>
      <c r="CX112" s="1">
        <v>0.0</v>
      </c>
      <c r="CY112" s="1">
        <v>113.359</v>
      </c>
      <c r="CZ112" s="1">
        <v>0.0</v>
      </c>
      <c r="DA112" s="1">
        <v>0.0</v>
      </c>
      <c r="DB112" s="1">
        <v>0.0</v>
      </c>
      <c r="DC112" s="1">
        <v>7.935</v>
      </c>
      <c r="DD112" s="1">
        <v>0.958</v>
      </c>
      <c r="DE112" s="1">
        <v>8.893</v>
      </c>
      <c r="DF112" s="1">
        <v>3.66</v>
      </c>
      <c r="DG112" s="1">
        <v>3.978</v>
      </c>
      <c r="DH112" s="1">
        <v>7.638</v>
      </c>
      <c r="DI112" s="1">
        <v>2.472</v>
      </c>
      <c r="DJ112" s="1">
        <v>35.951</v>
      </c>
      <c r="DK112" s="1">
        <v>38.423</v>
      </c>
      <c r="DL112" s="1">
        <v>59.717</v>
      </c>
      <c r="DM112" s="1">
        <v>116.943</v>
      </c>
      <c r="DN112" s="1">
        <v>176.66</v>
      </c>
      <c r="DO112" s="1">
        <v>0.026</v>
      </c>
      <c r="DP112" s="1">
        <v>46.385</v>
      </c>
      <c r="DQ112" s="1">
        <v>46.411</v>
      </c>
      <c r="DR112" s="1" t="s">
        <v>157</v>
      </c>
      <c r="DS112" s="1" t="s">
        <v>157</v>
      </c>
      <c r="DT112" s="1" t="s">
        <v>157</v>
      </c>
      <c r="DU112" s="1" t="s">
        <v>157</v>
      </c>
      <c r="DV112" s="1">
        <v>544.408</v>
      </c>
      <c r="DW112" s="1" t="s">
        <v>1092</v>
      </c>
      <c r="DX112" s="1">
        <v>253.079</v>
      </c>
      <c r="DY112" s="1">
        <v>93.695</v>
      </c>
      <c r="DZ112" s="1">
        <v>130.444</v>
      </c>
      <c r="EA112" s="1" t="s">
        <v>157</v>
      </c>
      <c r="EB112" s="1" t="s">
        <v>157</v>
      </c>
      <c r="EC112" s="1" t="s">
        <v>157</v>
      </c>
      <c r="ED112" s="1" t="s">
        <v>157</v>
      </c>
      <c r="EE112" s="1" t="s">
        <v>495</v>
      </c>
      <c r="EF112" s="1" t="s">
        <v>151</v>
      </c>
      <c r="EG112" s="1" t="s">
        <v>151</v>
      </c>
    </row>
    <row r="113" ht="14.25" customHeight="1">
      <c r="A113" s="1" t="s">
        <v>496</v>
      </c>
      <c r="B113" s="1" t="s">
        <v>136</v>
      </c>
      <c r="C113" s="1">
        <v>30.0</v>
      </c>
      <c r="D113" s="4" t="s">
        <v>137</v>
      </c>
      <c r="E113" s="1">
        <v>77.1</v>
      </c>
      <c r="F113" s="1">
        <v>34.0</v>
      </c>
      <c r="G113" s="1" t="s">
        <v>138</v>
      </c>
      <c r="H113" s="1">
        <v>49.0</v>
      </c>
      <c r="I113" s="1">
        <v>93.0</v>
      </c>
      <c r="J113" s="1">
        <v>159.0</v>
      </c>
      <c r="K113" s="1">
        <v>4.676470588</v>
      </c>
      <c r="L113" s="1">
        <v>165.8</v>
      </c>
      <c r="M113" s="1">
        <v>0.8</v>
      </c>
      <c r="N113" s="1">
        <v>82.0</v>
      </c>
      <c r="O113" s="1">
        <v>5.4</v>
      </c>
      <c r="P113" s="1">
        <v>0.95</v>
      </c>
      <c r="Q113" s="1">
        <v>4.46</v>
      </c>
      <c r="R113" s="1">
        <v>0.213004484</v>
      </c>
      <c r="S113" s="1">
        <v>246.0</v>
      </c>
      <c r="T113" s="1">
        <v>14.27</v>
      </c>
      <c r="U113" s="1">
        <v>4.551</v>
      </c>
      <c r="V113" s="1">
        <v>173.9</v>
      </c>
      <c r="W113" s="1">
        <f t="shared" si="1"/>
        <v>271.5509039</v>
      </c>
      <c r="X113" s="1">
        <v>56.0</v>
      </c>
      <c r="Y113" s="1">
        <v>34.64588899</v>
      </c>
      <c r="Z113" s="1">
        <f t="shared" si="2"/>
        <v>2.886345333</v>
      </c>
      <c r="AA113" s="1">
        <v>0.32550302</v>
      </c>
      <c r="AB113" s="1">
        <v>63.8</v>
      </c>
      <c r="AC113" s="1">
        <v>22.98638543</v>
      </c>
      <c r="AD113" s="1" t="s">
        <v>154</v>
      </c>
      <c r="AE113" s="1">
        <v>33.84182176</v>
      </c>
      <c r="AF113" s="1">
        <v>84.4</v>
      </c>
      <c r="AG113" s="1" t="s">
        <v>140</v>
      </c>
      <c r="AH113" s="1" t="s">
        <v>154</v>
      </c>
      <c r="AI113" s="1" t="s">
        <v>167</v>
      </c>
      <c r="AJ113" s="1" t="s">
        <v>167</v>
      </c>
      <c r="AK113" s="1" t="s">
        <v>143</v>
      </c>
      <c r="AL113" s="1">
        <v>115.0</v>
      </c>
      <c r="AM113" s="1">
        <v>72.0</v>
      </c>
      <c r="AN113" s="1">
        <v>2407.14</v>
      </c>
      <c r="AO113" s="1">
        <v>20.0819</v>
      </c>
      <c r="AP113" s="1">
        <v>996.465</v>
      </c>
      <c r="AQ113" s="1">
        <v>1158.19</v>
      </c>
      <c r="AR113" s="1">
        <v>16.4929</v>
      </c>
      <c r="AS113" s="1">
        <v>1242.4</v>
      </c>
      <c r="AT113" s="1">
        <v>4051.16</v>
      </c>
      <c r="AU113" s="1">
        <v>286.777</v>
      </c>
      <c r="AV113" s="1">
        <v>10.9164</v>
      </c>
      <c r="AW113" s="1">
        <v>2.92195</v>
      </c>
      <c r="AX113" s="1">
        <v>3.49965</v>
      </c>
      <c r="AY113" s="1">
        <v>1173.4</v>
      </c>
      <c r="AZ113" s="1">
        <v>2.09958</v>
      </c>
      <c r="BA113" s="1">
        <v>2.82491</v>
      </c>
      <c r="BB113" s="1">
        <v>28.5283</v>
      </c>
      <c r="BC113" s="1">
        <v>8.31208</v>
      </c>
      <c r="BD113" s="1">
        <v>1.66158</v>
      </c>
      <c r="BE113" s="1">
        <v>511.945</v>
      </c>
      <c r="BF113" s="1">
        <v>7.55399</v>
      </c>
      <c r="BG113" s="1">
        <v>232.147</v>
      </c>
      <c r="BH113" s="1">
        <v>0.410431641</v>
      </c>
      <c r="BI113" s="1">
        <v>0.283485193</v>
      </c>
      <c r="BJ113" s="1">
        <v>0.33303764</v>
      </c>
      <c r="BK113" s="1">
        <v>0.036204149</v>
      </c>
      <c r="BL113" s="1" t="s">
        <v>144</v>
      </c>
      <c r="BM113" s="1" t="s">
        <v>146</v>
      </c>
      <c r="BN113" s="1" t="s">
        <v>145</v>
      </c>
      <c r="BO113" s="1" t="s">
        <v>145</v>
      </c>
      <c r="BP113" s="1" t="s">
        <v>146</v>
      </c>
      <c r="BQ113" s="1" t="s">
        <v>146</v>
      </c>
      <c r="BR113" s="1" t="s">
        <v>146</v>
      </c>
      <c r="BS113" s="1" t="s">
        <v>147</v>
      </c>
      <c r="BT113" s="1" t="s">
        <v>147</v>
      </c>
      <c r="BU113" s="1" t="s">
        <v>147</v>
      </c>
      <c r="BV113" s="1" t="s">
        <v>147</v>
      </c>
      <c r="BW113" s="1" t="s">
        <v>147</v>
      </c>
      <c r="BX113" s="1">
        <v>-1.32230131</v>
      </c>
      <c r="BY113" s="1">
        <v>-0.549356589</v>
      </c>
      <c r="BZ113" s="1" t="s">
        <v>1094</v>
      </c>
      <c r="CA113" s="1">
        <v>24.52132701</v>
      </c>
      <c r="CB113" s="1" t="s">
        <v>148</v>
      </c>
      <c r="CC113" s="1">
        <v>0.138053442</v>
      </c>
      <c r="CD113" s="1">
        <v>0.331809672</v>
      </c>
      <c r="CE113" s="1">
        <v>0.014223541</v>
      </c>
      <c r="CF113" s="1">
        <v>0.040093365</v>
      </c>
      <c r="CG113" s="1">
        <v>0.325001824</v>
      </c>
      <c r="CH113" s="1">
        <v>1779.9</v>
      </c>
      <c r="CI113" s="2" t="s">
        <v>1080</v>
      </c>
      <c r="CJ113" s="1">
        <v>1804.466</v>
      </c>
      <c r="CK113" s="1">
        <v>1181.718</v>
      </c>
      <c r="CL113" s="1">
        <v>622.748</v>
      </c>
      <c r="CM113" s="1">
        <v>60.134</v>
      </c>
      <c r="CN113" s="1">
        <v>1601.689</v>
      </c>
      <c r="CO113" s="1">
        <v>10.862</v>
      </c>
      <c r="CP113" s="1">
        <v>0.0</v>
      </c>
      <c r="CQ113" s="1">
        <v>10.862</v>
      </c>
      <c r="CR113" s="1">
        <v>0.0</v>
      </c>
      <c r="CS113" s="1">
        <v>131.781</v>
      </c>
      <c r="CT113" s="1">
        <v>131.781</v>
      </c>
      <c r="CU113" s="1">
        <v>0.0</v>
      </c>
      <c r="CV113" s="1">
        <v>2.027</v>
      </c>
      <c r="CW113" s="1">
        <v>0.0</v>
      </c>
      <c r="CX113" s="1">
        <v>0.0</v>
      </c>
      <c r="CY113" s="1">
        <v>13.702</v>
      </c>
      <c r="CZ113" s="1">
        <v>0.0</v>
      </c>
      <c r="DA113" s="1">
        <v>0.0</v>
      </c>
      <c r="DB113" s="1">
        <v>0.0</v>
      </c>
      <c r="DC113" s="1">
        <v>9.995</v>
      </c>
      <c r="DD113" s="1">
        <v>0.26</v>
      </c>
      <c r="DE113" s="1">
        <v>10.255</v>
      </c>
      <c r="DF113" s="1">
        <v>25.344</v>
      </c>
      <c r="DG113" s="1">
        <v>10.833</v>
      </c>
      <c r="DH113" s="1">
        <v>36.177</v>
      </c>
      <c r="DI113" s="1">
        <v>0.368</v>
      </c>
      <c r="DJ113" s="1">
        <v>8.074</v>
      </c>
      <c r="DK113" s="1">
        <v>8.442</v>
      </c>
      <c r="DL113" s="1">
        <v>1121.407</v>
      </c>
      <c r="DM113" s="1">
        <v>471.76</v>
      </c>
      <c r="DN113" s="1">
        <v>1593.167</v>
      </c>
      <c r="DO113" s="1">
        <v>0.0</v>
      </c>
      <c r="DP113" s="1">
        <v>131.781</v>
      </c>
      <c r="DQ113" s="1">
        <v>131.781</v>
      </c>
      <c r="DR113" s="1" t="s">
        <v>149</v>
      </c>
      <c r="DS113" s="1" t="s">
        <v>149</v>
      </c>
      <c r="DT113" s="1" t="s">
        <v>157</v>
      </c>
      <c r="DU113" s="1" t="s">
        <v>149</v>
      </c>
      <c r="DV113" s="1">
        <v>739.425</v>
      </c>
      <c r="DW113" s="1" t="s">
        <v>1092</v>
      </c>
      <c r="DX113" s="1">
        <v>749.631</v>
      </c>
      <c r="DY113" s="1">
        <v>24.982</v>
      </c>
      <c r="DZ113" s="1">
        <v>665.391</v>
      </c>
      <c r="EA113" s="1" t="s">
        <v>149</v>
      </c>
      <c r="EB113" s="1" t="s">
        <v>149</v>
      </c>
      <c r="EC113" s="1" t="s">
        <v>158</v>
      </c>
      <c r="ED113" s="1" t="s">
        <v>149</v>
      </c>
      <c r="EE113" s="1" t="s">
        <v>497</v>
      </c>
      <c r="EF113" s="1" t="s">
        <v>175</v>
      </c>
      <c r="EG113" s="1" t="s">
        <v>151</v>
      </c>
    </row>
    <row r="114" ht="14.25" customHeight="1">
      <c r="A114" s="1" t="s">
        <v>498</v>
      </c>
      <c r="B114" s="1" t="s">
        <v>136</v>
      </c>
      <c r="C114" s="1">
        <v>37.0</v>
      </c>
      <c r="D114" s="4" t="s">
        <v>137</v>
      </c>
      <c r="E114" s="1">
        <v>88.3</v>
      </c>
      <c r="F114" s="1">
        <v>35.0</v>
      </c>
      <c r="G114" s="1" t="s">
        <v>138</v>
      </c>
      <c r="H114" s="1">
        <v>19.0</v>
      </c>
      <c r="I114" s="1">
        <v>129.0</v>
      </c>
      <c r="J114" s="1">
        <v>183.0</v>
      </c>
      <c r="K114" s="1">
        <v>5.228571429</v>
      </c>
      <c r="L114" s="1">
        <v>128.9</v>
      </c>
      <c r="M114" s="1">
        <v>4.1</v>
      </c>
      <c r="N114" s="1">
        <v>99.0</v>
      </c>
      <c r="O114" s="1">
        <v>5.7</v>
      </c>
      <c r="P114" s="1">
        <v>4.95</v>
      </c>
      <c r="Q114" s="1">
        <v>6.2</v>
      </c>
      <c r="R114" s="1">
        <v>0.798387097</v>
      </c>
      <c r="S114" s="1">
        <v>93.0</v>
      </c>
      <c r="T114" s="1">
        <v>20.63</v>
      </c>
      <c r="U114" s="1">
        <v>5.4945</v>
      </c>
      <c r="V114" s="1">
        <v>155.0</v>
      </c>
      <c r="W114" s="1">
        <f t="shared" si="1"/>
        <v>206.8688894</v>
      </c>
      <c r="X114" s="1">
        <v>37.3</v>
      </c>
      <c r="Y114" s="1">
        <v>19.84975325</v>
      </c>
      <c r="Z114" s="1">
        <f t="shared" si="2"/>
        <v>5.037846</v>
      </c>
      <c r="AA114" s="1">
        <v>0.301744258</v>
      </c>
      <c r="AB114" s="1">
        <v>112.8</v>
      </c>
      <c r="AC114" s="1">
        <v>36.16826709</v>
      </c>
      <c r="AD114" s="1" t="s">
        <v>155</v>
      </c>
      <c r="AE114" s="1">
        <v>44.07874214</v>
      </c>
      <c r="AF114" s="1">
        <v>130.4</v>
      </c>
      <c r="AG114" s="1" t="s">
        <v>140</v>
      </c>
      <c r="AH114" s="1" t="s">
        <v>141</v>
      </c>
      <c r="AI114" s="1" t="s">
        <v>142</v>
      </c>
      <c r="AJ114" s="1" t="s">
        <v>142</v>
      </c>
      <c r="AK114" s="1" t="s">
        <v>173</v>
      </c>
      <c r="AL114" s="1">
        <v>106.0</v>
      </c>
      <c r="AM114" s="1">
        <v>83.0</v>
      </c>
      <c r="AN114" s="1">
        <v>2169.03</v>
      </c>
      <c r="AO114" s="1">
        <v>14.9888</v>
      </c>
      <c r="AP114" s="1">
        <v>782.057</v>
      </c>
      <c r="AQ114" s="1">
        <v>1218.54</v>
      </c>
      <c r="AR114" s="1">
        <v>14.9423</v>
      </c>
      <c r="AS114" s="1">
        <v>1651.82</v>
      </c>
      <c r="AT114" s="1">
        <v>3330.5</v>
      </c>
      <c r="AU114" s="1">
        <v>252.031</v>
      </c>
      <c r="AV114" s="1">
        <v>11.2393</v>
      </c>
      <c r="AW114" s="1">
        <v>1.59595</v>
      </c>
      <c r="AX114" s="1">
        <v>3.19385</v>
      </c>
      <c r="AY114" s="1">
        <v>701.654</v>
      </c>
      <c r="AZ114" s="1">
        <v>1.52423</v>
      </c>
      <c r="BA114" s="1">
        <v>2.10101</v>
      </c>
      <c r="BB114" s="1">
        <v>19.905</v>
      </c>
      <c r="BC114" s="1">
        <v>4.47991</v>
      </c>
      <c r="BD114" s="1">
        <v>0.762097</v>
      </c>
      <c r="BE114" s="1">
        <v>432.357</v>
      </c>
      <c r="BF114" s="1">
        <v>7.38107</v>
      </c>
      <c r="BG114" s="1">
        <v>122.451</v>
      </c>
      <c r="BH114" s="1">
        <v>4.429938817</v>
      </c>
      <c r="BI114" s="1">
        <v>0.987521514</v>
      </c>
      <c r="BJ114" s="1">
        <v>0.49155299</v>
      </c>
      <c r="BK114" s="1">
        <v>0.065089658</v>
      </c>
      <c r="BL114" s="1" t="s">
        <v>144</v>
      </c>
      <c r="BM114" s="1" t="s">
        <v>146</v>
      </c>
      <c r="BN114" s="1" t="s">
        <v>146</v>
      </c>
      <c r="BO114" s="1" t="s">
        <v>145</v>
      </c>
      <c r="BP114" s="1" t="s">
        <v>146</v>
      </c>
      <c r="BQ114" s="1" t="s">
        <v>145</v>
      </c>
      <c r="BR114" s="1" t="s">
        <v>145</v>
      </c>
      <c r="BS114" s="1">
        <v>21.42940263</v>
      </c>
      <c r="BT114" s="1">
        <v>1.760261761</v>
      </c>
      <c r="BU114" s="1">
        <v>0.286123537</v>
      </c>
      <c r="BV114" s="1">
        <v>0.129800585</v>
      </c>
      <c r="BW114" s="1">
        <v>0.154066796</v>
      </c>
      <c r="BX114" s="1">
        <v>0.748181708</v>
      </c>
      <c r="BY114" s="1">
        <v>0.344943157</v>
      </c>
      <c r="BZ114" s="1" t="s">
        <v>1091</v>
      </c>
      <c r="CA114" s="1">
        <v>36.91411043</v>
      </c>
      <c r="CB114" s="1" t="s">
        <v>148</v>
      </c>
      <c r="CC114" s="1">
        <v>0.061300698</v>
      </c>
      <c r="CD114" s="1">
        <v>0.477186001</v>
      </c>
      <c r="CE114" s="1">
        <v>0.132386611</v>
      </c>
      <c r="CF114" s="1">
        <v>0.041621239</v>
      </c>
      <c r="CG114" s="1">
        <v>0.098179241</v>
      </c>
      <c r="CH114" s="1">
        <v>441.724</v>
      </c>
      <c r="CI114" s="2" t="s">
        <v>1093</v>
      </c>
      <c r="CJ114" s="1">
        <v>170.015</v>
      </c>
      <c r="CK114" s="1">
        <v>141.928</v>
      </c>
      <c r="CL114" s="1">
        <v>28.087</v>
      </c>
      <c r="CM114" s="1">
        <v>108.982</v>
      </c>
      <c r="CN114" s="1">
        <v>43.986</v>
      </c>
      <c r="CO114" s="1">
        <v>16.681</v>
      </c>
      <c r="CP114" s="1">
        <v>0.0</v>
      </c>
      <c r="CQ114" s="1">
        <v>16.682</v>
      </c>
      <c r="CR114" s="1">
        <v>0.0</v>
      </c>
      <c r="CS114" s="1">
        <v>0.366</v>
      </c>
      <c r="CT114" s="1">
        <v>0.366</v>
      </c>
      <c r="CU114" s="1">
        <v>0.0</v>
      </c>
      <c r="CV114" s="1">
        <v>15.545</v>
      </c>
      <c r="CW114" s="1">
        <v>47.853</v>
      </c>
      <c r="CX114" s="1">
        <v>0.0</v>
      </c>
      <c r="CY114" s="1">
        <v>12.906</v>
      </c>
      <c r="CZ114" s="1">
        <v>21.863</v>
      </c>
      <c r="DA114" s="1">
        <v>5.015</v>
      </c>
      <c r="DB114" s="1">
        <v>26.878</v>
      </c>
      <c r="DC114" s="1">
        <v>8.956</v>
      </c>
      <c r="DD114" s="1">
        <v>0.0</v>
      </c>
      <c r="DE114" s="1">
        <v>8.956</v>
      </c>
      <c r="DF114" s="1">
        <v>9.839</v>
      </c>
      <c r="DG114" s="1">
        <v>2.015</v>
      </c>
      <c r="DH114" s="1">
        <v>11.855</v>
      </c>
      <c r="DI114" s="1">
        <v>14.346</v>
      </c>
      <c r="DJ114" s="1">
        <v>10.777</v>
      </c>
      <c r="DK114" s="1">
        <v>25.123</v>
      </c>
      <c r="DL114" s="1">
        <v>9.232</v>
      </c>
      <c r="DM114" s="1">
        <v>9.632</v>
      </c>
      <c r="DN114" s="1">
        <v>18.863</v>
      </c>
      <c r="DO114" s="1">
        <v>0.0</v>
      </c>
      <c r="DP114" s="1">
        <v>0.366</v>
      </c>
      <c r="DQ114" s="1">
        <v>0.366</v>
      </c>
      <c r="DR114" s="1" t="s">
        <v>158</v>
      </c>
      <c r="DS114" s="1" t="s">
        <v>158</v>
      </c>
      <c r="DT114" s="1" t="s">
        <v>157</v>
      </c>
      <c r="DU114" s="1" t="s">
        <v>158</v>
      </c>
      <c r="DV114" s="1">
        <v>203.65</v>
      </c>
      <c r="DW114" s="1" t="s">
        <v>1093</v>
      </c>
      <c r="DX114" s="1">
        <v>78.383</v>
      </c>
      <c r="DY114" s="1">
        <v>50.244</v>
      </c>
      <c r="DZ114" s="1">
        <v>20.279</v>
      </c>
      <c r="EA114" s="1" t="s">
        <v>158</v>
      </c>
      <c r="EB114" s="1" t="s">
        <v>158</v>
      </c>
      <c r="EC114" s="1" t="s">
        <v>157</v>
      </c>
      <c r="ED114" s="1" t="s">
        <v>158</v>
      </c>
      <c r="EE114" s="1" t="s">
        <v>499</v>
      </c>
      <c r="EF114" s="1" t="s">
        <v>151</v>
      </c>
      <c r="EG114" s="1" t="s">
        <v>151</v>
      </c>
    </row>
    <row r="115" ht="14.25" customHeight="1">
      <c r="A115" s="1" t="s">
        <v>502</v>
      </c>
      <c r="B115" s="1" t="s">
        <v>136</v>
      </c>
      <c r="C115" s="1">
        <v>29.0</v>
      </c>
      <c r="D115" s="4" t="s">
        <v>137</v>
      </c>
      <c r="E115" s="1">
        <v>93.5</v>
      </c>
      <c r="F115" s="1">
        <v>48.0</v>
      </c>
      <c r="G115" s="1" t="s">
        <v>154</v>
      </c>
      <c r="H115" s="1">
        <v>15.0</v>
      </c>
      <c r="I115" s="1">
        <v>140.0</v>
      </c>
      <c r="J115" s="1">
        <v>192.0</v>
      </c>
      <c r="K115" s="1">
        <v>4.0</v>
      </c>
      <c r="L115" s="1">
        <v>249.5</v>
      </c>
      <c r="M115" s="1">
        <v>1.9</v>
      </c>
      <c r="N115" s="1">
        <v>87.0</v>
      </c>
      <c r="O115" s="1">
        <v>5.4</v>
      </c>
      <c r="P115" s="1">
        <v>2.25</v>
      </c>
      <c r="Q115" s="1">
        <v>6.48</v>
      </c>
      <c r="R115" s="1">
        <v>0.347222222</v>
      </c>
      <c r="S115" s="1">
        <v>73.0</v>
      </c>
      <c r="T115" s="1">
        <v>24.43</v>
      </c>
      <c r="U115" s="1">
        <v>4.8285</v>
      </c>
      <c r="V115" s="1">
        <v>222.9</v>
      </c>
      <c r="W115" s="1">
        <f t="shared" si="1"/>
        <v>367.7832142</v>
      </c>
      <c r="X115" s="1">
        <v>32.8</v>
      </c>
      <c r="Y115" s="1">
        <v>19.07422123</v>
      </c>
      <c r="Z115" s="1">
        <f t="shared" si="2"/>
        <v>5.242678</v>
      </c>
      <c r="AA115" s="1">
        <v>0.300176533</v>
      </c>
      <c r="AB115" s="1">
        <v>89.0</v>
      </c>
      <c r="AC115" s="1">
        <v>28.47249237</v>
      </c>
      <c r="AD115" s="1" t="s">
        <v>139</v>
      </c>
      <c r="AE115" s="1">
        <v>34.3779902</v>
      </c>
      <c r="AF115" s="1">
        <v>95.0</v>
      </c>
      <c r="AG115" s="1" t="s">
        <v>140</v>
      </c>
      <c r="AH115" s="1" t="s">
        <v>141</v>
      </c>
      <c r="AI115" s="1" t="s">
        <v>142</v>
      </c>
      <c r="AJ115" s="1" t="s">
        <v>167</v>
      </c>
      <c r="AK115" s="1" t="s">
        <v>170</v>
      </c>
      <c r="AL115" s="1">
        <v>137.0</v>
      </c>
      <c r="AM115" s="1">
        <v>87.0</v>
      </c>
      <c r="AN115" s="1">
        <v>2373.85</v>
      </c>
      <c r="AO115" s="1">
        <v>19.328</v>
      </c>
      <c r="AP115" s="1">
        <v>789.884</v>
      </c>
      <c r="AQ115" s="1">
        <v>1211.88</v>
      </c>
      <c r="AR115" s="1">
        <v>15.3925</v>
      </c>
      <c r="AS115" s="1">
        <v>1597.19</v>
      </c>
      <c r="AT115" s="1">
        <v>4129.25</v>
      </c>
      <c r="AU115" s="1">
        <v>295.506</v>
      </c>
      <c r="AV115" s="1">
        <v>11.0964</v>
      </c>
      <c r="AW115" s="1">
        <v>2.20083</v>
      </c>
      <c r="AX115" s="1">
        <v>3.65462</v>
      </c>
      <c r="AY115" s="1">
        <v>824.867</v>
      </c>
      <c r="AZ115" s="1">
        <v>1.40336</v>
      </c>
      <c r="BA115" s="1">
        <v>2.03148</v>
      </c>
      <c r="BB115" s="1">
        <v>19.0115</v>
      </c>
      <c r="BC115" s="1">
        <v>5.28628</v>
      </c>
      <c r="BD115" s="1">
        <v>1.67448</v>
      </c>
      <c r="BE115" s="1">
        <v>372.83</v>
      </c>
      <c r="BF115" s="1">
        <v>7.39731</v>
      </c>
      <c r="BG115" s="1">
        <v>123.934</v>
      </c>
      <c r="BH115" s="1">
        <v>3.195991939</v>
      </c>
      <c r="BI115" s="1">
        <v>2.150220657</v>
      </c>
      <c r="BJ115" s="1">
        <v>0.856402348</v>
      </c>
      <c r="BK115" s="1">
        <v>0.020327965</v>
      </c>
      <c r="BL115" s="1" t="s">
        <v>144</v>
      </c>
      <c r="BM115" s="1" t="s">
        <v>145</v>
      </c>
      <c r="BN115" s="1" t="s">
        <v>146</v>
      </c>
      <c r="BO115" s="1" t="s">
        <v>146</v>
      </c>
      <c r="BP115" s="1" t="s">
        <v>146</v>
      </c>
      <c r="BQ115" s="1" t="s">
        <v>146</v>
      </c>
      <c r="BR115" s="1" t="s">
        <v>145</v>
      </c>
      <c r="BS115" s="1">
        <v>17.93575424</v>
      </c>
      <c r="BT115" s="1">
        <v>0.889597672</v>
      </c>
      <c r="BU115" s="1">
        <v>0.260887597</v>
      </c>
      <c r="BV115" s="1">
        <v>0.012909714</v>
      </c>
      <c r="BW115" s="1">
        <v>0.041283609</v>
      </c>
      <c r="BX115" s="1">
        <v>-0.369266376</v>
      </c>
      <c r="BY115" s="1">
        <v>-0.155546072</v>
      </c>
      <c r="BZ115" s="1" t="s">
        <v>1094</v>
      </c>
      <c r="CA115" s="1">
        <v>26.77894737</v>
      </c>
      <c r="CB115" s="1" t="s">
        <v>148</v>
      </c>
      <c r="CC115" s="1">
        <v>0.397185067</v>
      </c>
      <c r="CD115" s="1">
        <v>0.149901606</v>
      </c>
      <c r="CE115" s="1">
        <v>0.009069389</v>
      </c>
      <c r="CF115" s="1">
        <v>0.030288338</v>
      </c>
      <c r="CG115" s="1">
        <v>0.047471694</v>
      </c>
      <c r="CH115" s="1">
        <v>670.38</v>
      </c>
      <c r="CI115" s="2" t="s">
        <v>1093</v>
      </c>
      <c r="CJ115" s="1">
        <v>206.84</v>
      </c>
      <c r="CK115" s="1">
        <v>97.127</v>
      </c>
      <c r="CL115" s="1">
        <v>109.713</v>
      </c>
      <c r="CM115" s="1">
        <v>36.928</v>
      </c>
      <c r="CN115" s="1">
        <v>151.209</v>
      </c>
      <c r="CO115" s="1">
        <v>1.715</v>
      </c>
      <c r="CP115" s="1">
        <v>0.0</v>
      </c>
      <c r="CQ115" s="1">
        <v>1.715</v>
      </c>
      <c r="CR115" s="1">
        <v>0.0</v>
      </c>
      <c r="CS115" s="1">
        <v>16.989</v>
      </c>
      <c r="CT115" s="1">
        <v>16.989</v>
      </c>
      <c r="CU115" s="1">
        <v>0.0</v>
      </c>
      <c r="CV115" s="1">
        <v>1.715</v>
      </c>
      <c r="CW115" s="1">
        <v>0.184</v>
      </c>
      <c r="CX115" s="1">
        <v>0.0</v>
      </c>
      <c r="CY115" s="1">
        <v>31.462</v>
      </c>
      <c r="CZ115" s="1">
        <v>0.766</v>
      </c>
      <c r="DA115" s="1">
        <v>0.0</v>
      </c>
      <c r="DB115" s="1">
        <v>0.766</v>
      </c>
      <c r="DC115" s="1">
        <v>0.0</v>
      </c>
      <c r="DD115" s="1">
        <v>0.132</v>
      </c>
      <c r="DE115" s="1">
        <v>0.132</v>
      </c>
      <c r="DF115" s="1">
        <v>3.122</v>
      </c>
      <c r="DG115" s="1">
        <v>1.262</v>
      </c>
      <c r="DH115" s="1">
        <v>4.384</v>
      </c>
      <c r="DI115" s="1">
        <v>0.222</v>
      </c>
      <c r="DJ115" s="1">
        <v>7.636</v>
      </c>
      <c r="DK115" s="1">
        <v>7.857</v>
      </c>
      <c r="DL115" s="1">
        <v>59.657</v>
      </c>
      <c r="DM115" s="1">
        <v>83.694</v>
      </c>
      <c r="DN115" s="1">
        <v>143.351</v>
      </c>
      <c r="DO115" s="1">
        <v>0.0</v>
      </c>
      <c r="DP115" s="1">
        <v>16.989</v>
      </c>
      <c r="DQ115" s="1">
        <v>16.989</v>
      </c>
      <c r="DR115" s="1" t="s">
        <v>158</v>
      </c>
      <c r="DS115" s="1" t="s">
        <v>158</v>
      </c>
      <c r="DT115" s="1" t="s">
        <v>158</v>
      </c>
      <c r="DU115" s="1" t="s">
        <v>157</v>
      </c>
      <c r="DV115" s="1">
        <v>282.402</v>
      </c>
      <c r="DW115" s="1" t="s">
        <v>1093</v>
      </c>
      <c r="DX115" s="1">
        <v>87.133</v>
      </c>
      <c r="DY115" s="1">
        <v>15.556</v>
      </c>
      <c r="DZ115" s="1">
        <v>63.698</v>
      </c>
      <c r="EA115" s="1" t="s">
        <v>158</v>
      </c>
      <c r="EB115" s="1" t="s">
        <v>158</v>
      </c>
      <c r="EC115" s="1" t="s">
        <v>158</v>
      </c>
      <c r="ED115" s="1" t="s">
        <v>157</v>
      </c>
      <c r="EE115" s="1" t="s">
        <v>503</v>
      </c>
      <c r="EF115" s="1" t="s">
        <v>175</v>
      </c>
      <c r="EG115" s="1" t="s">
        <v>151</v>
      </c>
    </row>
    <row r="116" ht="14.25" customHeight="1">
      <c r="A116" s="1" t="s">
        <v>504</v>
      </c>
      <c r="B116" s="1" t="s">
        <v>136</v>
      </c>
      <c r="C116" s="1">
        <v>52.0</v>
      </c>
      <c r="D116" s="4" t="s">
        <v>161</v>
      </c>
      <c r="E116" s="1">
        <v>114.0</v>
      </c>
      <c r="F116" s="1">
        <v>32.0</v>
      </c>
      <c r="G116" s="1" t="s">
        <v>138</v>
      </c>
      <c r="H116" s="1">
        <v>33.0</v>
      </c>
      <c r="I116" s="1">
        <v>143.0</v>
      </c>
      <c r="J116" s="1">
        <v>193.0</v>
      </c>
      <c r="K116" s="1">
        <v>6.03125</v>
      </c>
      <c r="L116" s="1">
        <v>194.7</v>
      </c>
      <c r="M116" s="1">
        <v>1.5</v>
      </c>
      <c r="N116" s="1">
        <v>87.0</v>
      </c>
      <c r="O116" s="1">
        <v>5.9</v>
      </c>
      <c r="P116" s="1">
        <v>2.94</v>
      </c>
      <c r="Q116" s="1">
        <v>4.77</v>
      </c>
      <c r="R116" s="1">
        <v>0.616352201</v>
      </c>
      <c r="S116" s="1">
        <v>167.0</v>
      </c>
      <c r="T116" s="1">
        <v>24.0</v>
      </c>
      <c r="U116" s="1">
        <v>4.8285</v>
      </c>
      <c r="V116" s="1">
        <v>220.3</v>
      </c>
      <c r="W116" s="1">
        <f t="shared" si="1"/>
        <v>361.3097478</v>
      </c>
      <c r="X116" s="1">
        <v>33.4</v>
      </c>
      <c r="Y116" s="1">
        <v>19.41596769</v>
      </c>
      <c r="Z116" s="1">
        <f t="shared" si="2"/>
        <v>5.1504</v>
      </c>
      <c r="AA116" s="1">
        <v>0.300873063</v>
      </c>
      <c r="AB116" s="1">
        <v>83.2</v>
      </c>
      <c r="AC116" s="1">
        <v>27.86351166</v>
      </c>
      <c r="AD116" s="1" t="s">
        <v>139</v>
      </c>
      <c r="AE116" s="1">
        <v>35.89137073</v>
      </c>
      <c r="AF116" s="1">
        <v>92.9</v>
      </c>
      <c r="AG116" s="1" t="s">
        <v>140</v>
      </c>
      <c r="AH116" s="1" t="s">
        <v>141</v>
      </c>
      <c r="AI116" s="1" t="s">
        <v>142</v>
      </c>
      <c r="AJ116" s="1" t="s">
        <v>167</v>
      </c>
      <c r="AK116" s="1" t="s">
        <v>170</v>
      </c>
      <c r="AL116" s="1">
        <v>132.0</v>
      </c>
      <c r="AM116" s="1">
        <v>84.0</v>
      </c>
      <c r="AN116" s="1">
        <v>2070.15</v>
      </c>
      <c r="AO116" s="1">
        <v>22.3923</v>
      </c>
      <c r="AP116" s="1">
        <v>909.358</v>
      </c>
      <c r="AQ116" s="1">
        <v>1290.51</v>
      </c>
      <c r="AR116" s="1">
        <v>14.4838</v>
      </c>
      <c r="AS116" s="1">
        <v>1515.54</v>
      </c>
      <c r="AT116" s="1">
        <v>3743.48</v>
      </c>
      <c r="AU116" s="1">
        <v>342.748</v>
      </c>
      <c r="AV116" s="1">
        <v>10.918</v>
      </c>
      <c r="AW116" s="1">
        <v>2.48278</v>
      </c>
      <c r="AX116" s="1">
        <v>3.62355</v>
      </c>
      <c r="AY116" s="1">
        <v>1019.0</v>
      </c>
      <c r="AZ116" s="1">
        <v>0.992722</v>
      </c>
      <c r="BA116" s="1">
        <v>1.68742</v>
      </c>
      <c r="BB116" s="1">
        <v>15.1844</v>
      </c>
      <c r="BC116" s="1">
        <v>4.33084</v>
      </c>
      <c r="BD116" s="1">
        <v>1.22924</v>
      </c>
      <c r="BE116" s="1">
        <v>347.03</v>
      </c>
      <c r="BF116" s="1">
        <v>7.18879</v>
      </c>
      <c r="BG116" s="1">
        <v>218.058</v>
      </c>
      <c r="BH116" s="1">
        <v>11.80406964</v>
      </c>
      <c r="BI116" s="1">
        <v>2.516666925</v>
      </c>
      <c r="BJ116" s="1">
        <v>1.213605023</v>
      </c>
      <c r="BK116" s="1">
        <v>0.060981163</v>
      </c>
      <c r="BL116" s="1" t="s">
        <v>144</v>
      </c>
      <c r="BM116" s="1" t="s">
        <v>145</v>
      </c>
      <c r="BN116" s="1" t="s">
        <v>145</v>
      </c>
      <c r="BO116" s="1" t="s">
        <v>145</v>
      </c>
      <c r="BP116" s="1" t="s">
        <v>146</v>
      </c>
      <c r="BQ116" s="1" t="s">
        <v>146</v>
      </c>
      <c r="BR116" s="1" t="s">
        <v>145</v>
      </c>
      <c r="BS116" s="1" t="s">
        <v>147</v>
      </c>
      <c r="BT116" s="1" t="s">
        <v>147</v>
      </c>
      <c r="BU116" s="1" t="s">
        <v>147</v>
      </c>
      <c r="BV116" s="1" t="s">
        <v>147</v>
      </c>
      <c r="BW116" s="1" t="s">
        <v>147</v>
      </c>
      <c r="BX116" s="1">
        <v>-0.672921397</v>
      </c>
      <c r="BY116" s="1">
        <v>-0.325082801</v>
      </c>
      <c r="BZ116" s="1" t="s">
        <v>1094</v>
      </c>
      <c r="CA116" s="1">
        <v>26.79870829</v>
      </c>
      <c r="CB116" s="1" t="s">
        <v>148</v>
      </c>
      <c r="CC116" s="1">
        <v>0.142142627</v>
      </c>
      <c r="CD116" s="1">
        <v>0.328735076</v>
      </c>
      <c r="CE116" s="1">
        <v>0.046990965</v>
      </c>
      <c r="CF116" s="1">
        <v>0.104912875</v>
      </c>
      <c r="CG116" s="1">
        <v>0.078452727</v>
      </c>
      <c r="CH116" s="1">
        <v>2416.725</v>
      </c>
      <c r="CI116" s="2" t="s">
        <v>1080</v>
      </c>
      <c r="CJ116" s="1">
        <v>1757.277</v>
      </c>
      <c r="CK116" s="1">
        <v>1660.03</v>
      </c>
      <c r="CL116" s="1">
        <v>97.247</v>
      </c>
      <c r="CM116" s="1">
        <v>1370.661</v>
      </c>
      <c r="CN116" s="1">
        <v>311.607</v>
      </c>
      <c r="CO116" s="1">
        <v>12.902</v>
      </c>
      <c r="CP116" s="1">
        <v>0.0</v>
      </c>
      <c r="CQ116" s="1">
        <v>12.902</v>
      </c>
      <c r="CR116" s="1">
        <v>0.0</v>
      </c>
      <c r="CS116" s="1">
        <v>62.106</v>
      </c>
      <c r="CT116" s="1">
        <v>62.106</v>
      </c>
      <c r="CU116" s="1">
        <v>0.0</v>
      </c>
      <c r="CV116" s="1">
        <v>12.787</v>
      </c>
      <c r="CW116" s="1">
        <v>277.529</v>
      </c>
      <c r="CX116" s="1">
        <v>0.0</v>
      </c>
      <c r="CY116" s="1">
        <v>1014.314</v>
      </c>
      <c r="CZ116" s="1">
        <v>0.086</v>
      </c>
      <c r="DA116" s="1">
        <v>0.154</v>
      </c>
      <c r="DB116" s="1">
        <v>0.24</v>
      </c>
      <c r="DC116" s="1">
        <v>0.796</v>
      </c>
      <c r="DD116" s="1">
        <v>0.041</v>
      </c>
      <c r="DE116" s="1">
        <v>0.837</v>
      </c>
      <c r="DF116" s="1">
        <v>71.08</v>
      </c>
      <c r="DG116" s="1">
        <v>6.659</v>
      </c>
      <c r="DH116" s="1">
        <v>77.74</v>
      </c>
      <c r="DI116" s="1">
        <v>1.393</v>
      </c>
      <c r="DJ116" s="1">
        <v>14.293</v>
      </c>
      <c r="DK116" s="1">
        <v>15.686</v>
      </c>
      <c r="DL116" s="1">
        <v>281.921</v>
      </c>
      <c r="DM116" s="1">
        <v>13.987</v>
      </c>
      <c r="DN116" s="1">
        <v>295.909</v>
      </c>
      <c r="DO116" s="1">
        <v>0.0</v>
      </c>
      <c r="DP116" s="1">
        <v>62.106</v>
      </c>
      <c r="DQ116" s="1">
        <v>62.106</v>
      </c>
      <c r="DR116" s="1" t="s">
        <v>149</v>
      </c>
      <c r="DS116" s="1" t="s">
        <v>149</v>
      </c>
      <c r="DT116" s="1" t="s">
        <v>149</v>
      </c>
      <c r="DU116" s="1" t="s">
        <v>157</v>
      </c>
      <c r="DV116" s="1">
        <v>1167.415</v>
      </c>
      <c r="DW116" s="1" t="s">
        <v>1092</v>
      </c>
      <c r="DX116" s="1">
        <v>848.864</v>
      </c>
      <c r="DY116" s="1">
        <v>662.107</v>
      </c>
      <c r="DZ116" s="1">
        <v>150.524</v>
      </c>
      <c r="EA116" s="1" t="s">
        <v>149</v>
      </c>
      <c r="EB116" s="1" t="s">
        <v>149</v>
      </c>
      <c r="EC116" s="1" t="s">
        <v>149</v>
      </c>
      <c r="ED116" s="1" t="s">
        <v>157</v>
      </c>
      <c r="EE116" s="1" t="s">
        <v>505</v>
      </c>
      <c r="EF116" s="1" t="s">
        <v>151</v>
      </c>
      <c r="EG116" s="1" t="s">
        <v>151</v>
      </c>
    </row>
    <row r="117" ht="14.25" customHeight="1">
      <c r="A117" s="1" t="s">
        <v>506</v>
      </c>
      <c r="B117" s="1" t="s">
        <v>153</v>
      </c>
      <c r="C117" s="1">
        <v>35.0</v>
      </c>
      <c r="D117" s="4" t="s">
        <v>137</v>
      </c>
      <c r="E117" s="1">
        <v>84.2</v>
      </c>
      <c r="F117" s="1">
        <v>65.0</v>
      </c>
      <c r="G117" s="1" t="s">
        <v>154</v>
      </c>
      <c r="H117" s="1">
        <v>25.0</v>
      </c>
      <c r="I117" s="1">
        <v>135.0</v>
      </c>
      <c r="J117" s="1">
        <v>212.0</v>
      </c>
      <c r="K117" s="1">
        <v>3.261538462</v>
      </c>
      <c r="L117" s="1">
        <v>138.9</v>
      </c>
      <c r="M117" s="1">
        <v>2.1</v>
      </c>
      <c r="N117" s="1">
        <v>84.0</v>
      </c>
      <c r="O117" s="1">
        <v>5.4</v>
      </c>
      <c r="P117" s="1">
        <v>19.57</v>
      </c>
      <c r="Q117" s="1">
        <v>9.73</v>
      </c>
      <c r="R117" s="1">
        <v>2.011305242</v>
      </c>
      <c r="S117" s="1">
        <v>124.0</v>
      </c>
      <c r="T117" s="1">
        <v>17.21</v>
      </c>
      <c r="U117" s="1">
        <v>4.662</v>
      </c>
      <c r="V117" s="1">
        <v>188.2</v>
      </c>
      <c r="W117" s="1">
        <f t="shared" si="1"/>
        <v>296.2134251</v>
      </c>
      <c r="X117" s="1">
        <v>46.4</v>
      </c>
      <c r="Y117" s="1">
        <v>28.04331683</v>
      </c>
      <c r="Z117" s="1">
        <f t="shared" si="2"/>
        <v>3.565912</v>
      </c>
      <c r="AA117" s="1">
        <v>0.31605658</v>
      </c>
      <c r="AB117" s="1">
        <v>73.8</v>
      </c>
      <c r="AC117" s="1">
        <v>28.08602849</v>
      </c>
      <c r="AD117" s="1" t="s">
        <v>139</v>
      </c>
      <c r="AE117" s="1">
        <v>39.94959946</v>
      </c>
      <c r="AF117" s="1">
        <v>90.8</v>
      </c>
      <c r="AG117" s="1" t="s">
        <v>140</v>
      </c>
      <c r="AH117" s="1" t="s">
        <v>141</v>
      </c>
      <c r="AI117" s="1" t="s">
        <v>142</v>
      </c>
      <c r="AJ117" s="1" t="s">
        <v>142</v>
      </c>
      <c r="AK117" s="1" t="s">
        <v>173</v>
      </c>
      <c r="AL117" s="1">
        <v>128.0</v>
      </c>
      <c r="AM117" s="1">
        <v>88.0</v>
      </c>
      <c r="AN117" s="1">
        <v>1858.4</v>
      </c>
      <c r="AO117" s="1">
        <v>11.9207</v>
      </c>
      <c r="AP117" s="1">
        <v>822.266</v>
      </c>
      <c r="AQ117" s="1">
        <v>1025.11</v>
      </c>
      <c r="AR117" s="1">
        <v>14.6039</v>
      </c>
      <c r="AS117" s="1">
        <v>1271.83</v>
      </c>
      <c r="AT117" s="1">
        <v>3540.21</v>
      </c>
      <c r="AU117" s="1">
        <v>238.194</v>
      </c>
      <c r="AV117" s="1">
        <v>10.549</v>
      </c>
      <c r="AW117" s="1">
        <v>1.22722</v>
      </c>
      <c r="AX117" s="1">
        <v>2.68538</v>
      </c>
      <c r="AY117" s="1">
        <v>683.557</v>
      </c>
      <c r="AZ117" s="1">
        <v>0.920387</v>
      </c>
      <c r="BA117" s="1">
        <v>1.6549</v>
      </c>
      <c r="BB117" s="1">
        <v>12.7125</v>
      </c>
      <c r="BC117" s="1">
        <v>5.13946</v>
      </c>
      <c r="BD117" s="1">
        <v>1.4891</v>
      </c>
      <c r="BE117" s="1">
        <v>342.476</v>
      </c>
      <c r="BF117" s="1">
        <v>7.33065</v>
      </c>
      <c r="BG117" s="1">
        <v>87.9556</v>
      </c>
      <c r="BH117" s="1">
        <v>7.606680672</v>
      </c>
      <c r="BI117" s="1">
        <v>1.615645819</v>
      </c>
      <c r="BJ117" s="1">
        <v>1.325091297</v>
      </c>
      <c r="BK117" s="1">
        <v>0.092344874</v>
      </c>
      <c r="BL117" s="1" t="s">
        <v>144</v>
      </c>
      <c r="BM117" s="1" t="s">
        <v>145</v>
      </c>
      <c r="BN117" s="1" t="s">
        <v>146</v>
      </c>
      <c r="BO117" s="1" t="s">
        <v>146</v>
      </c>
      <c r="BP117" s="1" t="s">
        <v>146</v>
      </c>
      <c r="BQ117" s="1" t="s">
        <v>146</v>
      </c>
      <c r="BR117" s="1" t="s">
        <v>145</v>
      </c>
      <c r="BS117" s="1" t="s">
        <v>147</v>
      </c>
      <c r="BT117" s="1" t="s">
        <v>147</v>
      </c>
      <c r="BU117" s="1" t="s">
        <v>147</v>
      </c>
      <c r="BV117" s="1" t="s">
        <v>147</v>
      </c>
      <c r="BW117" s="1" t="s">
        <v>147</v>
      </c>
      <c r="BX117" s="1">
        <v>1.674349345</v>
      </c>
      <c r="BY117" s="1">
        <v>0.901156806</v>
      </c>
      <c r="BZ117" s="1" t="s">
        <v>1091</v>
      </c>
      <c r="CA117" s="1">
        <v>40.29515419</v>
      </c>
      <c r="CB117" s="1" t="s">
        <v>148</v>
      </c>
      <c r="CC117" s="1">
        <v>0.101204698</v>
      </c>
      <c r="CD117" s="1">
        <v>0.471316114</v>
      </c>
      <c r="CE117" s="1">
        <v>0.018334549</v>
      </c>
      <c r="CF117" s="1">
        <v>0.093307512</v>
      </c>
      <c r="CG117" s="1">
        <v>0.117124821</v>
      </c>
      <c r="CH117" s="1">
        <v>1066.795</v>
      </c>
      <c r="CI117" s="2" t="s">
        <v>1080</v>
      </c>
      <c r="CJ117" s="1">
        <v>1013.311</v>
      </c>
      <c r="CK117" s="1">
        <v>702.297</v>
      </c>
      <c r="CL117" s="1">
        <v>311.014</v>
      </c>
      <c r="CM117" s="1">
        <v>4.94</v>
      </c>
      <c r="CN117" s="1">
        <v>982.183</v>
      </c>
      <c r="CO117" s="1">
        <v>22.397</v>
      </c>
      <c r="CP117" s="1">
        <v>0.0</v>
      </c>
      <c r="CQ117" s="1">
        <v>22.397</v>
      </c>
      <c r="CR117" s="1">
        <v>0.0</v>
      </c>
      <c r="CS117" s="1">
        <v>3.791</v>
      </c>
      <c r="CT117" s="1">
        <v>3.791</v>
      </c>
      <c r="CU117" s="1">
        <v>0.0</v>
      </c>
      <c r="CV117" s="1">
        <v>12.169</v>
      </c>
      <c r="CW117" s="1">
        <v>0.0</v>
      </c>
      <c r="CX117" s="1">
        <v>0.0</v>
      </c>
      <c r="CY117" s="1">
        <v>0.0</v>
      </c>
      <c r="CZ117" s="1">
        <v>0.0</v>
      </c>
      <c r="DA117" s="1">
        <v>0.0</v>
      </c>
      <c r="DB117" s="1">
        <v>0.0</v>
      </c>
      <c r="DC117" s="1">
        <v>4.867</v>
      </c>
      <c r="DD117" s="1">
        <v>0.003</v>
      </c>
      <c r="DE117" s="1">
        <v>4.87</v>
      </c>
      <c r="DF117" s="1">
        <v>0.0</v>
      </c>
      <c r="DG117" s="1">
        <v>0.071</v>
      </c>
      <c r="DH117" s="1">
        <v>0.071</v>
      </c>
      <c r="DI117" s="1">
        <v>0.24</v>
      </c>
      <c r="DJ117" s="1">
        <v>0.657</v>
      </c>
      <c r="DK117" s="1">
        <v>0.897</v>
      </c>
      <c r="DL117" s="1">
        <v>674.793</v>
      </c>
      <c r="DM117" s="1">
        <v>306.494</v>
      </c>
      <c r="DN117" s="1">
        <v>981.286</v>
      </c>
      <c r="DO117" s="1">
        <v>0.0</v>
      </c>
      <c r="DP117" s="1">
        <v>3.791</v>
      </c>
      <c r="DQ117" s="1">
        <v>3.791</v>
      </c>
      <c r="DR117" s="1" t="s">
        <v>157</v>
      </c>
      <c r="DS117" s="1" t="s">
        <v>149</v>
      </c>
      <c r="DT117" s="1" t="s">
        <v>158</v>
      </c>
      <c r="DU117" s="1" t="s">
        <v>149</v>
      </c>
      <c r="DV117" s="1">
        <v>574.039</v>
      </c>
      <c r="DW117" s="1" t="s">
        <v>1092</v>
      </c>
      <c r="DX117" s="1">
        <v>545.26</v>
      </c>
      <c r="DY117" s="1">
        <v>2.658</v>
      </c>
      <c r="DZ117" s="1">
        <v>528.51</v>
      </c>
      <c r="EA117" s="1" t="s">
        <v>157</v>
      </c>
      <c r="EB117" s="1" t="s">
        <v>149</v>
      </c>
      <c r="EC117" s="1" t="s">
        <v>158</v>
      </c>
      <c r="ED117" s="1" t="s">
        <v>149</v>
      </c>
      <c r="EE117" s="1" t="s">
        <v>507</v>
      </c>
      <c r="EF117" s="1" t="s">
        <v>151</v>
      </c>
      <c r="EG117" s="1" t="s">
        <v>151</v>
      </c>
    </row>
    <row r="118" ht="14.25" customHeight="1">
      <c r="A118" s="1" t="s">
        <v>508</v>
      </c>
      <c r="B118" s="1" t="s">
        <v>136</v>
      </c>
      <c r="C118" s="1">
        <v>41.0</v>
      </c>
      <c r="D118" s="4" t="s">
        <v>161</v>
      </c>
      <c r="E118" s="1">
        <v>122.0</v>
      </c>
      <c r="F118" s="1">
        <v>42.0</v>
      </c>
      <c r="G118" s="1" t="s">
        <v>154</v>
      </c>
      <c r="H118" s="1">
        <v>28.0</v>
      </c>
      <c r="I118" s="1">
        <v>157.0</v>
      </c>
      <c r="J118" s="1">
        <v>218.0</v>
      </c>
      <c r="K118" s="1">
        <v>5.19047619</v>
      </c>
      <c r="L118" s="1">
        <v>178.1</v>
      </c>
      <c r="M118" s="1">
        <v>1.6</v>
      </c>
      <c r="N118" s="1">
        <v>93.0</v>
      </c>
      <c r="O118" s="1">
        <v>5.8</v>
      </c>
      <c r="P118" s="1">
        <v>1.54</v>
      </c>
      <c r="Q118" s="1">
        <v>4.74</v>
      </c>
      <c r="R118" s="1">
        <v>0.324894515</v>
      </c>
      <c r="S118" s="1">
        <v>142.0</v>
      </c>
      <c r="T118" s="1">
        <v>7.98</v>
      </c>
      <c r="U118" s="1">
        <v>5.1615</v>
      </c>
      <c r="V118" s="1">
        <v>91.5</v>
      </c>
      <c r="W118" s="1">
        <f t="shared" si="1"/>
        <v>96.05777912</v>
      </c>
      <c r="X118" s="1">
        <v>95.7</v>
      </c>
      <c r="Y118" s="1">
        <v>54.6265402</v>
      </c>
      <c r="Z118" s="1">
        <f t="shared" si="2"/>
        <v>1.830612</v>
      </c>
      <c r="AA118" s="1">
        <v>0.347896739</v>
      </c>
      <c r="AB118" s="1">
        <v>66.2</v>
      </c>
      <c r="AC118" s="1">
        <v>28.13243151</v>
      </c>
      <c r="AD118" s="1" t="s">
        <v>139</v>
      </c>
      <c r="AE118" s="1">
        <v>36.96473283</v>
      </c>
      <c r="AF118" s="1">
        <v>95.7</v>
      </c>
      <c r="AG118" s="1" t="s">
        <v>140</v>
      </c>
      <c r="AH118" s="1" t="s">
        <v>141</v>
      </c>
      <c r="AI118" s="1" t="s">
        <v>167</v>
      </c>
      <c r="AJ118" s="1" t="s">
        <v>167</v>
      </c>
      <c r="AK118" s="1" t="s">
        <v>143</v>
      </c>
      <c r="AL118" s="1">
        <v>123.0</v>
      </c>
      <c r="AM118" s="1">
        <v>84.0</v>
      </c>
      <c r="AN118" s="1">
        <v>2284.41</v>
      </c>
      <c r="AO118" s="1">
        <v>22.0564</v>
      </c>
      <c r="AP118" s="1">
        <v>429.102</v>
      </c>
      <c r="AQ118" s="1">
        <v>1198.42</v>
      </c>
      <c r="AR118" s="1">
        <v>14.4695</v>
      </c>
      <c r="AS118" s="1">
        <v>749.842</v>
      </c>
      <c r="AT118" s="1">
        <v>2902.7</v>
      </c>
      <c r="AU118" s="1">
        <v>268.497</v>
      </c>
      <c r="AV118" s="1">
        <v>10.7961</v>
      </c>
      <c r="AW118" s="1">
        <v>1.59595</v>
      </c>
      <c r="AX118" s="1">
        <v>3.55279</v>
      </c>
      <c r="AY118" s="1">
        <v>685.238</v>
      </c>
      <c r="AZ118" s="1">
        <v>0.998765</v>
      </c>
      <c r="BA118" s="1">
        <v>1.56298</v>
      </c>
      <c r="BB118" s="1">
        <v>16.374</v>
      </c>
      <c r="BC118" s="1">
        <v>6.34226</v>
      </c>
      <c r="BD118" s="1">
        <v>0.989438</v>
      </c>
      <c r="BE118" s="1">
        <v>421.692</v>
      </c>
      <c r="BF118" s="1">
        <v>7.17962</v>
      </c>
      <c r="BG118" s="1">
        <v>102.202</v>
      </c>
      <c r="BH118" s="1">
        <v>5.172119871</v>
      </c>
      <c r="BI118" s="1">
        <v>1.43526068</v>
      </c>
      <c r="BJ118" s="1">
        <v>0.441737836</v>
      </c>
      <c r="BK118" s="1">
        <v>0.081766678</v>
      </c>
      <c r="BL118" s="1" t="s">
        <v>156</v>
      </c>
      <c r="BM118" s="1" t="s">
        <v>146</v>
      </c>
      <c r="BN118" s="1" t="s">
        <v>146</v>
      </c>
      <c r="BO118" s="1" t="s">
        <v>146</v>
      </c>
      <c r="BP118" s="1" t="s">
        <v>146</v>
      </c>
      <c r="BQ118" s="1" t="s">
        <v>146</v>
      </c>
      <c r="BR118" s="1" t="s">
        <v>146</v>
      </c>
      <c r="BS118" s="1" t="s">
        <v>147</v>
      </c>
      <c r="BT118" s="1" t="s">
        <v>147</v>
      </c>
      <c r="BU118" s="1" t="s">
        <v>147</v>
      </c>
      <c r="BV118" s="1" t="s">
        <v>147</v>
      </c>
      <c r="BW118" s="1" t="s">
        <v>147</v>
      </c>
      <c r="BX118" s="1">
        <v>0.456663494</v>
      </c>
      <c r="BY118" s="1">
        <v>0.199940234</v>
      </c>
      <c r="BZ118" s="1" t="s">
        <v>1091</v>
      </c>
      <c r="CA118" s="1">
        <v>31.9414838</v>
      </c>
      <c r="CB118" s="1" t="s">
        <v>148</v>
      </c>
      <c r="CC118" s="1">
        <v>0.16392199</v>
      </c>
      <c r="CD118" s="1">
        <v>0.345386731</v>
      </c>
      <c r="CE118" s="1">
        <v>0.035591238</v>
      </c>
      <c r="CF118" s="1">
        <v>0.026298322</v>
      </c>
      <c r="CG118" s="1">
        <v>0.181085438</v>
      </c>
      <c r="CH118" s="1">
        <v>2403.496</v>
      </c>
      <c r="CI118" s="2" t="s">
        <v>1080</v>
      </c>
      <c r="CJ118" s="1">
        <v>877.807</v>
      </c>
      <c r="CK118" s="1">
        <v>584.379</v>
      </c>
      <c r="CL118" s="1">
        <v>293.428</v>
      </c>
      <c r="CM118" s="1">
        <v>24.628</v>
      </c>
      <c r="CN118" s="1">
        <v>845.447</v>
      </c>
      <c r="CO118" s="1">
        <v>6.859</v>
      </c>
      <c r="CP118" s="1">
        <v>0.0</v>
      </c>
      <c r="CQ118" s="1">
        <v>6.859</v>
      </c>
      <c r="CR118" s="1">
        <v>0.0</v>
      </c>
      <c r="CS118" s="1">
        <v>0.842</v>
      </c>
      <c r="CT118" s="1">
        <v>0.842</v>
      </c>
      <c r="CU118" s="1">
        <v>0.031</v>
      </c>
      <c r="CV118" s="1">
        <v>0.698</v>
      </c>
      <c r="CW118" s="1">
        <v>0.0</v>
      </c>
      <c r="CX118" s="1">
        <v>0.0</v>
      </c>
      <c r="CY118" s="1">
        <v>1.77</v>
      </c>
      <c r="CZ118" s="1">
        <v>0.032</v>
      </c>
      <c r="DA118" s="1">
        <v>8.688</v>
      </c>
      <c r="DB118" s="1">
        <v>8.72</v>
      </c>
      <c r="DC118" s="1">
        <v>0.325</v>
      </c>
      <c r="DD118" s="1">
        <v>0.327</v>
      </c>
      <c r="DE118" s="1">
        <v>0.651</v>
      </c>
      <c r="DF118" s="1">
        <v>10.632</v>
      </c>
      <c r="DG118" s="1">
        <v>2.855</v>
      </c>
      <c r="DH118" s="1">
        <v>13.486</v>
      </c>
      <c r="DI118" s="1">
        <v>0.743</v>
      </c>
      <c r="DJ118" s="1">
        <v>1.268</v>
      </c>
      <c r="DK118" s="1">
        <v>2.011</v>
      </c>
      <c r="DL118" s="1">
        <v>563.987</v>
      </c>
      <c r="DM118" s="1">
        <v>279.449</v>
      </c>
      <c r="DN118" s="1">
        <v>843.436</v>
      </c>
      <c r="DO118" s="1">
        <v>0.0</v>
      </c>
      <c r="DP118" s="1">
        <v>0.842</v>
      </c>
      <c r="DQ118" s="1">
        <v>0.842</v>
      </c>
      <c r="DR118" s="1" t="s">
        <v>149</v>
      </c>
      <c r="DS118" s="1" t="s">
        <v>149</v>
      </c>
      <c r="DT118" s="1" t="s">
        <v>158</v>
      </c>
      <c r="DU118" s="1" t="s">
        <v>149</v>
      </c>
      <c r="DV118" s="1">
        <v>1052.13</v>
      </c>
      <c r="DW118" s="1" t="s">
        <v>1092</v>
      </c>
      <c r="DX118" s="1">
        <v>384.26</v>
      </c>
      <c r="DY118" s="1">
        <v>10.781</v>
      </c>
      <c r="DZ118" s="1">
        <v>370.094</v>
      </c>
      <c r="EA118" s="1" t="s">
        <v>149</v>
      </c>
      <c r="EB118" s="1" t="s">
        <v>157</v>
      </c>
      <c r="EC118" s="1" t="s">
        <v>158</v>
      </c>
      <c r="ED118" s="1" t="s">
        <v>149</v>
      </c>
      <c r="EE118" s="1" t="s">
        <v>509</v>
      </c>
      <c r="EF118" s="1" t="s">
        <v>151</v>
      </c>
      <c r="EG118" s="1" t="s">
        <v>151</v>
      </c>
    </row>
    <row r="119" ht="14.25" customHeight="1">
      <c r="A119" s="1" t="s">
        <v>510</v>
      </c>
      <c r="B119" s="1" t="s">
        <v>153</v>
      </c>
      <c r="C119" s="1">
        <v>42.0</v>
      </c>
      <c r="D119" s="4" t="s">
        <v>161</v>
      </c>
      <c r="E119" s="1">
        <v>58.3</v>
      </c>
      <c r="F119" s="1">
        <v>42.0</v>
      </c>
      <c r="G119" s="1" t="s">
        <v>154</v>
      </c>
      <c r="H119" s="1">
        <v>15.0</v>
      </c>
      <c r="I119" s="1">
        <v>81.0</v>
      </c>
      <c r="J119" s="1">
        <v>137.0</v>
      </c>
      <c r="K119" s="1">
        <v>3.261904762</v>
      </c>
      <c r="L119" s="1">
        <v>155.4</v>
      </c>
      <c r="M119" s="1">
        <v>3.1</v>
      </c>
      <c r="N119" s="1">
        <v>97.0</v>
      </c>
      <c r="O119" s="1">
        <v>5.7</v>
      </c>
      <c r="P119" s="1">
        <v>12.49</v>
      </c>
      <c r="Q119" s="1">
        <v>8.15</v>
      </c>
      <c r="R119" s="1">
        <v>1.532515337</v>
      </c>
      <c r="S119" s="1">
        <v>74.0</v>
      </c>
      <c r="T119" s="1">
        <v>19.5</v>
      </c>
      <c r="U119" s="1">
        <v>5.3835</v>
      </c>
      <c r="V119" s="1">
        <v>155.0</v>
      </c>
      <c r="W119" s="1">
        <f t="shared" si="1"/>
        <v>207.061322</v>
      </c>
      <c r="X119" s="1">
        <v>39.6</v>
      </c>
      <c r="Y119" s="1">
        <v>21.43301112</v>
      </c>
      <c r="Z119" s="1">
        <f t="shared" si="2"/>
        <v>4.6657</v>
      </c>
      <c r="AA119" s="1">
        <v>0.304809593</v>
      </c>
      <c r="AB119" s="1">
        <v>84.4</v>
      </c>
      <c r="AC119" s="1">
        <v>32.47972711</v>
      </c>
      <c r="AD119" s="1" t="s">
        <v>155</v>
      </c>
      <c r="AE119" s="1">
        <v>47.05051992</v>
      </c>
      <c r="AF119" s="1">
        <v>105.2</v>
      </c>
      <c r="AG119" s="1" t="s">
        <v>140</v>
      </c>
      <c r="AH119" s="1" t="s">
        <v>141</v>
      </c>
      <c r="AI119" s="1" t="s">
        <v>142</v>
      </c>
      <c r="AJ119" s="1" t="s">
        <v>167</v>
      </c>
      <c r="AK119" s="1" t="s">
        <v>143</v>
      </c>
      <c r="AL119" s="1">
        <v>146.0</v>
      </c>
      <c r="AM119" s="1">
        <v>93.0</v>
      </c>
      <c r="AN119" s="1">
        <v>1772.19</v>
      </c>
      <c r="AO119" s="1">
        <v>16.9016</v>
      </c>
      <c r="AP119" s="1">
        <v>235.605</v>
      </c>
      <c r="AQ119" s="1">
        <v>692.345</v>
      </c>
      <c r="AR119" s="1">
        <v>10.9879</v>
      </c>
      <c r="AS119" s="1">
        <v>1250.89</v>
      </c>
      <c r="AT119" s="1">
        <v>3280.36</v>
      </c>
      <c r="AU119" s="1">
        <v>202.27</v>
      </c>
      <c r="AV119" s="1">
        <v>10.0552</v>
      </c>
      <c r="AW119" s="1">
        <v>1.63804</v>
      </c>
      <c r="AX119" s="1">
        <v>2.67147</v>
      </c>
      <c r="AY119" s="1">
        <v>851.089</v>
      </c>
      <c r="AZ119" s="1">
        <v>1.06008</v>
      </c>
      <c r="BA119" s="1">
        <v>1.07233</v>
      </c>
      <c r="BB119" s="1">
        <v>15.2779</v>
      </c>
      <c r="BC119" s="1">
        <v>4.61561</v>
      </c>
      <c r="BD119" s="1">
        <v>0.762097</v>
      </c>
      <c r="BE119" s="1">
        <v>263.86</v>
      </c>
      <c r="BF119" s="1">
        <v>6.91124</v>
      </c>
      <c r="BG119" s="1">
        <v>137.533</v>
      </c>
      <c r="BH119" s="1">
        <v>1.133460432</v>
      </c>
      <c r="BI119" s="1">
        <v>0.203679391</v>
      </c>
      <c r="BJ119" s="1">
        <v>0.0</v>
      </c>
      <c r="BK119" s="1">
        <v>0.0</v>
      </c>
      <c r="BL119" s="1" t="s">
        <v>144</v>
      </c>
      <c r="BM119" s="1" t="s">
        <v>145</v>
      </c>
      <c r="BN119" s="1" t="s">
        <v>146</v>
      </c>
      <c r="BO119" s="1" t="s">
        <v>145</v>
      </c>
      <c r="BP119" s="1" t="s">
        <v>146</v>
      </c>
      <c r="BQ119" s="1" t="s">
        <v>145</v>
      </c>
      <c r="BR119" s="1" t="s">
        <v>145</v>
      </c>
      <c r="BS119" s="1">
        <v>12.85141191</v>
      </c>
      <c r="BT119" s="1">
        <v>10.19938554</v>
      </c>
      <c r="BU119" s="1">
        <v>9.015536346</v>
      </c>
      <c r="BV119" s="1">
        <v>2.036569428</v>
      </c>
      <c r="BW119" s="1">
        <v>8.36634071</v>
      </c>
      <c r="BX119" s="1">
        <v>0.628995633</v>
      </c>
      <c r="BY119" s="1">
        <v>0.354963676</v>
      </c>
      <c r="BZ119" s="1" t="s">
        <v>1091</v>
      </c>
      <c r="CA119" s="1">
        <v>45.35361217</v>
      </c>
      <c r="CB119" s="1" t="s">
        <v>148</v>
      </c>
      <c r="CC119" s="1">
        <v>0.113576767</v>
      </c>
      <c r="CD119" s="1">
        <v>0.175232726</v>
      </c>
      <c r="CE119" s="1">
        <v>4.58896E-4</v>
      </c>
      <c r="CF119" s="1">
        <v>0.033728858</v>
      </c>
      <c r="CG119" s="1">
        <v>0.242985446</v>
      </c>
      <c r="CH119" s="1">
        <v>750.969</v>
      </c>
      <c r="CI119" s="2" t="s">
        <v>1093</v>
      </c>
      <c r="CJ119" s="1">
        <v>500.855</v>
      </c>
      <c r="CK119" s="1">
        <v>346.654</v>
      </c>
      <c r="CL119" s="1">
        <v>154.202</v>
      </c>
      <c r="CM119" s="1">
        <v>3.21</v>
      </c>
      <c r="CN119" s="1">
        <v>481.889</v>
      </c>
      <c r="CO119" s="1">
        <v>3.106</v>
      </c>
      <c r="CP119" s="1">
        <v>0.0</v>
      </c>
      <c r="CQ119" s="1">
        <v>3.106</v>
      </c>
      <c r="CR119" s="1">
        <v>0.0</v>
      </c>
      <c r="CS119" s="1">
        <v>12.651</v>
      </c>
      <c r="CT119" s="1">
        <v>12.651</v>
      </c>
      <c r="CU119" s="1">
        <v>0.0</v>
      </c>
      <c r="CV119" s="1">
        <v>0.316</v>
      </c>
      <c r="CW119" s="1">
        <v>0.0</v>
      </c>
      <c r="CX119" s="1">
        <v>0.0</v>
      </c>
      <c r="CY119" s="1">
        <v>0.0</v>
      </c>
      <c r="CZ119" s="1">
        <v>0.16</v>
      </c>
      <c r="DA119" s="1">
        <v>1.14</v>
      </c>
      <c r="DB119" s="1">
        <v>1.299</v>
      </c>
      <c r="DC119" s="1">
        <v>0.0</v>
      </c>
      <c r="DD119" s="1">
        <v>0.115</v>
      </c>
      <c r="DE119" s="1">
        <v>0.115</v>
      </c>
      <c r="DF119" s="1">
        <v>0.181</v>
      </c>
      <c r="DG119" s="1">
        <v>1.615</v>
      </c>
      <c r="DH119" s="1">
        <v>1.796</v>
      </c>
      <c r="DI119" s="1">
        <v>0.025</v>
      </c>
      <c r="DJ119" s="1">
        <v>0.373</v>
      </c>
      <c r="DK119" s="1">
        <v>0.397</v>
      </c>
      <c r="DL119" s="1">
        <v>343.175</v>
      </c>
      <c r="DM119" s="1">
        <v>138.301</v>
      </c>
      <c r="DN119" s="1">
        <v>481.476</v>
      </c>
      <c r="DO119" s="1">
        <v>0.0</v>
      </c>
      <c r="DP119" s="1">
        <v>12.651</v>
      </c>
      <c r="DQ119" s="1">
        <v>12.651</v>
      </c>
      <c r="DR119" s="1" t="s">
        <v>157</v>
      </c>
      <c r="DS119" s="1" t="s">
        <v>157</v>
      </c>
      <c r="DT119" s="1" t="s">
        <v>158</v>
      </c>
      <c r="DU119" s="1" t="s">
        <v>149</v>
      </c>
      <c r="DV119" s="1">
        <v>423.752</v>
      </c>
      <c r="DW119" s="1" t="s">
        <v>1093</v>
      </c>
      <c r="DX119" s="1">
        <v>282.62</v>
      </c>
      <c r="DY119" s="1">
        <v>1.811</v>
      </c>
      <c r="DZ119" s="1">
        <v>271.917</v>
      </c>
      <c r="EA119" s="1" t="s">
        <v>157</v>
      </c>
      <c r="EB119" s="1" t="s">
        <v>157</v>
      </c>
      <c r="EC119" s="1" t="s">
        <v>158</v>
      </c>
      <c r="ED119" s="1" t="s">
        <v>149</v>
      </c>
      <c r="EE119" s="1" t="s">
        <v>511</v>
      </c>
      <c r="EF119" s="1" t="s">
        <v>151</v>
      </c>
      <c r="EG119" s="1" t="s">
        <v>151</v>
      </c>
    </row>
    <row r="120" ht="14.25" customHeight="1">
      <c r="A120" s="1" t="s">
        <v>512</v>
      </c>
      <c r="B120" s="1" t="s">
        <v>153</v>
      </c>
      <c r="C120" s="1">
        <v>28.0</v>
      </c>
      <c r="D120" s="4" t="s">
        <v>137</v>
      </c>
      <c r="E120" s="1">
        <v>69.1</v>
      </c>
      <c r="F120" s="1">
        <v>39.0</v>
      </c>
      <c r="G120" s="1" t="s">
        <v>154</v>
      </c>
      <c r="H120" s="1">
        <v>12.0</v>
      </c>
      <c r="I120" s="1">
        <v>103.0</v>
      </c>
      <c r="J120" s="1">
        <v>158.0</v>
      </c>
      <c r="K120" s="1">
        <v>4.051282051</v>
      </c>
      <c r="L120" s="1">
        <v>248.1</v>
      </c>
      <c r="M120" s="1">
        <v>1.6</v>
      </c>
      <c r="N120" s="1">
        <v>83.0</v>
      </c>
      <c r="O120" s="1">
        <v>5.6</v>
      </c>
      <c r="P120" s="1">
        <v>14.52</v>
      </c>
      <c r="Q120" s="1">
        <v>4.99</v>
      </c>
      <c r="R120" s="1">
        <v>2.909819639</v>
      </c>
      <c r="S120" s="1">
        <v>61.0</v>
      </c>
      <c r="T120" s="1">
        <v>17.29</v>
      </c>
      <c r="U120" s="1">
        <v>4.6065</v>
      </c>
      <c r="V120" s="1">
        <v>193.3</v>
      </c>
      <c r="W120" s="1">
        <f t="shared" si="1"/>
        <v>312.5169453</v>
      </c>
      <c r="X120" s="1">
        <v>46.3</v>
      </c>
      <c r="Y120" s="1">
        <v>28.24986972</v>
      </c>
      <c r="Z120" s="1">
        <f t="shared" si="2"/>
        <v>3.539839333</v>
      </c>
      <c r="AA120" s="1">
        <v>0.316375263</v>
      </c>
      <c r="AB120" s="1">
        <v>80.8</v>
      </c>
      <c r="AC120" s="1">
        <v>29.6067867</v>
      </c>
      <c r="AD120" s="1" t="s">
        <v>139</v>
      </c>
      <c r="AE120" s="1">
        <v>39.05892932</v>
      </c>
      <c r="AF120" s="1">
        <v>94.7</v>
      </c>
      <c r="AG120" s="1" t="s">
        <v>140</v>
      </c>
      <c r="AH120" s="1" t="s">
        <v>141</v>
      </c>
      <c r="AI120" s="1" t="s">
        <v>142</v>
      </c>
      <c r="AJ120" s="1" t="s">
        <v>142</v>
      </c>
      <c r="AK120" s="1" t="s">
        <v>143</v>
      </c>
      <c r="AL120" s="1">
        <v>120.0</v>
      </c>
      <c r="AM120" s="1">
        <v>65.0</v>
      </c>
      <c r="AN120" s="1">
        <v>1724.2</v>
      </c>
      <c r="AO120" s="1">
        <v>14.1312</v>
      </c>
      <c r="AP120" s="1">
        <v>334.404</v>
      </c>
      <c r="AQ120" s="1">
        <v>823.429</v>
      </c>
      <c r="AR120" s="1">
        <v>11.4997</v>
      </c>
      <c r="AS120" s="1">
        <v>1224.8</v>
      </c>
      <c r="AT120" s="1">
        <v>2002.29</v>
      </c>
      <c r="AU120" s="1">
        <v>212.709</v>
      </c>
      <c r="AV120" s="1">
        <v>9.47768</v>
      </c>
      <c r="AW120" s="1">
        <v>1.2369</v>
      </c>
      <c r="AX120" s="1">
        <v>3.2463</v>
      </c>
      <c r="AY120" s="1">
        <v>546.867</v>
      </c>
      <c r="AZ120" s="1">
        <v>0.95659</v>
      </c>
      <c r="BA120" s="1">
        <v>1.12106</v>
      </c>
      <c r="BB120" s="1">
        <v>17.3695</v>
      </c>
      <c r="BC120" s="1">
        <v>3.649</v>
      </c>
      <c r="BD120" s="1">
        <v>1.41757</v>
      </c>
      <c r="BE120" s="1">
        <v>308.585</v>
      </c>
      <c r="BF120" s="1">
        <v>7.01511</v>
      </c>
      <c r="BG120" s="1">
        <v>74.7598</v>
      </c>
      <c r="BH120" s="1">
        <v>0.897062158</v>
      </c>
      <c r="BI120" s="1">
        <v>0.0</v>
      </c>
      <c r="BJ120" s="1">
        <v>0.0</v>
      </c>
      <c r="BK120" s="1">
        <v>0.015691698</v>
      </c>
      <c r="BL120" s="1" t="s">
        <v>144</v>
      </c>
      <c r="BM120" s="1" t="s">
        <v>146</v>
      </c>
      <c r="BN120" s="1" t="s">
        <v>146</v>
      </c>
      <c r="BO120" s="1" t="s">
        <v>145</v>
      </c>
      <c r="BP120" s="1" t="s">
        <v>146</v>
      </c>
      <c r="BQ120" s="1" t="s">
        <v>146</v>
      </c>
      <c r="BR120" s="1" t="s">
        <v>145</v>
      </c>
      <c r="BS120" s="1">
        <v>16.2215278</v>
      </c>
      <c r="BT120" s="1">
        <v>12.56626629</v>
      </c>
      <c r="BU120" s="1">
        <v>10.11683965</v>
      </c>
      <c r="BV120" s="1">
        <v>5.420042333</v>
      </c>
      <c r="BW120" s="1">
        <v>5.295803653</v>
      </c>
      <c r="BX120" s="1">
        <v>0.726109245</v>
      </c>
      <c r="BY120" s="1">
        <v>0.421177056</v>
      </c>
      <c r="BZ120" s="1" t="s">
        <v>1091</v>
      </c>
      <c r="CA120" s="1">
        <v>41.11087645</v>
      </c>
      <c r="CB120" s="1" t="s">
        <v>148</v>
      </c>
      <c r="CC120" s="1">
        <v>0.032572177</v>
      </c>
      <c r="CD120" s="1">
        <v>0.17336712</v>
      </c>
      <c r="CE120" s="1">
        <v>0.003971869</v>
      </c>
      <c r="CF120" s="1">
        <v>0.134459883</v>
      </c>
      <c r="CG120" s="1">
        <v>0.333722453</v>
      </c>
      <c r="CH120" s="1">
        <v>1066.795</v>
      </c>
      <c r="CI120" s="2" t="s">
        <v>1080</v>
      </c>
      <c r="CJ120" s="1">
        <v>1013.311</v>
      </c>
      <c r="CK120" s="1">
        <v>702.297</v>
      </c>
      <c r="CL120" s="1">
        <v>311.014</v>
      </c>
      <c r="CM120" s="1">
        <v>4.94</v>
      </c>
      <c r="CN120" s="1">
        <v>982.183</v>
      </c>
      <c r="CO120" s="1">
        <v>22.397</v>
      </c>
      <c r="CP120" s="1">
        <v>0.0</v>
      </c>
      <c r="CQ120" s="1">
        <v>22.397</v>
      </c>
      <c r="CR120" s="1">
        <v>0.0</v>
      </c>
      <c r="CS120" s="1">
        <v>3.791</v>
      </c>
      <c r="CT120" s="1">
        <v>3.791</v>
      </c>
      <c r="CU120" s="1">
        <v>0.0</v>
      </c>
      <c r="CV120" s="1">
        <v>12.169</v>
      </c>
      <c r="CW120" s="1">
        <v>0.0</v>
      </c>
      <c r="CX120" s="1">
        <v>0.0</v>
      </c>
      <c r="CY120" s="1">
        <v>0.0</v>
      </c>
      <c r="CZ120" s="1">
        <v>0.0</v>
      </c>
      <c r="DA120" s="1">
        <v>0.0</v>
      </c>
      <c r="DB120" s="1">
        <v>0.0</v>
      </c>
      <c r="DC120" s="1">
        <v>4.867</v>
      </c>
      <c r="DD120" s="1">
        <v>0.003</v>
      </c>
      <c r="DE120" s="1">
        <v>4.87</v>
      </c>
      <c r="DF120" s="1">
        <v>0.0</v>
      </c>
      <c r="DG120" s="1">
        <v>0.071</v>
      </c>
      <c r="DH120" s="1">
        <v>0.071</v>
      </c>
      <c r="DI120" s="1">
        <v>0.24</v>
      </c>
      <c r="DJ120" s="1">
        <v>0.657</v>
      </c>
      <c r="DK120" s="1">
        <v>0.897</v>
      </c>
      <c r="DL120" s="1">
        <v>674.793</v>
      </c>
      <c r="DM120" s="1">
        <v>306.494</v>
      </c>
      <c r="DN120" s="1">
        <v>981.286</v>
      </c>
      <c r="DO120" s="1">
        <v>0.0</v>
      </c>
      <c r="DP120" s="1">
        <v>3.791</v>
      </c>
      <c r="DQ120" s="1">
        <v>3.791</v>
      </c>
      <c r="DR120" s="1" t="s">
        <v>157</v>
      </c>
      <c r="DS120" s="1" t="s">
        <v>149</v>
      </c>
      <c r="DT120" s="1" t="s">
        <v>158</v>
      </c>
      <c r="DU120" s="1" t="s">
        <v>149</v>
      </c>
      <c r="DV120" s="1">
        <v>618.719</v>
      </c>
      <c r="DW120" s="1" t="s">
        <v>1092</v>
      </c>
      <c r="DX120" s="1">
        <v>587.699</v>
      </c>
      <c r="DY120" s="1">
        <v>2.865</v>
      </c>
      <c r="DZ120" s="1">
        <v>569.646</v>
      </c>
      <c r="EA120" s="1" t="s">
        <v>157</v>
      </c>
      <c r="EB120" s="1" t="s">
        <v>149</v>
      </c>
      <c r="EC120" s="1" t="s">
        <v>158</v>
      </c>
      <c r="ED120" s="1" t="s">
        <v>149</v>
      </c>
      <c r="EE120" s="1" t="s">
        <v>513</v>
      </c>
      <c r="EF120" s="1" t="s">
        <v>151</v>
      </c>
      <c r="EG120" s="1" t="s">
        <v>151</v>
      </c>
    </row>
    <row r="121" ht="14.25" customHeight="1">
      <c r="A121" s="1" t="s">
        <v>514</v>
      </c>
      <c r="B121" s="1" t="s">
        <v>153</v>
      </c>
      <c r="C121" s="1">
        <v>33.0</v>
      </c>
      <c r="D121" s="4" t="s">
        <v>137</v>
      </c>
      <c r="E121" s="1">
        <v>104.0</v>
      </c>
      <c r="F121" s="1">
        <v>51.0</v>
      </c>
      <c r="G121" s="1" t="s">
        <v>154</v>
      </c>
      <c r="H121" s="1">
        <v>26.0</v>
      </c>
      <c r="I121" s="1">
        <v>153.4</v>
      </c>
      <c r="J121" s="1">
        <v>230.0</v>
      </c>
      <c r="K121" s="1">
        <v>4.509803922</v>
      </c>
      <c r="L121" s="1">
        <v>110.2</v>
      </c>
      <c r="M121" s="1">
        <v>0.9</v>
      </c>
      <c r="N121" s="1">
        <v>80.0</v>
      </c>
      <c r="O121" s="1">
        <v>5.4</v>
      </c>
      <c r="P121" s="1">
        <v>10.39</v>
      </c>
      <c r="Q121" s="1">
        <v>7.97</v>
      </c>
      <c r="R121" s="1">
        <v>1.303638645</v>
      </c>
      <c r="S121" s="1">
        <v>128.0</v>
      </c>
      <c r="T121" s="1">
        <v>10.17</v>
      </c>
      <c r="U121" s="1">
        <v>4.44</v>
      </c>
      <c r="V121" s="1">
        <v>145.5</v>
      </c>
      <c r="W121" s="1">
        <f t="shared" si="1"/>
        <v>216.3829787</v>
      </c>
      <c r="X121" s="1">
        <v>78.5</v>
      </c>
      <c r="Y121" s="1">
        <v>49.82858965</v>
      </c>
      <c r="Z121" s="1">
        <f t="shared" si="2"/>
        <v>2.00688</v>
      </c>
      <c r="AA121" s="1">
        <v>0.343130718</v>
      </c>
      <c r="AB121" s="1">
        <v>62.0</v>
      </c>
      <c r="AC121" s="1">
        <v>27.15580996</v>
      </c>
      <c r="AD121" s="1" t="s">
        <v>139</v>
      </c>
      <c r="AE121" s="1">
        <v>35.88490959</v>
      </c>
      <c r="AF121" s="1">
        <v>89.7</v>
      </c>
      <c r="AG121" s="1" t="s">
        <v>140</v>
      </c>
      <c r="AH121" s="1" t="s">
        <v>141</v>
      </c>
      <c r="AI121" s="1" t="s">
        <v>142</v>
      </c>
      <c r="AJ121" s="1" t="s">
        <v>167</v>
      </c>
      <c r="AK121" s="1" t="s">
        <v>143</v>
      </c>
      <c r="AL121" s="1">
        <v>126.0</v>
      </c>
      <c r="AM121" s="1">
        <v>84.0</v>
      </c>
      <c r="AN121" s="1">
        <v>2029.57</v>
      </c>
      <c r="AO121" s="1">
        <v>22.0134</v>
      </c>
      <c r="AP121" s="1">
        <v>551.278</v>
      </c>
      <c r="AQ121" s="1">
        <v>1059.29</v>
      </c>
      <c r="AR121" s="1">
        <v>13.6858</v>
      </c>
      <c r="AS121" s="1">
        <v>1313.29</v>
      </c>
      <c r="AT121" s="1">
        <v>3466.47</v>
      </c>
      <c r="AU121" s="1">
        <v>281.539</v>
      </c>
      <c r="AV121" s="1">
        <v>10.6174</v>
      </c>
      <c r="AW121" s="1">
        <v>1.85608</v>
      </c>
      <c r="AX121" s="1">
        <v>3.63529</v>
      </c>
      <c r="AY121" s="1">
        <v>764.963</v>
      </c>
      <c r="AZ121" s="1">
        <v>1.05385</v>
      </c>
      <c r="BA121" s="1">
        <v>1.60493</v>
      </c>
      <c r="BB121" s="1">
        <v>21.0107</v>
      </c>
      <c r="BC121" s="1">
        <v>4.79798</v>
      </c>
      <c r="BD121" s="1">
        <v>2.28767</v>
      </c>
      <c r="BE121" s="1">
        <v>346.879</v>
      </c>
      <c r="BF121" s="1">
        <v>7.20458</v>
      </c>
      <c r="BG121" s="1">
        <v>231.27</v>
      </c>
      <c r="BH121" s="1">
        <v>4.86122235</v>
      </c>
      <c r="BI121" s="1">
        <v>0.573380969</v>
      </c>
      <c r="BJ121" s="1">
        <v>0.119386463</v>
      </c>
      <c r="BK121" s="1">
        <v>0.036075672</v>
      </c>
      <c r="BL121" s="1" t="s">
        <v>156</v>
      </c>
      <c r="BM121" s="1" t="s">
        <v>146</v>
      </c>
      <c r="BN121" s="1" t="s">
        <v>146</v>
      </c>
      <c r="BO121" s="1" t="s">
        <v>146</v>
      </c>
      <c r="BP121" s="1" t="s">
        <v>146</v>
      </c>
      <c r="BQ121" s="1" t="s">
        <v>146</v>
      </c>
      <c r="BR121" s="1" t="s">
        <v>146</v>
      </c>
      <c r="BS121" s="1">
        <v>20.58442845</v>
      </c>
      <c r="BT121" s="1">
        <v>9.749566783</v>
      </c>
      <c r="BU121" s="1">
        <v>12.79712276</v>
      </c>
      <c r="BV121" s="1">
        <v>5.831765629</v>
      </c>
      <c r="BW121" s="1">
        <v>5.085963033</v>
      </c>
      <c r="BX121" s="1">
        <v>-0.752149778</v>
      </c>
      <c r="BY121" s="1">
        <v>-0.370517132</v>
      </c>
      <c r="BZ121" s="1" t="s">
        <v>1094</v>
      </c>
      <c r="CA121" s="1">
        <v>42.30992196</v>
      </c>
      <c r="CB121" s="1" t="s">
        <v>148</v>
      </c>
      <c r="CC121" s="1">
        <v>0.14059754</v>
      </c>
      <c r="CD121" s="1">
        <v>0.132659637</v>
      </c>
      <c r="CE121" s="1">
        <v>0.006605155</v>
      </c>
      <c r="CF121" s="1">
        <v>0.008040422</v>
      </c>
      <c r="CG121" s="1">
        <v>0.265890451</v>
      </c>
      <c r="CH121" s="1">
        <v>2272.747</v>
      </c>
      <c r="CI121" s="2" t="s">
        <v>1080</v>
      </c>
      <c r="CJ121" s="1">
        <v>1006.389</v>
      </c>
      <c r="CK121" s="1">
        <v>772.178</v>
      </c>
      <c r="CL121" s="1">
        <v>234.21</v>
      </c>
      <c r="CM121" s="1">
        <v>307.399</v>
      </c>
      <c r="CN121" s="1">
        <v>685.918</v>
      </c>
      <c r="CO121" s="1">
        <v>6.003</v>
      </c>
      <c r="CP121" s="1">
        <v>0.0</v>
      </c>
      <c r="CQ121" s="1">
        <v>6.003</v>
      </c>
      <c r="CR121" s="1">
        <v>0.0</v>
      </c>
      <c r="CS121" s="1">
        <v>6.998</v>
      </c>
      <c r="CT121" s="1">
        <v>6.998</v>
      </c>
      <c r="CU121" s="1">
        <v>0.07</v>
      </c>
      <c r="CV121" s="1">
        <v>1.353</v>
      </c>
      <c r="CW121" s="1">
        <v>16.206</v>
      </c>
      <c r="CX121" s="1">
        <v>0.0</v>
      </c>
      <c r="CY121" s="1">
        <v>254.395</v>
      </c>
      <c r="CZ121" s="1">
        <v>0.065</v>
      </c>
      <c r="DA121" s="1">
        <v>0.462</v>
      </c>
      <c r="DB121" s="1">
        <v>0.527</v>
      </c>
      <c r="DC121" s="1">
        <v>8.076</v>
      </c>
      <c r="DD121" s="1">
        <v>0.341</v>
      </c>
      <c r="DE121" s="1">
        <v>8.417</v>
      </c>
      <c r="DF121" s="1">
        <v>12.665</v>
      </c>
      <c r="DG121" s="1">
        <v>5.885</v>
      </c>
      <c r="DH121" s="1">
        <v>18.55</v>
      </c>
      <c r="DI121" s="1">
        <v>3.111</v>
      </c>
      <c r="DJ121" s="1">
        <v>10.392</v>
      </c>
      <c r="DK121" s="1">
        <v>13.503</v>
      </c>
      <c r="DL121" s="1">
        <v>462.283</v>
      </c>
      <c r="DM121" s="1">
        <v>210.132</v>
      </c>
      <c r="DN121" s="1">
        <v>672.415</v>
      </c>
      <c r="DO121" s="1">
        <v>0.0</v>
      </c>
      <c r="DP121" s="1">
        <v>6.998</v>
      </c>
      <c r="DQ121" s="1">
        <v>6.998</v>
      </c>
      <c r="DR121" s="1" t="s">
        <v>149</v>
      </c>
      <c r="DS121" s="1" t="s">
        <v>149</v>
      </c>
      <c r="DT121" s="1" t="s">
        <v>149</v>
      </c>
      <c r="DU121" s="1" t="s">
        <v>149</v>
      </c>
      <c r="DV121" s="1">
        <v>1119.817</v>
      </c>
      <c r="DW121" s="1" t="s">
        <v>1092</v>
      </c>
      <c r="DX121" s="1">
        <v>495.863</v>
      </c>
      <c r="DY121" s="1">
        <v>151.46</v>
      </c>
      <c r="DZ121" s="1">
        <v>337.962</v>
      </c>
      <c r="EA121" s="1" t="s">
        <v>149</v>
      </c>
      <c r="EB121" s="1" t="s">
        <v>149</v>
      </c>
      <c r="EC121" s="1" t="s">
        <v>149</v>
      </c>
      <c r="ED121" s="1" t="s">
        <v>149</v>
      </c>
      <c r="EE121" s="1" t="s">
        <v>515</v>
      </c>
      <c r="EF121" s="1" t="s">
        <v>151</v>
      </c>
      <c r="EG121" s="1" t="s">
        <v>151</v>
      </c>
    </row>
    <row r="122" ht="14.25" customHeight="1">
      <c r="A122" s="1" t="s">
        <v>516</v>
      </c>
      <c r="B122" s="1" t="s">
        <v>153</v>
      </c>
      <c r="C122" s="1">
        <v>47.0</v>
      </c>
      <c r="D122" s="4" t="s">
        <v>161</v>
      </c>
      <c r="E122" s="1">
        <v>98.5</v>
      </c>
      <c r="F122" s="1">
        <v>70.0</v>
      </c>
      <c r="G122" s="1" t="s">
        <v>154</v>
      </c>
      <c r="H122" s="1">
        <v>20.0</v>
      </c>
      <c r="I122" s="1">
        <v>136.0</v>
      </c>
      <c r="J122" s="1">
        <v>207.0</v>
      </c>
      <c r="K122" s="1">
        <v>2.957142857</v>
      </c>
      <c r="L122" s="1">
        <v>163.0</v>
      </c>
      <c r="M122" s="1">
        <v>3.7</v>
      </c>
      <c r="N122" s="1">
        <v>92.0</v>
      </c>
      <c r="O122" s="1">
        <v>5.9</v>
      </c>
      <c r="P122" s="1">
        <v>11.73</v>
      </c>
      <c r="Q122" s="1">
        <v>7.94</v>
      </c>
      <c r="R122" s="1">
        <v>1.477329975</v>
      </c>
      <c r="S122" s="1">
        <v>99.0</v>
      </c>
      <c r="T122" s="1">
        <v>14.38</v>
      </c>
      <c r="U122" s="1">
        <v>5.106</v>
      </c>
      <c r="V122" s="1">
        <v>139.4</v>
      </c>
      <c r="W122" s="1">
        <f t="shared" si="1"/>
        <v>179.0784558</v>
      </c>
      <c r="X122" s="1">
        <v>53.9</v>
      </c>
      <c r="Y122" s="1">
        <v>30.64381428</v>
      </c>
      <c r="Z122" s="1">
        <f t="shared" si="2"/>
        <v>3.263301333</v>
      </c>
      <c r="AA122" s="1">
        <v>0.319951162</v>
      </c>
      <c r="AB122" s="1">
        <v>86.4</v>
      </c>
      <c r="AC122" s="1">
        <v>31.65874221</v>
      </c>
      <c r="AD122" s="1" t="s">
        <v>155</v>
      </c>
      <c r="AE122" s="1">
        <v>43.26328144</v>
      </c>
      <c r="AF122" s="1">
        <v>103.2</v>
      </c>
      <c r="AG122" s="1" t="s">
        <v>140</v>
      </c>
      <c r="AH122" s="1" t="s">
        <v>141</v>
      </c>
      <c r="AI122" s="1" t="s">
        <v>142</v>
      </c>
      <c r="AJ122" s="1" t="s">
        <v>167</v>
      </c>
      <c r="AK122" s="1" t="s">
        <v>143</v>
      </c>
      <c r="AL122" s="1">
        <v>134.0</v>
      </c>
      <c r="AM122" s="1">
        <v>74.0</v>
      </c>
      <c r="AN122" s="1">
        <v>1627.27</v>
      </c>
      <c r="AO122" s="1">
        <v>10.9765</v>
      </c>
      <c r="AP122" s="1">
        <v>464.346</v>
      </c>
      <c r="AQ122" s="1">
        <v>819.97</v>
      </c>
      <c r="AR122" s="1">
        <v>10.0993</v>
      </c>
      <c r="AS122" s="1">
        <v>1224.77</v>
      </c>
      <c r="AT122" s="1">
        <v>1480.39</v>
      </c>
      <c r="AU122" s="1">
        <v>157.177</v>
      </c>
      <c r="AV122" s="1">
        <v>9.59527</v>
      </c>
      <c r="AW122" s="1">
        <v>0.807314</v>
      </c>
      <c r="AX122" s="1">
        <v>2.49799</v>
      </c>
      <c r="AY122" s="1">
        <v>731.282</v>
      </c>
      <c r="AZ122" s="1">
        <v>0.659377</v>
      </c>
      <c r="BA122" s="1">
        <v>1.35979</v>
      </c>
      <c r="BB122" s="1">
        <v>15.2681</v>
      </c>
      <c r="BC122" s="1">
        <v>4.4493</v>
      </c>
      <c r="BD122" s="1">
        <v>1.10026</v>
      </c>
      <c r="BE122" s="1">
        <v>305.368</v>
      </c>
      <c r="BF122" s="1">
        <v>6.99035</v>
      </c>
      <c r="BG122" s="1">
        <v>87.258</v>
      </c>
      <c r="BH122" s="1">
        <v>1.59813824</v>
      </c>
      <c r="BI122" s="1">
        <v>0.338157222</v>
      </c>
      <c r="BJ122" s="1">
        <v>0.146399585</v>
      </c>
      <c r="BK122" s="1">
        <v>0.013852701</v>
      </c>
      <c r="BL122" s="1" t="s">
        <v>144</v>
      </c>
      <c r="BM122" s="1" t="s">
        <v>145</v>
      </c>
      <c r="BN122" s="1" t="s">
        <v>146</v>
      </c>
      <c r="BO122" s="1" t="s">
        <v>146</v>
      </c>
      <c r="BP122" s="1" t="s">
        <v>145</v>
      </c>
      <c r="BQ122" s="1" t="s">
        <v>145</v>
      </c>
      <c r="BR122" s="1" t="s">
        <v>145</v>
      </c>
      <c r="BS122" s="1">
        <v>20.31862462</v>
      </c>
      <c r="BT122" s="1">
        <v>10.75863551</v>
      </c>
      <c r="BU122" s="1">
        <v>10.58745405</v>
      </c>
      <c r="BV122" s="1">
        <v>4.954806782</v>
      </c>
      <c r="BW122" s="1">
        <v>5.92849434</v>
      </c>
      <c r="BX122" s="1">
        <v>1.708632227</v>
      </c>
      <c r="BY122" s="1">
        <v>1.050173464</v>
      </c>
      <c r="BZ122" s="1" t="s">
        <v>1091</v>
      </c>
      <c r="CA122" s="1">
        <v>43.98449612</v>
      </c>
      <c r="CB122" s="1" t="s">
        <v>148</v>
      </c>
      <c r="CC122" s="1">
        <v>0.032027397</v>
      </c>
      <c r="CD122" s="1">
        <v>0.235887053</v>
      </c>
      <c r="CE122" s="1">
        <v>0.009853755</v>
      </c>
      <c r="CF122" s="1">
        <v>0.218430291</v>
      </c>
      <c r="CG122" s="1">
        <v>0.360722824</v>
      </c>
      <c r="CH122" s="1">
        <v>221.788</v>
      </c>
      <c r="CI122" s="2" t="s">
        <v>1093</v>
      </c>
      <c r="CJ122" s="1">
        <v>54.665</v>
      </c>
      <c r="CK122" s="1">
        <v>27.96</v>
      </c>
      <c r="CL122" s="1">
        <v>26.705</v>
      </c>
      <c r="CM122" s="1">
        <v>13.692</v>
      </c>
      <c r="CN122" s="1">
        <v>22.025</v>
      </c>
      <c r="CO122" s="1">
        <v>1.461</v>
      </c>
      <c r="CP122" s="1">
        <v>0.0</v>
      </c>
      <c r="CQ122" s="1">
        <v>1.461</v>
      </c>
      <c r="CR122" s="1">
        <v>0.0</v>
      </c>
      <c r="CS122" s="1">
        <v>17.488</v>
      </c>
      <c r="CT122" s="1">
        <v>17.488</v>
      </c>
      <c r="CU122" s="1">
        <v>0.0</v>
      </c>
      <c r="CV122" s="1">
        <v>1.383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13.388</v>
      </c>
      <c r="DD122" s="1">
        <v>0.023</v>
      </c>
      <c r="DE122" s="1">
        <v>13.411</v>
      </c>
      <c r="DF122" s="1">
        <v>0.0</v>
      </c>
      <c r="DG122" s="1">
        <v>0.203</v>
      </c>
      <c r="DH122" s="1">
        <v>0.203</v>
      </c>
      <c r="DI122" s="1">
        <v>0.11</v>
      </c>
      <c r="DJ122" s="1">
        <v>0.607</v>
      </c>
      <c r="DK122" s="1">
        <v>0.717</v>
      </c>
      <c r="DL122" s="1">
        <v>12.965</v>
      </c>
      <c r="DM122" s="1">
        <v>8.343</v>
      </c>
      <c r="DN122" s="1">
        <v>21.308</v>
      </c>
      <c r="DO122" s="1">
        <v>0.0</v>
      </c>
      <c r="DP122" s="1">
        <v>17.488</v>
      </c>
      <c r="DQ122" s="1">
        <v>17.488</v>
      </c>
      <c r="DR122" s="1" t="s">
        <v>158</v>
      </c>
      <c r="DS122" s="1" t="s">
        <v>158</v>
      </c>
      <c r="DT122" s="1" t="s">
        <v>158</v>
      </c>
      <c r="DU122" s="1" t="s">
        <v>158</v>
      </c>
      <c r="DV122" s="1">
        <v>136.295</v>
      </c>
      <c r="DW122" s="1" t="s">
        <v>1093</v>
      </c>
      <c r="DX122" s="1">
        <v>33.593</v>
      </c>
      <c r="DY122" s="1">
        <v>8.414</v>
      </c>
      <c r="DZ122" s="1">
        <v>13.535</v>
      </c>
      <c r="EA122" s="1" t="s">
        <v>158</v>
      </c>
      <c r="EB122" s="1" t="s">
        <v>158</v>
      </c>
      <c r="EC122" s="1" t="s">
        <v>158</v>
      </c>
      <c r="ED122" s="1" t="s">
        <v>158</v>
      </c>
      <c r="EE122" s="1" t="s">
        <v>517</v>
      </c>
      <c r="EF122" s="1" t="s">
        <v>165</v>
      </c>
      <c r="EG122" s="1" t="s">
        <v>151</v>
      </c>
    </row>
    <row r="123" ht="14.25" customHeight="1">
      <c r="A123" s="1" t="s">
        <v>518</v>
      </c>
      <c r="B123" s="1" t="s">
        <v>153</v>
      </c>
      <c r="C123" s="1">
        <v>22.0</v>
      </c>
      <c r="D123" s="4" t="s">
        <v>137</v>
      </c>
      <c r="E123" s="1">
        <v>64.3</v>
      </c>
      <c r="F123" s="1">
        <v>44.0</v>
      </c>
      <c r="G123" s="1" t="s">
        <v>154</v>
      </c>
      <c r="H123" s="1">
        <v>15.0</v>
      </c>
      <c r="I123" s="1">
        <v>95.0</v>
      </c>
      <c r="J123" s="1">
        <v>155.0</v>
      </c>
      <c r="K123" s="1">
        <v>3.522727273</v>
      </c>
      <c r="L123" s="1">
        <v>90.1</v>
      </c>
      <c r="M123" s="1">
        <v>2.5</v>
      </c>
      <c r="N123" s="1">
        <v>87.0</v>
      </c>
      <c r="O123" s="1">
        <v>5.3</v>
      </c>
      <c r="P123" s="1">
        <v>5.48</v>
      </c>
      <c r="Q123" s="1">
        <v>8.96</v>
      </c>
      <c r="R123" s="1">
        <v>0.611607143</v>
      </c>
      <c r="S123" s="1">
        <v>77.0</v>
      </c>
      <c r="T123" s="1">
        <v>11.59</v>
      </c>
      <c r="U123" s="1">
        <v>4.8285</v>
      </c>
      <c r="V123" s="1">
        <v>134.5</v>
      </c>
      <c r="W123" s="1">
        <f t="shared" si="1"/>
        <v>174.4824991</v>
      </c>
      <c r="X123" s="1">
        <v>67.5</v>
      </c>
      <c r="Y123" s="1">
        <v>40.20562766</v>
      </c>
      <c r="Z123" s="1">
        <f t="shared" si="2"/>
        <v>2.487214</v>
      </c>
      <c r="AA123" s="1">
        <v>0.332498432</v>
      </c>
      <c r="AB123" s="1">
        <v>68.0</v>
      </c>
      <c r="AC123" s="1">
        <v>27.41244646</v>
      </c>
      <c r="AD123" s="1" t="s">
        <v>139</v>
      </c>
      <c r="AE123" s="1">
        <v>37.69398936</v>
      </c>
      <c r="AF123" s="1">
        <v>89.2</v>
      </c>
      <c r="AG123" s="1" t="s">
        <v>140</v>
      </c>
      <c r="AH123" s="1" t="s">
        <v>141</v>
      </c>
      <c r="AI123" s="1" t="s">
        <v>167</v>
      </c>
      <c r="AJ123" s="1" t="s">
        <v>167</v>
      </c>
      <c r="AK123" s="1" t="s">
        <v>143</v>
      </c>
      <c r="AL123" s="1">
        <v>111.0</v>
      </c>
      <c r="AM123" s="1">
        <v>80.0</v>
      </c>
      <c r="AN123" s="1">
        <v>1948.27</v>
      </c>
      <c r="AO123" s="1">
        <v>17.0044</v>
      </c>
      <c r="AP123" s="1">
        <v>794.299</v>
      </c>
      <c r="AQ123" s="1">
        <v>1065.22</v>
      </c>
      <c r="AR123" s="1">
        <v>14.0742</v>
      </c>
      <c r="AS123" s="1">
        <v>1440.59</v>
      </c>
      <c r="AT123" s="1">
        <v>2776.04</v>
      </c>
      <c r="AU123" s="1">
        <v>244.293</v>
      </c>
      <c r="AV123" s="1">
        <v>10.5753</v>
      </c>
      <c r="AW123" s="1">
        <v>1.17945</v>
      </c>
      <c r="AX123" s="1">
        <v>3.11475</v>
      </c>
      <c r="AY123" s="1">
        <v>723.2</v>
      </c>
      <c r="AZ123" s="1">
        <v>1.1625</v>
      </c>
      <c r="BA123" s="1">
        <v>1.99372</v>
      </c>
      <c r="BB123" s="1">
        <v>14.4482</v>
      </c>
      <c r="BC123" s="1">
        <v>4.3057</v>
      </c>
      <c r="BD123" s="1">
        <v>1.25831</v>
      </c>
      <c r="BE123" s="1">
        <v>393.59</v>
      </c>
      <c r="BF123" s="1">
        <v>7.13512</v>
      </c>
      <c r="BG123" s="1">
        <v>109.832</v>
      </c>
      <c r="BH123" s="1">
        <v>0.917306937</v>
      </c>
      <c r="BI123" s="1">
        <v>0.413896915</v>
      </c>
      <c r="BJ123" s="1">
        <v>0.291957294</v>
      </c>
      <c r="BK123" s="1">
        <v>0.015843868</v>
      </c>
      <c r="BL123" s="1" t="s">
        <v>156</v>
      </c>
      <c r="BM123" s="1" t="s">
        <v>146</v>
      </c>
      <c r="BN123" s="1" t="s">
        <v>146</v>
      </c>
      <c r="BO123" s="1" t="s">
        <v>145</v>
      </c>
      <c r="BP123" s="1" t="s">
        <v>146</v>
      </c>
      <c r="BQ123" s="1" t="s">
        <v>146</v>
      </c>
      <c r="BR123" s="1" t="s">
        <v>146</v>
      </c>
      <c r="BS123" s="1">
        <v>19.16641535</v>
      </c>
      <c r="BT123" s="1">
        <v>13.03851368</v>
      </c>
      <c r="BU123" s="1">
        <v>11.142698</v>
      </c>
      <c r="BV123" s="1">
        <v>5.132360447</v>
      </c>
      <c r="BW123" s="1">
        <v>4.155241734</v>
      </c>
      <c r="BX123" s="1">
        <v>0.356860262</v>
      </c>
      <c r="BY123" s="1">
        <v>0.183193153</v>
      </c>
      <c r="BZ123" s="1" t="s">
        <v>1091</v>
      </c>
      <c r="CA123" s="1">
        <v>40.68609865</v>
      </c>
      <c r="CB123" s="1" t="s">
        <v>148</v>
      </c>
      <c r="CC123" s="1">
        <v>0.141412339</v>
      </c>
      <c r="CD123" s="1">
        <v>0.629692427</v>
      </c>
      <c r="CE123" s="1">
        <v>0.036766018</v>
      </c>
      <c r="CF123" s="1">
        <v>0.100392647</v>
      </c>
      <c r="CG123" s="1">
        <v>0.003807484</v>
      </c>
      <c r="CH123" s="1">
        <v>794.36</v>
      </c>
      <c r="CI123" s="2" t="s">
        <v>1093</v>
      </c>
      <c r="CJ123" s="1">
        <v>505.909</v>
      </c>
      <c r="CK123" s="1">
        <v>328.416</v>
      </c>
      <c r="CL123" s="1">
        <v>177.493</v>
      </c>
      <c r="CM123" s="1">
        <v>136.423</v>
      </c>
      <c r="CN123" s="1">
        <v>362.114</v>
      </c>
      <c r="CO123" s="1">
        <v>3.427</v>
      </c>
      <c r="CP123" s="1">
        <v>0.0</v>
      </c>
      <c r="CQ123" s="1">
        <v>3.427</v>
      </c>
      <c r="CR123" s="1">
        <v>0.0</v>
      </c>
      <c r="CS123" s="1">
        <v>3.945</v>
      </c>
      <c r="CT123" s="1">
        <v>3.945</v>
      </c>
      <c r="CU123" s="1">
        <v>0.0</v>
      </c>
      <c r="CV123" s="1">
        <v>1.567</v>
      </c>
      <c r="CW123" s="1">
        <v>67.792</v>
      </c>
      <c r="CX123" s="1">
        <v>0.0</v>
      </c>
      <c r="CY123" s="1">
        <v>11.602</v>
      </c>
      <c r="CZ123" s="1">
        <v>0.249</v>
      </c>
      <c r="DA123" s="1">
        <v>4.23</v>
      </c>
      <c r="DB123" s="1">
        <v>4.479</v>
      </c>
      <c r="DC123" s="1">
        <v>13.214</v>
      </c>
      <c r="DD123" s="1">
        <v>0.408</v>
      </c>
      <c r="DE123" s="1">
        <v>13.622</v>
      </c>
      <c r="DF123" s="1">
        <v>32.981</v>
      </c>
      <c r="DG123" s="1">
        <v>5.947</v>
      </c>
      <c r="DH123" s="1">
        <v>38.928</v>
      </c>
      <c r="DI123" s="1">
        <v>19.982</v>
      </c>
      <c r="DJ123" s="1">
        <v>15.995</v>
      </c>
      <c r="DK123" s="1">
        <v>35.977</v>
      </c>
      <c r="DL123" s="1">
        <v>179.134</v>
      </c>
      <c r="DM123" s="1">
        <v>146.934</v>
      </c>
      <c r="DN123" s="1">
        <v>326.067</v>
      </c>
      <c r="DO123" s="1">
        <v>0.0</v>
      </c>
      <c r="DP123" s="1">
        <v>3.945</v>
      </c>
      <c r="DQ123" s="1">
        <v>3.945</v>
      </c>
      <c r="DR123" s="1" t="s">
        <v>157</v>
      </c>
      <c r="DS123" s="1" t="s">
        <v>157</v>
      </c>
      <c r="DT123" s="1" t="s">
        <v>157</v>
      </c>
      <c r="DU123" s="1" t="s">
        <v>157</v>
      </c>
      <c r="DV123" s="1">
        <v>407.726</v>
      </c>
      <c r="DW123" s="1" t="s">
        <v>1093</v>
      </c>
      <c r="DX123" s="1">
        <v>259.671</v>
      </c>
      <c r="DY123" s="1">
        <v>70.023</v>
      </c>
      <c r="DZ123" s="1">
        <v>185.864</v>
      </c>
      <c r="EA123" s="1" t="s">
        <v>157</v>
      </c>
      <c r="EB123" s="1" t="s">
        <v>157</v>
      </c>
      <c r="EC123" s="1" t="s">
        <v>157</v>
      </c>
      <c r="ED123" s="1" t="s">
        <v>157</v>
      </c>
      <c r="EE123" s="1" t="s">
        <v>519</v>
      </c>
      <c r="EF123" s="1" t="s">
        <v>151</v>
      </c>
      <c r="EG123" s="1" t="s">
        <v>151</v>
      </c>
    </row>
    <row r="124" ht="14.25" customHeight="1">
      <c r="A124" s="1" t="s">
        <v>520</v>
      </c>
      <c r="B124" s="1" t="s">
        <v>136</v>
      </c>
      <c r="C124" s="1">
        <v>18.0</v>
      </c>
      <c r="D124" s="4" t="s">
        <v>137</v>
      </c>
      <c r="E124" s="1">
        <v>47.0</v>
      </c>
      <c r="F124" s="1">
        <v>134.0</v>
      </c>
      <c r="G124" s="1" t="s">
        <v>154</v>
      </c>
      <c r="H124" s="1">
        <v>6.0</v>
      </c>
      <c r="I124" s="1">
        <v>36.0</v>
      </c>
      <c r="J124" s="1">
        <v>175.0</v>
      </c>
      <c r="K124" s="1">
        <v>1.305970149</v>
      </c>
      <c r="L124" s="1">
        <v>88.0</v>
      </c>
      <c r="M124" s="1">
        <v>0.5</v>
      </c>
      <c r="N124" s="1">
        <v>83.0</v>
      </c>
      <c r="O124" s="1">
        <v>5.5</v>
      </c>
      <c r="P124" s="1">
        <v>5.5</v>
      </c>
      <c r="Q124" s="1">
        <v>6.17</v>
      </c>
      <c r="R124" s="1">
        <v>0.891410049</v>
      </c>
      <c r="S124" s="1">
        <v>28.0</v>
      </c>
      <c r="T124" s="1">
        <v>5.4</v>
      </c>
      <c r="U124" s="1">
        <v>4.6065</v>
      </c>
      <c r="V124" s="1">
        <v>88.4</v>
      </c>
      <c r="W124" s="1">
        <f t="shared" si="1"/>
        <v>97.605061</v>
      </c>
      <c r="X124" s="1">
        <v>145.0</v>
      </c>
      <c r="Y124" s="1">
        <v>90.45189768</v>
      </c>
      <c r="Z124" s="1">
        <f t="shared" si="2"/>
        <v>1.10556</v>
      </c>
      <c r="AA124" s="1">
        <v>0.376590793</v>
      </c>
      <c r="AB124" s="1">
        <v>64.0</v>
      </c>
      <c r="AC124" s="1">
        <v>20.87409626</v>
      </c>
      <c r="AD124" s="1" t="s">
        <v>154</v>
      </c>
      <c r="AE124" s="1">
        <v>23.75507063</v>
      </c>
      <c r="AF124" s="1">
        <v>72.0</v>
      </c>
      <c r="AG124" s="1" t="s">
        <v>154</v>
      </c>
      <c r="AH124" s="1" t="s">
        <v>154</v>
      </c>
      <c r="AI124" s="1" t="s">
        <v>142</v>
      </c>
      <c r="AJ124" s="1" t="s">
        <v>167</v>
      </c>
      <c r="AK124" s="1" t="s">
        <v>143</v>
      </c>
      <c r="AL124" s="1">
        <v>116.0</v>
      </c>
      <c r="AM124" s="1">
        <v>71.0</v>
      </c>
      <c r="AN124" s="1">
        <v>1839.01</v>
      </c>
      <c r="AO124" s="1">
        <v>26.5521</v>
      </c>
      <c r="AP124" s="1">
        <v>297.966</v>
      </c>
      <c r="AQ124" s="1">
        <v>945.377</v>
      </c>
      <c r="AR124" s="1">
        <v>14.4034</v>
      </c>
      <c r="AS124" s="1">
        <v>1347.77</v>
      </c>
      <c r="AT124" s="1">
        <v>3240.47</v>
      </c>
      <c r="AU124" s="1">
        <v>222.007</v>
      </c>
      <c r="AV124" s="1">
        <v>10.076</v>
      </c>
      <c r="AW124" s="1">
        <v>2.11632</v>
      </c>
      <c r="AX124" s="1">
        <v>3.17388</v>
      </c>
      <c r="AY124" s="1">
        <v>775.934</v>
      </c>
      <c r="AZ124" s="1">
        <v>1.7681</v>
      </c>
      <c r="BA124" s="1">
        <v>1.30364</v>
      </c>
      <c r="BB124" s="1">
        <v>16.3693</v>
      </c>
      <c r="BC124" s="1">
        <v>4.44315</v>
      </c>
      <c r="BD124" s="1">
        <v>0.533854</v>
      </c>
      <c r="BE124" s="1">
        <v>431.824</v>
      </c>
      <c r="BF124" s="1">
        <v>6.6835</v>
      </c>
      <c r="BG124" s="1">
        <v>218.071</v>
      </c>
      <c r="BH124" s="1">
        <v>2.322707914</v>
      </c>
      <c r="BI124" s="1">
        <v>0.449479507</v>
      </c>
      <c r="BJ124" s="1">
        <v>0.969378124</v>
      </c>
      <c r="BK124" s="1">
        <v>0.030798401</v>
      </c>
      <c r="BL124" s="1" t="s">
        <v>156</v>
      </c>
      <c r="BM124" s="1" t="s">
        <v>146</v>
      </c>
      <c r="BN124" s="1" t="s">
        <v>146</v>
      </c>
      <c r="BO124" s="1" t="s">
        <v>146</v>
      </c>
      <c r="BP124" s="1" t="s">
        <v>146</v>
      </c>
      <c r="BQ124" s="1" t="s">
        <v>146</v>
      </c>
      <c r="BR124" s="1" t="s">
        <v>146</v>
      </c>
      <c r="BS124" s="1">
        <v>19.43876509</v>
      </c>
      <c r="BT124" s="1">
        <v>13.73636676</v>
      </c>
      <c r="BU124" s="1">
        <v>10.28050309</v>
      </c>
      <c r="BV124" s="1">
        <v>4.375697151</v>
      </c>
      <c r="BW124" s="1">
        <v>3.171348637</v>
      </c>
      <c r="BX124" s="1">
        <v>-1.198270742</v>
      </c>
      <c r="BY124" s="1">
        <v>-0.651588223</v>
      </c>
      <c r="BZ124" s="1" t="s">
        <v>1094</v>
      </c>
      <c r="CA124" s="1">
        <v>15.36111111</v>
      </c>
      <c r="CB124" s="1" t="s">
        <v>154</v>
      </c>
      <c r="CC124" s="1">
        <v>0.033547537</v>
      </c>
      <c r="CD124" s="1">
        <v>0.430845279</v>
      </c>
      <c r="CE124" s="1">
        <v>0.012160158</v>
      </c>
      <c r="CF124" s="1">
        <v>0.332542429</v>
      </c>
      <c r="CG124" s="1">
        <v>0.051936069</v>
      </c>
      <c r="CH124" s="1">
        <v>1479.534</v>
      </c>
      <c r="CI124" s="2" t="s">
        <v>1080</v>
      </c>
      <c r="CJ124" s="1">
        <v>23.921</v>
      </c>
      <c r="CK124" s="1">
        <v>21.089</v>
      </c>
      <c r="CL124" s="1">
        <v>2.832</v>
      </c>
      <c r="CM124" s="1">
        <v>3.394</v>
      </c>
      <c r="CN124" s="1">
        <v>18.85</v>
      </c>
      <c r="CO124" s="1">
        <v>0.0</v>
      </c>
      <c r="CP124" s="1">
        <v>0.0</v>
      </c>
      <c r="CQ124" s="1">
        <v>0.0</v>
      </c>
      <c r="CR124" s="1">
        <v>0.0</v>
      </c>
      <c r="CS124" s="1">
        <v>1.647</v>
      </c>
      <c r="CT124" s="1">
        <v>1.647</v>
      </c>
      <c r="CU124" s="1">
        <v>0.031</v>
      </c>
      <c r="CV124" s="1">
        <v>0.0</v>
      </c>
      <c r="CW124" s="1">
        <v>0.0</v>
      </c>
      <c r="CX124" s="1">
        <v>0.0</v>
      </c>
      <c r="CY124" s="1">
        <v>1.77</v>
      </c>
      <c r="CZ124" s="1">
        <v>0.285</v>
      </c>
      <c r="DA124" s="1">
        <v>0.0</v>
      </c>
      <c r="DB124" s="1">
        <v>0.285</v>
      </c>
      <c r="DC124" s="1">
        <v>0.325</v>
      </c>
      <c r="DD124" s="1">
        <v>0.001</v>
      </c>
      <c r="DE124" s="1">
        <v>0.326</v>
      </c>
      <c r="DF124" s="1">
        <v>0.981</v>
      </c>
      <c r="DG124" s="1">
        <v>0.032</v>
      </c>
      <c r="DH124" s="1">
        <v>1.013</v>
      </c>
      <c r="DI124" s="1">
        <v>0.271</v>
      </c>
      <c r="DJ124" s="1">
        <v>0.096</v>
      </c>
      <c r="DK124" s="1">
        <v>0.367</v>
      </c>
      <c r="DL124" s="1">
        <v>17.426</v>
      </c>
      <c r="DM124" s="1">
        <v>1.056</v>
      </c>
      <c r="DN124" s="1">
        <v>18.482</v>
      </c>
      <c r="DO124" s="1">
        <v>0.0</v>
      </c>
      <c r="DP124" s="1">
        <v>1.647</v>
      </c>
      <c r="DQ124" s="1">
        <v>1.647</v>
      </c>
      <c r="DR124" s="1" t="s">
        <v>149</v>
      </c>
      <c r="DS124" s="1" t="s">
        <v>158</v>
      </c>
      <c r="DT124" s="1" t="s">
        <v>158</v>
      </c>
      <c r="DU124" s="1" t="s">
        <v>158</v>
      </c>
      <c r="DV124" s="1">
        <v>804.528</v>
      </c>
      <c r="DW124" s="1" t="s">
        <v>1092</v>
      </c>
      <c r="DX124" s="1">
        <v>13.007</v>
      </c>
      <c r="DY124" s="1">
        <v>1.845</v>
      </c>
      <c r="DZ124" s="1">
        <v>10.25</v>
      </c>
      <c r="EA124" s="1" t="s">
        <v>149</v>
      </c>
      <c r="EB124" s="1" t="s">
        <v>158</v>
      </c>
      <c r="EC124" s="1" t="s">
        <v>158</v>
      </c>
      <c r="ED124" s="1" t="s">
        <v>158</v>
      </c>
      <c r="EE124" s="1" t="s">
        <v>521</v>
      </c>
      <c r="EF124" s="1" t="s">
        <v>151</v>
      </c>
      <c r="EG124" s="1" t="s">
        <v>151</v>
      </c>
    </row>
    <row r="125" ht="14.25" customHeight="1">
      <c r="A125" s="1" t="s">
        <v>522</v>
      </c>
      <c r="B125" s="1" t="s">
        <v>153</v>
      </c>
      <c r="C125" s="1">
        <v>52.0</v>
      </c>
      <c r="D125" s="4" t="s">
        <v>161</v>
      </c>
      <c r="E125" s="1">
        <v>85.8</v>
      </c>
      <c r="F125" s="1">
        <v>56.0</v>
      </c>
      <c r="G125" s="1" t="s">
        <v>154</v>
      </c>
      <c r="H125" s="1">
        <v>28.0</v>
      </c>
      <c r="I125" s="1">
        <v>135.0</v>
      </c>
      <c r="J125" s="1">
        <v>214.0</v>
      </c>
      <c r="K125" s="1">
        <v>3.821428571</v>
      </c>
      <c r="L125" s="1">
        <v>129.7</v>
      </c>
      <c r="M125" s="1">
        <v>0.5</v>
      </c>
      <c r="N125" s="1">
        <v>85.0</v>
      </c>
      <c r="O125" s="1">
        <v>5.6</v>
      </c>
      <c r="P125" s="1">
        <v>7.82</v>
      </c>
      <c r="Q125" s="1">
        <v>15.04</v>
      </c>
      <c r="R125" s="1">
        <v>0.519946809</v>
      </c>
      <c r="S125" s="1">
        <v>141.0</v>
      </c>
      <c r="T125" s="1">
        <v>7.79</v>
      </c>
      <c r="U125" s="1">
        <v>4.7175</v>
      </c>
      <c r="V125" s="1">
        <v>107.7</v>
      </c>
      <c r="W125" s="1">
        <f t="shared" si="1"/>
        <v>127.9671458</v>
      </c>
      <c r="X125" s="1">
        <v>100.4</v>
      </c>
      <c r="Y125" s="1">
        <v>61.22561436</v>
      </c>
      <c r="Z125" s="1">
        <f t="shared" si="2"/>
        <v>1.633303333</v>
      </c>
      <c r="AA125" s="1">
        <v>0.353996501</v>
      </c>
      <c r="AB125" s="1">
        <v>60.4</v>
      </c>
      <c r="AC125" s="1">
        <v>24.7240141</v>
      </c>
      <c r="AD125" s="1" t="s">
        <v>154</v>
      </c>
      <c r="AE125" s="1">
        <v>42.16844511</v>
      </c>
      <c r="AF125" s="1">
        <v>84.8</v>
      </c>
      <c r="AG125" s="1" t="s">
        <v>140</v>
      </c>
      <c r="AH125" s="1" t="s">
        <v>154</v>
      </c>
      <c r="AI125" s="1" t="s">
        <v>142</v>
      </c>
      <c r="AJ125" s="1" t="s">
        <v>142</v>
      </c>
      <c r="AK125" s="1" t="s">
        <v>143</v>
      </c>
      <c r="AL125" s="1">
        <v>120.0</v>
      </c>
      <c r="AM125" s="1">
        <v>73.0</v>
      </c>
      <c r="AN125" s="1">
        <v>1715.27</v>
      </c>
      <c r="AO125" s="1">
        <v>16.8972</v>
      </c>
      <c r="AP125" s="1">
        <v>523.163</v>
      </c>
      <c r="AQ125" s="1">
        <v>900.936</v>
      </c>
      <c r="AR125" s="1">
        <v>12.7226</v>
      </c>
      <c r="AS125" s="1">
        <v>947.439</v>
      </c>
      <c r="AT125" s="1">
        <v>3048.4</v>
      </c>
      <c r="AU125" s="1">
        <v>272.834</v>
      </c>
      <c r="AV125" s="1">
        <v>9.92143</v>
      </c>
      <c r="AW125" s="1">
        <v>1.3165</v>
      </c>
      <c r="AX125" s="1">
        <v>3.28605</v>
      </c>
      <c r="AY125" s="1">
        <v>778.304</v>
      </c>
      <c r="AZ125" s="1">
        <v>1.03531</v>
      </c>
      <c r="BA125" s="1">
        <v>1.42091</v>
      </c>
      <c r="BB125" s="1">
        <v>15.656</v>
      </c>
      <c r="BC125" s="1">
        <v>4.39974</v>
      </c>
      <c r="BD125" s="1">
        <v>1.5187</v>
      </c>
      <c r="BE125" s="1">
        <v>375.248</v>
      </c>
      <c r="BF125" s="1">
        <v>6.73196</v>
      </c>
      <c r="BG125" s="1">
        <v>228.532</v>
      </c>
      <c r="BH125" s="1">
        <v>2.314172788</v>
      </c>
      <c r="BI125" s="1">
        <v>0.64103629</v>
      </c>
      <c r="BJ125" s="1">
        <v>0.314115386</v>
      </c>
      <c r="BK125" s="1">
        <v>0.036921924</v>
      </c>
      <c r="BL125" s="1" t="s">
        <v>156</v>
      </c>
      <c r="BM125" s="1" t="s">
        <v>146</v>
      </c>
      <c r="BN125" s="1" t="s">
        <v>146</v>
      </c>
      <c r="BO125" s="1" t="s">
        <v>146</v>
      </c>
      <c r="BP125" s="1" t="s">
        <v>146</v>
      </c>
      <c r="BQ125" s="1" t="s">
        <v>146</v>
      </c>
      <c r="BR125" s="1" t="s">
        <v>146</v>
      </c>
      <c r="BS125" s="1">
        <v>18.95555713</v>
      </c>
      <c r="BT125" s="1">
        <v>10.62413699</v>
      </c>
      <c r="BU125" s="1">
        <v>10.39685425</v>
      </c>
      <c r="BV125" s="1">
        <v>4.436058975</v>
      </c>
      <c r="BW125" s="1">
        <v>3.705913187</v>
      </c>
      <c r="BX125" s="1">
        <v>-0.576449782</v>
      </c>
      <c r="BY125" s="1">
        <v>-0.336122322</v>
      </c>
      <c r="BZ125" s="1" t="s">
        <v>1094</v>
      </c>
      <c r="CA125" s="1">
        <v>39.13679245</v>
      </c>
      <c r="CB125" s="1" t="s">
        <v>148</v>
      </c>
      <c r="CC125" s="1">
        <v>0.126424046</v>
      </c>
      <c r="CD125" s="1">
        <v>0.213471974</v>
      </c>
      <c r="CE125" s="1">
        <v>0.0083241</v>
      </c>
      <c r="CF125" s="1">
        <v>0.143725674</v>
      </c>
      <c r="CG125" s="1">
        <v>0.194096423</v>
      </c>
      <c r="CH125" s="1">
        <v>722.806</v>
      </c>
      <c r="CI125" s="2" t="s">
        <v>1093</v>
      </c>
      <c r="CJ125" s="1">
        <v>510.852</v>
      </c>
      <c r="CK125" s="1">
        <v>412.108</v>
      </c>
      <c r="CL125" s="1">
        <v>98.744</v>
      </c>
      <c r="CM125" s="1">
        <v>210.242</v>
      </c>
      <c r="CN125" s="1">
        <v>283.48</v>
      </c>
      <c r="CO125" s="1">
        <v>8.315</v>
      </c>
      <c r="CP125" s="1">
        <v>0.001</v>
      </c>
      <c r="CQ125" s="1">
        <v>8.316</v>
      </c>
      <c r="CR125" s="1">
        <v>0.0</v>
      </c>
      <c r="CS125" s="1">
        <v>8.813</v>
      </c>
      <c r="CT125" s="1">
        <v>8.813</v>
      </c>
      <c r="CU125" s="1">
        <v>0.0</v>
      </c>
      <c r="CV125" s="1">
        <v>2.78</v>
      </c>
      <c r="CW125" s="1">
        <v>0.0</v>
      </c>
      <c r="CX125" s="1">
        <v>0.0</v>
      </c>
      <c r="CY125" s="1">
        <v>5.612</v>
      </c>
      <c r="CZ125" s="1">
        <v>93.793</v>
      </c>
      <c r="DA125" s="1">
        <v>26.59</v>
      </c>
      <c r="DB125" s="1">
        <v>120.382</v>
      </c>
      <c r="DC125" s="1">
        <v>14.202</v>
      </c>
      <c r="DD125" s="1">
        <v>0.489</v>
      </c>
      <c r="DE125" s="1">
        <v>14.691</v>
      </c>
      <c r="DF125" s="1">
        <v>21.715</v>
      </c>
      <c r="DG125" s="1">
        <v>4.088</v>
      </c>
      <c r="DH125" s="1">
        <v>25.803</v>
      </c>
      <c r="DI125" s="1">
        <v>0.871</v>
      </c>
      <c r="DJ125" s="1">
        <v>3.436</v>
      </c>
      <c r="DK125" s="1">
        <v>4.307</v>
      </c>
      <c r="DL125" s="1">
        <v>239.695</v>
      </c>
      <c r="DM125" s="1">
        <v>39.461</v>
      </c>
      <c r="DN125" s="1">
        <v>279.156</v>
      </c>
      <c r="DO125" s="1">
        <v>0.0</v>
      </c>
      <c r="DP125" s="1">
        <v>8.813</v>
      </c>
      <c r="DQ125" s="1">
        <v>8.813</v>
      </c>
      <c r="DR125" s="1" t="s">
        <v>158</v>
      </c>
      <c r="DS125" s="1" t="s">
        <v>157</v>
      </c>
      <c r="DT125" s="1" t="s">
        <v>157</v>
      </c>
      <c r="DU125" s="1" t="s">
        <v>157</v>
      </c>
      <c r="DV125" s="1">
        <v>421.395</v>
      </c>
      <c r="DW125" s="1" t="s">
        <v>1093</v>
      </c>
      <c r="DX125" s="1">
        <v>297.826</v>
      </c>
      <c r="DY125" s="1">
        <v>122.571</v>
      </c>
      <c r="DZ125" s="1">
        <v>165.269</v>
      </c>
      <c r="EA125" s="1" t="s">
        <v>157</v>
      </c>
      <c r="EB125" s="1" t="s">
        <v>157</v>
      </c>
      <c r="EC125" s="1" t="s">
        <v>157</v>
      </c>
      <c r="ED125" s="1" t="s">
        <v>157</v>
      </c>
      <c r="EE125" s="1" t="s">
        <v>523</v>
      </c>
      <c r="EF125" s="1" t="s">
        <v>151</v>
      </c>
      <c r="EG125" s="1" t="s">
        <v>151</v>
      </c>
    </row>
    <row r="126" ht="14.25" customHeight="1">
      <c r="A126" s="1" t="s">
        <v>524</v>
      </c>
      <c r="B126" s="1" t="s">
        <v>153</v>
      </c>
      <c r="C126" s="1">
        <v>34.0</v>
      </c>
      <c r="D126" s="4" t="s">
        <v>137</v>
      </c>
      <c r="E126" s="1">
        <v>130.0</v>
      </c>
      <c r="F126" s="1">
        <v>36.0</v>
      </c>
      <c r="G126" s="1" t="s">
        <v>154</v>
      </c>
      <c r="H126" s="1">
        <v>24.0</v>
      </c>
      <c r="I126" s="1">
        <v>173.0</v>
      </c>
      <c r="J126" s="1">
        <v>231.0</v>
      </c>
      <c r="K126" s="1">
        <v>6.416666667</v>
      </c>
      <c r="L126" s="1">
        <v>66.09</v>
      </c>
      <c r="M126" s="1">
        <v>2.6</v>
      </c>
      <c r="N126" s="1">
        <v>83.0</v>
      </c>
      <c r="O126" s="1">
        <v>5.5</v>
      </c>
      <c r="P126" s="1">
        <v>7.13</v>
      </c>
      <c r="Q126" s="1">
        <v>8.31</v>
      </c>
      <c r="R126" s="1">
        <v>0.858002407</v>
      </c>
      <c r="S126" s="1">
        <v>119.0</v>
      </c>
      <c r="T126" s="1">
        <v>27.46</v>
      </c>
      <c r="U126" s="1">
        <v>4.6065</v>
      </c>
      <c r="V126" s="1">
        <v>264.2</v>
      </c>
      <c r="W126" s="1">
        <f t="shared" si="1"/>
        <v>496.3398102</v>
      </c>
      <c r="X126" s="1">
        <v>29.7</v>
      </c>
      <c r="Y126" s="1">
        <v>17.78733603</v>
      </c>
      <c r="Z126" s="1">
        <f t="shared" si="2"/>
        <v>5.621977333</v>
      </c>
      <c r="AA126" s="1">
        <v>0.297467753</v>
      </c>
      <c r="AB126" s="1">
        <v>70.4</v>
      </c>
      <c r="AC126" s="1">
        <v>27.63801735</v>
      </c>
      <c r="AD126" s="1" t="s">
        <v>139</v>
      </c>
      <c r="AE126" s="1">
        <v>38.92755779</v>
      </c>
      <c r="AF126" s="1">
        <v>93.6</v>
      </c>
      <c r="AG126" s="1" t="s">
        <v>140</v>
      </c>
      <c r="AH126" s="1" t="s">
        <v>141</v>
      </c>
      <c r="AI126" s="1" t="s">
        <v>142</v>
      </c>
      <c r="AJ126" s="1" t="s">
        <v>142</v>
      </c>
      <c r="AK126" s="1" t="s">
        <v>143</v>
      </c>
      <c r="AL126" s="1">
        <v>102.0</v>
      </c>
      <c r="AM126" s="1">
        <v>69.0</v>
      </c>
      <c r="AN126" s="1">
        <v>1677.0</v>
      </c>
      <c r="AO126" s="1">
        <v>21.5185</v>
      </c>
      <c r="AP126" s="1">
        <v>458.692</v>
      </c>
      <c r="AQ126" s="1">
        <v>968.332</v>
      </c>
      <c r="AR126" s="1">
        <v>13.8875</v>
      </c>
      <c r="AS126" s="1">
        <v>853.922</v>
      </c>
      <c r="AT126" s="1">
        <v>3170.42</v>
      </c>
      <c r="AU126" s="1">
        <v>229.538</v>
      </c>
      <c r="AV126" s="1">
        <v>10.6462</v>
      </c>
      <c r="AW126" s="1">
        <v>1.63804</v>
      </c>
      <c r="AX126" s="1">
        <v>3.12081</v>
      </c>
      <c r="AY126" s="1">
        <v>811.901</v>
      </c>
      <c r="AZ126" s="1">
        <v>0.871262</v>
      </c>
      <c r="BA126" s="1">
        <v>1.38204</v>
      </c>
      <c r="BB126" s="1">
        <v>12.3951</v>
      </c>
      <c r="BC126" s="1">
        <v>4.29315</v>
      </c>
      <c r="BD126" s="1">
        <v>0.915314</v>
      </c>
      <c r="BE126" s="1">
        <v>393.731</v>
      </c>
      <c r="BF126" s="1">
        <v>7.12493</v>
      </c>
      <c r="BG126" s="1">
        <v>221.806</v>
      </c>
      <c r="BH126" s="1">
        <v>7.351788958</v>
      </c>
      <c r="BI126" s="1">
        <v>1.162153122</v>
      </c>
      <c r="BJ126" s="1">
        <v>0.614016487</v>
      </c>
      <c r="BK126" s="1">
        <v>0.059683449</v>
      </c>
      <c r="BL126" s="1" t="s">
        <v>144</v>
      </c>
      <c r="BM126" s="1" t="s">
        <v>146</v>
      </c>
      <c r="BN126" s="1" t="s">
        <v>146</v>
      </c>
      <c r="BO126" s="1" t="s">
        <v>145</v>
      </c>
      <c r="BP126" s="1" t="s">
        <v>146</v>
      </c>
      <c r="BQ126" s="1" t="s">
        <v>146</v>
      </c>
      <c r="BR126" s="1" t="s">
        <v>145</v>
      </c>
      <c r="BS126" s="1">
        <v>15.2921535</v>
      </c>
      <c r="BT126" s="1">
        <v>11.01817734</v>
      </c>
      <c r="BU126" s="1">
        <v>10.7773978</v>
      </c>
      <c r="BV126" s="1">
        <v>7.732413928</v>
      </c>
      <c r="BW126" s="1">
        <v>2.669653926</v>
      </c>
      <c r="BX126" s="1">
        <v>-0.828087336</v>
      </c>
      <c r="BY126" s="1">
        <v>-0.493790898</v>
      </c>
      <c r="BZ126" s="1" t="s">
        <v>1094</v>
      </c>
      <c r="CA126" s="1">
        <v>41.8974359</v>
      </c>
      <c r="CB126" s="1" t="s">
        <v>148</v>
      </c>
      <c r="CC126" s="1">
        <v>0.007091774</v>
      </c>
      <c r="CD126" s="1">
        <v>0.426942757</v>
      </c>
      <c r="CE126" s="1">
        <v>0.039678027</v>
      </c>
      <c r="CF126" s="1">
        <v>0.30342021</v>
      </c>
      <c r="CG126" s="1">
        <v>0.081869595</v>
      </c>
      <c r="CH126" s="1">
        <v>3007.06</v>
      </c>
      <c r="CI126" s="2" t="s">
        <v>1080</v>
      </c>
      <c r="CJ126" s="1">
        <v>1662.601</v>
      </c>
      <c r="CK126" s="1">
        <v>1421.994</v>
      </c>
      <c r="CL126" s="1">
        <v>240.606</v>
      </c>
      <c r="CM126" s="1">
        <v>994.904</v>
      </c>
      <c r="CN126" s="1">
        <v>652.342</v>
      </c>
      <c r="CO126" s="1">
        <v>4.974</v>
      </c>
      <c r="CP126" s="1">
        <v>0.0</v>
      </c>
      <c r="CQ126" s="1">
        <v>4.974</v>
      </c>
      <c r="CR126" s="1">
        <v>0.0</v>
      </c>
      <c r="CS126" s="1">
        <v>10.365</v>
      </c>
      <c r="CT126" s="1">
        <v>10.365</v>
      </c>
      <c r="CU126" s="1">
        <v>0.015</v>
      </c>
      <c r="CV126" s="1">
        <v>0.5</v>
      </c>
      <c r="CW126" s="1">
        <v>0.0</v>
      </c>
      <c r="CX126" s="1">
        <v>0.0</v>
      </c>
      <c r="CY126" s="1">
        <v>988.218</v>
      </c>
      <c r="CZ126" s="1">
        <v>0.021</v>
      </c>
      <c r="DA126" s="1">
        <v>0.149</v>
      </c>
      <c r="DB126" s="1">
        <v>0.17</v>
      </c>
      <c r="DC126" s="1">
        <v>0.162</v>
      </c>
      <c r="DD126" s="1">
        <v>0.431</v>
      </c>
      <c r="DE126" s="1">
        <v>0.593</v>
      </c>
      <c r="DF126" s="1">
        <v>4.295</v>
      </c>
      <c r="DG126" s="1">
        <v>1.628</v>
      </c>
      <c r="DH126" s="1">
        <v>5.923</v>
      </c>
      <c r="DI126" s="1">
        <v>0.293</v>
      </c>
      <c r="DJ126" s="1">
        <v>20.368</v>
      </c>
      <c r="DK126" s="1">
        <v>20.661</v>
      </c>
      <c r="DL126" s="1">
        <v>424.016</v>
      </c>
      <c r="DM126" s="1">
        <v>207.665</v>
      </c>
      <c r="DN126" s="1">
        <v>631.682</v>
      </c>
      <c r="DO126" s="1">
        <v>0.0</v>
      </c>
      <c r="DP126" s="1">
        <v>10.365</v>
      </c>
      <c r="DQ126" s="1">
        <v>10.365</v>
      </c>
      <c r="DR126" s="1" t="s">
        <v>149</v>
      </c>
      <c r="DS126" s="1" t="s">
        <v>149</v>
      </c>
      <c r="DT126" s="1" t="s">
        <v>149</v>
      </c>
      <c r="DU126" s="1" t="s">
        <v>149</v>
      </c>
      <c r="DV126" s="1">
        <v>1793.119</v>
      </c>
      <c r="DW126" s="1" t="s">
        <v>1092</v>
      </c>
      <c r="DX126" s="1">
        <v>991.414</v>
      </c>
      <c r="DY126" s="1">
        <v>593.264</v>
      </c>
      <c r="DZ126" s="1">
        <v>388.994</v>
      </c>
      <c r="EA126" s="1" t="s">
        <v>149</v>
      </c>
      <c r="EB126" s="1" t="s">
        <v>149</v>
      </c>
      <c r="EC126" s="1" t="s">
        <v>149</v>
      </c>
      <c r="ED126" s="1" t="s">
        <v>149</v>
      </c>
      <c r="EE126" s="1" t="s">
        <v>525</v>
      </c>
      <c r="EF126" s="1" t="s">
        <v>151</v>
      </c>
      <c r="EG126" s="1" t="s">
        <v>151</v>
      </c>
    </row>
    <row r="127" ht="14.25" customHeight="1">
      <c r="A127" s="1" t="s">
        <v>532</v>
      </c>
      <c r="B127" s="1" t="s">
        <v>153</v>
      </c>
      <c r="C127" s="1">
        <v>60.0</v>
      </c>
      <c r="D127" s="4" t="s">
        <v>161</v>
      </c>
      <c r="E127" s="1">
        <v>84.0</v>
      </c>
      <c r="F127" s="1">
        <v>57.0</v>
      </c>
      <c r="G127" s="1" t="s">
        <v>154</v>
      </c>
      <c r="H127" s="1">
        <v>19.2</v>
      </c>
      <c r="I127" s="1">
        <v>114.0</v>
      </c>
      <c r="J127" s="1">
        <v>190.0</v>
      </c>
      <c r="K127" s="1">
        <v>3.333333333</v>
      </c>
      <c r="L127" s="1">
        <v>27.49</v>
      </c>
      <c r="M127" s="1">
        <v>1.8</v>
      </c>
      <c r="N127" s="1">
        <v>80.0</v>
      </c>
      <c r="O127" s="1">
        <v>5.1</v>
      </c>
      <c r="P127" s="1">
        <v>13.9</v>
      </c>
      <c r="Q127" s="1">
        <v>8.28</v>
      </c>
      <c r="R127" s="1">
        <v>1.678743961</v>
      </c>
      <c r="S127" s="1">
        <v>96.0</v>
      </c>
      <c r="T127" s="1">
        <v>8.35</v>
      </c>
      <c r="U127" s="1">
        <v>4.44</v>
      </c>
      <c r="V127" s="1">
        <v>127.4</v>
      </c>
      <c r="W127" s="1">
        <f t="shared" si="1"/>
        <v>177.6595745</v>
      </c>
      <c r="X127" s="1">
        <v>95.3</v>
      </c>
      <c r="Y127" s="1">
        <v>60.68943196</v>
      </c>
      <c r="Z127" s="1">
        <f t="shared" si="2"/>
        <v>1.647733333</v>
      </c>
      <c r="AA127" s="1">
        <v>0.35351844</v>
      </c>
      <c r="AB127" s="1">
        <v>68.8</v>
      </c>
      <c r="AC127" s="1">
        <v>26.80793827</v>
      </c>
      <c r="AD127" s="1" t="s">
        <v>139</v>
      </c>
      <c r="AE127" s="1">
        <v>42.99253489</v>
      </c>
      <c r="AF127" s="1">
        <v>96.3</v>
      </c>
      <c r="AG127" s="1" t="s">
        <v>140</v>
      </c>
      <c r="AH127" s="1" t="s">
        <v>141</v>
      </c>
      <c r="AI127" s="1" t="s">
        <v>142</v>
      </c>
      <c r="AJ127" s="1" t="s">
        <v>142</v>
      </c>
      <c r="AK127" s="1" t="s">
        <v>143</v>
      </c>
      <c r="AL127" s="1">
        <v>153.0</v>
      </c>
      <c r="AM127" s="1">
        <v>94.0</v>
      </c>
      <c r="AN127" s="1">
        <v>1679.41</v>
      </c>
      <c r="AO127" s="1">
        <v>23.5592</v>
      </c>
      <c r="AP127" s="1">
        <v>651.308</v>
      </c>
      <c r="AQ127" s="1">
        <v>1116.17</v>
      </c>
      <c r="AR127" s="1">
        <v>13.8545</v>
      </c>
      <c r="AS127" s="1">
        <v>997.267</v>
      </c>
      <c r="AT127" s="1">
        <v>2546.58</v>
      </c>
      <c r="AU127" s="1">
        <v>208.632</v>
      </c>
      <c r="AV127" s="1">
        <v>10.3172</v>
      </c>
      <c r="AW127" s="1">
        <v>1.46946</v>
      </c>
      <c r="AX127" s="1">
        <v>2.68538</v>
      </c>
      <c r="AY127" s="1">
        <v>797.892</v>
      </c>
      <c r="AZ127" s="1">
        <v>1.32858</v>
      </c>
      <c r="BA127" s="1">
        <v>1.70732</v>
      </c>
      <c r="BB127" s="1">
        <v>12.1554</v>
      </c>
      <c r="BC127" s="1">
        <v>4.22443</v>
      </c>
      <c r="BD127" s="1">
        <v>1.38586</v>
      </c>
      <c r="BE127" s="1">
        <v>411.873</v>
      </c>
      <c r="BF127" s="1">
        <v>6.99822</v>
      </c>
      <c r="BG127" s="1">
        <v>271.471</v>
      </c>
      <c r="BH127" s="1">
        <v>3.120447649</v>
      </c>
      <c r="BI127" s="1">
        <v>0.724203932</v>
      </c>
      <c r="BJ127" s="1">
        <v>1.280777868</v>
      </c>
      <c r="BK127" s="1">
        <v>0.01437619</v>
      </c>
      <c r="BL127" s="1" t="s">
        <v>156</v>
      </c>
      <c r="BM127" s="1" t="s">
        <v>145</v>
      </c>
      <c r="BN127" s="1" t="s">
        <v>146</v>
      </c>
      <c r="BO127" s="1" t="s">
        <v>146</v>
      </c>
      <c r="BP127" s="1" t="s">
        <v>146</v>
      </c>
      <c r="BQ127" s="1" t="s">
        <v>146</v>
      </c>
      <c r="BR127" s="1" t="s">
        <v>146</v>
      </c>
      <c r="BS127" s="1">
        <v>19.91228199</v>
      </c>
      <c r="BT127" s="1">
        <v>18.33870819</v>
      </c>
      <c r="BU127" s="1">
        <v>9.886838678</v>
      </c>
      <c r="BV127" s="1">
        <v>7.279807269</v>
      </c>
      <c r="BW127" s="1">
        <v>5.237529511</v>
      </c>
      <c r="BX127" s="1">
        <v>-1.194331878</v>
      </c>
      <c r="BY127" s="1">
        <v>-0.711335246</v>
      </c>
      <c r="BZ127" s="1" t="s">
        <v>1094</v>
      </c>
      <c r="CA127" s="1">
        <v>42.72897196</v>
      </c>
      <c r="CB127" s="1" t="s">
        <v>148</v>
      </c>
      <c r="CC127" s="1">
        <v>0.0</v>
      </c>
      <c r="CD127" s="1">
        <v>0.51205668</v>
      </c>
      <c r="CE127" s="1">
        <v>0.126081881</v>
      </c>
      <c r="CF127" s="1">
        <v>0.135984864</v>
      </c>
      <c r="CG127" s="1">
        <v>0.032808663</v>
      </c>
      <c r="CH127" s="1">
        <v>2180.345</v>
      </c>
      <c r="CI127" s="2" t="s">
        <v>1080</v>
      </c>
      <c r="CJ127" s="1">
        <v>398.499</v>
      </c>
      <c r="CK127" s="1">
        <v>210.537</v>
      </c>
      <c r="CL127" s="1">
        <v>187.961</v>
      </c>
      <c r="CM127" s="1">
        <v>51.538</v>
      </c>
      <c r="CN127" s="1">
        <v>344.695</v>
      </c>
      <c r="CO127" s="1">
        <v>2.114</v>
      </c>
      <c r="CP127" s="1">
        <v>0.0</v>
      </c>
      <c r="CQ127" s="1">
        <v>2.114</v>
      </c>
      <c r="CR127" s="1">
        <v>0.0</v>
      </c>
      <c r="CS127" s="1">
        <v>0.121</v>
      </c>
      <c r="CT127" s="1">
        <v>0.121</v>
      </c>
      <c r="CU127" s="1">
        <v>0.031</v>
      </c>
      <c r="CV127" s="1">
        <v>0.211</v>
      </c>
      <c r="CW127" s="1">
        <v>0.0</v>
      </c>
      <c r="CX127" s="1">
        <v>0.0</v>
      </c>
      <c r="CY127" s="1">
        <v>36.676</v>
      </c>
      <c r="CZ127" s="1">
        <v>0.0</v>
      </c>
      <c r="DA127" s="1">
        <v>13.536</v>
      </c>
      <c r="DB127" s="1">
        <v>13.536</v>
      </c>
      <c r="DC127" s="1">
        <v>0.325</v>
      </c>
      <c r="DD127" s="1">
        <v>0.488</v>
      </c>
      <c r="DE127" s="1">
        <v>0.813</v>
      </c>
      <c r="DF127" s="1">
        <v>0.373</v>
      </c>
      <c r="DG127" s="1">
        <v>0.141</v>
      </c>
      <c r="DH127" s="1">
        <v>0.514</v>
      </c>
      <c r="DI127" s="1">
        <v>0.328</v>
      </c>
      <c r="DJ127" s="1">
        <v>1.203</v>
      </c>
      <c r="DK127" s="1">
        <v>1.531</v>
      </c>
      <c r="DL127" s="1">
        <v>170.637</v>
      </c>
      <c r="DM127" s="1">
        <v>172.419</v>
      </c>
      <c r="DN127" s="1">
        <v>343.055</v>
      </c>
      <c r="DO127" s="1">
        <v>0.0</v>
      </c>
      <c r="DP127" s="1">
        <v>0.121</v>
      </c>
      <c r="DQ127" s="1">
        <v>0.121</v>
      </c>
      <c r="DR127" s="1" t="s">
        <v>149</v>
      </c>
      <c r="DS127" s="1" t="s">
        <v>157</v>
      </c>
      <c r="DT127" s="1" t="s">
        <v>158</v>
      </c>
      <c r="DU127" s="1" t="s">
        <v>157</v>
      </c>
      <c r="DV127" s="1">
        <v>1298.28</v>
      </c>
      <c r="DW127" s="1" t="s">
        <v>1092</v>
      </c>
      <c r="DX127" s="1">
        <v>237.285</v>
      </c>
      <c r="DY127" s="1">
        <v>30.688</v>
      </c>
      <c r="DZ127" s="1">
        <v>205.248</v>
      </c>
      <c r="EA127" s="1" t="s">
        <v>149</v>
      </c>
      <c r="EB127" s="1" t="s">
        <v>157</v>
      </c>
      <c r="EC127" s="1" t="s">
        <v>157</v>
      </c>
      <c r="ED127" s="1" t="s">
        <v>157</v>
      </c>
      <c r="EE127" s="1" t="s">
        <v>533</v>
      </c>
      <c r="EF127" s="1" t="s">
        <v>151</v>
      </c>
      <c r="EG127" s="1" t="s">
        <v>151</v>
      </c>
    </row>
    <row r="128" ht="14.25" customHeight="1">
      <c r="A128" s="1" t="s">
        <v>536</v>
      </c>
      <c r="B128" s="1" t="s">
        <v>136</v>
      </c>
      <c r="C128" s="1">
        <v>44.0</v>
      </c>
      <c r="D128" s="4" t="s">
        <v>161</v>
      </c>
      <c r="E128" s="1">
        <v>87.2</v>
      </c>
      <c r="F128" s="1">
        <v>50.0</v>
      </c>
      <c r="G128" s="1" t="s">
        <v>154</v>
      </c>
      <c r="H128" s="1">
        <v>18.9</v>
      </c>
      <c r="I128" s="1">
        <v>125.0</v>
      </c>
      <c r="J128" s="1">
        <v>194.0</v>
      </c>
      <c r="K128" s="1">
        <v>3.88</v>
      </c>
      <c r="L128" s="1">
        <v>219.88</v>
      </c>
      <c r="M128" s="1">
        <v>1.3</v>
      </c>
      <c r="N128" s="1">
        <v>91.0</v>
      </c>
      <c r="O128" s="1">
        <v>5.4</v>
      </c>
      <c r="P128" s="1">
        <v>7.29</v>
      </c>
      <c r="Q128" s="1">
        <v>6.51</v>
      </c>
      <c r="R128" s="1">
        <v>1.119815668</v>
      </c>
      <c r="S128" s="1">
        <v>95.0</v>
      </c>
      <c r="T128" s="1">
        <v>6.18</v>
      </c>
      <c r="U128" s="1">
        <v>5.0505</v>
      </c>
      <c r="V128" s="1">
        <v>80.4</v>
      </c>
      <c r="W128" s="1">
        <f t="shared" si="1"/>
        <v>79.71622057</v>
      </c>
      <c r="X128" s="1">
        <v>123.9</v>
      </c>
      <c r="Y128" s="1">
        <v>72.08745073</v>
      </c>
      <c r="Z128" s="1">
        <f t="shared" si="2"/>
        <v>1.387204</v>
      </c>
      <c r="AA128" s="1">
        <v>0.363113459</v>
      </c>
      <c r="AB128" s="1">
        <v>96.4</v>
      </c>
      <c r="AC128" s="1">
        <v>32.09814307</v>
      </c>
      <c r="AD128" s="1" t="s">
        <v>155</v>
      </c>
      <c r="AE128" s="1">
        <v>31.50203874</v>
      </c>
      <c r="AF128" s="1">
        <v>104.5</v>
      </c>
      <c r="AG128" s="1" t="s">
        <v>140</v>
      </c>
      <c r="AH128" s="1" t="s">
        <v>141</v>
      </c>
      <c r="AI128" s="1" t="s">
        <v>142</v>
      </c>
      <c r="AJ128" s="1" t="s">
        <v>167</v>
      </c>
      <c r="AK128" s="1" t="s">
        <v>143</v>
      </c>
      <c r="AL128" s="1">
        <v>117.0</v>
      </c>
      <c r="AM128" s="1">
        <v>79.0</v>
      </c>
      <c r="AN128" s="1">
        <v>1907.99</v>
      </c>
      <c r="AO128" s="1">
        <v>24.1893</v>
      </c>
      <c r="AP128" s="1">
        <v>357.696</v>
      </c>
      <c r="AQ128" s="1">
        <v>798.391</v>
      </c>
      <c r="AR128" s="1">
        <v>12.6654</v>
      </c>
      <c r="AS128" s="1">
        <v>1017.8</v>
      </c>
      <c r="AT128" s="1">
        <v>2862.37</v>
      </c>
      <c r="AU128" s="1">
        <v>253.227</v>
      </c>
      <c r="AV128" s="1">
        <v>10.3643</v>
      </c>
      <c r="AW128" s="1">
        <v>1.63804</v>
      </c>
      <c r="AX128" s="1">
        <v>3.30926</v>
      </c>
      <c r="AY128" s="1">
        <v>681.555</v>
      </c>
      <c r="AZ128" s="1">
        <v>0.932487</v>
      </c>
      <c r="BA128" s="1">
        <v>1.39315</v>
      </c>
      <c r="BB128" s="1">
        <v>13.1898</v>
      </c>
      <c r="BC128" s="1">
        <v>4.10907</v>
      </c>
      <c r="BD128" s="1">
        <v>1.16939</v>
      </c>
      <c r="BE128" s="1">
        <v>336.881</v>
      </c>
      <c r="BF128" s="1">
        <v>7.0258</v>
      </c>
      <c r="BG128" s="1">
        <v>121.355</v>
      </c>
      <c r="BH128" s="1">
        <v>4.331391488</v>
      </c>
      <c r="BI128" s="1">
        <v>2.406384526</v>
      </c>
      <c r="BJ128" s="1">
        <v>0.651237255</v>
      </c>
      <c r="BK128" s="1">
        <v>0.01039449</v>
      </c>
      <c r="BL128" s="1" t="s">
        <v>156</v>
      </c>
      <c r="BM128" s="1" t="s">
        <v>146</v>
      </c>
      <c r="BN128" s="1" t="s">
        <v>146</v>
      </c>
      <c r="BO128" s="1" t="s">
        <v>146</v>
      </c>
      <c r="BP128" s="1" t="s">
        <v>146</v>
      </c>
      <c r="BQ128" s="1" t="s">
        <v>146</v>
      </c>
      <c r="BR128" s="1" t="s">
        <v>146</v>
      </c>
      <c r="BS128" s="1">
        <v>18.26765159</v>
      </c>
      <c r="BT128" s="1">
        <v>9.901583093</v>
      </c>
      <c r="BU128" s="1">
        <v>7.074806684</v>
      </c>
      <c r="BV128" s="1">
        <v>5.29803439</v>
      </c>
      <c r="BW128" s="1">
        <v>3.994115074</v>
      </c>
      <c r="BX128" s="1">
        <v>-0.155877729</v>
      </c>
      <c r="BY128" s="1">
        <v>-0.081696923</v>
      </c>
      <c r="BZ128" s="1" t="s">
        <v>1094</v>
      </c>
      <c r="CA128" s="1">
        <v>30.83253589</v>
      </c>
      <c r="CB128" s="1" t="s">
        <v>148</v>
      </c>
      <c r="CC128" s="1">
        <v>0.133651176</v>
      </c>
      <c r="CD128" s="1">
        <v>0.371653481</v>
      </c>
      <c r="CE128" s="1">
        <v>0.024545502</v>
      </c>
      <c r="CF128" s="1">
        <v>0.034355844</v>
      </c>
      <c r="CG128" s="1">
        <v>0.238395243</v>
      </c>
      <c r="CH128" s="1">
        <v>2134.379</v>
      </c>
      <c r="CI128" s="2" t="s">
        <v>1080</v>
      </c>
      <c r="CJ128" s="1">
        <v>2031.765</v>
      </c>
      <c r="CK128" s="1">
        <v>1339.992</v>
      </c>
      <c r="CL128" s="1">
        <v>691.772</v>
      </c>
      <c r="CM128" s="1">
        <v>84.884</v>
      </c>
      <c r="CN128" s="1">
        <v>1872.602</v>
      </c>
      <c r="CO128" s="1">
        <v>14.957</v>
      </c>
      <c r="CP128" s="1">
        <v>0.0</v>
      </c>
      <c r="CQ128" s="1">
        <v>14.957</v>
      </c>
      <c r="CR128" s="1">
        <v>0.0</v>
      </c>
      <c r="CS128" s="1">
        <v>59.323</v>
      </c>
      <c r="CT128" s="1">
        <v>59.323</v>
      </c>
      <c r="CU128" s="1">
        <v>0.0</v>
      </c>
      <c r="CV128" s="1">
        <v>1.812</v>
      </c>
      <c r="CW128" s="1">
        <v>0.0</v>
      </c>
      <c r="CX128" s="1">
        <v>0.0</v>
      </c>
      <c r="CY128" s="1">
        <v>64.976</v>
      </c>
      <c r="CZ128" s="1">
        <v>0.0</v>
      </c>
      <c r="DA128" s="1">
        <v>0.0</v>
      </c>
      <c r="DB128" s="1">
        <v>0.0</v>
      </c>
      <c r="DC128" s="1">
        <v>3.296</v>
      </c>
      <c r="DD128" s="1">
        <v>0.129</v>
      </c>
      <c r="DE128" s="1">
        <v>3.425</v>
      </c>
      <c r="DF128" s="1">
        <v>14.787</v>
      </c>
      <c r="DG128" s="1">
        <v>1.678</v>
      </c>
      <c r="DH128" s="1">
        <v>16.465</v>
      </c>
      <c r="DI128" s="1">
        <v>1.82</v>
      </c>
      <c r="DJ128" s="1">
        <v>4.744</v>
      </c>
      <c r="DK128" s="1">
        <v>6.565</v>
      </c>
      <c r="DL128" s="1">
        <v>1240.111</v>
      </c>
      <c r="DM128" s="1">
        <v>625.871</v>
      </c>
      <c r="DN128" s="1">
        <v>1865.983</v>
      </c>
      <c r="DO128" s="1">
        <v>0.0</v>
      </c>
      <c r="DP128" s="1">
        <v>59.323</v>
      </c>
      <c r="DQ128" s="1">
        <v>59.323</v>
      </c>
      <c r="DR128" s="1" t="s">
        <v>149</v>
      </c>
      <c r="DS128" s="1" t="s">
        <v>149</v>
      </c>
      <c r="DT128" s="1" t="s">
        <v>157</v>
      </c>
      <c r="DU128" s="1" t="s">
        <v>149</v>
      </c>
      <c r="DV128" s="1">
        <v>1118.653</v>
      </c>
      <c r="DW128" s="1" t="s">
        <v>1092</v>
      </c>
      <c r="DX128" s="1">
        <v>1064.872</v>
      </c>
      <c r="DY128" s="1">
        <v>44.489</v>
      </c>
      <c r="DZ128" s="1">
        <v>981.453</v>
      </c>
      <c r="EA128" s="1" t="s">
        <v>149</v>
      </c>
      <c r="EB128" s="1" t="s">
        <v>149</v>
      </c>
      <c r="EC128" s="1" t="s">
        <v>157</v>
      </c>
      <c r="ED128" s="1" t="s">
        <v>149</v>
      </c>
      <c r="EE128" s="1" t="s">
        <v>537</v>
      </c>
      <c r="EF128" s="1" t="s">
        <v>151</v>
      </c>
      <c r="EG128" s="1" t="s">
        <v>151</v>
      </c>
    </row>
    <row r="129" ht="14.25" customHeight="1">
      <c r="A129" s="1" t="s">
        <v>540</v>
      </c>
      <c r="B129" s="1" t="s">
        <v>136</v>
      </c>
      <c r="C129" s="1">
        <v>26.0</v>
      </c>
      <c r="D129" s="4" t="s">
        <v>137</v>
      </c>
      <c r="E129" s="1">
        <v>97.4</v>
      </c>
      <c r="F129" s="1">
        <v>34.0</v>
      </c>
      <c r="G129" s="1" t="s">
        <v>138</v>
      </c>
      <c r="H129" s="1">
        <v>25.4</v>
      </c>
      <c r="I129" s="1">
        <v>123.0</v>
      </c>
      <c r="J129" s="1">
        <v>182.0</v>
      </c>
      <c r="K129" s="1">
        <v>5.352941176</v>
      </c>
      <c r="L129" s="1">
        <v>215.7</v>
      </c>
      <c r="M129" s="1">
        <v>3.3</v>
      </c>
      <c r="N129" s="1">
        <v>76.0</v>
      </c>
      <c r="O129" s="1">
        <v>5.0</v>
      </c>
      <c r="P129" s="1">
        <v>3.1</v>
      </c>
      <c r="Q129" s="1">
        <v>3.16</v>
      </c>
      <c r="R129" s="1">
        <v>0.981012658</v>
      </c>
      <c r="S129" s="1">
        <v>127.0</v>
      </c>
      <c r="T129" s="1">
        <v>6.96</v>
      </c>
      <c r="U129" s="1">
        <v>4.218</v>
      </c>
      <c r="V129" s="1">
        <v>125.1</v>
      </c>
      <c r="W129" s="1">
        <f t="shared" si="1"/>
        <v>193.8718663</v>
      </c>
      <c r="X129" s="1">
        <v>115.7</v>
      </c>
      <c r="Y129" s="1">
        <v>76.64197773</v>
      </c>
      <c r="Z129" s="1">
        <f t="shared" si="2"/>
        <v>1.304768</v>
      </c>
      <c r="AA129" s="1">
        <v>0.366655858</v>
      </c>
      <c r="AB129" s="1">
        <v>76.0</v>
      </c>
      <c r="AC129" s="1">
        <v>26.05180745</v>
      </c>
      <c r="AD129" s="1" t="s">
        <v>139</v>
      </c>
      <c r="AE129" s="1">
        <v>24.35619799</v>
      </c>
      <c r="AF129" s="1">
        <v>90.4</v>
      </c>
      <c r="AG129" s="1" t="s">
        <v>140</v>
      </c>
      <c r="AH129" s="1" t="s">
        <v>141</v>
      </c>
      <c r="AI129" s="1" t="s">
        <v>167</v>
      </c>
      <c r="AJ129" s="1" t="s">
        <v>167</v>
      </c>
      <c r="AK129" s="1" t="s">
        <v>143</v>
      </c>
      <c r="AL129" s="1">
        <v>128.0</v>
      </c>
      <c r="AM129" s="1">
        <v>83.0</v>
      </c>
      <c r="AN129" s="1">
        <v>2263.5</v>
      </c>
      <c r="AO129" s="1">
        <v>27.7473</v>
      </c>
      <c r="AP129" s="1">
        <v>482.542</v>
      </c>
      <c r="AQ129" s="1">
        <v>1103.45</v>
      </c>
      <c r="AR129" s="1">
        <v>15.3505</v>
      </c>
      <c r="AS129" s="1">
        <v>881.244</v>
      </c>
      <c r="AT129" s="1">
        <v>3342.71</v>
      </c>
      <c r="AU129" s="1">
        <v>300.431</v>
      </c>
      <c r="AV129" s="1">
        <v>11.3785</v>
      </c>
      <c r="AW129" s="1">
        <v>2.13791</v>
      </c>
      <c r="AX129" s="1">
        <v>3.07136</v>
      </c>
      <c r="AY129" s="1">
        <v>502.823</v>
      </c>
      <c r="AZ129" s="1">
        <v>1.188</v>
      </c>
      <c r="BA129" s="1">
        <v>1.43203</v>
      </c>
      <c r="BB129" s="1">
        <v>17.5035</v>
      </c>
      <c r="BC129" s="1">
        <v>4.4246</v>
      </c>
      <c r="BD129" s="1">
        <v>1.0116</v>
      </c>
      <c r="BE129" s="1">
        <v>459.023</v>
      </c>
      <c r="BF129" s="1">
        <v>7.26363</v>
      </c>
      <c r="BG129" s="1">
        <v>76.4055</v>
      </c>
      <c r="BH129" s="1">
        <v>4.722840648</v>
      </c>
      <c r="BI129" s="1">
        <v>1.799541343</v>
      </c>
      <c r="BJ129" s="1">
        <v>1.318683319</v>
      </c>
      <c r="BK129" s="1">
        <v>0.022295693</v>
      </c>
      <c r="BL129" s="1" t="s">
        <v>144</v>
      </c>
      <c r="BM129" s="1" t="s">
        <v>146</v>
      </c>
      <c r="BN129" s="1" t="s">
        <v>146</v>
      </c>
      <c r="BO129" s="1" t="s">
        <v>145</v>
      </c>
      <c r="BP129" s="1" t="s">
        <v>146</v>
      </c>
      <c r="BQ129" s="1" t="s">
        <v>145</v>
      </c>
      <c r="BR129" s="1" t="s">
        <v>146</v>
      </c>
      <c r="BS129" s="1">
        <v>53.54521946</v>
      </c>
      <c r="BT129" s="1">
        <v>19.60709445</v>
      </c>
      <c r="BU129" s="1">
        <v>13.76977127</v>
      </c>
      <c r="BV129" s="1">
        <v>16.22408254</v>
      </c>
      <c r="BW129" s="1">
        <v>8.806760411</v>
      </c>
      <c r="BX129" s="1">
        <v>0.656518967</v>
      </c>
      <c r="BY129" s="1">
        <v>0.289981876</v>
      </c>
      <c r="BZ129" s="1" t="s">
        <v>1091</v>
      </c>
      <c r="CA129" s="1">
        <v>26.21238938</v>
      </c>
      <c r="CB129" s="1" t="s">
        <v>148</v>
      </c>
      <c r="CC129" s="1">
        <v>0.073281616</v>
      </c>
      <c r="CD129" s="1">
        <v>0.54696013</v>
      </c>
      <c r="CE129" s="1">
        <v>0.285405015</v>
      </c>
      <c r="CF129" s="1">
        <v>0.043514342</v>
      </c>
      <c r="CG129" s="1">
        <v>0.011473931</v>
      </c>
      <c r="CH129" s="1">
        <v>1869.046</v>
      </c>
      <c r="CI129" s="2" t="s">
        <v>1080</v>
      </c>
      <c r="CJ129" s="1">
        <v>1445.107</v>
      </c>
      <c r="CK129" s="1">
        <v>1046.376</v>
      </c>
      <c r="CL129" s="1">
        <v>398.73</v>
      </c>
      <c r="CM129" s="1">
        <v>199.424</v>
      </c>
      <c r="CN129" s="1">
        <v>1232.584</v>
      </c>
      <c r="CO129" s="1">
        <v>9.836</v>
      </c>
      <c r="CP129" s="1">
        <v>0.0</v>
      </c>
      <c r="CQ129" s="1">
        <v>9.836</v>
      </c>
      <c r="CR129" s="1">
        <v>0.0</v>
      </c>
      <c r="CS129" s="1">
        <v>3.264</v>
      </c>
      <c r="CT129" s="1">
        <v>3.264</v>
      </c>
      <c r="CU129" s="1">
        <v>0.0</v>
      </c>
      <c r="CV129" s="1">
        <v>1.001</v>
      </c>
      <c r="CW129" s="1">
        <v>0.0</v>
      </c>
      <c r="CX129" s="1">
        <v>0.0</v>
      </c>
      <c r="CY129" s="1">
        <v>178.478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0.002</v>
      </c>
      <c r="DE129" s="1">
        <v>0.002</v>
      </c>
      <c r="DF129" s="1">
        <v>20.254</v>
      </c>
      <c r="DG129" s="1">
        <v>0.63</v>
      </c>
      <c r="DH129" s="1">
        <v>20.884</v>
      </c>
      <c r="DI129" s="1">
        <v>0.126</v>
      </c>
      <c r="DJ129" s="1">
        <v>0.706</v>
      </c>
      <c r="DK129" s="1">
        <v>0.832</v>
      </c>
      <c r="DL129" s="1">
        <v>837.623</v>
      </c>
      <c r="DM129" s="1">
        <v>394.129</v>
      </c>
      <c r="DN129" s="1">
        <v>1231.752</v>
      </c>
      <c r="DO129" s="1">
        <v>0.0</v>
      </c>
      <c r="DP129" s="1">
        <v>3.264</v>
      </c>
      <c r="DQ129" s="1">
        <v>3.264</v>
      </c>
      <c r="DR129" s="1" t="s">
        <v>149</v>
      </c>
      <c r="DS129" s="1" t="s">
        <v>149</v>
      </c>
      <c r="DT129" s="1" t="s">
        <v>157</v>
      </c>
      <c r="DU129" s="1" t="s">
        <v>149</v>
      </c>
      <c r="DV129" s="1">
        <v>825.733</v>
      </c>
      <c r="DW129" s="1" t="s">
        <v>1092</v>
      </c>
      <c r="DX129" s="1">
        <v>638.439</v>
      </c>
      <c r="DY129" s="1">
        <v>88.104</v>
      </c>
      <c r="DZ129" s="1">
        <v>544.548</v>
      </c>
      <c r="EA129" s="1" t="s">
        <v>149</v>
      </c>
      <c r="EB129" s="1" t="s">
        <v>149</v>
      </c>
      <c r="EC129" s="1" t="s">
        <v>157</v>
      </c>
      <c r="ED129" s="1" t="s">
        <v>149</v>
      </c>
      <c r="EE129" s="1" t="s">
        <v>541</v>
      </c>
      <c r="EF129" s="1" t="s">
        <v>151</v>
      </c>
      <c r="EG129" s="1" t="s">
        <v>151</v>
      </c>
    </row>
    <row r="130" ht="14.25" customHeight="1">
      <c r="A130" s="1" t="s">
        <v>550</v>
      </c>
      <c r="B130" s="1" t="s">
        <v>153</v>
      </c>
      <c r="C130" s="1">
        <v>28.0</v>
      </c>
      <c r="D130" s="4" t="s">
        <v>137</v>
      </c>
      <c r="E130" s="1">
        <v>85.2</v>
      </c>
      <c r="F130" s="1">
        <v>35.0</v>
      </c>
      <c r="G130" s="1" t="s">
        <v>154</v>
      </c>
      <c r="H130" s="1">
        <v>40.6</v>
      </c>
      <c r="I130" s="1">
        <v>97.0</v>
      </c>
      <c r="J130" s="1">
        <v>173.0</v>
      </c>
      <c r="K130" s="1">
        <v>4.942857143</v>
      </c>
      <c r="L130" s="1">
        <v>172.45</v>
      </c>
      <c r="M130" s="1">
        <v>16.0</v>
      </c>
      <c r="N130" s="1">
        <v>90.0</v>
      </c>
      <c r="O130" s="1">
        <v>5.5</v>
      </c>
      <c r="P130" s="1">
        <v>23.5</v>
      </c>
      <c r="Q130" s="1">
        <v>3.84</v>
      </c>
      <c r="R130" s="1">
        <v>6.119791667</v>
      </c>
      <c r="S130" s="1">
        <v>203.0</v>
      </c>
      <c r="T130" s="1">
        <v>18.59</v>
      </c>
      <c r="U130" s="1">
        <v>4.995</v>
      </c>
      <c r="V130" s="1">
        <v>173.4</v>
      </c>
      <c r="W130" s="1">
        <f t="shared" si="1"/>
        <v>248.6956522</v>
      </c>
      <c r="X130" s="1">
        <v>42.3</v>
      </c>
      <c r="Y130" s="1">
        <v>24.23079346</v>
      </c>
      <c r="Z130" s="1">
        <f t="shared" si="2"/>
        <v>4.12698</v>
      </c>
      <c r="AA130" s="1">
        <v>0.309841925</v>
      </c>
      <c r="AB130" s="1">
        <v>101.5</v>
      </c>
      <c r="AC130" s="1">
        <v>37.55453733</v>
      </c>
      <c r="AD130" s="1" t="s">
        <v>155</v>
      </c>
      <c r="AE130" s="1">
        <v>41.25670382</v>
      </c>
      <c r="AF130" s="1">
        <v>104.8</v>
      </c>
      <c r="AG130" s="1" t="s">
        <v>140</v>
      </c>
      <c r="AH130" s="1" t="s">
        <v>141</v>
      </c>
      <c r="AI130" s="1" t="s">
        <v>142</v>
      </c>
      <c r="AJ130" s="1" t="s">
        <v>142</v>
      </c>
      <c r="AK130" s="1" t="s">
        <v>170</v>
      </c>
      <c r="AL130" s="1">
        <v>127.0</v>
      </c>
      <c r="AM130" s="1">
        <v>78.0</v>
      </c>
      <c r="AN130" s="1">
        <v>1630.55</v>
      </c>
      <c r="AO130" s="1">
        <v>14.7785</v>
      </c>
      <c r="AP130" s="1">
        <v>767.648</v>
      </c>
      <c r="AQ130" s="1">
        <v>1100.43</v>
      </c>
      <c r="AR130" s="1">
        <v>11.3417</v>
      </c>
      <c r="AS130" s="1">
        <v>1406.5</v>
      </c>
      <c r="AT130" s="1">
        <v>2871.74</v>
      </c>
      <c r="AU130" s="1">
        <v>231.487</v>
      </c>
      <c r="AV130" s="1">
        <v>9.94356</v>
      </c>
      <c r="AW130" s="1">
        <v>0.935912</v>
      </c>
      <c r="AX130" s="1">
        <v>2.77765</v>
      </c>
      <c r="AY130" s="1">
        <v>935.023</v>
      </c>
      <c r="AZ130" s="1">
        <v>0.685827</v>
      </c>
      <c r="BA130" s="1">
        <v>1.30364</v>
      </c>
      <c r="BB130" s="1">
        <v>22.7174</v>
      </c>
      <c r="BC130" s="1">
        <v>3.85878</v>
      </c>
      <c r="BD130" s="1">
        <v>1.55245</v>
      </c>
      <c r="BE130" s="1">
        <v>286.971</v>
      </c>
      <c r="BF130" s="1">
        <v>7.29525</v>
      </c>
      <c r="BG130" s="1">
        <v>150.838</v>
      </c>
      <c r="BH130" s="1">
        <v>22.08001573</v>
      </c>
      <c r="BI130" s="1">
        <v>6.488131299</v>
      </c>
      <c r="BJ130" s="1">
        <v>2.412480772</v>
      </c>
      <c r="BK130" s="1">
        <v>0.0</v>
      </c>
      <c r="BL130" s="1" t="s">
        <v>144</v>
      </c>
      <c r="BM130" s="1" t="s">
        <v>146</v>
      </c>
      <c r="BN130" s="1" t="s">
        <v>145</v>
      </c>
      <c r="BO130" s="1" t="s">
        <v>145</v>
      </c>
      <c r="BP130" s="1" t="s">
        <v>146</v>
      </c>
      <c r="BQ130" s="1" t="s">
        <v>145</v>
      </c>
      <c r="BR130" s="1" t="s">
        <v>145</v>
      </c>
      <c r="BS130" s="1">
        <v>13.02489165</v>
      </c>
      <c r="BT130" s="1">
        <v>2.79446323</v>
      </c>
      <c r="BU130" s="1">
        <v>0.515064457</v>
      </c>
      <c r="BV130" s="1">
        <v>0.191627099</v>
      </c>
      <c r="BW130" s="1">
        <v>0.2997798</v>
      </c>
      <c r="BX130" s="1">
        <v>0.101854402</v>
      </c>
      <c r="BY130" s="1">
        <v>0.062449051</v>
      </c>
      <c r="BZ130" s="1" t="s">
        <v>1094</v>
      </c>
      <c r="CA130" s="1">
        <v>44.6259542</v>
      </c>
      <c r="CB130" s="1" t="s">
        <v>148</v>
      </c>
      <c r="CC130" s="1">
        <v>0.22109516</v>
      </c>
      <c r="CD130" s="1">
        <v>0.452333878</v>
      </c>
      <c r="CE130" s="1">
        <v>0.16362933</v>
      </c>
      <c r="CF130" s="1">
        <v>0.012292616</v>
      </c>
      <c r="CG130" s="1">
        <v>0.084629932</v>
      </c>
      <c r="CH130" s="1">
        <v>752.288</v>
      </c>
      <c r="CI130" s="2" t="s">
        <v>1093</v>
      </c>
      <c r="CJ130" s="1">
        <v>18.048</v>
      </c>
      <c r="CK130" s="1">
        <v>9.426</v>
      </c>
      <c r="CL130" s="1">
        <v>8.622</v>
      </c>
      <c r="CM130" s="1">
        <v>6.092</v>
      </c>
      <c r="CN130" s="1">
        <v>9.822</v>
      </c>
      <c r="CO130" s="1">
        <v>0.0</v>
      </c>
      <c r="CP130" s="1">
        <v>0.0</v>
      </c>
      <c r="CQ130" s="1">
        <v>0.0</v>
      </c>
      <c r="CR130" s="1">
        <v>0.0</v>
      </c>
      <c r="CS130" s="1">
        <v>2.133</v>
      </c>
      <c r="CT130" s="1">
        <v>2.133</v>
      </c>
      <c r="CU130" s="1">
        <v>0.0</v>
      </c>
      <c r="CV130" s="1">
        <v>0.0</v>
      </c>
      <c r="CW130" s="1">
        <v>0.0</v>
      </c>
      <c r="CX130" s="1">
        <v>0.0</v>
      </c>
      <c r="CY130" s="1">
        <v>4.281</v>
      </c>
      <c r="CZ130" s="1">
        <v>0.161</v>
      </c>
      <c r="DA130" s="1">
        <v>0.0</v>
      </c>
      <c r="DB130" s="1">
        <v>0.161</v>
      </c>
      <c r="DC130" s="1">
        <v>0.0</v>
      </c>
      <c r="DD130" s="1">
        <v>0.383</v>
      </c>
      <c r="DE130" s="1">
        <v>0.383</v>
      </c>
      <c r="DF130" s="1">
        <v>0.605</v>
      </c>
      <c r="DG130" s="1">
        <v>0.663</v>
      </c>
      <c r="DH130" s="1">
        <v>1.268</v>
      </c>
      <c r="DI130" s="1">
        <v>0.845</v>
      </c>
      <c r="DJ130" s="1">
        <v>1.58</v>
      </c>
      <c r="DK130" s="1">
        <v>2.425</v>
      </c>
      <c r="DL130" s="1">
        <v>3.535</v>
      </c>
      <c r="DM130" s="1">
        <v>3.862</v>
      </c>
      <c r="DN130" s="1">
        <v>7.397</v>
      </c>
      <c r="DO130" s="1">
        <v>0.0</v>
      </c>
      <c r="DP130" s="1">
        <v>2.133</v>
      </c>
      <c r="DQ130" s="1">
        <v>2.133</v>
      </c>
      <c r="DR130" s="1" t="s">
        <v>157</v>
      </c>
      <c r="DS130" s="1" t="s">
        <v>158</v>
      </c>
      <c r="DT130" s="1" t="s">
        <v>158</v>
      </c>
      <c r="DU130" s="1" t="s">
        <v>158</v>
      </c>
      <c r="DV130" s="1">
        <v>461.371</v>
      </c>
      <c r="DW130" s="1" t="s">
        <v>1093</v>
      </c>
      <c r="DX130" s="1">
        <v>11.069</v>
      </c>
      <c r="DY130" s="1">
        <v>3.736</v>
      </c>
      <c r="DZ130" s="1">
        <v>6.024</v>
      </c>
      <c r="EA130" s="1" t="s">
        <v>157</v>
      </c>
      <c r="EB130" s="1" t="s">
        <v>158</v>
      </c>
      <c r="EC130" s="1" t="s">
        <v>158</v>
      </c>
      <c r="ED130" s="1" t="s">
        <v>158</v>
      </c>
      <c r="EE130" s="1" t="s">
        <v>551</v>
      </c>
      <c r="EF130" s="1" t="s">
        <v>165</v>
      </c>
      <c r="EG130" s="1" t="s">
        <v>151</v>
      </c>
    </row>
    <row r="131" ht="14.25" customHeight="1">
      <c r="A131" s="1" t="s">
        <v>552</v>
      </c>
      <c r="B131" s="1" t="s">
        <v>153</v>
      </c>
      <c r="C131" s="1">
        <v>44.0</v>
      </c>
      <c r="D131" s="4" t="s">
        <v>161</v>
      </c>
      <c r="E131" s="1">
        <v>74.2</v>
      </c>
      <c r="F131" s="1">
        <v>47.0</v>
      </c>
      <c r="G131" s="1" t="s">
        <v>154</v>
      </c>
      <c r="H131" s="1">
        <v>17.0</v>
      </c>
      <c r="I131" s="1">
        <v>109.0</v>
      </c>
      <c r="J131" s="1">
        <v>174.0</v>
      </c>
      <c r="K131" s="1">
        <v>3.70212766</v>
      </c>
      <c r="L131" s="1">
        <v>202.3</v>
      </c>
      <c r="M131" s="1">
        <v>1.3</v>
      </c>
      <c r="N131" s="1">
        <v>82.0</v>
      </c>
      <c r="O131" s="1">
        <v>5.3</v>
      </c>
      <c r="P131" s="1">
        <v>9.34</v>
      </c>
      <c r="Q131" s="1">
        <v>11.41</v>
      </c>
      <c r="R131" s="1">
        <v>0.818580193</v>
      </c>
      <c r="S131" s="1">
        <v>86.0</v>
      </c>
      <c r="T131" s="1">
        <v>2.86</v>
      </c>
      <c r="U131" s="1">
        <v>4.551</v>
      </c>
      <c r="V131" s="1">
        <v>59.3</v>
      </c>
      <c r="W131" s="1">
        <f t="shared" si="1"/>
        <v>54.42435775</v>
      </c>
      <c r="X131" s="1">
        <v>273.5</v>
      </c>
      <c r="Y131" s="1">
        <v>172.8660264</v>
      </c>
      <c r="Z131" s="1">
        <f t="shared" si="2"/>
        <v>0.5784826667</v>
      </c>
      <c r="AA131" s="1">
        <v>0.421210443</v>
      </c>
      <c r="AB131" s="1">
        <v>58.0</v>
      </c>
      <c r="AC131" s="1">
        <v>21.93748875</v>
      </c>
      <c r="AD131" s="1" t="s">
        <v>154</v>
      </c>
      <c r="AE131" s="1">
        <v>35.11338915</v>
      </c>
      <c r="AF131" s="1">
        <v>73.6</v>
      </c>
      <c r="AG131" s="1" t="s">
        <v>154</v>
      </c>
      <c r="AH131" s="1" t="s">
        <v>154</v>
      </c>
      <c r="AI131" s="1" t="s">
        <v>142</v>
      </c>
      <c r="AJ131" s="1" t="s">
        <v>142</v>
      </c>
      <c r="AK131" s="1" t="s">
        <v>143</v>
      </c>
      <c r="AL131" s="1">
        <v>112.0</v>
      </c>
      <c r="AM131" s="1">
        <v>77.0</v>
      </c>
      <c r="AN131" s="1">
        <v>2050.47</v>
      </c>
      <c r="AO131" s="1">
        <v>16.4842</v>
      </c>
      <c r="AP131" s="1">
        <v>695.202</v>
      </c>
      <c r="AQ131" s="1">
        <v>1073.35</v>
      </c>
      <c r="AR131" s="1">
        <v>12.3688</v>
      </c>
      <c r="AS131" s="1">
        <v>1206.98</v>
      </c>
      <c r="AT131" s="1">
        <v>3261.6</v>
      </c>
      <c r="AU131" s="1">
        <v>221.366</v>
      </c>
      <c r="AV131" s="1">
        <v>10.2582</v>
      </c>
      <c r="AW131" s="1">
        <v>1.3165</v>
      </c>
      <c r="AX131" s="1">
        <v>3.05221</v>
      </c>
      <c r="AY131" s="1">
        <v>847.493</v>
      </c>
      <c r="AZ131" s="1">
        <v>0.85237</v>
      </c>
      <c r="BA131" s="1">
        <v>1.45434</v>
      </c>
      <c r="BB131" s="1">
        <v>14.7825</v>
      </c>
      <c r="BC131" s="1">
        <v>4.51017</v>
      </c>
      <c r="BD131" s="1">
        <v>1.06055</v>
      </c>
      <c r="BE131" s="1">
        <v>275.702</v>
      </c>
      <c r="BF131" s="1">
        <v>7.10374</v>
      </c>
      <c r="BG131" s="1">
        <v>111.927</v>
      </c>
      <c r="BH131" s="1">
        <v>3.871574936</v>
      </c>
      <c r="BI131" s="1">
        <v>0.597018321</v>
      </c>
      <c r="BJ131" s="1">
        <v>0.410465433</v>
      </c>
      <c r="BK131" s="1">
        <v>0.020811455</v>
      </c>
      <c r="BL131" s="1" t="s">
        <v>156</v>
      </c>
      <c r="BM131" s="1" t="s">
        <v>146</v>
      </c>
      <c r="BN131" s="1" t="s">
        <v>146</v>
      </c>
      <c r="BO131" s="1" t="s">
        <v>145</v>
      </c>
      <c r="BP131" s="1" t="s">
        <v>146</v>
      </c>
      <c r="BQ131" s="1" t="s">
        <v>146</v>
      </c>
      <c r="BR131" s="1" t="s">
        <v>146</v>
      </c>
      <c r="BS131" s="1">
        <v>21.38486086</v>
      </c>
      <c r="BT131" s="1">
        <v>2.700049028</v>
      </c>
      <c r="BU131" s="1">
        <v>0.746842473</v>
      </c>
      <c r="BV131" s="1">
        <v>0.564992458</v>
      </c>
      <c r="BW131" s="1">
        <v>0.151791911</v>
      </c>
      <c r="BX131" s="1">
        <v>0.876414847</v>
      </c>
      <c r="BY131" s="1">
        <v>0.427519438</v>
      </c>
      <c r="BZ131" s="1" t="s">
        <v>1091</v>
      </c>
      <c r="CA131" s="1">
        <v>31.81521739</v>
      </c>
      <c r="CB131" s="1" t="s">
        <v>148</v>
      </c>
      <c r="CC131" s="1">
        <v>0.001532399</v>
      </c>
      <c r="CD131" s="1">
        <v>0.533201985</v>
      </c>
      <c r="CE131" s="1">
        <v>0.386310566</v>
      </c>
      <c r="CF131" s="1">
        <v>0.033931699</v>
      </c>
      <c r="CG131" s="1">
        <v>0.002189142</v>
      </c>
      <c r="CH131" s="1">
        <v>482.25</v>
      </c>
      <c r="CI131" s="2" t="s">
        <v>1093</v>
      </c>
      <c r="CJ131" s="1">
        <v>129.583</v>
      </c>
      <c r="CK131" s="1">
        <v>50.135</v>
      </c>
      <c r="CL131" s="1">
        <v>79.448</v>
      </c>
      <c r="CM131" s="1">
        <v>28.118</v>
      </c>
      <c r="CN131" s="1">
        <v>79.026</v>
      </c>
      <c r="CO131" s="1">
        <v>1.547</v>
      </c>
      <c r="CP131" s="1">
        <v>0.0</v>
      </c>
      <c r="CQ131" s="1">
        <v>1.547</v>
      </c>
      <c r="CR131" s="1">
        <v>0.0</v>
      </c>
      <c r="CS131" s="1">
        <v>20.891</v>
      </c>
      <c r="CT131" s="1">
        <v>20.891</v>
      </c>
      <c r="CU131" s="1">
        <v>0.0</v>
      </c>
      <c r="CV131" s="1">
        <v>1.547</v>
      </c>
      <c r="CW131" s="1">
        <v>0.0</v>
      </c>
      <c r="CX131" s="1">
        <v>0.0</v>
      </c>
      <c r="CY131" s="1">
        <v>1.263</v>
      </c>
      <c r="CZ131" s="1">
        <v>0.041</v>
      </c>
      <c r="DA131" s="1">
        <v>0.295</v>
      </c>
      <c r="DB131" s="1">
        <v>0.336</v>
      </c>
      <c r="DC131" s="1">
        <v>15.074</v>
      </c>
      <c r="DD131" s="1">
        <v>0.194</v>
      </c>
      <c r="DE131" s="1">
        <v>15.269</v>
      </c>
      <c r="DF131" s="1">
        <v>7.581</v>
      </c>
      <c r="DG131" s="1">
        <v>3.669</v>
      </c>
      <c r="DH131" s="1">
        <v>11.25</v>
      </c>
      <c r="DI131" s="1">
        <v>0.29</v>
      </c>
      <c r="DJ131" s="1">
        <v>5.102</v>
      </c>
      <c r="DK131" s="1">
        <v>5.392</v>
      </c>
      <c r="DL131" s="1">
        <v>24.338</v>
      </c>
      <c r="DM131" s="1">
        <v>49.297</v>
      </c>
      <c r="DN131" s="1">
        <v>73.634</v>
      </c>
      <c r="DO131" s="1">
        <v>0.0</v>
      </c>
      <c r="DP131" s="1">
        <v>20.891</v>
      </c>
      <c r="DQ131" s="1">
        <v>20.891</v>
      </c>
      <c r="DR131" s="1" t="s">
        <v>158</v>
      </c>
      <c r="DS131" s="1" t="s">
        <v>158</v>
      </c>
      <c r="DT131" s="1" t="s">
        <v>158</v>
      </c>
      <c r="DU131" s="1" t="s">
        <v>158</v>
      </c>
      <c r="DV131" s="1">
        <v>235.19</v>
      </c>
      <c r="DW131" s="1" t="s">
        <v>1093</v>
      </c>
      <c r="DX131" s="1">
        <v>63.197</v>
      </c>
      <c r="DY131" s="1">
        <v>13.713</v>
      </c>
      <c r="DZ131" s="1">
        <v>38.541</v>
      </c>
      <c r="EA131" s="1" t="s">
        <v>158</v>
      </c>
      <c r="EB131" s="1" t="s">
        <v>158</v>
      </c>
      <c r="EC131" s="1" t="s">
        <v>158</v>
      </c>
      <c r="ED131" s="1" t="s">
        <v>158</v>
      </c>
      <c r="EE131" s="1" t="s">
        <v>553</v>
      </c>
      <c r="EF131" s="1" t="s">
        <v>151</v>
      </c>
      <c r="EG131" s="1" t="s">
        <v>151</v>
      </c>
    </row>
    <row r="132" ht="14.25" customHeight="1">
      <c r="A132" s="1" t="s">
        <v>556</v>
      </c>
      <c r="B132" s="1" t="s">
        <v>136</v>
      </c>
      <c r="C132" s="1">
        <v>41.0</v>
      </c>
      <c r="D132" s="4" t="s">
        <v>161</v>
      </c>
      <c r="E132" s="1">
        <v>116.0</v>
      </c>
      <c r="F132" s="1">
        <v>43.0</v>
      </c>
      <c r="G132" s="1" t="s">
        <v>154</v>
      </c>
      <c r="H132" s="1">
        <v>53.0</v>
      </c>
      <c r="I132" s="1">
        <v>118.0</v>
      </c>
      <c r="J132" s="1">
        <v>214.0</v>
      </c>
      <c r="K132" s="1">
        <v>4.976744186</v>
      </c>
      <c r="L132" s="1">
        <v>175.0</v>
      </c>
      <c r="M132" s="1">
        <v>1.4</v>
      </c>
      <c r="N132" s="1">
        <v>110.0</v>
      </c>
      <c r="O132" s="1">
        <v>5.0</v>
      </c>
      <c r="P132" s="1">
        <v>2.45</v>
      </c>
      <c r="Q132" s="1">
        <v>5.98</v>
      </c>
      <c r="R132" s="1">
        <v>0.409698997</v>
      </c>
      <c r="S132" s="1">
        <v>266.0</v>
      </c>
      <c r="T132" s="1">
        <v>9.18</v>
      </c>
      <c r="U132" s="1">
        <v>6.105</v>
      </c>
      <c r="V132" s="1">
        <v>72.2</v>
      </c>
      <c r="W132" s="1">
        <f t="shared" si="1"/>
        <v>70.47984645</v>
      </c>
      <c r="X132" s="1">
        <v>80.1</v>
      </c>
      <c r="Y132" s="1">
        <v>40.14709897</v>
      </c>
      <c r="Z132" s="1">
        <f t="shared" si="2"/>
        <v>2.49084</v>
      </c>
      <c r="AA132" s="1">
        <v>0.332428501</v>
      </c>
      <c r="AB132" s="1">
        <v>54.6</v>
      </c>
      <c r="AC132" s="1">
        <v>21.48899024</v>
      </c>
      <c r="AD132" s="1" t="s">
        <v>154</v>
      </c>
      <c r="AE132" s="1">
        <v>24.55971658</v>
      </c>
      <c r="AF132" s="1">
        <v>83.2</v>
      </c>
      <c r="AG132" s="1" t="s">
        <v>154</v>
      </c>
      <c r="AH132" s="1" t="s">
        <v>154</v>
      </c>
      <c r="AI132" s="1" t="s">
        <v>142</v>
      </c>
      <c r="AJ132" s="1" t="s">
        <v>167</v>
      </c>
      <c r="AK132" s="1" t="s">
        <v>170</v>
      </c>
      <c r="AL132" s="1">
        <v>150.0</v>
      </c>
      <c r="AM132" s="1">
        <v>99.0</v>
      </c>
      <c r="AN132" s="1">
        <v>2132.07</v>
      </c>
      <c r="AO132" s="1">
        <v>13.8557</v>
      </c>
      <c r="AP132" s="1">
        <v>300.004</v>
      </c>
      <c r="AQ132" s="1">
        <v>877.843</v>
      </c>
      <c r="AR132" s="1">
        <v>12.2018</v>
      </c>
      <c r="AS132" s="1">
        <v>1020.54</v>
      </c>
      <c r="AT132" s="1">
        <v>2663.59</v>
      </c>
      <c r="AU132" s="1">
        <v>231.388</v>
      </c>
      <c r="AV132" s="1">
        <v>10.8669</v>
      </c>
      <c r="AW132" s="1">
        <v>1.20799</v>
      </c>
      <c r="AX132" s="1">
        <v>3.76836</v>
      </c>
      <c r="AY132" s="1">
        <v>571.285</v>
      </c>
      <c r="AZ132" s="1">
        <v>1.15608</v>
      </c>
      <c r="BA132" s="1">
        <v>1.30364</v>
      </c>
      <c r="BB132" s="1">
        <v>14.5173</v>
      </c>
      <c r="BC132" s="1">
        <v>4.70953</v>
      </c>
      <c r="BD132" s="1">
        <v>2.22146</v>
      </c>
      <c r="BE132" s="1">
        <v>293.71</v>
      </c>
      <c r="BF132" s="1">
        <v>7.11974</v>
      </c>
      <c r="BG132" s="1">
        <v>101.243</v>
      </c>
      <c r="BH132" s="1">
        <v>22.04994326</v>
      </c>
      <c r="BI132" s="1">
        <v>12.0916412</v>
      </c>
      <c r="BJ132" s="1">
        <v>1.981317035</v>
      </c>
      <c r="BK132" s="1">
        <v>0.0</v>
      </c>
      <c r="BL132" s="1" t="s">
        <v>144</v>
      </c>
      <c r="BM132" s="1" t="s">
        <v>145</v>
      </c>
      <c r="BN132" s="1" t="s">
        <v>145</v>
      </c>
      <c r="BO132" s="1" t="s">
        <v>146</v>
      </c>
      <c r="BP132" s="1" t="s">
        <v>145</v>
      </c>
      <c r="BQ132" s="1" t="s">
        <v>146</v>
      </c>
      <c r="BR132" s="1" t="s">
        <v>146</v>
      </c>
      <c r="BS132" s="1" t="s">
        <v>147</v>
      </c>
      <c r="BT132" s="1" t="s">
        <v>147</v>
      </c>
      <c r="BU132" s="1" t="s">
        <v>147</v>
      </c>
      <c r="BV132" s="1" t="s">
        <v>147</v>
      </c>
      <c r="BW132" s="1" t="s">
        <v>147</v>
      </c>
      <c r="BX132" s="1">
        <v>0.800800022</v>
      </c>
      <c r="BY132" s="1">
        <v>0.375609767</v>
      </c>
      <c r="BZ132" s="1" t="s">
        <v>1091</v>
      </c>
      <c r="CA132" s="1">
        <v>25.68269231</v>
      </c>
      <c r="CB132" s="1" t="s">
        <v>148</v>
      </c>
      <c r="CC132" s="1">
        <v>0.062350341</v>
      </c>
      <c r="CD132" s="1">
        <v>0.40965187</v>
      </c>
      <c r="CE132" s="1">
        <v>0.412599005</v>
      </c>
      <c r="CF132" s="1">
        <v>0.017636766</v>
      </c>
      <c r="CG132" s="1">
        <v>0.022379812</v>
      </c>
      <c r="CH132" s="1">
        <v>277.728</v>
      </c>
      <c r="CI132" s="2" t="s">
        <v>1093</v>
      </c>
      <c r="CJ132" s="1">
        <v>34.631</v>
      </c>
      <c r="CK132" s="1">
        <v>17.203</v>
      </c>
      <c r="CL132" s="1">
        <v>17.428</v>
      </c>
      <c r="CM132" s="1">
        <v>0.026</v>
      </c>
      <c r="CN132" s="1">
        <v>29.047</v>
      </c>
      <c r="CO132" s="1">
        <v>4.25</v>
      </c>
      <c r="CP132" s="1">
        <v>0.0</v>
      </c>
      <c r="CQ132" s="1">
        <v>4.25</v>
      </c>
      <c r="CR132" s="1">
        <v>0.0</v>
      </c>
      <c r="CS132" s="1">
        <v>1.308</v>
      </c>
      <c r="CT132" s="1">
        <v>1.308</v>
      </c>
      <c r="CU132" s="1">
        <v>0.0</v>
      </c>
      <c r="CV132" s="1">
        <v>4.25</v>
      </c>
      <c r="CW132" s="1">
        <v>0.0</v>
      </c>
      <c r="CX132" s="1">
        <v>0.0</v>
      </c>
      <c r="CY132" s="1">
        <v>0.0</v>
      </c>
      <c r="CZ132" s="1">
        <v>0.0</v>
      </c>
      <c r="DA132" s="1">
        <v>0.0</v>
      </c>
      <c r="DB132" s="1">
        <v>0.0</v>
      </c>
      <c r="DC132" s="1">
        <v>0.0</v>
      </c>
      <c r="DD132" s="1">
        <v>0.001</v>
      </c>
      <c r="DE132" s="1">
        <v>0.001</v>
      </c>
      <c r="DF132" s="1">
        <v>0.0</v>
      </c>
      <c r="DG132" s="1">
        <v>0.025</v>
      </c>
      <c r="DH132" s="1">
        <v>0.025</v>
      </c>
      <c r="DI132" s="1">
        <v>0.21</v>
      </c>
      <c r="DJ132" s="1">
        <v>0.596</v>
      </c>
      <c r="DK132" s="1">
        <v>0.806</v>
      </c>
      <c r="DL132" s="1">
        <v>12.743</v>
      </c>
      <c r="DM132" s="1">
        <v>15.498</v>
      </c>
      <c r="DN132" s="1">
        <v>28.241</v>
      </c>
      <c r="DO132" s="1">
        <v>0.0</v>
      </c>
      <c r="DP132" s="1">
        <v>1.308</v>
      </c>
      <c r="DQ132" s="1">
        <v>1.308</v>
      </c>
      <c r="DR132" s="1" t="s">
        <v>158</v>
      </c>
      <c r="DS132" s="1" t="s">
        <v>158</v>
      </c>
      <c r="DT132" s="1" t="s">
        <v>158</v>
      </c>
      <c r="DU132" s="1" t="s">
        <v>158</v>
      </c>
      <c r="DV132" s="1">
        <v>130.262</v>
      </c>
      <c r="DW132" s="1" t="s">
        <v>1093</v>
      </c>
      <c r="DX132" s="1">
        <v>16.243</v>
      </c>
      <c r="DY132" s="1">
        <v>0.012</v>
      </c>
      <c r="DZ132" s="1">
        <v>13.624</v>
      </c>
      <c r="EA132" s="1" t="s">
        <v>158</v>
      </c>
      <c r="EB132" s="1" t="s">
        <v>158</v>
      </c>
      <c r="EC132" s="1" t="s">
        <v>158</v>
      </c>
      <c r="ED132" s="1" t="s">
        <v>158</v>
      </c>
      <c r="EE132" s="1" t="s">
        <v>557</v>
      </c>
      <c r="EF132" s="1" t="s">
        <v>151</v>
      </c>
      <c r="EG132" s="1" t="s">
        <v>151</v>
      </c>
    </row>
    <row r="133" ht="14.25" customHeight="1">
      <c r="A133" s="1" t="s">
        <v>558</v>
      </c>
      <c r="B133" s="1" t="s">
        <v>153</v>
      </c>
      <c r="C133" s="1">
        <v>39.0</v>
      </c>
      <c r="D133" s="4" t="s">
        <v>137</v>
      </c>
      <c r="E133" s="1">
        <v>79.3</v>
      </c>
      <c r="F133" s="1">
        <v>58.0</v>
      </c>
      <c r="G133" s="1" t="s">
        <v>154</v>
      </c>
      <c r="H133" s="1">
        <v>10.0</v>
      </c>
      <c r="I133" s="1">
        <v>123.0</v>
      </c>
      <c r="J133" s="1">
        <v>191.0</v>
      </c>
      <c r="K133" s="1">
        <v>3.293103448</v>
      </c>
      <c r="L133" s="1">
        <v>206.9</v>
      </c>
      <c r="M133" s="1">
        <v>13.3</v>
      </c>
      <c r="N133" s="1">
        <v>86.0</v>
      </c>
      <c r="O133" s="1">
        <v>5.5</v>
      </c>
      <c r="P133" s="1">
        <v>22.34</v>
      </c>
      <c r="Q133" s="1">
        <v>6.51</v>
      </c>
      <c r="R133" s="1">
        <v>3.431643625</v>
      </c>
      <c r="S133" s="1">
        <v>51.0</v>
      </c>
      <c r="T133" s="1">
        <v>10.14</v>
      </c>
      <c r="U133" s="1">
        <v>4.773</v>
      </c>
      <c r="V133" s="1">
        <v>125.7</v>
      </c>
      <c r="W133" s="1">
        <f t="shared" si="1"/>
        <v>159.3087196</v>
      </c>
      <c r="X133" s="1">
        <v>77.2</v>
      </c>
      <c r="Y133" s="1">
        <v>46.48931304</v>
      </c>
      <c r="Z133" s="1">
        <f t="shared" si="2"/>
        <v>2.151032</v>
      </c>
      <c r="AA133" s="1">
        <v>0.339620075</v>
      </c>
      <c r="AB133" s="1">
        <v>101.3</v>
      </c>
      <c r="AC133" s="1">
        <v>37.98718186</v>
      </c>
      <c r="AD133" s="1" t="s">
        <v>155</v>
      </c>
      <c r="AE133" s="1">
        <v>41.37044993</v>
      </c>
      <c r="AF133" s="1">
        <v>119.0</v>
      </c>
      <c r="AG133" s="1" t="s">
        <v>140</v>
      </c>
      <c r="AH133" s="1" t="s">
        <v>141</v>
      </c>
      <c r="AI133" s="1" t="s">
        <v>142</v>
      </c>
      <c r="AJ133" s="1" t="s">
        <v>167</v>
      </c>
      <c r="AK133" s="1" t="s">
        <v>143</v>
      </c>
      <c r="AL133" s="1">
        <v>113.0</v>
      </c>
      <c r="AM133" s="1">
        <v>82.0</v>
      </c>
      <c r="AN133" s="1">
        <v>1595.39</v>
      </c>
      <c r="AO133" s="1">
        <v>19.8602</v>
      </c>
      <c r="AP133" s="1">
        <v>345.17</v>
      </c>
      <c r="AQ133" s="1">
        <v>926.926</v>
      </c>
      <c r="AR133" s="1">
        <v>14.4208</v>
      </c>
      <c r="AS133" s="1">
        <v>1512.42</v>
      </c>
      <c r="AT133" s="1">
        <v>1783.92</v>
      </c>
      <c r="AU133" s="1">
        <v>286.691</v>
      </c>
      <c r="AV133" s="1">
        <v>10.314</v>
      </c>
      <c r="AW133" s="1">
        <v>1.45775</v>
      </c>
      <c r="AX133" s="1">
        <v>4.13148</v>
      </c>
      <c r="AY133" s="1">
        <v>434.878</v>
      </c>
      <c r="AZ133" s="1">
        <v>0.908231</v>
      </c>
      <c r="BA133" s="1">
        <v>0.986993</v>
      </c>
      <c r="BB133" s="1">
        <v>14.165</v>
      </c>
      <c r="BC133" s="1">
        <v>3.4734</v>
      </c>
      <c r="BD133" s="1">
        <v>0.533854</v>
      </c>
      <c r="BE133" s="1">
        <v>360.359</v>
      </c>
      <c r="BF133" s="1">
        <v>6.61279</v>
      </c>
      <c r="BG133" s="1">
        <v>88.2663</v>
      </c>
      <c r="BH133" s="1">
        <v>7.031289087</v>
      </c>
      <c r="BI133" s="1">
        <v>2.07463832</v>
      </c>
      <c r="BJ133" s="1">
        <v>1.373521948</v>
      </c>
      <c r="BK133" s="1">
        <v>0.091855438</v>
      </c>
      <c r="BL133" s="1" t="s">
        <v>156</v>
      </c>
      <c r="BM133" s="1" t="s">
        <v>146</v>
      </c>
      <c r="BN133" s="1" t="s">
        <v>146</v>
      </c>
      <c r="BO133" s="1" t="s">
        <v>146</v>
      </c>
      <c r="BP133" s="1" t="s">
        <v>146</v>
      </c>
      <c r="BQ133" s="1" t="s">
        <v>145</v>
      </c>
      <c r="BR133" s="1" t="s">
        <v>146</v>
      </c>
      <c r="BS133" s="1">
        <v>11.92604872</v>
      </c>
      <c r="BT133" s="1">
        <v>2.598164297</v>
      </c>
      <c r="BU133" s="1">
        <v>0.720003241</v>
      </c>
      <c r="BV133" s="1">
        <v>0.558574558</v>
      </c>
      <c r="BW133" s="1">
        <v>0.121564196</v>
      </c>
      <c r="BX133" s="1">
        <v>0.399786026</v>
      </c>
      <c r="BY133" s="1">
        <v>0.250649546</v>
      </c>
      <c r="BZ133" s="1" t="s">
        <v>1091</v>
      </c>
      <c r="CA133" s="1">
        <v>48.55462185</v>
      </c>
      <c r="CB133" s="1" t="s">
        <v>148</v>
      </c>
      <c r="CC133" s="1">
        <v>0.093371347</v>
      </c>
      <c r="CD133" s="1">
        <v>0.345552048</v>
      </c>
      <c r="CE133" s="1">
        <v>0.090214846</v>
      </c>
      <c r="CF133" s="1">
        <v>0.163255609</v>
      </c>
      <c r="CG133" s="1">
        <v>0.117028137</v>
      </c>
      <c r="CH133" s="1">
        <v>973.571</v>
      </c>
      <c r="CI133" s="2" t="s">
        <v>1093</v>
      </c>
      <c r="CJ133" s="1">
        <v>964.213</v>
      </c>
      <c r="CK133" s="1">
        <v>710.875</v>
      </c>
      <c r="CL133" s="1">
        <v>253.338</v>
      </c>
      <c r="CM133" s="1">
        <v>142.522</v>
      </c>
      <c r="CN133" s="1">
        <v>785.212</v>
      </c>
      <c r="CO133" s="1">
        <v>36.332</v>
      </c>
      <c r="CP133" s="1">
        <v>0.0</v>
      </c>
      <c r="CQ133" s="1">
        <v>36.332</v>
      </c>
      <c r="CR133" s="1">
        <v>0.0</v>
      </c>
      <c r="CS133" s="1">
        <v>0.142</v>
      </c>
      <c r="CT133" s="1">
        <v>0.142</v>
      </c>
      <c r="CU133" s="1">
        <v>0.005</v>
      </c>
      <c r="CV133" s="1">
        <v>30.519</v>
      </c>
      <c r="CW133" s="1">
        <v>0.0</v>
      </c>
      <c r="CX133" s="1">
        <v>0.0</v>
      </c>
      <c r="CY133" s="1">
        <v>12.149</v>
      </c>
      <c r="CZ133" s="1">
        <v>0.0</v>
      </c>
      <c r="DA133" s="1">
        <v>0.0</v>
      </c>
      <c r="DB133" s="1">
        <v>0.0</v>
      </c>
      <c r="DC133" s="1">
        <v>0.0</v>
      </c>
      <c r="DD133" s="1">
        <v>0.0</v>
      </c>
      <c r="DE133" s="1">
        <v>0.0</v>
      </c>
      <c r="DF133" s="1">
        <v>130.373</v>
      </c>
      <c r="DG133" s="1">
        <v>0.0</v>
      </c>
      <c r="DH133" s="1">
        <v>130.373</v>
      </c>
      <c r="DI133" s="1">
        <v>0.0</v>
      </c>
      <c r="DJ133" s="1">
        <v>0.275</v>
      </c>
      <c r="DK133" s="1">
        <v>0.275</v>
      </c>
      <c r="DL133" s="1">
        <v>532.016</v>
      </c>
      <c r="DM133" s="1">
        <v>252.921</v>
      </c>
      <c r="DN133" s="1">
        <v>784.937</v>
      </c>
      <c r="DO133" s="1">
        <v>0.0</v>
      </c>
      <c r="DP133" s="1">
        <v>0.142</v>
      </c>
      <c r="DQ133" s="1">
        <v>0.142</v>
      </c>
      <c r="DR133" s="1" t="s">
        <v>157</v>
      </c>
      <c r="DS133" s="1" t="s">
        <v>149</v>
      </c>
      <c r="DT133" s="1" t="s">
        <v>157</v>
      </c>
      <c r="DU133" s="1" t="s">
        <v>149</v>
      </c>
      <c r="DV133" s="1">
        <v>610.24</v>
      </c>
      <c r="DW133" s="1" t="s">
        <v>1092</v>
      </c>
      <c r="DX133" s="1">
        <v>604.374</v>
      </c>
      <c r="DY133" s="1">
        <v>89.334</v>
      </c>
      <c r="DZ133" s="1">
        <v>492.175</v>
      </c>
      <c r="EA133" s="1" t="s">
        <v>157</v>
      </c>
      <c r="EB133" s="1" t="s">
        <v>149</v>
      </c>
      <c r="EC133" s="1" t="s">
        <v>157</v>
      </c>
      <c r="ED133" s="1" t="s">
        <v>149</v>
      </c>
      <c r="EE133" s="1" t="s">
        <v>559</v>
      </c>
      <c r="EF133" s="1" t="s">
        <v>165</v>
      </c>
      <c r="EG133" s="1" t="s">
        <v>151</v>
      </c>
    </row>
    <row r="134" ht="14.25" customHeight="1">
      <c r="A134" s="1" t="s">
        <v>562</v>
      </c>
      <c r="B134" s="1" t="s">
        <v>136</v>
      </c>
      <c r="C134" s="1">
        <v>32.0</v>
      </c>
      <c r="D134" s="4" t="s">
        <v>137</v>
      </c>
      <c r="E134" s="1">
        <v>120.0</v>
      </c>
      <c r="F134" s="1">
        <v>34.0</v>
      </c>
      <c r="G134" s="1" t="s">
        <v>138</v>
      </c>
      <c r="H134" s="1">
        <v>50.0</v>
      </c>
      <c r="I134" s="1">
        <v>155.0</v>
      </c>
      <c r="J134" s="1">
        <v>239.0</v>
      </c>
      <c r="K134" s="1">
        <v>7.029411765</v>
      </c>
      <c r="L134" s="1">
        <v>153.1</v>
      </c>
      <c r="M134" s="1">
        <v>3.8</v>
      </c>
      <c r="N134" s="1">
        <v>84.0</v>
      </c>
      <c r="O134" s="1">
        <v>5.1</v>
      </c>
      <c r="P134" s="1">
        <v>7.32</v>
      </c>
      <c r="Q134" s="1">
        <v>3.75</v>
      </c>
      <c r="R134" s="1">
        <v>1.952</v>
      </c>
      <c r="S134" s="1">
        <v>249.0</v>
      </c>
      <c r="T134" s="1">
        <v>21.24</v>
      </c>
      <c r="U134" s="1">
        <v>4.662</v>
      </c>
      <c r="V134" s="1">
        <v>217.0</v>
      </c>
      <c r="W134" s="1">
        <f t="shared" si="1"/>
        <v>365.5765921</v>
      </c>
      <c r="X134" s="1">
        <v>37.9</v>
      </c>
      <c r="Y134" s="1">
        <v>22.72248035</v>
      </c>
      <c r="Z134" s="1">
        <f t="shared" si="2"/>
        <v>4.400928</v>
      </c>
      <c r="AA134" s="1">
        <v>0.307185301</v>
      </c>
      <c r="AB134" s="1">
        <v>93.0</v>
      </c>
      <c r="AC134" s="1">
        <v>32.4082915</v>
      </c>
      <c r="AD134" s="1" t="s">
        <v>155</v>
      </c>
      <c r="AE134" s="1">
        <v>30.91391351</v>
      </c>
      <c r="AF134" s="1">
        <v>104.5</v>
      </c>
      <c r="AG134" s="1" t="s">
        <v>140</v>
      </c>
      <c r="AH134" s="1" t="s">
        <v>141</v>
      </c>
      <c r="AI134" s="1" t="s">
        <v>167</v>
      </c>
      <c r="AJ134" s="1" t="s">
        <v>167</v>
      </c>
      <c r="AK134" s="1" t="s">
        <v>143</v>
      </c>
      <c r="AL134" s="1">
        <v>121.0</v>
      </c>
      <c r="AM134" s="1">
        <v>80.0</v>
      </c>
      <c r="AN134" s="1">
        <v>1936.92</v>
      </c>
      <c r="AO134" s="1">
        <v>19.7145</v>
      </c>
      <c r="AP134" s="1">
        <v>484.054</v>
      </c>
      <c r="AQ134" s="1">
        <v>962.189</v>
      </c>
      <c r="AR134" s="1">
        <v>13.0099</v>
      </c>
      <c r="AS134" s="1">
        <v>1139.19</v>
      </c>
      <c r="AT134" s="1">
        <v>3142.81</v>
      </c>
      <c r="AU134" s="1">
        <v>258.035</v>
      </c>
      <c r="AV134" s="1">
        <v>9.93151</v>
      </c>
      <c r="AW134" s="1">
        <v>1.33712</v>
      </c>
      <c r="AX134" s="1">
        <v>3.47772</v>
      </c>
      <c r="AY134" s="1">
        <v>662.408</v>
      </c>
      <c r="AZ134" s="1">
        <v>1.06008</v>
      </c>
      <c r="BA134" s="1">
        <v>1.21622</v>
      </c>
      <c r="BB134" s="1">
        <v>18.3999</v>
      </c>
      <c r="BC134" s="1">
        <v>4.64382</v>
      </c>
      <c r="BD134" s="1">
        <v>2.31132</v>
      </c>
      <c r="BE134" s="1">
        <v>382.216</v>
      </c>
      <c r="BF134" s="1">
        <v>6.58481</v>
      </c>
      <c r="BG134" s="1">
        <v>153.055</v>
      </c>
      <c r="BH134" s="1">
        <v>0.486899775</v>
      </c>
      <c r="BI134" s="1">
        <v>0.0</v>
      </c>
      <c r="BJ134" s="1">
        <v>0.133695641</v>
      </c>
      <c r="BK134" s="1">
        <v>0.040318602</v>
      </c>
      <c r="BL134" s="1" t="s">
        <v>144</v>
      </c>
      <c r="BM134" s="1" t="s">
        <v>146</v>
      </c>
      <c r="BN134" s="1" t="s">
        <v>145</v>
      </c>
      <c r="BO134" s="1" t="s">
        <v>145</v>
      </c>
      <c r="BP134" s="1" t="s">
        <v>146</v>
      </c>
      <c r="BQ134" s="1" t="s">
        <v>145</v>
      </c>
      <c r="BR134" s="1" t="s">
        <v>145</v>
      </c>
      <c r="BS134" s="1" t="s">
        <v>147</v>
      </c>
      <c r="BT134" s="1" t="s">
        <v>147</v>
      </c>
      <c r="BU134" s="1" t="s">
        <v>147</v>
      </c>
      <c r="BV134" s="1" t="s">
        <v>147</v>
      </c>
      <c r="BW134" s="1" t="s">
        <v>147</v>
      </c>
      <c r="BX134" s="1">
        <v>-0.754897502</v>
      </c>
      <c r="BY134" s="1">
        <v>-0.389725091</v>
      </c>
      <c r="BZ134" s="1" t="s">
        <v>1094</v>
      </c>
      <c r="CA134" s="1">
        <v>31.57894737</v>
      </c>
      <c r="CB134" s="1" t="s">
        <v>148</v>
      </c>
      <c r="CC134" s="1">
        <v>0.185117134</v>
      </c>
      <c r="CD134" s="1">
        <v>0.611878192</v>
      </c>
      <c r="CE134" s="1">
        <v>0.060714961</v>
      </c>
      <c r="CF134" s="1">
        <v>0.004917723</v>
      </c>
      <c r="CG134" s="1">
        <v>0.034207895</v>
      </c>
      <c r="CH134" s="1">
        <v>552.051</v>
      </c>
      <c r="CI134" s="2" t="s">
        <v>1093</v>
      </c>
      <c r="CJ134" s="1">
        <v>443.542</v>
      </c>
      <c r="CK134" s="1">
        <v>393.243</v>
      </c>
      <c r="CL134" s="1">
        <v>50.299</v>
      </c>
      <c r="CM134" s="1">
        <v>390.914</v>
      </c>
      <c r="CN134" s="1">
        <v>48.556</v>
      </c>
      <c r="CO134" s="1">
        <v>0.446</v>
      </c>
      <c r="CP134" s="1">
        <v>0.0</v>
      </c>
      <c r="CQ134" s="1">
        <v>0.446</v>
      </c>
      <c r="CR134" s="1">
        <v>0.0</v>
      </c>
      <c r="CS134" s="1">
        <v>3.626</v>
      </c>
      <c r="CT134" s="1">
        <v>3.626</v>
      </c>
      <c r="CU134" s="1">
        <v>0.0</v>
      </c>
      <c r="CV134" s="1">
        <v>0.446</v>
      </c>
      <c r="CW134" s="1">
        <v>0.0</v>
      </c>
      <c r="CX134" s="1">
        <v>0.0</v>
      </c>
      <c r="CY134" s="1">
        <v>70.934</v>
      </c>
      <c r="CZ134" s="1">
        <v>0.036</v>
      </c>
      <c r="DA134" s="1">
        <v>1.141</v>
      </c>
      <c r="DB134" s="1">
        <v>1.177</v>
      </c>
      <c r="DC134" s="1">
        <v>4.504</v>
      </c>
      <c r="DD134" s="1">
        <v>0.093</v>
      </c>
      <c r="DE134" s="1">
        <v>4.596</v>
      </c>
      <c r="DF134" s="1">
        <v>295.211</v>
      </c>
      <c r="DG134" s="1">
        <v>18.978</v>
      </c>
      <c r="DH134" s="1">
        <v>314.189</v>
      </c>
      <c r="DI134" s="1">
        <v>1.374</v>
      </c>
      <c r="DJ134" s="1">
        <v>1.415</v>
      </c>
      <c r="DK134" s="1">
        <v>2.789</v>
      </c>
      <c r="DL134" s="1">
        <v>20.72</v>
      </c>
      <c r="DM134" s="1">
        <v>25.046</v>
      </c>
      <c r="DN134" s="1">
        <v>45.766</v>
      </c>
      <c r="DO134" s="1">
        <v>0.0</v>
      </c>
      <c r="DP134" s="1">
        <v>3.626</v>
      </c>
      <c r="DQ134" s="1">
        <v>3.626</v>
      </c>
      <c r="DR134" s="1" t="s">
        <v>158</v>
      </c>
      <c r="DS134" s="1" t="s">
        <v>157</v>
      </c>
      <c r="DT134" s="1" t="s">
        <v>149</v>
      </c>
      <c r="DU134" s="1" t="s">
        <v>158</v>
      </c>
      <c r="DV134" s="1">
        <v>285.015</v>
      </c>
      <c r="DW134" s="1" t="s">
        <v>1093</v>
      </c>
      <c r="DX134" s="1">
        <v>228.993</v>
      </c>
      <c r="DY134" s="1">
        <v>201.822</v>
      </c>
      <c r="DZ134" s="1">
        <v>25.068</v>
      </c>
      <c r="EA134" s="1" t="s">
        <v>158</v>
      </c>
      <c r="EB134" s="1" t="s">
        <v>157</v>
      </c>
      <c r="EC134" s="1" t="s">
        <v>149</v>
      </c>
      <c r="ED134" s="1" t="s">
        <v>158</v>
      </c>
      <c r="EE134" s="1" t="s">
        <v>563</v>
      </c>
      <c r="EF134" s="1" t="s">
        <v>151</v>
      </c>
      <c r="EG134" s="1" t="s">
        <v>151</v>
      </c>
    </row>
    <row r="135" ht="14.25" customHeight="1">
      <c r="A135" s="1" t="s">
        <v>564</v>
      </c>
      <c r="B135" s="1" t="s">
        <v>153</v>
      </c>
      <c r="C135" s="1">
        <v>24.0</v>
      </c>
      <c r="D135" s="4" t="s">
        <v>137</v>
      </c>
      <c r="E135" s="1">
        <v>62.3</v>
      </c>
      <c r="F135" s="1">
        <v>45.0</v>
      </c>
      <c r="G135" s="1" t="s">
        <v>154</v>
      </c>
      <c r="H135" s="1">
        <v>19.0</v>
      </c>
      <c r="I135" s="1">
        <v>88.0</v>
      </c>
      <c r="J135" s="1">
        <v>152.0</v>
      </c>
      <c r="K135" s="1">
        <v>3.377777778</v>
      </c>
      <c r="L135" s="1">
        <v>285.2</v>
      </c>
      <c r="M135" s="1">
        <v>2.0</v>
      </c>
      <c r="N135" s="1">
        <v>77.0</v>
      </c>
      <c r="O135" s="1">
        <v>4.9</v>
      </c>
      <c r="P135" s="1">
        <v>9.49</v>
      </c>
      <c r="Q135" s="1">
        <v>4.68</v>
      </c>
      <c r="R135" s="1">
        <v>2.027777778</v>
      </c>
      <c r="S135" s="1">
        <v>96.0</v>
      </c>
      <c r="T135" s="1">
        <v>16.75</v>
      </c>
      <c r="U135" s="1">
        <v>4.2735</v>
      </c>
      <c r="V135" s="1">
        <v>219.3</v>
      </c>
      <c r="W135" s="1">
        <f t="shared" si="1"/>
        <v>433.0963154</v>
      </c>
      <c r="X135" s="1">
        <v>48.8</v>
      </c>
      <c r="Y135" s="1">
        <v>31.43286726</v>
      </c>
      <c r="Z135" s="1">
        <f t="shared" si="2"/>
        <v>3.181383333</v>
      </c>
      <c r="AA135" s="1">
        <v>0.32108544</v>
      </c>
      <c r="AB135" s="1">
        <v>64.8</v>
      </c>
      <c r="AC135" s="1">
        <v>24.53964497</v>
      </c>
      <c r="AD135" s="1" t="s">
        <v>154</v>
      </c>
      <c r="AE135" s="1">
        <v>34.02258709</v>
      </c>
      <c r="AF135" s="1">
        <v>78.4</v>
      </c>
      <c r="AG135" s="1" t="s">
        <v>154</v>
      </c>
      <c r="AH135" s="1" t="s">
        <v>154</v>
      </c>
      <c r="AI135" s="1" t="s">
        <v>142</v>
      </c>
      <c r="AJ135" s="1" t="s">
        <v>142</v>
      </c>
      <c r="AK135" s="1" t="s">
        <v>143</v>
      </c>
      <c r="AL135" s="1">
        <v>98.0</v>
      </c>
      <c r="AM135" s="1">
        <v>66.0</v>
      </c>
      <c r="AN135" s="1">
        <v>1900.05</v>
      </c>
      <c r="AO135" s="1">
        <v>14.1994</v>
      </c>
      <c r="AP135" s="1">
        <v>673.142</v>
      </c>
      <c r="AQ135" s="1">
        <v>1020.06</v>
      </c>
      <c r="AR135" s="1">
        <v>13.0798</v>
      </c>
      <c r="AS135" s="1">
        <v>1231.23</v>
      </c>
      <c r="AT135" s="1">
        <v>2757.85</v>
      </c>
      <c r="AU135" s="1">
        <v>211.691</v>
      </c>
      <c r="AV135" s="1">
        <v>9.99316</v>
      </c>
      <c r="AW135" s="1">
        <v>1.04143</v>
      </c>
      <c r="AX135" s="1">
        <v>3.09328</v>
      </c>
      <c r="AY135" s="1">
        <v>698.199</v>
      </c>
      <c r="AZ135" s="1">
        <v>1.19432</v>
      </c>
      <c r="BA135" s="1">
        <v>1.53958</v>
      </c>
      <c r="BB135" s="1">
        <v>13.5331</v>
      </c>
      <c r="BC135" s="1">
        <v>4.60418</v>
      </c>
      <c r="BD135" s="1">
        <v>2.29687</v>
      </c>
      <c r="BE135" s="1">
        <v>379.142</v>
      </c>
      <c r="BF135" s="1">
        <v>7.05874</v>
      </c>
      <c r="BG135" s="1">
        <v>122.338</v>
      </c>
      <c r="BH135" s="1">
        <v>0.535996784</v>
      </c>
      <c r="BI135" s="1">
        <v>0.137298996</v>
      </c>
      <c r="BJ135" s="1">
        <v>0.04071893</v>
      </c>
      <c r="BK135" s="1">
        <v>0.0</v>
      </c>
      <c r="BL135" s="1" t="s">
        <v>144</v>
      </c>
      <c r="BM135" s="1" t="s">
        <v>146</v>
      </c>
      <c r="BN135" s="1" t="s">
        <v>146</v>
      </c>
      <c r="BO135" s="1" t="s">
        <v>145</v>
      </c>
      <c r="BP135" s="1" t="s">
        <v>146</v>
      </c>
      <c r="BQ135" s="1" t="s">
        <v>146</v>
      </c>
      <c r="BR135" s="1" t="s">
        <v>145</v>
      </c>
      <c r="BS135" s="1">
        <v>17.64836604</v>
      </c>
      <c r="BT135" s="1">
        <v>17.67261048</v>
      </c>
      <c r="BU135" s="1">
        <v>8.350521335</v>
      </c>
      <c r="BV135" s="1">
        <v>0.509271825</v>
      </c>
      <c r="BW135" s="1">
        <v>0.226064358</v>
      </c>
      <c r="BX135" s="1">
        <v>0.818712029</v>
      </c>
      <c r="BY135" s="1">
        <v>0.430901068</v>
      </c>
      <c r="BZ135" s="1" t="s">
        <v>1091</v>
      </c>
      <c r="CA135" s="1">
        <v>34.54591837</v>
      </c>
      <c r="CB135" s="1" t="s">
        <v>148</v>
      </c>
      <c r="CC135" s="1">
        <v>0.013951967</v>
      </c>
      <c r="CD135" s="1">
        <v>0.491988519</v>
      </c>
      <c r="CE135" s="1">
        <v>0.042800567</v>
      </c>
      <c r="CF135" s="1">
        <v>0.011699306</v>
      </c>
      <c r="CG135" s="1">
        <v>0.216255495</v>
      </c>
      <c r="CH135" s="1">
        <v>504.027</v>
      </c>
      <c r="CI135" s="2" t="s">
        <v>1093</v>
      </c>
      <c r="CJ135" s="1">
        <v>123.764</v>
      </c>
      <c r="CK135" s="1">
        <v>101.345</v>
      </c>
      <c r="CL135" s="1">
        <v>22.418</v>
      </c>
      <c r="CM135" s="1">
        <v>80.763</v>
      </c>
      <c r="CN135" s="1">
        <v>42.347</v>
      </c>
      <c r="CO135" s="1">
        <v>0.298</v>
      </c>
      <c r="CP135" s="1">
        <v>0.0</v>
      </c>
      <c r="CQ135" s="1">
        <v>0.298</v>
      </c>
      <c r="CR135" s="1">
        <v>0.0</v>
      </c>
      <c r="CS135" s="1">
        <v>0.356</v>
      </c>
      <c r="CT135" s="1">
        <v>0.356</v>
      </c>
      <c r="CU135" s="1">
        <v>0.0</v>
      </c>
      <c r="CV135" s="1">
        <v>0.298</v>
      </c>
      <c r="CW135" s="1">
        <v>55.829</v>
      </c>
      <c r="CX135" s="1">
        <v>0.0</v>
      </c>
      <c r="CY135" s="1">
        <v>15.701</v>
      </c>
      <c r="CZ135" s="1">
        <v>0.0</v>
      </c>
      <c r="DA135" s="1">
        <v>0.0</v>
      </c>
      <c r="DB135" s="1">
        <v>0.0</v>
      </c>
      <c r="DC135" s="1">
        <v>2.899</v>
      </c>
      <c r="DD135" s="1">
        <v>0.0</v>
      </c>
      <c r="DE135" s="1">
        <v>2.899</v>
      </c>
      <c r="DF135" s="1">
        <v>4.131</v>
      </c>
      <c r="DG135" s="1">
        <v>2.203</v>
      </c>
      <c r="DH135" s="1">
        <v>6.334</v>
      </c>
      <c r="DI135" s="1">
        <v>17.576</v>
      </c>
      <c r="DJ135" s="1">
        <v>12.573</v>
      </c>
      <c r="DK135" s="1">
        <v>30.149</v>
      </c>
      <c r="DL135" s="1">
        <v>4.907</v>
      </c>
      <c r="DM135" s="1">
        <v>7.281</v>
      </c>
      <c r="DN135" s="1">
        <v>12.189</v>
      </c>
      <c r="DO135" s="1">
        <v>0.0</v>
      </c>
      <c r="DP135" s="1">
        <v>0.356</v>
      </c>
      <c r="DQ135" s="1">
        <v>0.356</v>
      </c>
      <c r="DR135" s="1" t="s">
        <v>158</v>
      </c>
      <c r="DS135" s="1" t="s">
        <v>158</v>
      </c>
      <c r="DT135" s="1" t="s">
        <v>157</v>
      </c>
      <c r="DU135" s="1" t="s">
        <v>158</v>
      </c>
      <c r="DV135" s="1">
        <v>265.27</v>
      </c>
      <c r="DW135" s="1" t="s">
        <v>1093</v>
      </c>
      <c r="DX135" s="1">
        <v>65.137</v>
      </c>
      <c r="DY135" s="1">
        <v>42.506</v>
      </c>
      <c r="DZ135" s="1">
        <v>22.287</v>
      </c>
      <c r="EA135" s="1" t="s">
        <v>158</v>
      </c>
      <c r="EB135" s="1" t="s">
        <v>158</v>
      </c>
      <c r="EC135" s="1" t="s">
        <v>157</v>
      </c>
      <c r="ED135" s="1" t="s">
        <v>158</v>
      </c>
      <c r="EE135" s="1" t="s">
        <v>565</v>
      </c>
      <c r="EF135" s="1" t="s">
        <v>151</v>
      </c>
      <c r="EG135" s="1" t="s">
        <v>151</v>
      </c>
    </row>
    <row r="136" ht="14.25" customHeight="1">
      <c r="A136" s="1" t="s">
        <v>568</v>
      </c>
      <c r="B136" s="1" t="s">
        <v>153</v>
      </c>
      <c r="C136" s="1">
        <v>41.0</v>
      </c>
      <c r="D136" s="4" t="s">
        <v>161</v>
      </c>
      <c r="E136" s="1">
        <v>104.0</v>
      </c>
      <c r="F136" s="1">
        <v>43.0</v>
      </c>
      <c r="G136" s="1" t="s">
        <v>154</v>
      </c>
      <c r="H136" s="1">
        <v>15.0</v>
      </c>
      <c r="I136" s="1">
        <v>156.0</v>
      </c>
      <c r="J136" s="1">
        <v>214.0</v>
      </c>
      <c r="K136" s="1">
        <v>4.976744186</v>
      </c>
      <c r="L136" s="1">
        <v>75.3</v>
      </c>
      <c r="M136" s="1">
        <v>7.7</v>
      </c>
      <c r="N136" s="1">
        <v>91.0</v>
      </c>
      <c r="O136" s="1">
        <v>5.0</v>
      </c>
      <c r="P136" s="1">
        <v>15.12</v>
      </c>
      <c r="Q136" s="1">
        <v>6.14</v>
      </c>
      <c r="R136" s="1">
        <v>2.462540717</v>
      </c>
      <c r="S136" s="1">
        <v>76.0</v>
      </c>
      <c r="T136" s="1">
        <v>13.4</v>
      </c>
      <c r="U136" s="1">
        <v>5.0505</v>
      </c>
      <c r="V136" s="1">
        <v>135.8</v>
      </c>
      <c r="W136" s="1">
        <f t="shared" si="1"/>
        <v>172.8474686</v>
      </c>
      <c r="X136" s="1">
        <v>57.9</v>
      </c>
      <c r="Y136" s="1">
        <v>33.24630191</v>
      </c>
      <c r="Z136" s="1">
        <f t="shared" si="2"/>
        <v>3.007853333</v>
      </c>
      <c r="AA136" s="1">
        <v>0.323616585</v>
      </c>
      <c r="AB136" s="1">
        <v>80.0</v>
      </c>
      <c r="AC136" s="1">
        <v>30.97834652</v>
      </c>
      <c r="AD136" s="1" t="s">
        <v>155</v>
      </c>
      <c r="AE136" s="1">
        <v>45.37068585</v>
      </c>
      <c r="AF136" s="1">
        <v>95.4</v>
      </c>
      <c r="AG136" s="1" t="s">
        <v>140</v>
      </c>
      <c r="AH136" s="1" t="s">
        <v>141</v>
      </c>
      <c r="AI136" s="1" t="s">
        <v>142</v>
      </c>
      <c r="AJ136" s="1" t="s">
        <v>142</v>
      </c>
      <c r="AK136" s="1" t="s">
        <v>143</v>
      </c>
      <c r="AL136" s="1">
        <v>117.0</v>
      </c>
      <c r="AM136" s="1">
        <v>81.0</v>
      </c>
      <c r="AN136" s="1">
        <v>1876.32</v>
      </c>
      <c r="AO136" s="1">
        <v>18.9729</v>
      </c>
      <c r="AP136" s="1">
        <v>382.242</v>
      </c>
      <c r="AQ136" s="1">
        <v>655.72</v>
      </c>
      <c r="AR136" s="1">
        <v>11.4862</v>
      </c>
      <c r="AS136" s="1">
        <v>768.804</v>
      </c>
      <c r="AT136" s="1">
        <v>2086.12</v>
      </c>
      <c r="AU136" s="1">
        <v>168.801</v>
      </c>
      <c r="AV136" s="1">
        <v>9.32327</v>
      </c>
      <c r="AW136" s="1">
        <v>0.953254</v>
      </c>
      <c r="AX136" s="1">
        <v>2.17163</v>
      </c>
      <c r="AY136" s="1">
        <v>549.109</v>
      </c>
      <c r="AZ136" s="1">
        <v>0.858705</v>
      </c>
      <c r="BA136" s="1">
        <v>1.12775</v>
      </c>
      <c r="BB136" s="1">
        <v>11.5144</v>
      </c>
      <c r="BC136" s="1">
        <v>10.0794</v>
      </c>
      <c r="BD136" s="1">
        <v>1.23509</v>
      </c>
      <c r="BE136" s="1">
        <v>197.899</v>
      </c>
      <c r="BF136" s="1">
        <v>7.2223</v>
      </c>
      <c r="BG136" s="1">
        <v>123.566</v>
      </c>
      <c r="BH136" s="1">
        <v>1.582455914</v>
      </c>
      <c r="BI136" s="1">
        <v>0.475407518</v>
      </c>
      <c r="BJ136" s="1">
        <v>0.276402467</v>
      </c>
      <c r="BK136" s="1">
        <v>0.0</v>
      </c>
      <c r="BL136" s="1" t="s">
        <v>144</v>
      </c>
      <c r="BM136" s="1" t="s">
        <v>145</v>
      </c>
      <c r="BN136" s="1" t="s">
        <v>146</v>
      </c>
      <c r="BO136" s="1" t="s">
        <v>145</v>
      </c>
      <c r="BP136" s="1" t="s">
        <v>146</v>
      </c>
      <c r="BQ136" s="1" t="s">
        <v>145</v>
      </c>
      <c r="BR136" s="1" t="s">
        <v>145</v>
      </c>
      <c r="BS136" s="1">
        <v>82.53904359</v>
      </c>
      <c r="BT136" s="1">
        <v>13.89224537</v>
      </c>
      <c r="BU136" s="1">
        <v>6.240484883</v>
      </c>
      <c r="BV136" s="1">
        <v>3.309865007</v>
      </c>
      <c r="BW136" s="1">
        <v>2.996591399</v>
      </c>
      <c r="BX136" s="1">
        <v>1.001759489</v>
      </c>
      <c r="BY136" s="1">
        <v>0.533986935</v>
      </c>
      <c r="BZ136" s="1" t="s">
        <v>1091</v>
      </c>
      <c r="CA136" s="1">
        <v>42.31027254</v>
      </c>
      <c r="CB136" s="1" t="s">
        <v>148</v>
      </c>
      <c r="CC136" s="1">
        <v>0.141361054</v>
      </c>
      <c r="CD136" s="1">
        <v>0.338176759</v>
      </c>
      <c r="CE136" s="1">
        <v>0.098233953</v>
      </c>
      <c r="CF136" s="1">
        <v>0.044595587</v>
      </c>
      <c r="CG136" s="1">
        <v>0.083239943</v>
      </c>
      <c r="CH136" s="1">
        <v>524.546</v>
      </c>
      <c r="CI136" s="2" t="s">
        <v>1093</v>
      </c>
      <c r="CJ136" s="1">
        <v>281.253</v>
      </c>
      <c r="CK136" s="1">
        <v>182.818</v>
      </c>
      <c r="CL136" s="1">
        <v>98.436</v>
      </c>
      <c r="CM136" s="1">
        <v>23.677</v>
      </c>
      <c r="CN136" s="1">
        <v>254.784</v>
      </c>
      <c r="CO136" s="1">
        <v>2.782</v>
      </c>
      <c r="CP136" s="1">
        <v>0.0</v>
      </c>
      <c r="CQ136" s="1">
        <v>2.782</v>
      </c>
      <c r="CR136" s="1">
        <v>0.0</v>
      </c>
      <c r="CS136" s="1">
        <v>0.011</v>
      </c>
      <c r="CT136" s="1">
        <v>0.011</v>
      </c>
      <c r="CU136" s="1">
        <v>0.0</v>
      </c>
      <c r="CV136" s="1">
        <v>0.198</v>
      </c>
      <c r="CW136" s="1">
        <v>0.0</v>
      </c>
      <c r="CX136" s="1">
        <v>0.0</v>
      </c>
      <c r="CY136" s="1">
        <v>3.077</v>
      </c>
      <c r="CZ136" s="1">
        <v>14.235</v>
      </c>
      <c r="DA136" s="1">
        <v>3.707</v>
      </c>
      <c r="DB136" s="1">
        <v>17.942</v>
      </c>
      <c r="DC136" s="1">
        <v>2.156</v>
      </c>
      <c r="DD136" s="1">
        <v>0.0</v>
      </c>
      <c r="DE136" s="1">
        <v>2.156</v>
      </c>
      <c r="DF136" s="1">
        <v>0.408</v>
      </c>
      <c r="DG136" s="1">
        <v>0.094</v>
      </c>
      <c r="DH136" s="1">
        <v>0.502</v>
      </c>
      <c r="DI136" s="1">
        <v>0.7</v>
      </c>
      <c r="DJ136" s="1">
        <v>0.469</v>
      </c>
      <c r="DK136" s="1">
        <v>1.169</v>
      </c>
      <c r="DL136" s="1">
        <v>159.453</v>
      </c>
      <c r="DM136" s="1">
        <v>94.147</v>
      </c>
      <c r="DN136" s="1">
        <v>253.6</v>
      </c>
      <c r="DO136" s="1">
        <v>0.0</v>
      </c>
      <c r="DP136" s="1">
        <v>0.011</v>
      </c>
      <c r="DQ136" s="1">
        <v>0.011</v>
      </c>
      <c r="DR136" s="1" t="s">
        <v>158</v>
      </c>
      <c r="DS136" s="1" t="s">
        <v>158</v>
      </c>
      <c r="DT136" s="1" t="s">
        <v>158</v>
      </c>
      <c r="DU136" s="1" t="s">
        <v>157</v>
      </c>
      <c r="DV136" s="1">
        <v>279.561</v>
      </c>
      <c r="DW136" s="1" t="s">
        <v>1093</v>
      </c>
      <c r="DX136" s="1">
        <v>149.896</v>
      </c>
      <c r="DY136" s="1">
        <v>12.619</v>
      </c>
      <c r="DZ136" s="1">
        <v>135.789</v>
      </c>
      <c r="EA136" s="1" t="s">
        <v>158</v>
      </c>
      <c r="EB136" s="1" t="s">
        <v>158</v>
      </c>
      <c r="EC136" s="1" t="s">
        <v>158</v>
      </c>
      <c r="ED136" s="1" t="s">
        <v>157</v>
      </c>
      <c r="EE136" s="1" t="s">
        <v>569</v>
      </c>
      <c r="EF136" s="1" t="s">
        <v>151</v>
      </c>
      <c r="EG136" s="1" t="s">
        <v>151</v>
      </c>
    </row>
    <row r="137" ht="14.25" customHeight="1">
      <c r="A137" s="1" t="s">
        <v>570</v>
      </c>
      <c r="B137" s="1" t="s">
        <v>153</v>
      </c>
      <c r="C137" s="1">
        <v>51.0</v>
      </c>
      <c r="D137" s="4" t="s">
        <v>161</v>
      </c>
      <c r="E137" s="1">
        <v>99.5</v>
      </c>
      <c r="F137" s="1">
        <v>61.0</v>
      </c>
      <c r="G137" s="1" t="s">
        <v>154</v>
      </c>
      <c r="H137" s="1">
        <v>30.0</v>
      </c>
      <c r="I137" s="1">
        <v>145.0</v>
      </c>
      <c r="J137" s="1">
        <v>236.0</v>
      </c>
      <c r="K137" s="1">
        <v>3.868852459</v>
      </c>
      <c r="L137" s="1">
        <v>264.9</v>
      </c>
      <c r="M137" s="1">
        <v>6.2</v>
      </c>
      <c r="N137" s="1">
        <v>82.0</v>
      </c>
      <c r="O137" s="1">
        <v>5.4</v>
      </c>
      <c r="P137" s="1">
        <v>16.62</v>
      </c>
      <c r="Q137" s="1">
        <v>12.34</v>
      </c>
      <c r="R137" s="1">
        <v>1.346839546</v>
      </c>
      <c r="S137" s="1">
        <v>148.0</v>
      </c>
      <c r="T137" s="1">
        <v>8.48</v>
      </c>
      <c r="U137" s="1">
        <v>4.551</v>
      </c>
      <c r="V137" s="1">
        <v>122.6</v>
      </c>
      <c r="W137" s="1">
        <f t="shared" si="1"/>
        <v>161.3701237</v>
      </c>
      <c r="X137" s="1">
        <v>93.2</v>
      </c>
      <c r="Y137" s="1">
        <v>58.30151367</v>
      </c>
      <c r="Z137" s="1">
        <f t="shared" si="2"/>
        <v>1.715221333</v>
      </c>
      <c r="AA137" s="1">
        <v>0.351353061</v>
      </c>
      <c r="AB137" s="1">
        <v>74.4</v>
      </c>
      <c r="AC137" s="1">
        <v>27.56118008</v>
      </c>
      <c r="AD137" s="1" t="s">
        <v>139</v>
      </c>
      <c r="AE137" s="1">
        <v>41.29473851</v>
      </c>
      <c r="AF137" s="1">
        <v>90.8</v>
      </c>
      <c r="AG137" s="1" t="s">
        <v>140</v>
      </c>
      <c r="AH137" s="1" t="s">
        <v>141</v>
      </c>
      <c r="AI137" s="1" t="s">
        <v>142</v>
      </c>
      <c r="AJ137" s="1" t="s">
        <v>142</v>
      </c>
      <c r="AK137" s="1" t="s">
        <v>143</v>
      </c>
      <c r="AL137" s="1">
        <v>142.0</v>
      </c>
      <c r="AM137" s="1">
        <v>86.0</v>
      </c>
      <c r="AN137" s="1">
        <v>1714.34</v>
      </c>
      <c r="AO137" s="1">
        <v>17.5082</v>
      </c>
      <c r="AP137" s="1">
        <v>579.989</v>
      </c>
      <c r="AQ137" s="1">
        <v>908.172</v>
      </c>
      <c r="AR137" s="1">
        <v>12.1153</v>
      </c>
      <c r="AS137" s="1">
        <v>1346.56</v>
      </c>
      <c r="AT137" s="1">
        <v>2540.2</v>
      </c>
      <c r="AU137" s="1">
        <v>208.025</v>
      </c>
      <c r="AV137" s="1">
        <v>9.90726</v>
      </c>
      <c r="AW137" s="1">
        <v>1.27618</v>
      </c>
      <c r="AX137" s="1">
        <v>3.30158</v>
      </c>
      <c r="AY137" s="1">
        <v>700.375</v>
      </c>
      <c r="AZ137" s="1">
        <v>1.11738</v>
      </c>
      <c r="BA137" s="1">
        <v>1.47116</v>
      </c>
      <c r="BB137" s="1">
        <v>13.2716</v>
      </c>
      <c r="BC137" s="1">
        <v>4.00623</v>
      </c>
      <c r="BD137" s="1">
        <v>1.49408</v>
      </c>
      <c r="BE137" s="1">
        <v>384.453</v>
      </c>
      <c r="BF137" s="1">
        <v>6.97394</v>
      </c>
      <c r="BG137" s="1">
        <v>145.257</v>
      </c>
      <c r="BH137" s="1">
        <v>6.958010899</v>
      </c>
      <c r="BI137" s="1">
        <v>4.57604448</v>
      </c>
      <c r="BJ137" s="1">
        <v>1.273145243</v>
      </c>
      <c r="BK137" s="1">
        <v>0.051435988</v>
      </c>
      <c r="BL137" s="1" t="s">
        <v>144</v>
      </c>
      <c r="BM137" s="1" t="s">
        <v>145</v>
      </c>
      <c r="BN137" s="1" t="s">
        <v>146</v>
      </c>
      <c r="BO137" s="1" t="s">
        <v>146</v>
      </c>
      <c r="BP137" s="1" t="s">
        <v>146</v>
      </c>
      <c r="BQ137" s="1" t="s">
        <v>145</v>
      </c>
      <c r="BR137" s="1" t="s">
        <v>146</v>
      </c>
      <c r="BS137" s="1">
        <v>446.6432427</v>
      </c>
      <c r="BT137" s="1">
        <v>201.0258522</v>
      </c>
      <c r="BU137" s="1">
        <v>6.333911755</v>
      </c>
      <c r="BV137" s="1">
        <v>2.658639587</v>
      </c>
      <c r="BW137" s="1">
        <v>0.434548041</v>
      </c>
      <c r="BX137" s="1">
        <v>0.615606576</v>
      </c>
      <c r="BY137" s="1">
        <v>0.359163697</v>
      </c>
      <c r="BZ137" s="1" t="s">
        <v>1091</v>
      </c>
      <c r="CA137" s="1">
        <v>39.81057269</v>
      </c>
      <c r="CB137" s="1" t="s">
        <v>148</v>
      </c>
      <c r="CC137" s="1">
        <v>0.124435591</v>
      </c>
      <c r="CD137" s="1">
        <v>0.284296149</v>
      </c>
      <c r="CE137" s="1">
        <v>0.459030544</v>
      </c>
      <c r="CF137" s="1">
        <v>0.00375166</v>
      </c>
      <c r="CG137" s="1">
        <v>0.018957503</v>
      </c>
      <c r="CH137" s="1">
        <v>1038.676</v>
      </c>
      <c r="CI137" s="2" t="s">
        <v>1080</v>
      </c>
      <c r="CJ137" s="1">
        <v>538.386</v>
      </c>
      <c r="CK137" s="1">
        <v>425.606</v>
      </c>
      <c r="CL137" s="1">
        <v>112.78</v>
      </c>
      <c r="CM137" s="1">
        <v>345.312</v>
      </c>
      <c r="CN137" s="1">
        <v>174.974</v>
      </c>
      <c r="CO137" s="1">
        <v>12.172</v>
      </c>
      <c r="CP137" s="1">
        <v>0.0</v>
      </c>
      <c r="CQ137" s="1">
        <v>12.172</v>
      </c>
      <c r="CR137" s="1">
        <v>0.0</v>
      </c>
      <c r="CS137" s="1">
        <v>5.928</v>
      </c>
      <c r="CT137" s="1">
        <v>5.928</v>
      </c>
      <c r="CU137" s="1">
        <v>0.0</v>
      </c>
      <c r="CV137" s="1">
        <v>12.172</v>
      </c>
      <c r="CW137" s="1">
        <v>239.267</v>
      </c>
      <c r="CX137" s="1">
        <v>0.0</v>
      </c>
      <c r="CY137" s="1">
        <v>45.199</v>
      </c>
      <c r="CZ137" s="1">
        <v>0.484</v>
      </c>
      <c r="DA137" s="1">
        <v>1.159</v>
      </c>
      <c r="DB137" s="1">
        <v>1.643</v>
      </c>
      <c r="DC137" s="1">
        <v>0.0</v>
      </c>
      <c r="DD137" s="1">
        <v>0.111</v>
      </c>
      <c r="DE137" s="1">
        <v>0.111</v>
      </c>
      <c r="DF137" s="1">
        <v>42.412</v>
      </c>
      <c r="DG137" s="1">
        <v>16.681</v>
      </c>
      <c r="DH137" s="1">
        <v>59.093</v>
      </c>
      <c r="DI137" s="1">
        <v>70.786</v>
      </c>
      <c r="DJ137" s="1">
        <v>51.911</v>
      </c>
      <c r="DK137" s="1">
        <v>122.697</v>
      </c>
      <c r="DL137" s="1">
        <v>15.274</v>
      </c>
      <c r="DM137" s="1">
        <v>36.976</v>
      </c>
      <c r="DN137" s="1">
        <v>52.25</v>
      </c>
      <c r="DO137" s="1">
        <v>0.0</v>
      </c>
      <c r="DP137" s="1">
        <v>5.928</v>
      </c>
      <c r="DQ137" s="1">
        <v>5.928</v>
      </c>
      <c r="DR137" s="1" t="s">
        <v>157</v>
      </c>
      <c r="DS137" s="1" t="s">
        <v>157</v>
      </c>
      <c r="DT137" s="1" t="s">
        <v>149</v>
      </c>
      <c r="DU137" s="1" t="s">
        <v>157</v>
      </c>
      <c r="DV137" s="1">
        <v>605.875</v>
      </c>
      <c r="DW137" s="1" t="s">
        <v>1092</v>
      </c>
      <c r="DX137" s="1">
        <v>314.049</v>
      </c>
      <c r="DY137" s="1">
        <v>201.425</v>
      </c>
      <c r="DZ137" s="1">
        <v>102.065</v>
      </c>
      <c r="EA137" s="1" t="s">
        <v>157</v>
      </c>
      <c r="EB137" s="1" t="s">
        <v>157</v>
      </c>
      <c r="EC137" s="1" t="s">
        <v>149</v>
      </c>
      <c r="ED137" s="1" t="s">
        <v>157</v>
      </c>
      <c r="EE137" s="1" t="s">
        <v>571</v>
      </c>
      <c r="EF137" s="1" t="s">
        <v>151</v>
      </c>
      <c r="EG137" s="1" t="s">
        <v>151</v>
      </c>
    </row>
    <row r="138" ht="14.25" customHeight="1">
      <c r="A138" s="1" t="s">
        <v>572</v>
      </c>
      <c r="B138" s="1" t="s">
        <v>153</v>
      </c>
      <c r="C138" s="1">
        <v>32.0</v>
      </c>
      <c r="D138" s="4" t="s">
        <v>137</v>
      </c>
      <c r="E138" s="1">
        <v>89.4</v>
      </c>
      <c r="F138" s="1">
        <v>30.0</v>
      </c>
      <c r="G138" s="1" t="s">
        <v>154</v>
      </c>
      <c r="H138" s="1">
        <v>11.0</v>
      </c>
      <c r="I138" s="1">
        <v>145.0</v>
      </c>
      <c r="J138" s="1">
        <v>186.0</v>
      </c>
      <c r="K138" s="1">
        <v>6.2</v>
      </c>
      <c r="L138" s="1">
        <v>163.6</v>
      </c>
      <c r="M138" s="1">
        <v>0.9</v>
      </c>
      <c r="N138" s="1">
        <v>74.0</v>
      </c>
      <c r="O138" s="1">
        <v>5.2</v>
      </c>
      <c r="P138" s="1">
        <v>4.12</v>
      </c>
      <c r="Q138" s="1">
        <v>4.22</v>
      </c>
      <c r="R138" s="1">
        <v>0.976303318</v>
      </c>
      <c r="S138" s="1">
        <v>57.0</v>
      </c>
      <c r="T138" s="1">
        <v>10.92</v>
      </c>
      <c r="U138" s="1">
        <v>4.107</v>
      </c>
      <c r="V138" s="1">
        <v>178.3</v>
      </c>
      <c r="W138" s="1">
        <f t="shared" si="1"/>
        <v>359.8023064</v>
      </c>
      <c r="X138" s="1">
        <v>74.9</v>
      </c>
      <c r="Y138" s="1">
        <v>50.16896909</v>
      </c>
      <c r="Z138" s="1">
        <f t="shared" si="2"/>
        <v>1.993264</v>
      </c>
      <c r="AA138" s="1">
        <v>0.343479176</v>
      </c>
      <c r="AB138" s="1">
        <v>67.9</v>
      </c>
      <c r="AC138" s="1">
        <v>28.51923831</v>
      </c>
      <c r="AD138" s="1" t="s">
        <v>139</v>
      </c>
      <c r="AE138" s="1">
        <v>39.05892932</v>
      </c>
      <c r="AF138" s="1">
        <v>88.5</v>
      </c>
      <c r="AG138" s="1" t="s">
        <v>140</v>
      </c>
      <c r="AH138" s="1" t="s">
        <v>141</v>
      </c>
      <c r="AI138" s="1" t="s">
        <v>142</v>
      </c>
      <c r="AJ138" s="1" t="s">
        <v>167</v>
      </c>
      <c r="AK138" s="1" t="s">
        <v>143</v>
      </c>
      <c r="AL138" s="1">
        <v>113.0</v>
      </c>
      <c r="AM138" s="1">
        <v>69.0</v>
      </c>
      <c r="AN138" s="1">
        <v>1813.14</v>
      </c>
      <c r="AO138" s="1">
        <v>24.7205</v>
      </c>
      <c r="AP138" s="1">
        <v>421.858</v>
      </c>
      <c r="AQ138" s="1">
        <v>1065.52</v>
      </c>
      <c r="AR138" s="1">
        <v>14.4208</v>
      </c>
      <c r="AS138" s="1">
        <v>1233.16</v>
      </c>
      <c r="AT138" s="1">
        <v>2700.47</v>
      </c>
      <c r="AU138" s="1">
        <v>233.137</v>
      </c>
      <c r="AV138" s="1">
        <v>10.2515</v>
      </c>
      <c r="AW138" s="1">
        <v>1.98342</v>
      </c>
      <c r="AX138" s="1">
        <v>3.15648</v>
      </c>
      <c r="AY138" s="1">
        <v>724.662</v>
      </c>
      <c r="AZ138" s="1">
        <v>1.25552</v>
      </c>
      <c r="BA138" s="1">
        <v>1.6172</v>
      </c>
      <c r="BB138" s="1">
        <v>13.5331</v>
      </c>
      <c r="BC138" s="1">
        <v>4.99795</v>
      </c>
      <c r="BD138" s="1">
        <v>1.69563</v>
      </c>
      <c r="BE138" s="1">
        <v>421.083</v>
      </c>
      <c r="BF138" s="1">
        <v>6.77806</v>
      </c>
      <c r="BG138" s="1">
        <v>117.204</v>
      </c>
      <c r="BH138" s="1">
        <v>2.916259015</v>
      </c>
      <c r="BI138" s="1">
        <v>0.890859136</v>
      </c>
      <c r="BJ138" s="1">
        <v>0.903617011</v>
      </c>
      <c r="BK138" s="1">
        <v>0.049333973</v>
      </c>
      <c r="BL138" s="1" t="s">
        <v>156</v>
      </c>
      <c r="BM138" s="1" t="s">
        <v>146</v>
      </c>
      <c r="BN138" s="1" t="s">
        <v>146</v>
      </c>
      <c r="BO138" s="1" t="s">
        <v>145</v>
      </c>
      <c r="BP138" s="1" t="s">
        <v>146</v>
      </c>
      <c r="BQ138" s="1" t="s">
        <v>146</v>
      </c>
      <c r="BR138" s="1" t="s">
        <v>146</v>
      </c>
      <c r="BS138" s="1">
        <v>229.850455</v>
      </c>
      <c r="BT138" s="1">
        <v>47.58072272</v>
      </c>
      <c r="BU138" s="1">
        <v>10.05196044</v>
      </c>
      <c r="BV138" s="1">
        <v>1.256528478</v>
      </c>
      <c r="BW138" s="1">
        <v>0.214549134</v>
      </c>
      <c r="BX138" s="1">
        <v>-0.702576419</v>
      </c>
      <c r="BY138" s="1">
        <v>-0.387521467</v>
      </c>
      <c r="BZ138" s="1" t="s">
        <v>1094</v>
      </c>
      <c r="CA138" s="1">
        <v>41.1299435</v>
      </c>
      <c r="CB138" s="1" t="s">
        <v>148</v>
      </c>
      <c r="CC138" s="1">
        <v>0.149882337</v>
      </c>
      <c r="CD138" s="1">
        <v>0.493147841</v>
      </c>
      <c r="CE138" s="1">
        <v>0.101121262</v>
      </c>
      <c r="CF138" s="1">
        <v>0.155004153</v>
      </c>
      <c r="CG138" s="1">
        <v>0.038828904</v>
      </c>
      <c r="CH138" s="1">
        <v>1514.855</v>
      </c>
      <c r="CI138" s="2" t="s">
        <v>1080</v>
      </c>
      <c r="CJ138" s="1">
        <v>316.377</v>
      </c>
      <c r="CK138" s="1">
        <v>235.581</v>
      </c>
      <c r="CL138" s="1">
        <v>80.796</v>
      </c>
      <c r="CM138" s="1">
        <v>125.511</v>
      </c>
      <c r="CN138" s="1">
        <v>186.55</v>
      </c>
      <c r="CO138" s="1">
        <v>0.963</v>
      </c>
      <c r="CP138" s="1">
        <v>0.0</v>
      </c>
      <c r="CQ138" s="1">
        <v>0.963</v>
      </c>
      <c r="CR138" s="1">
        <v>0.0</v>
      </c>
      <c r="CS138" s="1">
        <v>3.322</v>
      </c>
      <c r="CT138" s="1">
        <v>3.322</v>
      </c>
      <c r="CU138" s="1">
        <v>0.031</v>
      </c>
      <c r="CV138" s="1">
        <v>0.963</v>
      </c>
      <c r="CW138" s="1">
        <v>87.766</v>
      </c>
      <c r="CX138" s="1">
        <v>0.0</v>
      </c>
      <c r="CY138" s="1">
        <v>6.197</v>
      </c>
      <c r="CZ138" s="1">
        <v>0.039</v>
      </c>
      <c r="DA138" s="1">
        <v>0.278</v>
      </c>
      <c r="DB138" s="1">
        <v>0.317</v>
      </c>
      <c r="DC138" s="1">
        <v>9.708</v>
      </c>
      <c r="DD138" s="1">
        <v>0.028</v>
      </c>
      <c r="DE138" s="1">
        <v>9.736</v>
      </c>
      <c r="DF138" s="1">
        <v>20.194</v>
      </c>
      <c r="DG138" s="1">
        <v>1.3</v>
      </c>
      <c r="DH138" s="1">
        <v>21.495</v>
      </c>
      <c r="DI138" s="1">
        <v>0.748</v>
      </c>
      <c r="DJ138" s="1">
        <v>3.907</v>
      </c>
      <c r="DK138" s="1">
        <v>4.655</v>
      </c>
      <c r="DL138" s="1">
        <v>109.913</v>
      </c>
      <c r="DM138" s="1">
        <v>71.94</v>
      </c>
      <c r="DN138" s="1">
        <v>181.853</v>
      </c>
      <c r="DO138" s="1">
        <v>0.0</v>
      </c>
      <c r="DP138" s="1">
        <v>3.322</v>
      </c>
      <c r="DQ138" s="1">
        <v>3.322</v>
      </c>
      <c r="DR138" s="1" t="s">
        <v>149</v>
      </c>
      <c r="DS138" s="1" t="s">
        <v>158</v>
      </c>
      <c r="DT138" s="1" t="s">
        <v>157</v>
      </c>
      <c r="DU138" s="1" t="s">
        <v>157</v>
      </c>
      <c r="DV138" s="1">
        <v>835.487</v>
      </c>
      <c r="DW138" s="1" t="s">
        <v>1092</v>
      </c>
      <c r="DX138" s="1">
        <v>174.491</v>
      </c>
      <c r="DY138" s="1">
        <v>69.223</v>
      </c>
      <c r="DZ138" s="1">
        <v>102.888</v>
      </c>
      <c r="EA138" s="1" t="s">
        <v>149</v>
      </c>
      <c r="EB138" s="1" t="s">
        <v>158</v>
      </c>
      <c r="EC138" s="1" t="s">
        <v>157</v>
      </c>
      <c r="ED138" s="1" t="s">
        <v>157</v>
      </c>
      <c r="EE138" s="1" t="s">
        <v>573</v>
      </c>
      <c r="EF138" s="1" t="s">
        <v>151</v>
      </c>
      <c r="EG138" s="1" t="s">
        <v>151</v>
      </c>
    </row>
    <row r="139" ht="14.25" customHeight="1">
      <c r="A139" s="1" t="s">
        <v>574</v>
      </c>
      <c r="B139" s="1" t="s">
        <v>153</v>
      </c>
      <c r="C139" s="1">
        <v>46.0</v>
      </c>
      <c r="D139" s="4" t="s">
        <v>161</v>
      </c>
      <c r="E139" s="1">
        <v>58.2</v>
      </c>
      <c r="F139" s="1">
        <v>95.0</v>
      </c>
      <c r="G139" s="1" t="s">
        <v>154</v>
      </c>
      <c r="H139" s="1">
        <v>14.0</v>
      </c>
      <c r="I139" s="1">
        <v>78.0</v>
      </c>
      <c r="J139" s="1">
        <v>187.0</v>
      </c>
      <c r="K139" s="1">
        <v>1.968421053</v>
      </c>
      <c r="L139" s="1">
        <v>50.5</v>
      </c>
      <c r="M139" s="1">
        <v>3.5</v>
      </c>
      <c r="N139" s="1">
        <v>81.0</v>
      </c>
      <c r="O139" s="1">
        <v>5.4</v>
      </c>
      <c r="P139" s="1">
        <v>3.19</v>
      </c>
      <c r="Q139" s="1">
        <v>19.19</v>
      </c>
      <c r="R139" s="1">
        <v>0.166232413</v>
      </c>
      <c r="S139" s="1">
        <v>71.0</v>
      </c>
      <c r="T139" s="1">
        <v>3.82</v>
      </c>
      <c r="U139" s="1">
        <v>4.4955</v>
      </c>
      <c r="V139" s="1">
        <v>73.7</v>
      </c>
      <c r="W139" s="1">
        <f t="shared" si="1"/>
        <v>76.74535409</v>
      </c>
      <c r="X139" s="1">
        <v>205.8</v>
      </c>
      <c r="Y139" s="1">
        <v>131.0210734</v>
      </c>
      <c r="Z139" s="1">
        <f t="shared" si="2"/>
        <v>0.763236</v>
      </c>
      <c r="AA139" s="1">
        <v>0.400885367</v>
      </c>
      <c r="AB139" s="1">
        <v>55.6</v>
      </c>
      <c r="AC139" s="1">
        <v>25.66014887</v>
      </c>
      <c r="AD139" s="1" t="s">
        <v>139</v>
      </c>
      <c r="AE139" s="1">
        <v>37.2755037</v>
      </c>
      <c r="AF139" s="1">
        <v>81.5</v>
      </c>
      <c r="AG139" s="1" t="s">
        <v>140</v>
      </c>
      <c r="AH139" s="1" t="s">
        <v>154</v>
      </c>
      <c r="AI139" s="1" t="s">
        <v>142</v>
      </c>
      <c r="AJ139" s="1" t="s">
        <v>167</v>
      </c>
      <c r="AK139" s="1" t="s">
        <v>143</v>
      </c>
      <c r="AL139" s="1">
        <v>107.0</v>
      </c>
      <c r="AM139" s="1">
        <v>78.0</v>
      </c>
      <c r="AN139" s="1">
        <v>1776.04</v>
      </c>
      <c r="AO139" s="1">
        <v>16.9954</v>
      </c>
      <c r="AP139" s="1">
        <v>619.467</v>
      </c>
      <c r="AQ139" s="1">
        <v>959.597</v>
      </c>
      <c r="AR139" s="1">
        <v>14.0584</v>
      </c>
      <c r="AS139" s="1">
        <v>1012.76</v>
      </c>
      <c r="AT139" s="1">
        <v>2975.18</v>
      </c>
      <c r="AU139" s="1">
        <v>234.437</v>
      </c>
      <c r="AV139" s="1">
        <v>10.8289</v>
      </c>
      <c r="AW139" s="1">
        <v>1.74673</v>
      </c>
      <c r="AX139" s="1">
        <v>3.07136</v>
      </c>
      <c r="AY139" s="1">
        <v>699.961</v>
      </c>
      <c r="AZ139" s="1">
        <v>0.992722</v>
      </c>
      <c r="BA139" s="1">
        <v>1.61105</v>
      </c>
      <c r="BB139" s="1">
        <v>16.5448</v>
      </c>
      <c r="BC139" s="1">
        <v>3.97897</v>
      </c>
      <c r="BD139" s="1">
        <v>1.44865</v>
      </c>
      <c r="BE139" s="1">
        <v>320.875</v>
      </c>
      <c r="BF139" s="1">
        <v>7.31585</v>
      </c>
      <c r="BG139" s="1">
        <v>153.972</v>
      </c>
      <c r="BH139" s="1">
        <v>2.750448731</v>
      </c>
      <c r="BI139" s="1">
        <v>0.560292747</v>
      </c>
      <c r="BJ139" s="1">
        <v>0.278421327</v>
      </c>
      <c r="BK139" s="1">
        <v>0.016146935</v>
      </c>
      <c r="BL139" s="1" t="s">
        <v>156</v>
      </c>
      <c r="BM139" s="1" t="s">
        <v>146</v>
      </c>
      <c r="BN139" s="1" t="s">
        <v>146</v>
      </c>
      <c r="BO139" s="1" t="s">
        <v>146</v>
      </c>
      <c r="BP139" s="1" t="s">
        <v>146</v>
      </c>
      <c r="BQ139" s="1" t="s">
        <v>145</v>
      </c>
      <c r="BR139" s="1" t="s">
        <v>146</v>
      </c>
      <c r="BS139" s="1">
        <v>7.709417296</v>
      </c>
      <c r="BT139" s="1">
        <v>4.21918278</v>
      </c>
      <c r="BU139" s="1">
        <v>2.438090771</v>
      </c>
      <c r="BV139" s="1">
        <v>2.358893408</v>
      </c>
      <c r="BW139" s="1">
        <v>2.37847121</v>
      </c>
      <c r="BX139" s="1">
        <v>0.25439738</v>
      </c>
      <c r="BY139" s="1">
        <v>0.143241768</v>
      </c>
      <c r="BZ139" s="1" t="s">
        <v>1091</v>
      </c>
      <c r="CA139" s="1">
        <v>39.87730061</v>
      </c>
      <c r="CB139" s="1" t="s">
        <v>148</v>
      </c>
      <c r="CC139" s="3">
        <v>4.74E-5</v>
      </c>
      <c r="CD139" s="1">
        <v>0.319874745</v>
      </c>
      <c r="CE139" s="1">
        <v>0.355221331</v>
      </c>
      <c r="CF139" s="1">
        <v>0.064240641</v>
      </c>
      <c r="CG139" s="1">
        <v>0.006357641</v>
      </c>
      <c r="CH139" s="1">
        <v>1851.762</v>
      </c>
      <c r="CI139" s="2" t="s">
        <v>1080</v>
      </c>
      <c r="CJ139" s="1">
        <v>1097.518</v>
      </c>
      <c r="CK139" s="1">
        <v>779.289</v>
      </c>
      <c r="CL139" s="1">
        <v>318.229</v>
      </c>
      <c r="CM139" s="1">
        <v>130.204</v>
      </c>
      <c r="CN139" s="1">
        <v>934.274</v>
      </c>
      <c r="CO139" s="1">
        <v>7.788</v>
      </c>
      <c r="CP139" s="1">
        <v>0.0</v>
      </c>
      <c r="CQ139" s="1">
        <v>7.788</v>
      </c>
      <c r="CR139" s="1">
        <v>0.0</v>
      </c>
      <c r="CS139" s="1">
        <v>25.252</v>
      </c>
      <c r="CT139" s="1">
        <v>25.252</v>
      </c>
      <c r="CU139" s="1">
        <v>0.0</v>
      </c>
      <c r="CV139" s="1">
        <v>1.24</v>
      </c>
      <c r="CW139" s="1">
        <v>0.716</v>
      </c>
      <c r="CX139" s="1">
        <v>0.0</v>
      </c>
      <c r="CY139" s="1">
        <v>102.973</v>
      </c>
      <c r="CZ139" s="1">
        <v>0.045</v>
      </c>
      <c r="DA139" s="1">
        <v>0.318</v>
      </c>
      <c r="DB139" s="1">
        <v>0.362</v>
      </c>
      <c r="DC139" s="1">
        <v>4.927</v>
      </c>
      <c r="DD139" s="1">
        <v>0.165</v>
      </c>
      <c r="DE139" s="1">
        <v>5.093</v>
      </c>
      <c r="DF139" s="1">
        <v>12.562</v>
      </c>
      <c r="DG139" s="1">
        <v>4.35</v>
      </c>
      <c r="DH139" s="1">
        <v>16.912</v>
      </c>
      <c r="DI139" s="1">
        <v>2.044</v>
      </c>
      <c r="DJ139" s="1">
        <v>0.892</v>
      </c>
      <c r="DK139" s="1">
        <v>2.936</v>
      </c>
      <c r="DL139" s="1">
        <v>644.085</v>
      </c>
      <c r="DM139" s="1">
        <v>287.253</v>
      </c>
      <c r="DN139" s="1">
        <v>931.338</v>
      </c>
      <c r="DO139" s="1">
        <v>0.0</v>
      </c>
      <c r="DP139" s="1">
        <v>25.252</v>
      </c>
      <c r="DQ139" s="1">
        <v>25.252</v>
      </c>
      <c r="DR139" s="1" t="s">
        <v>149</v>
      </c>
      <c r="DS139" s="1" t="s">
        <v>149</v>
      </c>
      <c r="DT139" s="1" t="s">
        <v>157</v>
      </c>
      <c r="DU139" s="1" t="s">
        <v>149</v>
      </c>
      <c r="DV139" s="1">
        <v>1042.635</v>
      </c>
      <c r="DW139" s="1" t="s">
        <v>1092</v>
      </c>
      <c r="DX139" s="1">
        <v>617.958</v>
      </c>
      <c r="DY139" s="1">
        <v>73.312</v>
      </c>
      <c r="DZ139" s="1">
        <v>526.043</v>
      </c>
      <c r="EA139" s="1" t="s">
        <v>149</v>
      </c>
      <c r="EB139" s="1" t="s">
        <v>149</v>
      </c>
      <c r="EC139" s="1" t="s">
        <v>157</v>
      </c>
      <c r="ED139" s="1" t="s">
        <v>149</v>
      </c>
      <c r="EE139" s="1" t="s">
        <v>575</v>
      </c>
      <c r="EF139" s="1" t="s">
        <v>151</v>
      </c>
      <c r="EG139" s="1" t="s">
        <v>151</v>
      </c>
    </row>
    <row r="140" ht="14.25" customHeight="1">
      <c r="A140" s="1" t="s">
        <v>576</v>
      </c>
      <c r="B140" s="1" t="s">
        <v>153</v>
      </c>
      <c r="C140" s="1">
        <v>54.0</v>
      </c>
      <c r="D140" s="4" t="s">
        <v>161</v>
      </c>
      <c r="E140" s="1">
        <v>95.3</v>
      </c>
      <c r="F140" s="1">
        <v>45.0</v>
      </c>
      <c r="G140" s="1" t="s">
        <v>154</v>
      </c>
      <c r="H140" s="1">
        <v>21.0</v>
      </c>
      <c r="I140" s="1">
        <v>143.0</v>
      </c>
      <c r="J140" s="1">
        <v>209.0</v>
      </c>
      <c r="K140" s="1">
        <v>4.644444444</v>
      </c>
      <c r="L140" s="1">
        <v>49.9</v>
      </c>
      <c r="M140" s="1">
        <v>4.7</v>
      </c>
      <c r="N140" s="1">
        <v>82.0</v>
      </c>
      <c r="O140" s="1">
        <v>5.3</v>
      </c>
      <c r="P140" s="1">
        <v>7.15</v>
      </c>
      <c r="Q140" s="1">
        <v>7.32</v>
      </c>
      <c r="R140" s="1">
        <v>0.976775956</v>
      </c>
      <c r="S140" s="1">
        <v>104.0</v>
      </c>
      <c r="T140" s="1">
        <v>8.38</v>
      </c>
      <c r="U140" s="1">
        <v>4.551</v>
      </c>
      <c r="V140" s="1">
        <v>121.6</v>
      </c>
      <c r="W140" s="1">
        <f t="shared" si="1"/>
        <v>159.4671741</v>
      </c>
      <c r="X140" s="1">
        <v>94.3</v>
      </c>
      <c r="Y140" s="1">
        <v>58.99723577</v>
      </c>
      <c r="Z140" s="1">
        <f t="shared" si="2"/>
        <v>1.694994667</v>
      </c>
      <c r="AA140" s="1">
        <v>0.351990203</v>
      </c>
      <c r="AB140" s="1">
        <v>60.9</v>
      </c>
      <c r="AC140" s="1">
        <v>24.30275244</v>
      </c>
      <c r="AD140" s="1" t="s">
        <v>154</v>
      </c>
      <c r="AE140" s="1">
        <v>40.52404175</v>
      </c>
      <c r="AF140" s="1">
        <v>85.2</v>
      </c>
      <c r="AG140" s="1" t="s">
        <v>140</v>
      </c>
      <c r="AH140" s="1" t="s">
        <v>154</v>
      </c>
      <c r="AI140" s="1" t="s">
        <v>142</v>
      </c>
      <c r="AJ140" s="1" t="s">
        <v>142</v>
      </c>
      <c r="AK140" s="1" t="s">
        <v>143</v>
      </c>
      <c r="AL140" s="1">
        <v>98.0</v>
      </c>
      <c r="AM140" s="1">
        <v>66.0</v>
      </c>
      <c r="AN140" s="1">
        <v>1924.29</v>
      </c>
      <c r="AO140" s="1">
        <v>28.9843</v>
      </c>
      <c r="AP140" s="1">
        <v>1216.04</v>
      </c>
      <c r="AQ140" s="1">
        <v>1087.64</v>
      </c>
      <c r="AR140" s="1">
        <v>14.1335</v>
      </c>
      <c r="AS140" s="1">
        <v>1345.76</v>
      </c>
      <c r="AT140" s="1">
        <v>4070.06</v>
      </c>
      <c r="AU140" s="1">
        <v>321.361</v>
      </c>
      <c r="AV140" s="1">
        <v>10.4708</v>
      </c>
      <c r="AW140" s="1">
        <v>2.97507</v>
      </c>
      <c r="AX140" s="1">
        <v>3.7996</v>
      </c>
      <c r="AY140" s="1">
        <v>1043.49</v>
      </c>
      <c r="AZ140" s="1">
        <v>1.46512</v>
      </c>
      <c r="BA140" s="1">
        <v>2.20838</v>
      </c>
      <c r="BB140" s="1">
        <v>15.4243</v>
      </c>
      <c r="BC140" s="1">
        <v>5.56574</v>
      </c>
      <c r="BD140" s="1">
        <v>1.79831</v>
      </c>
      <c r="BE140" s="1">
        <v>466.692</v>
      </c>
      <c r="BF140" s="1">
        <v>6.95656</v>
      </c>
      <c r="BG140" s="1">
        <v>262.742</v>
      </c>
      <c r="BH140" s="1">
        <v>1.77946426</v>
      </c>
      <c r="BI140" s="1">
        <v>0.400822487</v>
      </c>
      <c r="BJ140" s="1">
        <v>0.126782289</v>
      </c>
      <c r="BK140" s="1">
        <v>0.013545234</v>
      </c>
      <c r="BL140" s="1" t="s">
        <v>144</v>
      </c>
      <c r="BM140" s="1" t="s">
        <v>146</v>
      </c>
      <c r="BN140" s="1" t="s">
        <v>146</v>
      </c>
      <c r="BO140" s="1" t="s">
        <v>145</v>
      </c>
      <c r="BP140" s="1" t="s">
        <v>146</v>
      </c>
      <c r="BQ140" s="1" t="s">
        <v>145</v>
      </c>
      <c r="BR140" s="1" t="s">
        <v>146</v>
      </c>
      <c r="BS140" s="1">
        <v>13.25630295</v>
      </c>
      <c r="BT140" s="1">
        <v>6.592842999</v>
      </c>
      <c r="BU140" s="1">
        <v>3.687943728</v>
      </c>
      <c r="BV140" s="1">
        <v>2.661714001</v>
      </c>
      <c r="BW140" s="1">
        <v>1.522599575</v>
      </c>
      <c r="BX140" s="1">
        <v>-2.140262979</v>
      </c>
      <c r="BY140" s="1">
        <v>-1.112402796</v>
      </c>
      <c r="BZ140" s="1" t="s">
        <v>1094</v>
      </c>
      <c r="CA140" s="1">
        <v>38.84037559</v>
      </c>
      <c r="CB140" s="1" t="s">
        <v>148</v>
      </c>
      <c r="CC140" s="1">
        <v>0.016395655</v>
      </c>
      <c r="CD140" s="1">
        <v>0.191653735</v>
      </c>
      <c r="CE140" s="1">
        <v>0.24917347</v>
      </c>
      <c r="CF140" s="1">
        <v>0.059408947</v>
      </c>
      <c r="CG140" s="1">
        <v>0.286046825</v>
      </c>
      <c r="CH140" s="1">
        <v>1171.792</v>
      </c>
      <c r="CI140" s="2" t="s">
        <v>1080</v>
      </c>
      <c r="CJ140" s="1">
        <v>450.881</v>
      </c>
      <c r="CK140" s="1">
        <v>314.606</v>
      </c>
      <c r="CL140" s="1">
        <v>136.274</v>
      </c>
      <c r="CM140" s="1">
        <v>270.936</v>
      </c>
      <c r="CN140" s="1">
        <v>146.191</v>
      </c>
      <c r="CO140" s="1">
        <v>5.042</v>
      </c>
      <c r="CP140" s="1">
        <v>0.0</v>
      </c>
      <c r="CQ140" s="1">
        <v>5.042</v>
      </c>
      <c r="CR140" s="1">
        <v>0.043</v>
      </c>
      <c r="CS140" s="1">
        <v>28.668</v>
      </c>
      <c r="CT140" s="1">
        <v>28.711</v>
      </c>
      <c r="CU140" s="1">
        <v>0.0</v>
      </c>
      <c r="CV140" s="1">
        <v>0.506</v>
      </c>
      <c r="CW140" s="1">
        <v>1.606</v>
      </c>
      <c r="CX140" s="1">
        <v>0.0</v>
      </c>
      <c r="CY140" s="1">
        <v>221.245</v>
      </c>
      <c r="CZ140" s="1">
        <v>0.126</v>
      </c>
      <c r="DA140" s="1">
        <v>2.397</v>
      </c>
      <c r="DB140" s="1">
        <v>2.523</v>
      </c>
      <c r="DC140" s="1">
        <v>4.968</v>
      </c>
      <c r="DD140" s="1">
        <v>6.26</v>
      </c>
      <c r="DE140" s="1">
        <v>11.227</v>
      </c>
      <c r="DF140" s="1">
        <v>18.156</v>
      </c>
      <c r="DG140" s="1">
        <v>6.833</v>
      </c>
      <c r="DH140" s="1">
        <v>24.989</v>
      </c>
      <c r="DI140" s="1">
        <v>3.038</v>
      </c>
      <c r="DJ140" s="1">
        <v>7.076</v>
      </c>
      <c r="DK140" s="1">
        <v>10.114</v>
      </c>
      <c r="DL140" s="1">
        <v>51.006</v>
      </c>
      <c r="DM140" s="1">
        <v>85.011</v>
      </c>
      <c r="DN140" s="1">
        <v>136.017</v>
      </c>
      <c r="DO140" s="1">
        <v>0.043</v>
      </c>
      <c r="DP140" s="1">
        <v>28.668</v>
      </c>
      <c r="DQ140" s="1">
        <v>28.711</v>
      </c>
      <c r="DR140" s="1" t="s">
        <v>157</v>
      </c>
      <c r="DS140" s="1" t="s">
        <v>157</v>
      </c>
      <c r="DT140" s="1" t="s">
        <v>149</v>
      </c>
      <c r="DU140" s="1" t="s">
        <v>157</v>
      </c>
      <c r="DV140" s="1">
        <v>608.948</v>
      </c>
      <c r="DW140" s="1" t="s">
        <v>1092</v>
      </c>
      <c r="DX140" s="1">
        <v>234.31</v>
      </c>
      <c r="DY140" s="1">
        <v>140.798</v>
      </c>
      <c r="DZ140" s="1">
        <v>75.971</v>
      </c>
      <c r="EA140" s="1" t="s">
        <v>157</v>
      </c>
      <c r="EB140" s="1" t="s">
        <v>157</v>
      </c>
      <c r="EC140" s="1" t="s">
        <v>149</v>
      </c>
      <c r="ED140" s="1" t="s">
        <v>157</v>
      </c>
      <c r="EE140" s="1" t="s">
        <v>577</v>
      </c>
      <c r="EF140" s="1" t="s">
        <v>151</v>
      </c>
      <c r="EG140" s="1" t="s">
        <v>151</v>
      </c>
    </row>
    <row r="141" ht="14.25" customHeight="1">
      <c r="A141" s="1" t="s">
        <v>578</v>
      </c>
      <c r="B141" s="1" t="s">
        <v>136</v>
      </c>
      <c r="C141" s="1">
        <v>35.0</v>
      </c>
      <c r="D141" s="4" t="s">
        <v>137</v>
      </c>
      <c r="E141" s="1">
        <v>99.0</v>
      </c>
      <c r="F141" s="1">
        <v>30.0</v>
      </c>
      <c r="G141" s="1" t="s">
        <v>138</v>
      </c>
      <c r="H141" s="1">
        <v>56.0</v>
      </c>
      <c r="I141" s="1">
        <v>131.0</v>
      </c>
      <c r="J141" s="1">
        <v>217.0</v>
      </c>
      <c r="K141" s="1">
        <v>7.233333333</v>
      </c>
      <c r="L141" s="1">
        <v>354.9</v>
      </c>
      <c r="M141" s="1">
        <v>2.9</v>
      </c>
      <c r="N141" s="1">
        <v>90.0</v>
      </c>
      <c r="O141" s="1">
        <v>5.1</v>
      </c>
      <c r="P141" s="1">
        <v>5.49</v>
      </c>
      <c r="Q141" s="1">
        <v>1.95</v>
      </c>
      <c r="R141" s="1">
        <v>2.815384615</v>
      </c>
      <c r="S141" s="1">
        <v>282.0</v>
      </c>
      <c r="T141" s="1">
        <v>15.46</v>
      </c>
      <c r="U141" s="1">
        <v>4.995</v>
      </c>
      <c r="V141" s="1">
        <v>152.9</v>
      </c>
      <c r="W141" s="1">
        <f t="shared" si="1"/>
        <v>206.8227425</v>
      </c>
      <c r="X141" s="1">
        <v>50.5</v>
      </c>
      <c r="Y141" s="1">
        <v>29.13651038</v>
      </c>
      <c r="Z141" s="1">
        <f t="shared" si="2"/>
        <v>3.43212</v>
      </c>
      <c r="AA141" s="1">
        <v>0.317724352</v>
      </c>
      <c r="AB141" s="1">
        <v>80.7</v>
      </c>
      <c r="AC141" s="1">
        <v>28.9361397</v>
      </c>
      <c r="AD141" s="1" t="s">
        <v>139</v>
      </c>
      <c r="AE141" s="1">
        <v>30.14692847</v>
      </c>
      <c r="AF141" s="1">
        <v>97.4</v>
      </c>
      <c r="AG141" s="1" t="s">
        <v>140</v>
      </c>
      <c r="AH141" s="1" t="s">
        <v>141</v>
      </c>
      <c r="AI141" s="1" t="s">
        <v>167</v>
      </c>
      <c r="AJ141" s="1" t="s">
        <v>167</v>
      </c>
      <c r="AK141" s="1" t="s">
        <v>143</v>
      </c>
      <c r="AL141" s="1">
        <v>116.0</v>
      </c>
      <c r="AM141" s="1">
        <v>74.0</v>
      </c>
      <c r="AN141" s="1">
        <v>2126.49</v>
      </c>
      <c r="AO141" s="1">
        <v>17.4161</v>
      </c>
      <c r="AP141" s="1">
        <v>670.988</v>
      </c>
      <c r="AQ141" s="1">
        <v>1188.56</v>
      </c>
      <c r="AR141" s="1">
        <v>13.9204</v>
      </c>
      <c r="AS141" s="1">
        <v>1481.55</v>
      </c>
      <c r="AT141" s="1">
        <v>2840.93</v>
      </c>
      <c r="AU141" s="1">
        <v>245.716</v>
      </c>
      <c r="AV141" s="1">
        <v>10.7864</v>
      </c>
      <c r="AW141" s="1">
        <v>1.4717</v>
      </c>
      <c r="AX141" s="1">
        <v>3.35492</v>
      </c>
      <c r="AY141" s="1">
        <v>1157.75</v>
      </c>
      <c r="AZ141" s="1">
        <v>1.8822</v>
      </c>
      <c r="BA141" s="1">
        <v>2.3207</v>
      </c>
      <c r="BB141" s="1">
        <v>23.389</v>
      </c>
      <c r="BC141" s="1">
        <v>4.89907</v>
      </c>
      <c r="BD141" s="1">
        <v>1.79957</v>
      </c>
      <c r="BE141" s="1">
        <v>375.302</v>
      </c>
      <c r="BF141" s="1">
        <v>7.32551</v>
      </c>
      <c r="BG141" s="1">
        <v>219.17</v>
      </c>
      <c r="BH141" s="1">
        <v>2.654257689</v>
      </c>
      <c r="BI141" s="1">
        <v>0.96303865</v>
      </c>
      <c r="BJ141" s="1">
        <v>0.618559706</v>
      </c>
      <c r="BK141" s="1">
        <v>0.05791796</v>
      </c>
      <c r="BL141" s="1" t="s">
        <v>144</v>
      </c>
      <c r="BM141" s="1" t="s">
        <v>146</v>
      </c>
      <c r="BN141" s="1" t="s">
        <v>145</v>
      </c>
      <c r="BO141" s="1" t="s">
        <v>145</v>
      </c>
      <c r="BP141" s="1" t="s">
        <v>146</v>
      </c>
      <c r="BQ141" s="1" t="s">
        <v>146</v>
      </c>
      <c r="BR141" s="1" t="s">
        <v>145</v>
      </c>
      <c r="BS141" s="1">
        <v>12.28074512</v>
      </c>
      <c r="BT141" s="1">
        <v>2.633481665</v>
      </c>
      <c r="BU141" s="1">
        <v>2.603748849</v>
      </c>
      <c r="BV141" s="1">
        <v>1.358941436</v>
      </c>
      <c r="BW141" s="1">
        <v>1.011724892</v>
      </c>
      <c r="BX141" s="1">
        <v>-0.723323405</v>
      </c>
      <c r="BY141" s="1">
        <v>-0.340227378</v>
      </c>
      <c r="BZ141" s="1" t="s">
        <v>1094</v>
      </c>
      <c r="CA141" s="1">
        <v>29.70841889</v>
      </c>
      <c r="CB141" s="1" t="s">
        <v>148</v>
      </c>
      <c r="CC141" s="1">
        <v>0.172324415</v>
      </c>
      <c r="CD141" s="1">
        <v>0.253135452</v>
      </c>
      <c r="CE141" s="1">
        <v>0.348745819</v>
      </c>
      <c r="CF141" s="1">
        <v>0.044565217</v>
      </c>
      <c r="CG141" s="1">
        <v>0.011747492</v>
      </c>
      <c r="CH141" s="1">
        <v>960.993</v>
      </c>
      <c r="CI141" s="2" t="s">
        <v>1093</v>
      </c>
      <c r="CJ141" s="1">
        <v>837.742</v>
      </c>
      <c r="CK141" s="1">
        <v>674.845</v>
      </c>
      <c r="CL141" s="1">
        <v>162.897</v>
      </c>
      <c r="CM141" s="1">
        <v>315.336</v>
      </c>
      <c r="CN141" s="1">
        <v>501.464</v>
      </c>
      <c r="CO141" s="1">
        <v>18.495</v>
      </c>
      <c r="CP141" s="1">
        <v>0.0</v>
      </c>
      <c r="CQ141" s="1">
        <v>18.495</v>
      </c>
      <c r="CR141" s="1">
        <v>0.0</v>
      </c>
      <c r="CS141" s="1">
        <v>2.447</v>
      </c>
      <c r="CT141" s="1">
        <v>2.447</v>
      </c>
      <c r="CU141" s="1">
        <v>0.0</v>
      </c>
      <c r="CV141" s="1">
        <v>15.008</v>
      </c>
      <c r="CW141" s="1">
        <v>0.584</v>
      </c>
      <c r="CX141" s="1">
        <v>0.0</v>
      </c>
      <c r="CY141" s="1">
        <v>80.392</v>
      </c>
      <c r="CZ141" s="1">
        <v>0.035</v>
      </c>
      <c r="DA141" s="1">
        <v>0.25</v>
      </c>
      <c r="DB141" s="1">
        <v>0.285</v>
      </c>
      <c r="DC141" s="1">
        <v>3.666</v>
      </c>
      <c r="DD141" s="1">
        <v>0.698</v>
      </c>
      <c r="DE141" s="1">
        <v>4.364</v>
      </c>
      <c r="DF141" s="1">
        <v>227.374</v>
      </c>
      <c r="DG141" s="1">
        <v>2.209</v>
      </c>
      <c r="DH141" s="1">
        <v>229.583</v>
      </c>
      <c r="DI141" s="1">
        <v>0.489</v>
      </c>
      <c r="DJ141" s="1">
        <v>0.518</v>
      </c>
      <c r="DK141" s="1">
        <v>1.007</v>
      </c>
      <c r="DL141" s="1">
        <v>343.682</v>
      </c>
      <c r="DM141" s="1">
        <v>156.775</v>
      </c>
      <c r="DN141" s="1">
        <v>500.458</v>
      </c>
      <c r="DO141" s="1">
        <v>0.0</v>
      </c>
      <c r="DP141" s="1">
        <v>2.447</v>
      </c>
      <c r="DQ141" s="1">
        <v>2.447</v>
      </c>
      <c r="DR141" s="1" t="s">
        <v>157</v>
      </c>
      <c r="DS141" s="1" t="s">
        <v>149</v>
      </c>
      <c r="DT141" s="1" t="s">
        <v>149</v>
      </c>
      <c r="DU141" s="1" t="s">
        <v>149</v>
      </c>
      <c r="DV141" s="1">
        <v>451.915</v>
      </c>
      <c r="DW141" s="1" t="s">
        <v>1093</v>
      </c>
      <c r="DX141" s="1">
        <v>393.955</v>
      </c>
      <c r="DY141" s="1">
        <v>148.289</v>
      </c>
      <c r="DZ141" s="1">
        <v>235.818</v>
      </c>
      <c r="EA141" s="1" t="s">
        <v>157</v>
      </c>
      <c r="EB141" s="1" t="s">
        <v>157</v>
      </c>
      <c r="EC141" s="1" t="s">
        <v>149</v>
      </c>
      <c r="ED141" s="1" t="s">
        <v>149</v>
      </c>
      <c r="EE141" s="1" t="s">
        <v>579</v>
      </c>
      <c r="EF141" s="1" t="s">
        <v>151</v>
      </c>
      <c r="EG141" s="1" t="s">
        <v>151</v>
      </c>
    </row>
    <row r="142" ht="14.25" customHeight="1">
      <c r="A142" s="1" t="s">
        <v>582</v>
      </c>
      <c r="B142" s="1" t="s">
        <v>153</v>
      </c>
      <c r="C142" s="1">
        <v>38.0</v>
      </c>
      <c r="D142" s="4" t="s">
        <v>137</v>
      </c>
      <c r="E142" s="1">
        <v>72.1</v>
      </c>
      <c r="F142" s="1">
        <v>57.0</v>
      </c>
      <c r="G142" s="1" t="s">
        <v>154</v>
      </c>
      <c r="H142" s="1">
        <v>16.0</v>
      </c>
      <c r="I142" s="1">
        <v>120.0</v>
      </c>
      <c r="J142" s="1">
        <v>193.0</v>
      </c>
      <c r="K142" s="1">
        <v>3.385964912</v>
      </c>
      <c r="L142" s="1">
        <v>165.5</v>
      </c>
      <c r="M142" s="1">
        <v>1.5</v>
      </c>
      <c r="N142" s="1">
        <v>77.0</v>
      </c>
      <c r="O142" s="1">
        <v>5.2</v>
      </c>
      <c r="P142" s="1">
        <v>11.49</v>
      </c>
      <c r="Q142" s="1">
        <v>14.23</v>
      </c>
      <c r="R142" s="1">
        <v>0.807449051</v>
      </c>
      <c r="S142" s="1">
        <v>79.0</v>
      </c>
      <c r="T142" s="1">
        <v>4.77</v>
      </c>
      <c r="U142" s="1">
        <v>4.2735</v>
      </c>
      <c r="V142" s="1">
        <v>94.7</v>
      </c>
      <c r="W142" s="1">
        <f t="shared" si="1"/>
        <v>123.335488</v>
      </c>
      <c r="X142" s="1">
        <v>167.5</v>
      </c>
      <c r="Y142" s="1">
        <v>110.3774689</v>
      </c>
      <c r="Z142" s="1">
        <f t="shared" si="2"/>
        <v>0.905982</v>
      </c>
      <c r="AA142" s="1">
        <v>0.389265703</v>
      </c>
      <c r="AB142" s="1">
        <v>55.6</v>
      </c>
      <c r="AC142" s="1">
        <v>22.02049094</v>
      </c>
      <c r="AD142" s="1" t="s">
        <v>154</v>
      </c>
      <c r="AE142" s="1">
        <v>33.28666944</v>
      </c>
      <c r="AF142" s="1">
        <v>79.1</v>
      </c>
      <c r="AG142" s="1" t="s">
        <v>154</v>
      </c>
      <c r="AH142" s="1" t="s">
        <v>154</v>
      </c>
      <c r="AI142" s="1" t="s">
        <v>142</v>
      </c>
      <c r="AJ142" s="1" t="s">
        <v>142</v>
      </c>
      <c r="AK142" s="1" t="s">
        <v>143</v>
      </c>
      <c r="AL142" s="1">
        <v>92.0</v>
      </c>
      <c r="AM142" s="1">
        <v>57.0</v>
      </c>
      <c r="AN142" s="1">
        <v>1976.92</v>
      </c>
      <c r="AO142" s="1">
        <v>19.9559</v>
      </c>
      <c r="AP142" s="1">
        <v>936.511</v>
      </c>
      <c r="AQ142" s="1">
        <v>1263.87</v>
      </c>
      <c r="AR142" s="1">
        <v>15.7465</v>
      </c>
      <c r="AS142" s="1">
        <v>1792.63</v>
      </c>
      <c r="AT142" s="1">
        <v>2411.59</v>
      </c>
      <c r="AU142" s="1">
        <v>248.239</v>
      </c>
      <c r="AV142" s="1">
        <v>11.4713</v>
      </c>
      <c r="AW142" s="1">
        <v>1.21048</v>
      </c>
      <c r="AX142" s="1">
        <v>3.81711</v>
      </c>
      <c r="AY142" s="1">
        <v>984.023</v>
      </c>
      <c r="AZ142" s="1">
        <v>1.31315</v>
      </c>
      <c r="BA142" s="1">
        <v>1.85205</v>
      </c>
      <c r="BB142" s="1">
        <v>15.7456</v>
      </c>
      <c r="BC142" s="1">
        <v>4.18469</v>
      </c>
      <c r="BD142" s="1">
        <v>1.43997</v>
      </c>
      <c r="BE142" s="1">
        <v>406.726</v>
      </c>
      <c r="BF142" s="1">
        <v>7.64999</v>
      </c>
      <c r="BG142" s="1">
        <v>153.98</v>
      </c>
      <c r="BH142" s="1">
        <v>6.159206679</v>
      </c>
      <c r="BI142" s="1">
        <v>1.932742693</v>
      </c>
      <c r="BJ142" s="1">
        <v>1.027067206</v>
      </c>
      <c r="BK142" s="1">
        <v>0.093664448</v>
      </c>
      <c r="BL142" s="1" t="s">
        <v>156</v>
      </c>
      <c r="BM142" s="1" t="s">
        <v>146</v>
      </c>
      <c r="BN142" s="1" t="s">
        <v>146</v>
      </c>
      <c r="BO142" s="1" t="s">
        <v>146</v>
      </c>
      <c r="BP142" s="1" t="s">
        <v>146</v>
      </c>
      <c r="BQ142" s="1" t="s">
        <v>146</v>
      </c>
      <c r="BR142" s="1" t="s">
        <v>146</v>
      </c>
      <c r="BS142" s="1">
        <v>252.0026127</v>
      </c>
      <c r="BT142" s="1">
        <v>20.75594798</v>
      </c>
      <c r="BU142" s="1">
        <v>11.03245122</v>
      </c>
      <c r="BV142" s="1">
        <v>5.43893539</v>
      </c>
      <c r="BW142" s="1">
        <v>1.719563102</v>
      </c>
      <c r="BX142" s="1">
        <v>-0.360330898</v>
      </c>
      <c r="BY142" s="1">
        <v>-0.182261456</v>
      </c>
      <c r="BZ142" s="1" t="s">
        <v>1094</v>
      </c>
      <c r="CA142" s="1">
        <v>35.82300885</v>
      </c>
      <c r="CB142" s="1" t="s">
        <v>148</v>
      </c>
      <c r="CC142" s="1">
        <v>0.005885719</v>
      </c>
      <c r="CD142" s="1">
        <v>0.527957165</v>
      </c>
      <c r="CE142" s="1">
        <v>0.17444617</v>
      </c>
      <c r="CF142" s="1">
        <v>0.095724679</v>
      </c>
      <c r="CG142" s="1">
        <v>0.03915638</v>
      </c>
      <c r="CH142" s="1">
        <v>486.92</v>
      </c>
      <c r="CI142" s="2" t="s">
        <v>1093</v>
      </c>
      <c r="CJ142" s="1">
        <v>194.529</v>
      </c>
      <c r="CK142" s="1">
        <v>144.824</v>
      </c>
      <c r="CL142" s="1">
        <v>49.704</v>
      </c>
      <c r="CM142" s="1">
        <v>123.005</v>
      </c>
      <c r="CN142" s="1">
        <v>59.07</v>
      </c>
      <c r="CO142" s="1">
        <v>2.206</v>
      </c>
      <c r="CP142" s="1">
        <v>0.0</v>
      </c>
      <c r="CQ142" s="1">
        <v>2.206</v>
      </c>
      <c r="CR142" s="1">
        <v>0.0</v>
      </c>
      <c r="CS142" s="1">
        <v>10.248</v>
      </c>
      <c r="CT142" s="1">
        <v>10.248</v>
      </c>
      <c r="CU142" s="1">
        <v>0.0</v>
      </c>
      <c r="CV142" s="1">
        <v>2.206</v>
      </c>
      <c r="CW142" s="1">
        <v>49.847</v>
      </c>
      <c r="CX142" s="1">
        <v>0.0</v>
      </c>
      <c r="CY142" s="1">
        <v>8.84</v>
      </c>
      <c r="CZ142" s="1">
        <v>0.293</v>
      </c>
      <c r="DA142" s="1">
        <v>0.947</v>
      </c>
      <c r="DB142" s="1">
        <v>1.24</v>
      </c>
      <c r="DC142" s="1">
        <v>4.856</v>
      </c>
      <c r="DD142" s="1">
        <v>0.177</v>
      </c>
      <c r="DE142" s="1">
        <v>5.033</v>
      </c>
      <c r="DF142" s="1">
        <v>44.543</v>
      </c>
      <c r="DG142" s="1">
        <v>13.501</v>
      </c>
      <c r="DH142" s="1">
        <v>58.044</v>
      </c>
      <c r="DI142" s="1">
        <v>15.241</v>
      </c>
      <c r="DJ142" s="1">
        <v>12.709</v>
      </c>
      <c r="DK142" s="1">
        <v>27.95</v>
      </c>
      <c r="DL142" s="1">
        <v>18.998</v>
      </c>
      <c r="DM142" s="1">
        <v>12.122</v>
      </c>
      <c r="DN142" s="1">
        <v>31.12</v>
      </c>
      <c r="DO142" s="1">
        <v>0.0</v>
      </c>
      <c r="DP142" s="1">
        <v>10.248</v>
      </c>
      <c r="DQ142" s="1">
        <v>10.248</v>
      </c>
      <c r="DR142" s="1" t="s">
        <v>158</v>
      </c>
      <c r="DS142" s="1" t="s">
        <v>158</v>
      </c>
      <c r="DT142" s="1" t="s">
        <v>157</v>
      </c>
      <c r="DU142" s="1" t="s">
        <v>158</v>
      </c>
      <c r="DV142" s="1">
        <v>246.302</v>
      </c>
      <c r="DW142" s="1" t="s">
        <v>1093</v>
      </c>
      <c r="DX142" s="1">
        <v>98.4</v>
      </c>
      <c r="DY142" s="1">
        <v>62.22</v>
      </c>
      <c r="DZ142" s="1">
        <v>29.88</v>
      </c>
      <c r="EA142" s="1" t="s">
        <v>158</v>
      </c>
      <c r="EB142" s="1" t="s">
        <v>158</v>
      </c>
      <c r="EC142" s="1" t="s">
        <v>157</v>
      </c>
      <c r="ED142" s="1" t="s">
        <v>158</v>
      </c>
      <c r="EE142" s="1" t="s">
        <v>583</v>
      </c>
      <c r="EF142" s="1" t="s">
        <v>151</v>
      </c>
      <c r="EG142" s="1" t="s">
        <v>151</v>
      </c>
    </row>
    <row r="143" ht="14.25" customHeight="1">
      <c r="A143" s="1" t="s">
        <v>584</v>
      </c>
      <c r="B143" s="1" t="s">
        <v>153</v>
      </c>
      <c r="C143" s="1">
        <v>51.0</v>
      </c>
      <c r="D143" s="4" t="s">
        <v>161</v>
      </c>
      <c r="E143" s="1">
        <v>117.0</v>
      </c>
      <c r="F143" s="1">
        <v>57.0</v>
      </c>
      <c r="G143" s="1" t="s">
        <v>154</v>
      </c>
      <c r="H143" s="1">
        <v>18.0</v>
      </c>
      <c r="I143" s="1">
        <v>185.0</v>
      </c>
      <c r="J143" s="1">
        <v>260.0</v>
      </c>
      <c r="K143" s="1">
        <v>4.561403509</v>
      </c>
      <c r="L143" s="1">
        <v>121.1</v>
      </c>
      <c r="M143" s="1">
        <v>2.1</v>
      </c>
      <c r="N143" s="1">
        <v>88.0</v>
      </c>
      <c r="O143" s="1">
        <v>5.2</v>
      </c>
      <c r="P143" s="1">
        <v>12.76</v>
      </c>
      <c r="Q143" s="1">
        <v>10.57</v>
      </c>
      <c r="R143" s="1">
        <v>1.207190161</v>
      </c>
      <c r="S143" s="1">
        <v>89.0</v>
      </c>
      <c r="T143" s="1">
        <v>7.32</v>
      </c>
      <c r="U143" s="1">
        <v>4.884</v>
      </c>
      <c r="V143" s="1">
        <v>96.4</v>
      </c>
      <c r="W143" s="1">
        <f t="shared" si="1"/>
        <v>105.7803468</v>
      </c>
      <c r="X143" s="1">
        <v>105.7</v>
      </c>
      <c r="Y143" s="1">
        <v>62.93551376</v>
      </c>
      <c r="Z143" s="1">
        <f t="shared" si="2"/>
        <v>1.588928</v>
      </c>
      <c r="AA143" s="1">
        <v>0.355501956</v>
      </c>
      <c r="AB143" s="1">
        <v>54.4</v>
      </c>
      <c r="AC143" s="1">
        <v>22.6138915</v>
      </c>
      <c r="AD143" s="1" t="s">
        <v>154</v>
      </c>
      <c r="AE143" s="1">
        <v>37.14806217</v>
      </c>
      <c r="AF143" s="1">
        <v>75.7</v>
      </c>
      <c r="AG143" s="1" t="s">
        <v>154</v>
      </c>
      <c r="AH143" s="1" t="s">
        <v>154</v>
      </c>
      <c r="AI143" s="1" t="s">
        <v>142</v>
      </c>
      <c r="AJ143" s="1" t="s">
        <v>142</v>
      </c>
      <c r="AK143" s="1" t="s">
        <v>143</v>
      </c>
      <c r="AL143" s="1">
        <v>135.0</v>
      </c>
      <c r="AM143" s="1">
        <v>86.0</v>
      </c>
      <c r="AN143" s="1">
        <v>1803.57</v>
      </c>
      <c r="AO143" s="1">
        <v>16.4932</v>
      </c>
      <c r="AP143" s="1">
        <v>800.743</v>
      </c>
      <c r="AQ143" s="1">
        <v>1018.2</v>
      </c>
      <c r="AR143" s="1">
        <v>12.1586</v>
      </c>
      <c r="AS143" s="1">
        <v>1170.5</v>
      </c>
      <c r="AT143" s="1">
        <v>4070.84</v>
      </c>
      <c r="AU143" s="1">
        <v>238.787</v>
      </c>
      <c r="AV143" s="1">
        <v>10.243</v>
      </c>
      <c r="AW143" s="1">
        <v>1.53037</v>
      </c>
      <c r="AX143" s="1">
        <v>3.30414</v>
      </c>
      <c r="AY143" s="1">
        <v>952.897</v>
      </c>
      <c r="AZ143" s="1">
        <v>1.00482</v>
      </c>
      <c r="BA143" s="1">
        <v>1.6172</v>
      </c>
      <c r="BB143" s="1">
        <v>13.2986</v>
      </c>
      <c r="BC143" s="1">
        <v>5.36841</v>
      </c>
      <c r="BD143" s="1">
        <v>1.87961</v>
      </c>
      <c r="BE143" s="1">
        <v>442.845</v>
      </c>
      <c r="BF143" s="1">
        <v>7.22996</v>
      </c>
      <c r="BG143" s="1">
        <v>219.627</v>
      </c>
      <c r="BH143" s="1">
        <v>0.378738939</v>
      </c>
      <c r="BI143" s="1">
        <v>0.221273025</v>
      </c>
      <c r="BJ143" s="1">
        <v>0.088919775</v>
      </c>
      <c r="BK143" s="1">
        <v>0.022347952</v>
      </c>
      <c r="BL143" s="1" t="s">
        <v>156</v>
      </c>
      <c r="BM143" s="1" t="s">
        <v>145</v>
      </c>
      <c r="BN143" s="1" t="s">
        <v>146</v>
      </c>
      <c r="BO143" s="1" t="s">
        <v>146</v>
      </c>
      <c r="BP143" s="1" t="s">
        <v>146</v>
      </c>
      <c r="BQ143" s="1" t="s">
        <v>146</v>
      </c>
      <c r="BR143" s="1" t="s">
        <v>146</v>
      </c>
      <c r="BS143" s="1">
        <v>129.5993592</v>
      </c>
      <c r="BT143" s="1">
        <v>9.342222325</v>
      </c>
      <c r="BU143" s="1">
        <v>8.679384521</v>
      </c>
      <c r="BV143" s="1">
        <v>1.10776058</v>
      </c>
      <c r="BW143" s="1">
        <v>0.276415914</v>
      </c>
      <c r="BX143" s="1">
        <v>-0.842895153</v>
      </c>
      <c r="BY143" s="1">
        <v>-0.467236781</v>
      </c>
      <c r="BZ143" s="1" t="s">
        <v>1094</v>
      </c>
      <c r="CA143" s="1">
        <v>35.02245707</v>
      </c>
      <c r="CB143" s="1" t="s">
        <v>148</v>
      </c>
      <c r="CC143" s="1">
        <v>0.209833549</v>
      </c>
      <c r="CD143" s="1">
        <v>0.152258983</v>
      </c>
      <c r="CE143" s="1">
        <v>0.027130259</v>
      </c>
      <c r="CF143" s="1">
        <v>0.024640042</v>
      </c>
      <c r="CG143" s="1">
        <v>0.317343519</v>
      </c>
      <c r="CH143" s="1">
        <v>666.201</v>
      </c>
      <c r="CI143" s="2" t="s">
        <v>1093</v>
      </c>
      <c r="CJ143" s="1">
        <v>30.17</v>
      </c>
      <c r="CK143" s="1">
        <v>16.405</v>
      </c>
      <c r="CL143" s="1">
        <v>13.765</v>
      </c>
      <c r="CM143" s="1">
        <v>0.799</v>
      </c>
      <c r="CN143" s="1">
        <v>23.133</v>
      </c>
      <c r="CO143" s="1">
        <v>1.764</v>
      </c>
      <c r="CP143" s="1">
        <v>0.0</v>
      </c>
      <c r="CQ143" s="1">
        <v>1.764</v>
      </c>
      <c r="CR143" s="1">
        <v>0.0</v>
      </c>
      <c r="CS143" s="1">
        <v>4.473</v>
      </c>
      <c r="CT143" s="1">
        <v>4.473</v>
      </c>
      <c r="CU143" s="1">
        <v>0.0</v>
      </c>
      <c r="CV143" s="1">
        <v>1.764</v>
      </c>
      <c r="CW143" s="1">
        <v>0.0</v>
      </c>
      <c r="CX143" s="1">
        <v>0.0</v>
      </c>
      <c r="CY143" s="1">
        <v>0.0</v>
      </c>
      <c r="CZ143" s="1">
        <v>0.001</v>
      </c>
      <c r="DA143" s="1">
        <v>0.0</v>
      </c>
      <c r="DB143" s="1">
        <v>0.001</v>
      </c>
      <c r="DC143" s="1">
        <v>0.483</v>
      </c>
      <c r="DD143" s="1">
        <v>0.109</v>
      </c>
      <c r="DE143" s="1">
        <v>0.592</v>
      </c>
      <c r="DF143" s="1">
        <v>0.0</v>
      </c>
      <c r="DG143" s="1">
        <v>0.206</v>
      </c>
      <c r="DH143" s="1">
        <v>0.206</v>
      </c>
      <c r="DI143" s="1">
        <v>0.044</v>
      </c>
      <c r="DJ143" s="1">
        <v>2.665</v>
      </c>
      <c r="DK143" s="1">
        <v>2.709</v>
      </c>
      <c r="DL143" s="1">
        <v>14.112</v>
      </c>
      <c r="DM143" s="1">
        <v>6.312</v>
      </c>
      <c r="DN143" s="1">
        <v>20.424</v>
      </c>
      <c r="DO143" s="1">
        <v>0.0</v>
      </c>
      <c r="DP143" s="1">
        <v>4.473</v>
      </c>
      <c r="DQ143" s="1">
        <v>4.473</v>
      </c>
      <c r="DR143" s="1" t="s">
        <v>158</v>
      </c>
      <c r="DS143" s="1" t="s">
        <v>158</v>
      </c>
      <c r="DT143" s="1" t="s">
        <v>158</v>
      </c>
      <c r="DU143" s="1" t="s">
        <v>158</v>
      </c>
      <c r="DV143" s="1">
        <v>369.379</v>
      </c>
      <c r="DW143" s="1" t="s">
        <v>1093</v>
      </c>
      <c r="DX143" s="1">
        <v>16.728</v>
      </c>
      <c r="DY143" s="1">
        <v>0.443</v>
      </c>
      <c r="DZ143" s="1">
        <v>12.826</v>
      </c>
      <c r="EA143" s="1" t="s">
        <v>158</v>
      </c>
      <c r="EB143" s="1" t="s">
        <v>158</v>
      </c>
      <c r="EC143" s="1" t="s">
        <v>158</v>
      </c>
      <c r="ED143" s="1" t="s">
        <v>158</v>
      </c>
      <c r="EE143" s="1" t="s">
        <v>585</v>
      </c>
      <c r="EF143" s="1" t="s">
        <v>151</v>
      </c>
      <c r="EG143" s="1" t="s">
        <v>151</v>
      </c>
    </row>
    <row r="144" ht="14.25" customHeight="1">
      <c r="A144" s="1" t="s">
        <v>586</v>
      </c>
      <c r="B144" s="1" t="s">
        <v>136</v>
      </c>
      <c r="C144" s="1">
        <v>41.0</v>
      </c>
      <c r="D144" s="4" t="s">
        <v>161</v>
      </c>
      <c r="E144" s="1">
        <v>113.0</v>
      </c>
      <c r="F144" s="1">
        <v>35.0</v>
      </c>
      <c r="G144" s="1" t="s">
        <v>138</v>
      </c>
      <c r="H144" s="1">
        <v>47.0</v>
      </c>
      <c r="I144" s="1">
        <v>125.0</v>
      </c>
      <c r="J144" s="1">
        <v>206.0</v>
      </c>
      <c r="K144" s="1">
        <v>5.885714286</v>
      </c>
      <c r="L144" s="1">
        <v>107.2</v>
      </c>
      <c r="M144" s="1">
        <v>2.5</v>
      </c>
      <c r="N144" s="1">
        <v>93.0</v>
      </c>
      <c r="O144" s="1">
        <v>5.6</v>
      </c>
      <c r="P144" s="1">
        <v>6.51</v>
      </c>
      <c r="Q144" s="1">
        <v>3.75</v>
      </c>
      <c r="R144" s="1">
        <v>1.736</v>
      </c>
      <c r="S144" s="1">
        <v>233.0</v>
      </c>
      <c r="T144" s="1">
        <v>19.87</v>
      </c>
      <c r="U144" s="1">
        <v>5.1615</v>
      </c>
      <c r="V144" s="1">
        <v>170.3</v>
      </c>
      <c r="W144" s="1">
        <f t="shared" si="1"/>
        <v>239.1814625</v>
      </c>
      <c r="X144" s="1">
        <v>39.3</v>
      </c>
      <c r="Y144" s="1">
        <v>21.93859038</v>
      </c>
      <c r="Z144" s="1">
        <f t="shared" si="2"/>
        <v>4.558178</v>
      </c>
      <c r="AA144" s="1">
        <v>0.305753257</v>
      </c>
      <c r="AB144" s="1">
        <v>95.0</v>
      </c>
      <c r="AC144" s="1">
        <v>33.61926221</v>
      </c>
      <c r="AD144" s="1" t="s">
        <v>155</v>
      </c>
      <c r="AE144" s="1">
        <v>38.37768416</v>
      </c>
      <c r="AF144" s="1">
        <v>106.4</v>
      </c>
      <c r="AG144" s="1" t="s">
        <v>140</v>
      </c>
      <c r="AH144" s="1" t="s">
        <v>141</v>
      </c>
      <c r="AI144" s="1" t="s">
        <v>167</v>
      </c>
      <c r="AJ144" s="1" t="s">
        <v>167</v>
      </c>
      <c r="AK144" s="1" t="s">
        <v>173</v>
      </c>
      <c r="AL144" s="1">
        <v>134.0</v>
      </c>
      <c r="AM144" s="1">
        <v>94.0</v>
      </c>
      <c r="AN144" s="1">
        <v>2058.47</v>
      </c>
      <c r="AO144" s="1">
        <v>14.5032</v>
      </c>
      <c r="AP144" s="1">
        <v>675.644</v>
      </c>
      <c r="AQ144" s="1">
        <v>971.977</v>
      </c>
      <c r="AR144" s="1">
        <v>17.2387</v>
      </c>
      <c r="AS144" s="1">
        <v>1599.12</v>
      </c>
      <c r="AT144" s="1">
        <v>2746.55</v>
      </c>
      <c r="AU144" s="1">
        <v>217.964</v>
      </c>
      <c r="AV144" s="1">
        <v>10.8199</v>
      </c>
      <c r="AW144" s="1">
        <v>1.59595</v>
      </c>
      <c r="AX144" s="1">
        <v>2.68076</v>
      </c>
      <c r="AY144" s="1">
        <v>1105.35</v>
      </c>
      <c r="AZ144" s="1">
        <v>2.12509</v>
      </c>
      <c r="BA144" s="1">
        <v>2.67916</v>
      </c>
      <c r="BB144" s="1">
        <v>27.3072</v>
      </c>
      <c r="BC144" s="1">
        <v>7.67035</v>
      </c>
      <c r="BD144" s="1">
        <v>2.2194</v>
      </c>
      <c r="BE144" s="1">
        <v>503.496</v>
      </c>
      <c r="BF144" s="1">
        <v>7.48638</v>
      </c>
      <c r="BG144" s="1">
        <v>154.857</v>
      </c>
      <c r="BH144" s="1">
        <v>3.780177311</v>
      </c>
      <c r="BI144" s="1">
        <v>1.323800056</v>
      </c>
      <c r="BJ144" s="1">
        <v>0.640416698</v>
      </c>
      <c r="BK144" s="1">
        <v>0.028938064</v>
      </c>
      <c r="BL144" s="1" t="s">
        <v>144</v>
      </c>
      <c r="BM144" s="1" t="s">
        <v>145</v>
      </c>
      <c r="BN144" s="1" t="s">
        <v>145</v>
      </c>
      <c r="BO144" s="1" t="s">
        <v>145</v>
      </c>
      <c r="BP144" s="1" t="s">
        <v>146</v>
      </c>
      <c r="BQ144" s="1" t="s">
        <v>146</v>
      </c>
      <c r="BR144" s="1" t="s">
        <v>145</v>
      </c>
      <c r="BS144" s="1">
        <v>96.16752553</v>
      </c>
      <c r="BT144" s="1">
        <v>7.006481058</v>
      </c>
      <c r="BU144" s="1">
        <v>7.732326893</v>
      </c>
      <c r="BV144" s="1">
        <v>0.853776648</v>
      </c>
      <c r="BW144" s="1">
        <v>0.685424696</v>
      </c>
      <c r="BX144" s="1">
        <v>-0.8770131</v>
      </c>
      <c r="BY144" s="1">
        <v>-0.426148251</v>
      </c>
      <c r="BZ144" s="1" t="s">
        <v>1094</v>
      </c>
      <c r="CA144" s="1">
        <v>32.40225564</v>
      </c>
      <c r="CB144" s="1" t="s">
        <v>148</v>
      </c>
      <c r="CC144" s="1">
        <v>0.295972897</v>
      </c>
      <c r="CD144" s="1">
        <v>0.454891551</v>
      </c>
      <c r="CE144" s="1">
        <v>0.09402396</v>
      </c>
      <c r="CF144" s="1">
        <v>0.011560896</v>
      </c>
      <c r="CG144" s="1">
        <v>0.067479306</v>
      </c>
      <c r="CH144" s="1">
        <v>747.367</v>
      </c>
      <c r="CI144" s="2" t="s">
        <v>1093</v>
      </c>
      <c r="CJ144" s="1">
        <v>158.773</v>
      </c>
      <c r="CK144" s="1">
        <v>112.557</v>
      </c>
      <c r="CL144" s="1">
        <v>46.217</v>
      </c>
      <c r="CM144" s="1">
        <v>82.119</v>
      </c>
      <c r="CN144" s="1">
        <v>72.383</v>
      </c>
      <c r="CO144" s="1">
        <v>0.223</v>
      </c>
      <c r="CP144" s="1">
        <v>0.0</v>
      </c>
      <c r="CQ144" s="1">
        <v>0.223</v>
      </c>
      <c r="CR144" s="1">
        <v>0.0</v>
      </c>
      <c r="CS144" s="1">
        <v>4.048</v>
      </c>
      <c r="CT144" s="1">
        <v>4.048</v>
      </c>
      <c r="CU144" s="1">
        <v>0.0</v>
      </c>
      <c r="CV144" s="1">
        <v>0.223</v>
      </c>
      <c r="CW144" s="1">
        <v>2.195</v>
      </c>
      <c r="CX144" s="1">
        <v>0.0</v>
      </c>
      <c r="CY144" s="1">
        <v>2.114</v>
      </c>
      <c r="CZ144" s="1">
        <v>1.071</v>
      </c>
      <c r="DA144" s="1">
        <v>0.0</v>
      </c>
      <c r="DB144" s="1">
        <v>1.071</v>
      </c>
      <c r="DC144" s="1">
        <v>2.242</v>
      </c>
      <c r="DD144" s="1">
        <v>0.026</v>
      </c>
      <c r="DE144" s="1">
        <v>2.268</v>
      </c>
      <c r="DF144" s="1">
        <v>59.785</v>
      </c>
      <c r="DG144" s="1">
        <v>14.685</v>
      </c>
      <c r="DH144" s="1">
        <v>74.471</v>
      </c>
      <c r="DI144" s="1">
        <v>3.314</v>
      </c>
      <c r="DJ144" s="1">
        <v>21.608</v>
      </c>
      <c r="DK144" s="1">
        <v>24.923</v>
      </c>
      <c r="DL144" s="1">
        <v>41.612</v>
      </c>
      <c r="DM144" s="1">
        <v>5.817</v>
      </c>
      <c r="DN144" s="1">
        <v>47.428</v>
      </c>
      <c r="DO144" s="1">
        <v>0.0</v>
      </c>
      <c r="DP144" s="1">
        <v>4.048</v>
      </c>
      <c r="DQ144" s="1">
        <v>4.048</v>
      </c>
      <c r="DR144" s="1" t="s">
        <v>157</v>
      </c>
      <c r="DS144" s="1" t="s">
        <v>158</v>
      </c>
      <c r="DT144" s="1" t="s">
        <v>157</v>
      </c>
      <c r="DU144" s="1" t="s">
        <v>158</v>
      </c>
      <c r="DV144" s="1">
        <v>363.069</v>
      </c>
      <c r="DW144" s="1" t="s">
        <v>1093</v>
      </c>
      <c r="DX144" s="1">
        <v>77.132</v>
      </c>
      <c r="DY144" s="1">
        <v>39.893</v>
      </c>
      <c r="DZ144" s="1">
        <v>35.164</v>
      </c>
      <c r="EA144" s="1" t="s">
        <v>158</v>
      </c>
      <c r="EB144" s="1" t="s">
        <v>158</v>
      </c>
      <c r="EC144" s="1" t="s">
        <v>157</v>
      </c>
      <c r="ED144" s="1" t="s">
        <v>158</v>
      </c>
      <c r="EE144" s="1" t="s">
        <v>587</v>
      </c>
      <c r="EF144" s="1" t="s">
        <v>151</v>
      </c>
      <c r="EG144" s="1" t="s">
        <v>151</v>
      </c>
    </row>
    <row r="145" ht="14.25" customHeight="1">
      <c r="A145" s="1" t="s">
        <v>588</v>
      </c>
      <c r="B145" s="1" t="s">
        <v>136</v>
      </c>
      <c r="C145" s="1">
        <v>57.0</v>
      </c>
      <c r="D145" s="4" t="s">
        <v>161</v>
      </c>
      <c r="E145" s="1">
        <v>89.8</v>
      </c>
      <c r="F145" s="1">
        <v>37.0</v>
      </c>
      <c r="G145" s="1" t="s">
        <v>138</v>
      </c>
      <c r="H145" s="1">
        <v>28.0</v>
      </c>
      <c r="I145" s="1">
        <v>117.0</v>
      </c>
      <c r="J145" s="1">
        <v>182.0</v>
      </c>
      <c r="K145" s="1">
        <v>4.918918919</v>
      </c>
      <c r="L145" s="1">
        <v>252.1</v>
      </c>
      <c r="M145" s="1">
        <v>3.1</v>
      </c>
      <c r="N145" s="1">
        <v>85.0</v>
      </c>
      <c r="O145" s="1">
        <v>5.1</v>
      </c>
      <c r="P145" s="1">
        <v>4.79</v>
      </c>
      <c r="Q145" s="1">
        <v>1.52</v>
      </c>
      <c r="R145" s="1">
        <v>3.151315789</v>
      </c>
      <c r="S145" s="1">
        <v>139.0</v>
      </c>
      <c r="T145" s="1">
        <v>24.4</v>
      </c>
      <c r="U145" s="1">
        <v>4.7175</v>
      </c>
      <c r="V145" s="1">
        <v>233.0</v>
      </c>
      <c r="W145" s="1">
        <f t="shared" si="1"/>
        <v>400.8213552</v>
      </c>
      <c r="X145" s="1">
        <v>33.0</v>
      </c>
      <c r="Y145" s="1">
        <v>19.54703015</v>
      </c>
      <c r="Z145" s="1">
        <f t="shared" si="2"/>
        <v>5.115866667</v>
      </c>
      <c r="AA145" s="1">
        <v>0.301137785</v>
      </c>
      <c r="AB145" s="1">
        <v>82.6</v>
      </c>
      <c r="AC145" s="1">
        <v>27.7910864</v>
      </c>
      <c r="AD145" s="1" t="s">
        <v>139</v>
      </c>
      <c r="AE145" s="1">
        <v>39.91065072</v>
      </c>
      <c r="AF145" s="1">
        <v>106.0</v>
      </c>
      <c r="AG145" s="1" t="s">
        <v>140</v>
      </c>
      <c r="AH145" s="1" t="s">
        <v>141</v>
      </c>
      <c r="AI145" s="1" t="s">
        <v>142</v>
      </c>
      <c r="AJ145" s="1" t="s">
        <v>167</v>
      </c>
      <c r="AK145" s="1" t="s">
        <v>143</v>
      </c>
      <c r="AL145" s="1">
        <v>169.0</v>
      </c>
      <c r="AM145" s="1">
        <v>103.0</v>
      </c>
      <c r="AN145" s="1">
        <v>1986.28</v>
      </c>
      <c r="AO145" s="1">
        <v>23.6073</v>
      </c>
      <c r="AP145" s="1">
        <v>826.62</v>
      </c>
      <c r="AQ145" s="1">
        <v>1159.97</v>
      </c>
      <c r="AR145" s="1">
        <v>13.2958</v>
      </c>
      <c r="AS145" s="1">
        <v>1180.14</v>
      </c>
      <c r="AT145" s="1">
        <v>4188.07</v>
      </c>
      <c r="AU145" s="1">
        <v>301.447</v>
      </c>
      <c r="AV145" s="1">
        <v>10.2549</v>
      </c>
      <c r="AW145" s="1">
        <v>1.44619</v>
      </c>
      <c r="AX145" s="1">
        <v>3.34939</v>
      </c>
      <c r="AY145" s="1">
        <v>872.242</v>
      </c>
      <c r="AZ145" s="1">
        <v>1.03531</v>
      </c>
      <c r="BA145" s="1">
        <v>1.63587</v>
      </c>
      <c r="BB145" s="1">
        <v>12.9278</v>
      </c>
      <c r="BC145" s="1">
        <v>4.80809</v>
      </c>
      <c r="BD145" s="1">
        <v>1.19962</v>
      </c>
      <c r="BE145" s="1">
        <v>357.504</v>
      </c>
      <c r="BF145" s="1">
        <v>6.94054</v>
      </c>
      <c r="BG145" s="1">
        <v>161.889</v>
      </c>
      <c r="BH145" s="1">
        <v>4.12297277</v>
      </c>
      <c r="BI145" s="1">
        <v>1.174452598</v>
      </c>
      <c r="BJ145" s="1">
        <v>0.856274956</v>
      </c>
      <c r="BK145" s="1">
        <v>0.054798184</v>
      </c>
      <c r="BL145" s="1" t="s">
        <v>144</v>
      </c>
      <c r="BM145" s="1" t="s">
        <v>145</v>
      </c>
      <c r="BN145" s="1" t="s">
        <v>146</v>
      </c>
      <c r="BO145" s="1" t="s">
        <v>145</v>
      </c>
      <c r="BP145" s="1" t="s">
        <v>146</v>
      </c>
      <c r="BQ145" s="1" t="s">
        <v>145</v>
      </c>
      <c r="BR145" s="1" t="s">
        <v>145</v>
      </c>
      <c r="BS145" s="1">
        <v>88.64672115</v>
      </c>
      <c r="BT145" s="1">
        <v>7.652670827</v>
      </c>
      <c r="BU145" s="1">
        <v>6.133643719</v>
      </c>
      <c r="BV145" s="1">
        <v>0.644167866</v>
      </c>
      <c r="BW145" s="1">
        <v>0.726180257</v>
      </c>
      <c r="BX145" s="1">
        <v>-0.580406114</v>
      </c>
      <c r="BY145" s="1">
        <v>-0.292248798</v>
      </c>
      <c r="BZ145" s="1" t="s">
        <v>1094</v>
      </c>
      <c r="CA145" s="1">
        <v>31.47169811</v>
      </c>
      <c r="CB145" s="1" t="s">
        <v>148</v>
      </c>
      <c r="CC145" s="1">
        <v>0.140938711</v>
      </c>
      <c r="CD145" s="1">
        <v>0.389089468</v>
      </c>
      <c r="CE145" s="1">
        <v>0.190648116</v>
      </c>
      <c r="CF145" s="1">
        <v>0.087090525</v>
      </c>
      <c r="CG145" s="1">
        <v>0.078680874</v>
      </c>
      <c r="CH145" s="1">
        <v>1505.066</v>
      </c>
      <c r="CI145" s="2" t="s">
        <v>1080</v>
      </c>
      <c r="CJ145" s="1">
        <v>672.887</v>
      </c>
      <c r="CK145" s="1">
        <v>420.204</v>
      </c>
      <c r="CL145" s="1">
        <v>252.682</v>
      </c>
      <c r="CM145" s="1">
        <v>143.558</v>
      </c>
      <c r="CN145" s="1">
        <v>505.558</v>
      </c>
      <c r="CO145" s="1">
        <v>15.784</v>
      </c>
      <c r="CP145" s="1">
        <v>0.0</v>
      </c>
      <c r="CQ145" s="1">
        <v>15.784</v>
      </c>
      <c r="CR145" s="1">
        <v>0.0</v>
      </c>
      <c r="CS145" s="1">
        <v>7.988</v>
      </c>
      <c r="CT145" s="1">
        <v>7.988</v>
      </c>
      <c r="CU145" s="1">
        <v>0.0</v>
      </c>
      <c r="CV145" s="1">
        <v>12.8</v>
      </c>
      <c r="CW145" s="1">
        <v>0.0</v>
      </c>
      <c r="CX145" s="1">
        <v>0.0</v>
      </c>
      <c r="CY145" s="1">
        <v>52.901</v>
      </c>
      <c r="CZ145" s="1">
        <v>0.125</v>
      </c>
      <c r="DA145" s="1">
        <v>17.814</v>
      </c>
      <c r="DB145" s="1">
        <v>17.939</v>
      </c>
      <c r="DC145" s="1">
        <v>0.0</v>
      </c>
      <c r="DD145" s="1">
        <v>0.972</v>
      </c>
      <c r="DE145" s="1">
        <v>0.972</v>
      </c>
      <c r="DF145" s="1">
        <v>57.157</v>
      </c>
      <c r="DG145" s="1">
        <v>14.571</v>
      </c>
      <c r="DH145" s="1">
        <v>71.728</v>
      </c>
      <c r="DI145" s="1">
        <v>0.999</v>
      </c>
      <c r="DJ145" s="1">
        <v>3.822</v>
      </c>
      <c r="DK145" s="1">
        <v>4.821</v>
      </c>
      <c r="DL145" s="1">
        <v>293.197</v>
      </c>
      <c r="DM145" s="1">
        <v>207.491</v>
      </c>
      <c r="DN145" s="1">
        <v>500.688</v>
      </c>
      <c r="DO145" s="1">
        <v>0.0</v>
      </c>
      <c r="DP145" s="1">
        <v>7.988</v>
      </c>
      <c r="DQ145" s="1">
        <v>7.988</v>
      </c>
      <c r="DR145" s="1" t="s">
        <v>149</v>
      </c>
      <c r="DS145" s="1" t="s">
        <v>157</v>
      </c>
      <c r="DT145" s="1" t="s">
        <v>157</v>
      </c>
      <c r="DU145" s="1" t="s">
        <v>149</v>
      </c>
      <c r="DV145" s="1">
        <v>757.731</v>
      </c>
      <c r="DW145" s="1" t="s">
        <v>1092</v>
      </c>
      <c r="DX145" s="1">
        <v>338.767</v>
      </c>
      <c r="DY145" s="1">
        <v>72.275</v>
      </c>
      <c r="DZ145" s="1">
        <v>254.525</v>
      </c>
      <c r="EA145" s="1" t="s">
        <v>149</v>
      </c>
      <c r="EB145" s="1" t="s">
        <v>157</v>
      </c>
      <c r="EC145" s="1" t="s">
        <v>157</v>
      </c>
      <c r="ED145" s="1" t="s">
        <v>149</v>
      </c>
      <c r="EE145" s="1" t="s">
        <v>589</v>
      </c>
      <c r="EF145" s="1" t="s">
        <v>151</v>
      </c>
      <c r="EG145" s="1" t="s">
        <v>151</v>
      </c>
    </row>
    <row r="146" ht="14.25" customHeight="1">
      <c r="A146" s="1" t="s">
        <v>590</v>
      </c>
      <c r="B146" s="1" t="s">
        <v>153</v>
      </c>
      <c r="C146" s="1">
        <v>44.0</v>
      </c>
      <c r="D146" s="4" t="s">
        <v>161</v>
      </c>
      <c r="E146" s="1">
        <v>115.0</v>
      </c>
      <c r="F146" s="1">
        <v>50.0</v>
      </c>
      <c r="G146" s="1" t="s">
        <v>154</v>
      </c>
      <c r="H146" s="1">
        <v>18.0</v>
      </c>
      <c r="I146" s="1">
        <v>158.0</v>
      </c>
      <c r="J146" s="1">
        <v>226.0</v>
      </c>
      <c r="K146" s="1">
        <v>4.52</v>
      </c>
      <c r="L146" s="1">
        <v>31.84</v>
      </c>
      <c r="M146" s="1">
        <v>8.7</v>
      </c>
      <c r="N146" s="1">
        <v>99.0</v>
      </c>
      <c r="O146" s="1">
        <v>6.1</v>
      </c>
      <c r="P146" s="1">
        <v>23.85</v>
      </c>
      <c r="Q146" s="1">
        <v>3.72</v>
      </c>
      <c r="R146" s="1">
        <v>6.411290323</v>
      </c>
      <c r="S146" s="1">
        <v>91.0</v>
      </c>
      <c r="T146" s="1">
        <v>17.58</v>
      </c>
      <c r="U146" s="1">
        <v>5.4945</v>
      </c>
      <c r="V146" s="1">
        <v>138.8</v>
      </c>
      <c r="W146" s="1">
        <f t="shared" si="1"/>
        <v>176.2847832</v>
      </c>
      <c r="X146" s="1">
        <v>43.6</v>
      </c>
      <c r="Y146" s="1">
        <v>23.29353865</v>
      </c>
      <c r="Z146" s="1">
        <f t="shared" si="2"/>
        <v>4.293036</v>
      </c>
      <c r="AA146" s="1">
        <v>0.308205887</v>
      </c>
      <c r="AB146" s="1">
        <v>71.3</v>
      </c>
      <c r="AC146" s="1">
        <v>31.47868125</v>
      </c>
      <c r="AD146" s="1" t="s">
        <v>155</v>
      </c>
      <c r="AE146" s="1">
        <v>44.93901612</v>
      </c>
      <c r="AF146" s="1">
        <v>99.0</v>
      </c>
      <c r="AG146" s="1" t="s">
        <v>140</v>
      </c>
      <c r="AH146" s="1" t="s">
        <v>141</v>
      </c>
      <c r="AI146" s="1" t="s">
        <v>142</v>
      </c>
      <c r="AJ146" s="1" t="s">
        <v>142</v>
      </c>
      <c r="AK146" s="1" t="s">
        <v>173</v>
      </c>
      <c r="AL146" s="1">
        <v>137.0</v>
      </c>
      <c r="AM146" s="1">
        <v>93.0</v>
      </c>
      <c r="AN146" s="1">
        <v>1649.7</v>
      </c>
      <c r="AO146" s="1">
        <v>10.0403</v>
      </c>
      <c r="AP146" s="1">
        <v>685.27</v>
      </c>
      <c r="AQ146" s="1">
        <v>1059.17</v>
      </c>
      <c r="AR146" s="1">
        <v>11.4907</v>
      </c>
      <c r="AS146" s="1">
        <v>1388.96</v>
      </c>
      <c r="AT146" s="1">
        <v>2419.08</v>
      </c>
      <c r="AU146" s="1">
        <v>190.008</v>
      </c>
      <c r="AV146" s="1">
        <v>10.855</v>
      </c>
      <c r="AW146" s="1">
        <v>0.944573</v>
      </c>
      <c r="AX146" s="1">
        <v>2.43431</v>
      </c>
      <c r="AY146" s="1">
        <v>851.699</v>
      </c>
      <c r="AZ146" s="1">
        <v>1.21307</v>
      </c>
      <c r="BA146" s="1">
        <v>2.00472</v>
      </c>
      <c r="BB146" s="1">
        <v>14.5226</v>
      </c>
      <c r="BC146" s="1">
        <v>4.78781</v>
      </c>
      <c r="BD146" s="1">
        <v>1.22336</v>
      </c>
      <c r="BE146" s="1">
        <v>314.052</v>
      </c>
      <c r="BF146" s="1">
        <v>7.40189</v>
      </c>
      <c r="BG146" s="1">
        <v>107.416</v>
      </c>
      <c r="BH146" s="1">
        <v>3.768632684</v>
      </c>
      <c r="BI146" s="1">
        <v>1.446057832</v>
      </c>
      <c r="BJ146" s="1">
        <v>0.528805534</v>
      </c>
      <c r="BK146" s="1">
        <v>0.092450704</v>
      </c>
      <c r="BL146" s="1" t="s">
        <v>144</v>
      </c>
      <c r="BM146" s="1" t="s">
        <v>145</v>
      </c>
      <c r="BN146" s="1" t="s">
        <v>146</v>
      </c>
      <c r="BO146" s="1" t="s">
        <v>146</v>
      </c>
      <c r="BP146" s="1" t="s">
        <v>146</v>
      </c>
      <c r="BQ146" s="1" t="s">
        <v>145</v>
      </c>
      <c r="BR146" s="1" t="s">
        <v>145</v>
      </c>
      <c r="BS146" s="1" t="s">
        <v>147</v>
      </c>
      <c r="BT146" s="1" t="s">
        <v>147</v>
      </c>
      <c r="BU146" s="1" t="s">
        <v>147</v>
      </c>
      <c r="BV146" s="1" t="s">
        <v>147</v>
      </c>
      <c r="BW146" s="1" t="s">
        <v>147</v>
      </c>
      <c r="BX146" s="1">
        <v>0.836834061</v>
      </c>
      <c r="BY146" s="1">
        <v>0.507172158</v>
      </c>
      <c r="BZ146" s="1" t="s">
        <v>1091</v>
      </c>
      <c r="CA146" s="1">
        <v>45.5959596</v>
      </c>
      <c r="CB146" s="1" t="s">
        <v>148</v>
      </c>
      <c r="CC146" s="1">
        <v>0.169588331</v>
      </c>
      <c r="CD146" s="1">
        <v>0.263389131</v>
      </c>
      <c r="CE146" s="1">
        <v>0.412020561</v>
      </c>
      <c r="CF146" s="1">
        <v>0.032907166</v>
      </c>
      <c r="CG146" s="1">
        <v>0.00540398</v>
      </c>
      <c r="CH146" s="1">
        <v>668.917</v>
      </c>
      <c r="CI146" s="2" t="s">
        <v>1093</v>
      </c>
      <c r="CJ146" s="1">
        <v>150.926</v>
      </c>
      <c r="CK146" s="1">
        <v>98.911</v>
      </c>
      <c r="CL146" s="1">
        <v>52.015</v>
      </c>
      <c r="CM146" s="1">
        <v>100.424</v>
      </c>
      <c r="CN146" s="1">
        <v>42.477</v>
      </c>
      <c r="CO146" s="1">
        <v>0.0</v>
      </c>
      <c r="CP146" s="1">
        <v>0.0</v>
      </c>
      <c r="CQ146" s="1">
        <v>0.0</v>
      </c>
      <c r="CR146" s="1">
        <v>0.0</v>
      </c>
      <c r="CS146" s="1">
        <v>8.025</v>
      </c>
      <c r="CT146" s="1">
        <v>8.025</v>
      </c>
      <c r="CU146" s="1">
        <v>0.0</v>
      </c>
      <c r="CV146" s="1">
        <v>0.0</v>
      </c>
      <c r="CW146" s="1">
        <v>0.0</v>
      </c>
      <c r="CX146" s="1">
        <v>0.0</v>
      </c>
      <c r="CY146" s="1">
        <v>66.424</v>
      </c>
      <c r="CZ146" s="1">
        <v>0.103</v>
      </c>
      <c r="DA146" s="1">
        <v>0.732</v>
      </c>
      <c r="DB146" s="1">
        <v>0.834</v>
      </c>
      <c r="DC146" s="1">
        <v>0.0</v>
      </c>
      <c r="DD146" s="1">
        <v>0.134</v>
      </c>
      <c r="DE146" s="1">
        <v>0.134</v>
      </c>
      <c r="DF146" s="1">
        <v>25.538</v>
      </c>
      <c r="DG146" s="1">
        <v>7.494</v>
      </c>
      <c r="DH146" s="1">
        <v>33.032</v>
      </c>
      <c r="DI146" s="1">
        <v>0.521</v>
      </c>
      <c r="DJ146" s="1">
        <v>2.046</v>
      </c>
      <c r="DK146" s="1">
        <v>2.568</v>
      </c>
      <c r="DL146" s="1">
        <v>6.31</v>
      </c>
      <c r="DM146" s="1">
        <v>33.569</v>
      </c>
      <c r="DN146" s="1">
        <v>39.878</v>
      </c>
      <c r="DO146" s="1">
        <v>0.0</v>
      </c>
      <c r="DP146" s="1">
        <v>8.025</v>
      </c>
      <c r="DQ146" s="1">
        <v>8.025</v>
      </c>
      <c r="DR146" s="1" t="s">
        <v>158</v>
      </c>
      <c r="DS146" s="1" t="s">
        <v>158</v>
      </c>
      <c r="DT146" s="1" t="s">
        <v>157</v>
      </c>
      <c r="DU146" s="1" t="s">
        <v>158</v>
      </c>
      <c r="DV146" s="1">
        <v>405.478</v>
      </c>
      <c r="DW146" s="1" t="s">
        <v>1093</v>
      </c>
      <c r="DX146" s="1">
        <v>91.487</v>
      </c>
      <c r="DY146" s="1">
        <v>60.874</v>
      </c>
      <c r="DZ146" s="1">
        <v>25.748</v>
      </c>
      <c r="EA146" s="1" t="s">
        <v>157</v>
      </c>
      <c r="EB146" s="1" t="s">
        <v>158</v>
      </c>
      <c r="EC146" s="1" t="s">
        <v>157</v>
      </c>
      <c r="ED146" s="1" t="s">
        <v>158</v>
      </c>
      <c r="EE146" s="1" t="s">
        <v>591</v>
      </c>
      <c r="EF146" s="1" t="s">
        <v>151</v>
      </c>
      <c r="EG146" s="1" t="s">
        <v>151</v>
      </c>
    </row>
    <row r="147" ht="14.25" customHeight="1">
      <c r="A147" s="1" t="s">
        <v>592</v>
      </c>
      <c r="B147" s="1" t="s">
        <v>153</v>
      </c>
      <c r="C147" s="1">
        <v>45.0</v>
      </c>
      <c r="D147" s="4" t="s">
        <v>161</v>
      </c>
      <c r="E147" s="1">
        <v>116.0</v>
      </c>
      <c r="F147" s="1">
        <v>40.0</v>
      </c>
      <c r="G147" s="1" t="s">
        <v>154</v>
      </c>
      <c r="H147" s="1">
        <v>36.0</v>
      </c>
      <c r="I147" s="1">
        <v>156.0</v>
      </c>
      <c r="J147" s="1">
        <v>231.0</v>
      </c>
      <c r="K147" s="1">
        <v>5.775</v>
      </c>
      <c r="L147" s="1">
        <v>76.24</v>
      </c>
      <c r="M147" s="1">
        <v>1.7</v>
      </c>
      <c r="N147" s="1">
        <v>77.0</v>
      </c>
      <c r="O147" s="1">
        <v>4.7</v>
      </c>
      <c r="P147" s="1">
        <v>13.63</v>
      </c>
      <c r="Q147" s="1">
        <v>5.95</v>
      </c>
      <c r="R147" s="1">
        <v>2.290756303</v>
      </c>
      <c r="S147" s="1">
        <v>179.0</v>
      </c>
      <c r="T147" s="1">
        <v>6.97</v>
      </c>
      <c r="U147" s="1">
        <v>4.2735</v>
      </c>
      <c r="V147" s="1">
        <v>122.0</v>
      </c>
      <c r="W147" s="1">
        <f t="shared" si="1"/>
        <v>180.2197802</v>
      </c>
      <c r="X147" s="1">
        <v>115.1</v>
      </c>
      <c r="Y147" s="1">
        <v>75.53809564</v>
      </c>
      <c r="Z147" s="1">
        <f t="shared" si="2"/>
        <v>1.323835333</v>
      </c>
      <c r="AA147" s="1">
        <v>0.36581077</v>
      </c>
      <c r="AB147" s="1">
        <v>55.8</v>
      </c>
      <c r="AC147" s="1">
        <v>26.07027106</v>
      </c>
      <c r="AD147" s="1" t="s">
        <v>139</v>
      </c>
      <c r="AE147" s="1">
        <v>41.00993849</v>
      </c>
      <c r="AF147" s="1">
        <v>89.0</v>
      </c>
      <c r="AG147" s="1" t="s">
        <v>140</v>
      </c>
      <c r="AH147" s="1" t="s">
        <v>141</v>
      </c>
      <c r="AI147" s="1" t="s">
        <v>142</v>
      </c>
      <c r="AJ147" s="1" t="s">
        <v>142</v>
      </c>
      <c r="AK147" s="1" t="s">
        <v>170</v>
      </c>
      <c r="AL147" s="1">
        <v>152.0</v>
      </c>
      <c r="AM147" s="1">
        <v>101.0</v>
      </c>
      <c r="AN147" s="1">
        <v>1694.47</v>
      </c>
      <c r="AO147" s="1">
        <v>14.091</v>
      </c>
      <c r="AP147" s="1">
        <v>800.465</v>
      </c>
      <c r="AQ147" s="1">
        <v>1032.2</v>
      </c>
      <c r="AR147" s="1">
        <v>12.7632</v>
      </c>
      <c r="AS147" s="1">
        <v>1391.14</v>
      </c>
      <c r="AT147" s="1">
        <v>3940.34</v>
      </c>
      <c r="AU147" s="1">
        <v>243.183</v>
      </c>
      <c r="AV147" s="1">
        <v>9.70698</v>
      </c>
      <c r="AW147" s="1">
        <v>0.944573</v>
      </c>
      <c r="AX147" s="1">
        <v>3.00278</v>
      </c>
      <c r="AY147" s="1">
        <v>901.264</v>
      </c>
      <c r="AZ147" s="1">
        <v>1.06634</v>
      </c>
      <c r="BA147" s="1">
        <v>1.67431</v>
      </c>
      <c r="BB147" s="1">
        <v>15.9615</v>
      </c>
      <c r="BC147" s="1">
        <v>4.55774</v>
      </c>
      <c r="BD147" s="1">
        <v>2.27457</v>
      </c>
      <c r="BE147" s="1">
        <v>330.695</v>
      </c>
      <c r="BF147" s="1">
        <v>7.08416</v>
      </c>
      <c r="BG147" s="1">
        <v>115.572</v>
      </c>
      <c r="BH147" s="1">
        <v>1.207883574</v>
      </c>
      <c r="BI147" s="1">
        <v>0.279600117</v>
      </c>
      <c r="BJ147" s="1">
        <v>0.274024365</v>
      </c>
      <c r="BK147" s="1">
        <v>0.034381498</v>
      </c>
      <c r="BL147" s="1" t="s">
        <v>144</v>
      </c>
      <c r="BM147" s="1" t="s">
        <v>145</v>
      </c>
      <c r="BN147" s="1" t="s">
        <v>145</v>
      </c>
      <c r="BO147" s="1" t="s">
        <v>145</v>
      </c>
      <c r="BP147" s="1" t="s">
        <v>146</v>
      </c>
      <c r="BQ147" s="1" t="s">
        <v>146</v>
      </c>
      <c r="BR147" s="1" t="s">
        <v>146</v>
      </c>
      <c r="BS147" s="1">
        <v>76.19255064</v>
      </c>
      <c r="BT147" s="1">
        <v>4.57581318</v>
      </c>
      <c r="BU147" s="1">
        <v>7.391860644</v>
      </c>
      <c r="BV147" s="1">
        <v>0.537997955</v>
      </c>
      <c r="BW147" s="1">
        <v>0.308725859</v>
      </c>
      <c r="BX147" s="1">
        <v>0.254052402</v>
      </c>
      <c r="BY147" s="1">
        <v>0.149971902</v>
      </c>
      <c r="BZ147" s="1" t="s">
        <v>1091</v>
      </c>
      <c r="CA147" s="1">
        <v>43.12359551</v>
      </c>
      <c r="CB147" s="1" t="s">
        <v>148</v>
      </c>
      <c r="CC147" s="1">
        <v>0.063499112</v>
      </c>
      <c r="CD147" s="1">
        <v>0.315682356</v>
      </c>
      <c r="CE147" s="1">
        <v>0.004255477</v>
      </c>
      <c r="CF147" s="1">
        <v>0.24633659</v>
      </c>
      <c r="CG147" s="1">
        <v>0.229055654</v>
      </c>
      <c r="CH147" s="1">
        <v>1053.085</v>
      </c>
      <c r="CI147" s="2" t="s">
        <v>1080</v>
      </c>
      <c r="CJ147" s="1">
        <v>864.322</v>
      </c>
      <c r="CK147" s="1">
        <v>556.883</v>
      </c>
      <c r="CL147" s="1">
        <v>307.438</v>
      </c>
      <c r="CM147" s="1">
        <v>14.593</v>
      </c>
      <c r="CN147" s="1">
        <v>806.762</v>
      </c>
      <c r="CO147" s="1">
        <v>6.831</v>
      </c>
      <c r="CP147" s="1">
        <v>0.0</v>
      </c>
      <c r="CQ147" s="1">
        <v>6.831</v>
      </c>
      <c r="CR147" s="1">
        <v>0.0</v>
      </c>
      <c r="CS147" s="1">
        <v>36.136</v>
      </c>
      <c r="CT147" s="1">
        <v>36.136</v>
      </c>
      <c r="CU147" s="1">
        <v>0.0</v>
      </c>
      <c r="CV147" s="1">
        <v>1.096</v>
      </c>
      <c r="CW147" s="1">
        <v>0.0</v>
      </c>
      <c r="CX147" s="1">
        <v>0.0</v>
      </c>
      <c r="CY147" s="1">
        <v>0.632</v>
      </c>
      <c r="CZ147" s="1">
        <v>0.0</v>
      </c>
      <c r="DA147" s="1">
        <v>0.0</v>
      </c>
      <c r="DB147" s="1">
        <v>0.0</v>
      </c>
      <c r="DC147" s="1">
        <v>4.348</v>
      </c>
      <c r="DD147" s="1">
        <v>0.192</v>
      </c>
      <c r="DE147" s="1">
        <v>4.54</v>
      </c>
      <c r="DF147" s="1">
        <v>6.391</v>
      </c>
      <c r="DG147" s="1">
        <v>3.03</v>
      </c>
      <c r="DH147" s="1">
        <v>9.421</v>
      </c>
      <c r="DI147" s="1">
        <v>0.14</v>
      </c>
      <c r="DJ147" s="1">
        <v>5.218</v>
      </c>
      <c r="DK147" s="1">
        <v>5.359</v>
      </c>
      <c r="DL147" s="1">
        <v>538.541</v>
      </c>
      <c r="DM147" s="1">
        <v>262.862</v>
      </c>
      <c r="DN147" s="1">
        <v>801.403</v>
      </c>
      <c r="DO147" s="1">
        <v>0.0</v>
      </c>
      <c r="DP147" s="1">
        <v>36.136</v>
      </c>
      <c r="DQ147" s="1">
        <v>36.136</v>
      </c>
      <c r="DR147" s="1" t="s">
        <v>157</v>
      </c>
      <c r="DS147" s="1" t="s">
        <v>149</v>
      </c>
      <c r="DT147" s="1" t="s">
        <v>158</v>
      </c>
      <c r="DU147" s="1" t="s">
        <v>149</v>
      </c>
      <c r="DV147" s="1">
        <v>621.484</v>
      </c>
      <c r="DW147" s="1" t="s">
        <v>1092</v>
      </c>
      <c r="DX147" s="1">
        <v>510.084</v>
      </c>
      <c r="DY147" s="1">
        <v>8.612</v>
      </c>
      <c r="DZ147" s="1">
        <v>476.115</v>
      </c>
      <c r="EA147" s="1" t="s">
        <v>157</v>
      </c>
      <c r="EB147" s="1" t="s">
        <v>149</v>
      </c>
      <c r="EC147" s="1" t="s">
        <v>158</v>
      </c>
      <c r="ED147" s="1" t="s">
        <v>149</v>
      </c>
      <c r="EE147" s="1" t="s">
        <v>593</v>
      </c>
      <c r="EF147" s="1" t="s">
        <v>151</v>
      </c>
      <c r="EG147" s="1" t="s">
        <v>151</v>
      </c>
    </row>
    <row r="148" ht="14.25" customHeight="1">
      <c r="A148" s="1" t="s">
        <v>594</v>
      </c>
      <c r="B148" s="1" t="s">
        <v>153</v>
      </c>
      <c r="C148" s="1">
        <v>33.0</v>
      </c>
      <c r="D148" s="4" t="s">
        <v>137</v>
      </c>
      <c r="E148" s="1">
        <v>38.9</v>
      </c>
      <c r="F148" s="1">
        <v>50.0</v>
      </c>
      <c r="G148" s="1" t="s">
        <v>154</v>
      </c>
      <c r="H148" s="1">
        <v>13.0</v>
      </c>
      <c r="I148" s="1">
        <v>56.0</v>
      </c>
      <c r="J148" s="1">
        <v>119.0</v>
      </c>
      <c r="K148" s="1">
        <v>2.38</v>
      </c>
      <c r="L148" s="1">
        <v>133.11</v>
      </c>
      <c r="M148" s="1">
        <v>4.3</v>
      </c>
      <c r="N148" s="1">
        <v>85.0</v>
      </c>
      <c r="O148" s="1">
        <v>5.1</v>
      </c>
      <c r="P148" s="1">
        <v>9.02</v>
      </c>
      <c r="Q148" s="1">
        <v>4.56</v>
      </c>
      <c r="R148" s="1">
        <v>1.978070175</v>
      </c>
      <c r="S148" s="1">
        <v>66.0</v>
      </c>
      <c r="T148" s="1">
        <v>9.74</v>
      </c>
      <c r="U148" s="1">
        <v>4.7175</v>
      </c>
      <c r="V148" s="1">
        <v>125.2</v>
      </c>
      <c r="W148" s="1">
        <f t="shared" si="1"/>
        <v>160</v>
      </c>
      <c r="X148" s="1">
        <v>80.6</v>
      </c>
      <c r="Y148" s="1">
        <v>48.96791949</v>
      </c>
      <c r="Z148" s="1">
        <f t="shared" si="2"/>
        <v>2.042153333</v>
      </c>
      <c r="AA148" s="1">
        <v>0.342242103</v>
      </c>
      <c r="AB148" s="1">
        <v>64.0</v>
      </c>
      <c r="AC148" s="1">
        <v>24.38652644</v>
      </c>
      <c r="AD148" s="1" t="s">
        <v>154</v>
      </c>
      <c r="AE148" s="1">
        <v>37.8358527</v>
      </c>
      <c r="AF148" s="1">
        <v>81.8</v>
      </c>
      <c r="AG148" s="1" t="s">
        <v>140</v>
      </c>
      <c r="AH148" s="1" t="s">
        <v>154</v>
      </c>
      <c r="AI148" s="1" t="s">
        <v>142</v>
      </c>
      <c r="AJ148" s="1" t="s">
        <v>167</v>
      </c>
      <c r="AK148" s="1" t="s">
        <v>143</v>
      </c>
      <c r="AL148" s="1">
        <v>101.0</v>
      </c>
      <c r="AM148" s="1">
        <v>61.0</v>
      </c>
      <c r="AN148" s="1">
        <v>1888.12</v>
      </c>
      <c r="AO148" s="1">
        <v>11.2723</v>
      </c>
      <c r="AP148" s="1">
        <v>715.272</v>
      </c>
      <c r="AQ148" s="1">
        <v>1021.22</v>
      </c>
      <c r="AR148" s="1">
        <v>13.482</v>
      </c>
      <c r="AS148" s="1">
        <v>1608.94</v>
      </c>
      <c r="AT148" s="1">
        <v>2094.84</v>
      </c>
      <c r="AU148" s="1">
        <v>183.443</v>
      </c>
      <c r="AV148" s="1">
        <v>10.579</v>
      </c>
      <c r="AW148" s="1">
        <v>0.850103</v>
      </c>
      <c r="AX148" s="1">
        <v>3.9986</v>
      </c>
      <c r="AY148" s="1">
        <v>738.018</v>
      </c>
      <c r="AZ148" s="1">
        <v>0.764748</v>
      </c>
      <c r="BA148" s="1">
        <v>1.54539</v>
      </c>
      <c r="BB148" s="1">
        <v>10.5704</v>
      </c>
      <c r="BC148" s="1">
        <v>3.78761</v>
      </c>
      <c r="BD148" s="1">
        <v>2.72938</v>
      </c>
      <c r="BE148" s="1">
        <v>341.037</v>
      </c>
      <c r="BF148" s="1">
        <v>7.2201</v>
      </c>
      <c r="BG148" s="1">
        <v>79.2238</v>
      </c>
      <c r="BH148" s="1">
        <v>3.528575711</v>
      </c>
      <c r="BI148" s="1">
        <v>1.218178618</v>
      </c>
      <c r="BJ148" s="1">
        <v>0.83161499</v>
      </c>
      <c r="BK148" s="1">
        <v>0.0</v>
      </c>
      <c r="BL148" s="1" t="s">
        <v>156</v>
      </c>
      <c r="BM148" s="1" t="s">
        <v>146</v>
      </c>
      <c r="BN148" s="1" t="s">
        <v>146</v>
      </c>
      <c r="BO148" s="1" t="s">
        <v>146</v>
      </c>
      <c r="BP148" s="1" t="s">
        <v>146</v>
      </c>
      <c r="BQ148" s="1" t="s">
        <v>145</v>
      </c>
      <c r="BR148" s="1" t="s">
        <v>146</v>
      </c>
      <c r="BS148" s="1">
        <v>60.83932585</v>
      </c>
      <c r="BT148" s="1">
        <v>18.26401684</v>
      </c>
      <c r="BU148" s="1">
        <v>13.56796145</v>
      </c>
      <c r="BV148" s="1">
        <v>12.90049858</v>
      </c>
      <c r="BW148" s="1">
        <v>5.78521691</v>
      </c>
      <c r="BX148" s="1">
        <v>1.265436681</v>
      </c>
      <c r="BY148" s="1">
        <v>0.670252479</v>
      </c>
      <c r="BZ148" s="1" t="s">
        <v>1091</v>
      </c>
      <c r="CA148" s="1">
        <v>36.39119804</v>
      </c>
      <c r="CB148" s="1" t="s">
        <v>148</v>
      </c>
      <c r="CC148" s="1">
        <v>0.032396847</v>
      </c>
      <c r="CD148" s="1">
        <v>0.242153437</v>
      </c>
      <c r="CE148" s="1">
        <v>0.42126007</v>
      </c>
      <c r="CF148" s="1">
        <v>0.090015303</v>
      </c>
      <c r="CG148" s="1">
        <v>0.080602316</v>
      </c>
      <c r="CH148" s="1">
        <v>275.612</v>
      </c>
      <c r="CI148" s="2" t="s">
        <v>1093</v>
      </c>
      <c r="CJ148" s="1">
        <v>147.234</v>
      </c>
      <c r="CK148" s="1">
        <v>82.565</v>
      </c>
      <c r="CL148" s="1">
        <v>64.669</v>
      </c>
      <c r="CM148" s="1">
        <v>6.711</v>
      </c>
      <c r="CN148" s="1">
        <v>124.555</v>
      </c>
      <c r="CO148" s="1">
        <v>14.063</v>
      </c>
      <c r="CP148" s="1">
        <v>0.0</v>
      </c>
      <c r="CQ148" s="1">
        <v>14.063</v>
      </c>
      <c r="CR148" s="1">
        <v>0.0</v>
      </c>
      <c r="CS148" s="1">
        <v>1.906</v>
      </c>
      <c r="CT148" s="1">
        <v>1.906</v>
      </c>
      <c r="CU148" s="1">
        <v>0.0</v>
      </c>
      <c r="CV148" s="1">
        <v>13.365</v>
      </c>
      <c r="CW148" s="1">
        <v>0.0</v>
      </c>
      <c r="CX148" s="1">
        <v>0.0</v>
      </c>
      <c r="CY148" s="1">
        <v>0.0</v>
      </c>
      <c r="CZ148" s="1">
        <v>0.012</v>
      </c>
      <c r="DA148" s="1">
        <v>4.318</v>
      </c>
      <c r="DB148" s="1">
        <v>4.33</v>
      </c>
      <c r="DC148" s="1">
        <v>0.068</v>
      </c>
      <c r="DD148" s="1">
        <v>0.209</v>
      </c>
      <c r="DE148" s="1">
        <v>0.276</v>
      </c>
      <c r="DF148" s="1">
        <v>1.406</v>
      </c>
      <c r="DG148" s="1">
        <v>0.699</v>
      </c>
      <c r="DH148" s="1">
        <v>2.105</v>
      </c>
      <c r="DI148" s="1">
        <v>0.063</v>
      </c>
      <c r="DJ148" s="1">
        <v>1.367</v>
      </c>
      <c r="DK148" s="1">
        <v>1.43</v>
      </c>
      <c r="DL148" s="1">
        <v>66.94</v>
      </c>
      <c r="DM148" s="1">
        <v>56.157</v>
      </c>
      <c r="DN148" s="1">
        <v>123.097</v>
      </c>
      <c r="DO148" s="1">
        <v>0.0</v>
      </c>
      <c r="DP148" s="1">
        <v>1.906</v>
      </c>
      <c r="DQ148" s="1">
        <v>1.906</v>
      </c>
      <c r="DR148" s="1" t="s">
        <v>158</v>
      </c>
      <c r="DS148" s="1" t="s">
        <v>158</v>
      </c>
      <c r="DT148" s="1" t="s">
        <v>158</v>
      </c>
      <c r="DU148" s="1" t="s">
        <v>157</v>
      </c>
      <c r="DV148" s="1">
        <v>145.972</v>
      </c>
      <c r="DW148" s="1" t="s">
        <v>1093</v>
      </c>
      <c r="DX148" s="1">
        <v>77.979</v>
      </c>
      <c r="DY148" s="1">
        <v>3.554</v>
      </c>
      <c r="DZ148" s="1">
        <v>65.968</v>
      </c>
      <c r="EA148" s="1" t="s">
        <v>158</v>
      </c>
      <c r="EB148" s="1" t="s">
        <v>158</v>
      </c>
      <c r="EC148" s="1" t="s">
        <v>158</v>
      </c>
      <c r="ED148" s="1" t="s">
        <v>157</v>
      </c>
      <c r="EE148" s="1" t="s">
        <v>595</v>
      </c>
      <c r="EF148" s="1" t="s">
        <v>151</v>
      </c>
      <c r="EG148" s="1" t="s">
        <v>151</v>
      </c>
    </row>
    <row r="149" ht="14.25" customHeight="1">
      <c r="A149" s="1" t="s">
        <v>596</v>
      </c>
      <c r="B149" s="1" t="s">
        <v>136</v>
      </c>
      <c r="C149" s="1">
        <v>45.0</v>
      </c>
      <c r="D149" s="4" t="s">
        <v>161</v>
      </c>
      <c r="E149" s="1">
        <v>88.6</v>
      </c>
      <c r="F149" s="1">
        <v>38.0</v>
      </c>
      <c r="G149" s="1" t="s">
        <v>138</v>
      </c>
      <c r="H149" s="1">
        <v>19.0</v>
      </c>
      <c r="I149" s="1">
        <v>124.0</v>
      </c>
      <c r="J149" s="1">
        <v>180.0</v>
      </c>
      <c r="K149" s="1">
        <v>4.736842105</v>
      </c>
      <c r="L149" s="1">
        <v>101.09</v>
      </c>
      <c r="M149" s="1">
        <v>13.4</v>
      </c>
      <c r="N149" s="1">
        <v>96.0</v>
      </c>
      <c r="O149" s="1">
        <v>5.2</v>
      </c>
      <c r="P149" s="1">
        <v>0.98</v>
      </c>
      <c r="Q149" s="1">
        <v>6.14</v>
      </c>
      <c r="R149" s="1">
        <v>0.159609121</v>
      </c>
      <c r="S149" s="1">
        <v>93.0</v>
      </c>
      <c r="T149" s="1">
        <v>8.42</v>
      </c>
      <c r="U149" s="1">
        <v>5.328</v>
      </c>
      <c r="V149" s="1">
        <v>89.1</v>
      </c>
      <c r="W149" s="1">
        <f t="shared" si="1"/>
        <v>92.12253829</v>
      </c>
      <c r="X149" s="1">
        <v>90.1</v>
      </c>
      <c r="Y149" s="1">
        <v>50.15407331</v>
      </c>
      <c r="Z149" s="1">
        <f t="shared" si="2"/>
        <v>1.993856</v>
      </c>
      <c r="AA149" s="1">
        <v>0.343463961</v>
      </c>
      <c r="AB149" s="1">
        <v>72.8</v>
      </c>
      <c r="AC149" s="1">
        <v>26.16611747</v>
      </c>
      <c r="AD149" s="1" t="s">
        <v>139</v>
      </c>
      <c r="AE149" s="1">
        <v>30.60788486</v>
      </c>
      <c r="AF149" s="1">
        <v>89.5</v>
      </c>
      <c r="AG149" s="1" t="s">
        <v>154</v>
      </c>
      <c r="AH149" s="1" t="s">
        <v>141</v>
      </c>
      <c r="AI149" s="1" t="s">
        <v>142</v>
      </c>
      <c r="AJ149" s="1" t="s">
        <v>167</v>
      </c>
      <c r="AK149" s="1" t="s">
        <v>143</v>
      </c>
      <c r="AL149" s="1">
        <v>100.0</v>
      </c>
      <c r="AM149" s="1">
        <v>69.0</v>
      </c>
      <c r="AN149" s="1">
        <v>2324.54</v>
      </c>
      <c r="AO149" s="1">
        <v>20.2923</v>
      </c>
      <c r="AP149" s="1">
        <v>409.164</v>
      </c>
      <c r="AQ149" s="1">
        <v>989.465</v>
      </c>
      <c r="AR149" s="1">
        <v>14.2497</v>
      </c>
      <c r="AS149" s="1">
        <v>1560.96</v>
      </c>
      <c r="AT149" s="1">
        <v>4045.98</v>
      </c>
      <c r="AU149" s="1">
        <v>264.15</v>
      </c>
      <c r="AV149" s="1">
        <v>10.0986</v>
      </c>
      <c r="AW149" s="1">
        <v>1.74673</v>
      </c>
      <c r="AX149" s="1">
        <v>3.14767</v>
      </c>
      <c r="AY149" s="1">
        <v>956.572</v>
      </c>
      <c r="AZ149" s="1">
        <v>0.926443</v>
      </c>
      <c r="BA149" s="1">
        <v>1.53958</v>
      </c>
      <c r="BB149" s="1">
        <v>21.8586</v>
      </c>
      <c r="BC149" s="1">
        <v>5.09712</v>
      </c>
      <c r="BD149" s="1">
        <v>1.42279</v>
      </c>
      <c r="BE149" s="1">
        <v>342.831</v>
      </c>
      <c r="BF149" s="1">
        <v>7.26255</v>
      </c>
      <c r="BG149" s="1">
        <v>249.972</v>
      </c>
      <c r="BH149" s="1">
        <v>1.049234855</v>
      </c>
      <c r="BI149" s="1">
        <v>0.262394816</v>
      </c>
      <c r="BJ149" s="1">
        <v>0.166067573</v>
      </c>
      <c r="BK149" s="1">
        <v>0.019469718</v>
      </c>
      <c r="BL149" s="1" t="s">
        <v>144</v>
      </c>
      <c r="BM149" s="1" t="s">
        <v>146</v>
      </c>
      <c r="BN149" s="1" t="s">
        <v>146</v>
      </c>
      <c r="BO149" s="1" t="s">
        <v>145</v>
      </c>
      <c r="BP149" s="1" t="s">
        <v>146</v>
      </c>
      <c r="BQ149" s="1" t="s">
        <v>145</v>
      </c>
      <c r="BR149" s="1" t="s">
        <v>146</v>
      </c>
      <c r="BS149" s="1">
        <v>58.76191917</v>
      </c>
      <c r="BT149" s="1">
        <v>15.69708455</v>
      </c>
      <c r="BU149" s="1">
        <v>6.234152769</v>
      </c>
      <c r="BV149" s="1">
        <v>6.523684354</v>
      </c>
      <c r="BW149" s="1">
        <v>1.512134498</v>
      </c>
      <c r="BX149" s="1">
        <v>-0.671130445</v>
      </c>
      <c r="BY149" s="1">
        <v>-0.288658256</v>
      </c>
      <c r="BZ149" s="1" t="s">
        <v>1094</v>
      </c>
      <c r="CA149" s="1">
        <v>26.72625698</v>
      </c>
      <c r="CB149" s="1" t="s">
        <v>148</v>
      </c>
      <c r="CC149" s="1">
        <v>0.420140822</v>
      </c>
      <c r="CD149" s="1">
        <v>0.077222859</v>
      </c>
      <c r="CE149" s="1">
        <v>0.026002947</v>
      </c>
      <c r="CF149" s="1">
        <v>0.414507942</v>
      </c>
      <c r="CG149" s="1">
        <v>0.032683805</v>
      </c>
      <c r="CH149" s="1">
        <v>1837.931</v>
      </c>
      <c r="CI149" s="2" t="s">
        <v>1080</v>
      </c>
      <c r="CJ149" s="1">
        <v>964.622</v>
      </c>
      <c r="CK149" s="1">
        <v>784.18</v>
      </c>
      <c r="CL149" s="1">
        <v>180.442</v>
      </c>
      <c r="CM149" s="1">
        <v>236.416</v>
      </c>
      <c r="CN149" s="1">
        <v>716.966</v>
      </c>
      <c r="CO149" s="1">
        <v>4.956</v>
      </c>
      <c r="CP149" s="1">
        <v>0.0</v>
      </c>
      <c r="CQ149" s="1">
        <v>4.956</v>
      </c>
      <c r="CR149" s="1">
        <v>0.0</v>
      </c>
      <c r="CS149" s="1">
        <v>6.276</v>
      </c>
      <c r="CT149" s="1">
        <v>6.276</v>
      </c>
      <c r="CU149" s="1">
        <v>0.008</v>
      </c>
      <c r="CV149" s="1">
        <v>1.236</v>
      </c>
      <c r="CW149" s="1">
        <v>184.999</v>
      </c>
      <c r="CX149" s="1">
        <v>0.0</v>
      </c>
      <c r="CY149" s="1">
        <v>6.12</v>
      </c>
      <c r="CZ149" s="1">
        <v>0.161</v>
      </c>
      <c r="DA149" s="1">
        <v>1.149</v>
      </c>
      <c r="DB149" s="1">
        <v>1.311</v>
      </c>
      <c r="DC149" s="1">
        <v>7.934</v>
      </c>
      <c r="DD149" s="1">
        <v>0.198</v>
      </c>
      <c r="DE149" s="1">
        <v>8.131</v>
      </c>
      <c r="DF149" s="1">
        <v>34.055</v>
      </c>
      <c r="DG149" s="1">
        <v>1.8</v>
      </c>
      <c r="DH149" s="1">
        <v>35.855</v>
      </c>
      <c r="DI149" s="1">
        <v>1.568</v>
      </c>
      <c r="DJ149" s="1">
        <v>0.749</v>
      </c>
      <c r="DK149" s="1">
        <v>2.317</v>
      </c>
      <c r="DL149" s="1">
        <v>544.379</v>
      </c>
      <c r="DM149" s="1">
        <v>170.27</v>
      </c>
      <c r="DN149" s="1">
        <v>714.649</v>
      </c>
      <c r="DO149" s="1">
        <v>0.0</v>
      </c>
      <c r="DP149" s="1">
        <v>6.276</v>
      </c>
      <c r="DQ149" s="1">
        <v>6.276</v>
      </c>
      <c r="DR149" s="1" t="s">
        <v>149</v>
      </c>
      <c r="DS149" s="1" t="s">
        <v>149</v>
      </c>
      <c r="DT149" s="1" t="s">
        <v>157</v>
      </c>
      <c r="DU149" s="1" t="s">
        <v>149</v>
      </c>
      <c r="DV149" s="1">
        <v>790.665</v>
      </c>
      <c r="DW149" s="1" t="s">
        <v>1092</v>
      </c>
      <c r="DX149" s="1">
        <v>414.973</v>
      </c>
      <c r="DY149" s="1">
        <v>101.704</v>
      </c>
      <c r="DZ149" s="1">
        <v>308.433</v>
      </c>
      <c r="EA149" s="1" t="s">
        <v>149</v>
      </c>
      <c r="EB149" s="1" t="s">
        <v>149</v>
      </c>
      <c r="EC149" s="1" t="s">
        <v>157</v>
      </c>
      <c r="ED149" s="1" t="s">
        <v>149</v>
      </c>
      <c r="EE149" s="1" t="s">
        <v>597</v>
      </c>
      <c r="EF149" s="1" t="s">
        <v>151</v>
      </c>
      <c r="EG149" s="1" t="s">
        <v>151</v>
      </c>
    </row>
    <row r="150" ht="14.25" customHeight="1">
      <c r="A150" s="1" t="s">
        <v>598</v>
      </c>
      <c r="B150" s="1" t="s">
        <v>136</v>
      </c>
      <c r="C150" s="1">
        <v>49.0</v>
      </c>
      <c r="D150" s="4" t="s">
        <v>161</v>
      </c>
      <c r="E150" s="1">
        <v>123.0</v>
      </c>
      <c r="F150" s="1">
        <v>34.0</v>
      </c>
      <c r="G150" s="1" t="s">
        <v>138</v>
      </c>
      <c r="H150" s="1">
        <v>174.0</v>
      </c>
      <c r="I150" s="1">
        <v>73.0</v>
      </c>
      <c r="J150" s="1">
        <v>281.0</v>
      </c>
      <c r="K150" s="1">
        <v>8.264705882</v>
      </c>
      <c r="L150" s="1">
        <v>151.42</v>
      </c>
      <c r="M150" s="1">
        <v>2.0</v>
      </c>
      <c r="N150" s="1">
        <v>184.0</v>
      </c>
      <c r="O150" s="1">
        <v>7.4</v>
      </c>
      <c r="P150" s="1">
        <v>5.8</v>
      </c>
      <c r="Q150" s="1">
        <v>4.03</v>
      </c>
      <c r="R150" s="1">
        <v>1.439205955</v>
      </c>
      <c r="S150" s="1">
        <v>869.0</v>
      </c>
      <c r="T150" s="1">
        <v>12.46</v>
      </c>
      <c r="U150" s="1">
        <v>10.212</v>
      </c>
      <c r="V150" s="1">
        <v>34.1</v>
      </c>
      <c r="W150" s="1">
        <f t="shared" si="1"/>
        <v>37.12753278</v>
      </c>
      <c r="X150" s="1">
        <v>53.2</v>
      </c>
      <c r="Y150" s="1">
        <v>17.68290728</v>
      </c>
      <c r="Z150" s="1">
        <f t="shared" si="2"/>
        <v>5.655178667</v>
      </c>
      <c r="AA150" s="1">
        <v>0.297241643</v>
      </c>
      <c r="AB150" s="1">
        <v>97.3</v>
      </c>
      <c r="AC150" s="1">
        <v>36.04439276</v>
      </c>
      <c r="AD150" s="1" t="s">
        <v>155</v>
      </c>
      <c r="AE150" s="1">
        <v>35.85266173</v>
      </c>
      <c r="AF150" s="1">
        <v>112.5</v>
      </c>
      <c r="AG150" s="1" t="s">
        <v>140</v>
      </c>
      <c r="AH150" s="1" t="s">
        <v>141</v>
      </c>
      <c r="AI150" s="1" t="s">
        <v>142</v>
      </c>
      <c r="AJ150" s="1" t="s">
        <v>167</v>
      </c>
      <c r="AK150" s="1" t="s">
        <v>143</v>
      </c>
      <c r="AL150" s="1">
        <v>144.0</v>
      </c>
      <c r="AM150" s="1">
        <v>100.0</v>
      </c>
      <c r="AN150" s="1">
        <v>1700.48</v>
      </c>
      <c r="AO150" s="1">
        <v>13.9863</v>
      </c>
      <c r="AP150" s="1">
        <v>315.88</v>
      </c>
      <c r="AQ150" s="1">
        <v>833.226</v>
      </c>
      <c r="AR150" s="1">
        <v>11.652</v>
      </c>
      <c r="AS150" s="1">
        <v>826.796</v>
      </c>
      <c r="AT150" s="1">
        <v>2343.09</v>
      </c>
      <c r="AU150" s="1">
        <v>203.043</v>
      </c>
      <c r="AV150" s="1">
        <v>10.6008</v>
      </c>
      <c r="AW150" s="1">
        <v>0.953254</v>
      </c>
      <c r="AX150" s="1">
        <v>2.83873</v>
      </c>
      <c r="AY150" s="1">
        <v>717.235</v>
      </c>
      <c r="AZ150" s="1">
        <v>0.710906</v>
      </c>
      <c r="BA150" s="1">
        <v>1.33184</v>
      </c>
      <c r="BB150" s="1">
        <v>12.8101</v>
      </c>
      <c r="BC150" s="1">
        <v>4.28687</v>
      </c>
      <c r="BD150" s="1">
        <v>0.958248</v>
      </c>
      <c r="BE150" s="1">
        <v>259.544</v>
      </c>
      <c r="BF150" s="1">
        <v>7.1703</v>
      </c>
      <c r="BG150" s="1">
        <v>135.239</v>
      </c>
      <c r="BH150" s="1">
        <v>7.984723172</v>
      </c>
      <c r="BI150" s="1">
        <v>4.51927735</v>
      </c>
      <c r="BJ150" s="1">
        <v>0.599371449</v>
      </c>
      <c r="BK150" s="1">
        <v>0.086526761</v>
      </c>
      <c r="BL150" s="1" t="s">
        <v>144</v>
      </c>
      <c r="BM150" s="1" t="s">
        <v>145</v>
      </c>
      <c r="BN150" s="1" t="s">
        <v>145</v>
      </c>
      <c r="BO150" s="1" t="s">
        <v>145</v>
      </c>
      <c r="BP150" s="1" t="s">
        <v>145</v>
      </c>
      <c r="BQ150" s="1" t="s">
        <v>146</v>
      </c>
      <c r="BR150" s="1" t="s">
        <v>145</v>
      </c>
      <c r="BS150" s="1">
        <v>62.50437343</v>
      </c>
      <c r="BT150" s="1">
        <v>15.92635406</v>
      </c>
      <c r="BU150" s="1">
        <v>3.926067075</v>
      </c>
      <c r="BV150" s="1">
        <v>2.994863483</v>
      </c>
      <c r="BW150" s="1">
        <v>2.022433839</v>
      </c>
      <c r="BX150" s="1">
        <v>0.992215056</v>
      </c>
      <c r="BY150" s="1">
        <v>0.583655915</v>
      </c>
      <c r="BZ150" s="1" t="s">
        <v>1091</v>
      </c>
      <c r="CA150" s="1">
        <v>34.79111111</v>
      </c>
      <c r="CB150" s="1" t="s">
        <v>148</v>
      </c>
      <c r="CC150" s="1">
        <v>0.017586956</v>
      </c>
      <c r="CD150" s="1">
        <v>0.037523586</v>
      </c>
      <c r="CE150" s="1">
        <v>0.285699028</v>
      </c>
      <c r="CF150" s="1">
        <v>0.59938054</v>
      </c>
      <c r="CG150" s="1">
        <v>0.001530848</v>
      </c>
      <c r="CH150" s="1">
        <v>671.257</v>
      </c>
      <c r="CI150" s="2" t="s">
        <v>1093</v>
      </c>
      <c r="CJ150" s="1">
        <v>76.342</v>
      </c>
      <c r="CK150" s="1">
        <v>10.335</v>
      </c>
      <c r="CL150" s="1">
        <v>66.008</v>
      </c>
      <c r="CM150" s="1">
        <v>35.611</v>
      </c>
      <c r="CN150" s="1">
        <v>36.341</v>
      </c>
      <c r="CO150" s="1">
        <v>0.0</v>
      </c>
      <c r="CP150" s="1">
        <v>0.0</v>
      </c>
      <c r="CQ150" s="1">
        <v>0.0</v>
      </c>
      <c r="CR150" s="1">
        <v>0.0</v>
      </c>
      <c r="CS150" s="1">
        <v>4.391</v>
      </c>
      <c r="CT150" s="1">
        <v>4.391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0.052</v>
      </c>
      <c r="DA150" s="1">
        <v>25.393</v>
      </c>
      <c r="DB150" s="1">
        <v>25.445</v>
      </c>
      <c r="DC150" s="1">
        <v>0.024</v>
      </c>
      <c r="DD150" s="1">
        <v>0.968</v>
      </c>
      <c r="DE150" s="1">
        <v>0.992</v>
      </c>
      <c r="DF150" s="1">
        <v>6.701</v>
      </c>
      <c r="DG150" s="1">
        <v>2.472</v>
      </c>
      <c r="DH150" s="1">
        <v>9.174</v>
      </c>
      <c r="DI150" s="1">
        <v>0.249</v>
      </c>
      <c r="DJ150" s="1">
        <v>1.329</v>
      </c>
      <c r="DK150" s="1">
        <v>1.578</v>
      </c>
      <c r="DL150" s="1">
        <v>3.309</v>
      </c>
      <c r="DM150" s="1">
        <v>31.454</v>
      </c>
      <c r="DN150" s="1">
        <v>34.763</v>
      </c>
      <c r="DO150" s="1">
        <v>0.0</v>
      </c>
      <c r="DP150" s="1">
        <v>4.391</v>
      </c>
      <c r="DQ150" s="1">
        <v>4.391</v>
      </c>
      <c r="DR150" s="1" t="s">
        <v>158</v>
      </c>
      <c r="DS150" s="1" t="s">
        <v>158</v>
      </c>
      <c r="DT150" s="1" t="s">
        <v>158</v>
      </c>
      <c r="DU150" s="1" t="s">
        <v>158</v>
      </c>
      <c r="DV150" s="1">
        <v>394.746</v>
      </c>
      <c r="DW150" s="1" t="s">
        <v>1093</v>
      </c>
      <c r="DX150" s="1">
        <v>44.894</v>
      </c>
      <c r="DY150" s="1">
        <v>20.942</v>
      </c>
      <c r="DZ150" s="1">
        <v>21.371</v>
      </c>
      <c r="EA150" s="1" t="s">
        <v>157</v>
      </c>
      <c r="EB150" s="1" t="s">
        <v>158</v>
      </c>
      <c r="EC150" s="1" t="s">
        <v>158</v>
      </c>
      <c r="ED150" s="1" t="s">
        <v>158</v>
      </c>
      <c r="EE150" s="1" t="s">
        <v>599</v>
      </c>
      <c r="EF150" s="1" t="s">
        <v>151</v>
      </c>
      <c r="EG150" s="1" t="s">
        <v>151</v>
      </c>
    </row>
    <row r="151" ht="14.25" customHeight="1">
      <c r="A151" s="1" t="s">
        <v>600</v>
      </c>
      <c r="B151" s="1" t="s">
        <v>136</v>
      </c>
      <c r="C151" s="1">
        <v>41.0</v>
      </c>
      <c r="D151" s="4" t="s">
        <v>161</v>
      </c>
      <c r="E151" s="1">
        <v>67.2</v>
      </c>
      <c r="F151" s="1">
        <v>40.0</v>
      </c>
      <c r="G151" s="1" t="s">
        <v>154</v>
      </c>
      <c r="H151" s="1">
        <v>13.0</v>
      </c>
      <c r="I151" s="1">
        <v>98.0</v>
      </c>
      <c r="J151" s="1">
        <v>151.0</v>
      </c>
      <c r="K151" s="1">
        <v>3.775</v>
      </c>
      <c r="L151" s="1">
        <v>196.2</v>
      </c>
      <c r="M151" s="1">
        <v>1.3</v>
      </c>
      <c r="N151" s="1">
        <v>91.0</v>
      </c>
      <c r="O151" s="1">
        <v>5.1</v>
      </c>
      <c r="P151" s="1">
        <v>3.75</v>
      </c>
      <c r="Q151" s="1">
        <v>3.26</v>
      </c>
      <c r="R151" s="1">
        <v>1.150306748</v>
      </c>
      <c r="S151" s="1">
        <v>66.0</v>
      </c>
      <c r="T151" s="1">
        <v>15.44</v>
      </c>
      <c r="U151" s="1">
        <v>5.0505</v>
      </c>
      <c r="V151" s="1">
        <v>149.5</v>
      </c>
      <c r="W151" s="1">
        <f t="shared" si="1"/>
        <v>199.1615608</v>
      </c>
      <c r="X151" s="1">
        <v>50.5</v>
      </c>
      <c r="Y151" s="1">
        <v>28.8536558</v>
      </c>
      <c r="Z151" s="1">
        <f t="shared" si="2"/>
        <v>3.465765333</v>
      </c>
      <c r="AA151" s="1">
        <v>0.317297239</v>
      </c>
      <c r="AB151" s="1">
        <v>82.6</v>
      </c>
      <c r="AC151" s="1">
        <v>29.23106377</v>
      </c>
      <c r="AD151" s="1" t="s">
        <v>139</v>
      </c>
      <c r="AE151" s="1">
        <v>31.32739071</v>
      </c>
      <c r="AF151" s="1">
        <v>96.8</v>
      </c>
      <c r="AG151" s="1" t="s">
        <v>140</v>
      </c>
      <c r="AH151" s="1" t="s">
        <v>141</v>
      </c>
      <c r="AI151" s="1" t="s">
        <v>142</v>
      </c>
      <c r="AJ151" s="1" t="s">
        <v>167</v>
      </c>
      <c r="AK151" s="1" t="s">
        <v>143</v>
      </c>
      <c r="AL151" s="1">
        <v>125.0</v>
      </c>
      <c r="AM151" s="1">
        <v>84.0</v>
      </c>
      <c r="AN151" s="1">
        <v>2330.44</v>
      </c>
      <c r="AO151" s="1">
        <v>18.3699</v>
      </c>
      <c r="AP151" s="1">
        <v>476.202</v>
      </c>
      <c r="AQ151" s="1">
        <v>1118.97</v>
      </c>
      <c r="AR151" s="1">
        <v>15.3713</v>
      </c>
      <c r="AS151" s="1">
        <v>1105.66</v>
      </c>
      <c r="AT151" s="1">
        <v>3202.93</v>
      </c>
      <c r="AU151" s="1">
        <v>278.032</v>
      </c>
      <c r="AV151" s="1">
        <v>11.2656</v>
      </c>
      <c r="AW151" s="1">
        <v>1.72436</v>
      </c>
      <c r="AX151" s="1">
        <v>4.16162</v>
      </c>
      <c r="AY151" s="1">
        <v>1078.28</v>
      </c>
      <c r="AZ151" s="1">
        <v>1.34953</v>
      </c>
      <c r="BA151" s="1">
        <v>1.76554</v>
      </c>
      <c r="BB151" s="1">
        <v>20.4302</v>
      </c>
      <c r="BC151" s="1">
        <v>5.81488</v>
      </c>
      <c r="BD151" s="1">
        <v>2.39624</v>
      </c>
      <c r="BE151" s="1">
        <v>440.853</v>
      </c>
      <c r="BF151" s="1">
        <v>7.86813</v>
      </c>
      <c r="BG151" s="1">
        <v>170.135</v>
      </c>
      <c r="BH151" s="1">
        <v>5.898015667</v>
      </c>
      <c r="BI151" s="1">
        <v>3.059627065</v>
      </c>
      <c r="BJ151" s="1">
        <v>1.229056356</v>
      </c>
      <c r="BK151" s="1">
        <v>0.040305424</v>
      </c>
      <c r="BL151" s="1" t="s">
        <v>156</v>
      </c>
      <c r="BM151" s="1" t="s">
        <v>146</v>
      </c>
      <c r="BN151" s="1" t="s">
        <v>146</v>
      </c>
      <c r="BO151" s="1" t="s">
        <v>146</v>
      </c>
      <c r="BP151" s="1" t="s">
        <v>146</v>
      </c>
      <c r="BQ151" s="1" t="s">
        <v>146</v>
      </c>
      <c r="BR151" s="1" t="s">
        <v>145</v>
      </c>
      <c r="BS151" s="1">
        <v>59.68756656</v>
      </c>
      <c r="BT151" s="1">
        <v>9.974024407</v>
      </c>
      <c r="BU151" s="1">
        <v>5.667442578</v>
      </c>
      <c r="BV151" s="1">
        <v>4.88392808</v>
      </c>
      <c r="BW151" s="1">
        <v>3.131413567</v>
      </c>
      <c r="BX151" s="1">
        <v>-0.826257642</v>
      </c>
      <c r="BY151" s="1">
        <v>-0.354617014</v>
      </c>
      <c r="BZ151" s="1" t="s">
        <v>1094</v>
      </c>
      <c r="CA151" s="1">
        <v>29.26859504</v>
      </c>
      <c r="CB151" s="1" t="s">
        <v>148</v>
      </c>
      <c r="CC151" s="1">
        <v>0.25228337</v>
      </c>
      <c r="CD151" s="1">
        <v>0.151084393</v>
      </c>
      <c r="CE151" s="1">
        <v>0.346208775</v>
      </c>
      <c r="CF151" s="1">
        <v>0.034541167</v>
      </c>
      <c r="CG151" s="1">
        <v>0.05792288</v>
      </c>
      <c r="CH151" s="1">
        <v>539.522</v>
      </c>
      <c r="CI151" s="2" t="s">
        <v>1093</v>
      </c>
      <c r="CJ151" s="1">
        <v>457.87</v>
      </c>
      <c r="CK151" s="1">
        <v>428.794</v>
      </c>
      <c r="CL151" s="1">
        <v>29.077</v>
      </c>
      <c r="CM151" s="1">
        <v>250.328</v>
      </c>
      <c r="CN151" s="1">
        <v>198.395</v>
      </c>
      <c r="CO151" s="1">
        <v>3.429</v>
      </c>
      <c r="CP151" s="1">
        <v>0.0</v>
      </c>
      <c r="CQ151" s="1">
        <v>3.429</v>
      </c>
      <c r="CR151" s="1">
        <v>0.0</v>
      </c>
      <c r="CS151" s="1">
        <v>5.718</v>
      </c>
      <c r="CT151" s="1">
        <v>5.718</v>
      </c>
      <c r="CU151" s="1">
        <v>0.0</v>
      </c>
      <c r="CV151" s="1">
        <v>3.429</v>
      </c>
      <c r="CW151" s="1">
        <v>184.999</v>
      </c>
      <c r="CX151" s="1">
        <v>0.0</v>
      </c>
      <c r="CY151" s="1">
        <v>5.706</v>
      </c>
      <c r="CZ151" s="1">
        <v>0.088</v>
      </c>
      <c r="DA151" s="1">
        <v>0.625</v>
      </c>
      <c r="DB151" s="1">
        <v>0.713</v>
      </c>
      <c r="DC151" s="1">
        <v>0.386</v>
      </c>
      <c r="DD151" s="1">
        <v>0.175</v>
      </c>
      <c r="DE151" s="1">
        <v>0.562</v>
      </c>
      <c r="DF151" s="1">
        <v>52.994</v>
      </c>
      <c r="DG151" s="1">
        <v>5.354</v>
      </c>
      <c r="DH151" s="1">
        <v>58.348</v>
      </c>
      <c r="DI151" s="1">
        <v>1.792</v>
      </c>
      <c r="DJ151" s="1">
        <v>0.558</v>
      </c>
      <c r="DK151" s="1">
        <v>2.35</v>
      </c>
      <c r="DL151" s="1">
        <v>179.398</v>
      </c>
      <c r="DM151" s="1">
        <v>16.646</v>
      </c>
      <c r="DN151" s="1">
        <v>196.044</v>
      </c>
      <c r="DO151" s="1">
        <v>0.0</v>
      </c>
      <c r="DP151" s="1">
        <v>5.718</v>
      </c>
      <c r="DQ151" s="1">
        <v>5.718</v>
      </c>
      <c r="DR151" s="1" t="s">
        <v>158</v>
      </c>
      <c r="DS151" s="1" t="s">
        <v>157</v>
      </c>
      <c r="DT151" s="1" t="s">
        <v>149</v>
      </c>
      <c r="DU151" s="1" t="s">
        <v>157</v>
      </c>
      <c r="DV151" s="1">
        <v>231.511</v>
      </c>
      <c r="DW151" s="1" t="s">
        <v>1093</v>
      </c>
      <c r="DX151" s="1">
        <v>196.474</v>
      </c>
      <c r="DY151" s="1">
        <v>107.417</v>
      </c>
      <c r="DZ151" s="1">
        <v>85.132</v>
      </c>
      <c r="EA151" s="1" t="s">
        <v>158</v>
      </c>
      <c r="EB151" s="1" t="s">
        <v>157</v>
      </c>
      <c r="EC151" s="1" t="s">
        <v>157</v>
      </c>
      <c r="ED151" s="1" t="s">
        <v>157</v>
      </c>
      <c r="EE151" s="1" t="s">
        <v>601</v>
      </c>
      <c r="EF151" s="1" t="s">
        <v>151</v>
      </c>
      <c r="EG151" s="1" t="s">
        <v>151</v>
      </c>
    </row>
    <row r="152" ht="14.25" customHeight="1">
      <c r="A152" s="1" t="s">
        <v>602</v>
      </c>
      <c r="B152" s="1" t="s">
        <v>136</v>
      </c>
      <c r="C152" s="1">
        <v>42.0</v>
      </c>
      <c r="D152" s="4" t="s">
        <v>161</v>
      </c>
      <c r="E152" s="1">
        <v>89.1</v>
      </c>
      <c r="F152" s="1">
        <v>29.0</v>
      </c>
      <c r="G152" s="1" t="s">
        <v>138</v>
      </c>
      <c r="H152" s="1">
        <v>19.0</v>
      </c>
      <c r="I152" s="1">
        <v>122.0</v>
      </c>
      <c r="J152" s="1">
        <v>170.0</v>
      </c>
      <c r="K152" s="1">
        <v>5.862068966</v>
      </c>
      <c r="L152" s="1">
        <v>100.97</v>
      </c>
      <c r="M152" s="1">
        <v>2.7</v>
      </c>
      <c r="N152" s="1">
        <v>94.0</v>
      </c>
      <c r="O152" s="1">
        <v>5.2</v>
      </c>
      <c r="P152" s="1">
        <v>1.04</v>
      </c>
      <c r="Q152" s="1">
        <v>2.42</v>
      </c>
      <c r="R152" s="1">
        <v>0.429752066</v>
      </c>
      <c r="S152" s="1">
        <v>95.0</v>
      </c>
      <c r="T152" s="1">
        <v>4.31</v>
      </c>
      <c r="U152" s="1">
        <v>5.217</v>
      </c>
      <c r="V152" s="1">
        <v>59.1</v>
      </c>
      <c r="W152" s="1">
        <f t="shared" si="1"/>
        <v>50.20384391</v>
      </c>
      <c r="X152" s="1">
        <v>175.5</v>
      </c>
      <c r="Y152" s="1">
        <v>100.0655096</v>
      </c>
      <c r="Z152" s="1">
        <f t="shared" si="2"/>
        <v>0.9993453333</v>
      </c>
      <c r="AA152" s="1">
        <v>0.382916499</v>
      </c>
      <c r="AB152" s="1">
        <v>63.8</v>
      </c>
      <c r="AC152" s="1">
        <v>23.63445281</v>
      </c>
      <c r="AD152" s="1" t="s">
        <v>154</v>
      </c>
      <c r="AE152" s="1">
        <v>29.65733269</v>
      </c>
      <c r="AF152" s="1">
        <v>87.9</v>
      </c>
      <c r="AG152" s="1" t="s">
        <v>154</v>
      </c>
      <c r="AH152" s="1" t="s">
        <v>154</v>
      </c>
      <c r="AI152" s="1" t="s">
        <v>142</v>
      </c>
      <c r="AJ152" s="1" t="s">
        <v>142</v>
      </c>
      <c r="AK152" s="1" t="s">
        <v>143</v>
      </c>
      <c r="AL152" s="1">
        <v>131.0</v>
      </c>
      <c r="AM152" s="1">
        <v>80.0</v>
      </c>
      <c r="AN152" s="1">
        <v>1614.82</v>
      </c>
      <c r="AO152" s="1">
        <v>15.6457</v>
      </c>
      <c r="AP152" s="1">
        <v>220.591</v>
      </c>
      <c r="AQ152" s="1">
        <v>639.258</v>
      </c>
      <c r="AR152" s="1">
        <v>13.4112</v>
      </c>
      <c r="AS152" s="1">
        <v>1416.85</v>
      </c>
      <c r="AT152" s="1">
        <v>2779.45</v>
      </c>
      <c r="AU152" s="1">
        <v>183.485</v>
      </c>
      <c r="AV152" s="1">
        <v>9.1084</v>
      </c>
      <c r="AW152" s="1">
        <v>1.00484</v>
      </c>
      <c r="AX152" s="1">
        <v>2.47344</v>
      </c>
      <c r="AY152" s="1">
        <v>915.373</v>
      </c>
      <c r="AZ152" s="1">
        <v>0.806762</v>
      </c>
      <c r="BA152" s="1">
        <v>1.0319</v>
      </c>
      <c r="BB152" s="1">
        <v>14.8328</v>
      </c>
      <c r="BC152" s="1">
        <v>4.4704</v>
      </c>
      <c r="BD152" s="1">
        <v>1.37912</v>
      </c>
      <c r="BE152" s="1">
        <v>252.379</v>
      </c>
      <c r="BF152" s="1">
        <v>7.55246</v>
      </c>
      <c r="BG152" s="1">
        <v>231.024</v>
      </c>
      <c r="BH152" s="1">
        <v>1.780716611</v>
      </c>
      <c r="BI152" s="1">
        <v>0.684925752</v>
      </c>
      <c r="BJ152" s="1">
        <v>0.270960194</v>
      </c>
      <c r="BK152" s="1">
        <v>0.0</v>
      </c>
      <c r="BL152" s="1" t="s">
        <v>144</v>
      </c>
      <c r="BM152" s="1" t="s">
        <v>145</v>
      </c>
      <c r="BN152" s="1" t="s">
        <v>146</v>
      </c>
      <c r="BO152" s="1" t="s">
        <v>145</v>
      </c>
      <c r="BP152" s="1" t="s">
        <v>146</v>
      </c>
      <c r="BQ152" s="1" t="s">
        <v>146</v>
      </c>
      <c r="BR152" s="1" t="s">
        <v>146</v>
      </c>
      <c r="BS152" s="1">
        <v>46.53354309</v>
      </c>
      <c r="BT152" s="1">
        <v>4.732498434</v>
      </c>
      <c r="BU152" s="1">
        <v>2.692083283</v>
      </c>
      <c r="BV152" s="1">
        <v>1.005171432</v>
      </c>
      <c r="BW152" s="1">
        <v>1.637762413</v>
      </c>
      <c r="BX152" s="1">
        <v>0.227834061</v>
      </c>
      <c r="BY152" s="1">
        <v>0.141073722</v>
      </c>
      <c r="BZ152" s="1" t="s">
        <v>1091</v>
      </c>
      <c r="CA152" s="1">
        <v>26.61660978</v>
      </c>
      <c r="CB152" s="1" t="s">
        <v>148</v>
      </c>
      <c r="CC152" s="1">
        <v>0.138110359</v>
      </c>
      <c r="CD152" s="1">
        <v>0.461364996</v>
      </c>
      <c r="CE152" s="1">
        <v>0.069630448</v>
      </c>
      <c r="CF152" s="1">
        <v>0.100464817</v>
      </c>
      <c r="CG152" s="1">
        <v>0.152929265</v>
      </c>
      <c r="CH152" s="1">
        <v>757.698</v>
      </c>
      <c r="CI152" s="2" t="s">
        <v>1093</v>
      </c>
      <c r="CJ152" s="1">
        <v>1257.579</v>
      </c>
      <c r="CK152" s="1">
        <v>1168.867</v>
      </c>
      <c r="CL152" s="1">
        <v>88.712</v>
      </c>
      <c r="CM152" s="1">
        <v>644.319</v>
      </c>
      <c r="CN152" s="1">
        <v>602.794</v>
      </c>
      <c r="CO152" s="1">
        <v>0.036</v>
      </c>
      <c r="CP152" s="1">
        <v>0.0</v>
      </c>
      <c r="CQ152" s="1">
        <v>0.036</v>
      </c>
      <c r="CR152" s="1">
        <v>0.0</v>
      </c>
      <c r="CS152" s="1">
        <v>10.429</v>
      </c>
      <c r="CT152" s="1">
        <v>10.429</v>
      </c>
      <c r="CU152" s="1">
        <v>0.0</v>
      </c>
      <c r="CV152" s="1">
        <v>0.0</v>
      </c>
      <c r="CW152" s="1">
        <v>525.787</v>
      </c>
      <c r="CX152" s="1">
        <v>0.0</v>
      </c>
      <c r="CY152" s="1">
        <v>14.352</v>
      </c>
      <c r="CZ152" s="1">
        <v>0.0</v>
      </c>
      <c r="DA152" s="1">
        <v>0.0</v>
      </c>
      <c r="DB152" s="1">
        <v>0.0</v>
      </c>
      <c r="DC152" s="1">
        <v>0.002</v>
      </c>
      <c r="DD152" s="1">
        <v>0.373</v>
      </c>
      <c r="DE152" s="1">
        <v>0.374</v>
      </c>
      <c r="DF152" s="1">
        <v>101.954</v>
      </c>
      <c r="DG152" s="1">
        <v>1.852</v>
      </c>
      <c r="DH152" s="1">
        <v>103.806</v>
      </c>
      <c r="DI152" s="1">
        <v>3.858</v>
      </c>
      <c r="DJ152" s="1">
        <v>6.972</v>
      </c>
      <c r="DK152" s="1">
        <v>10.83</v>
      </c>
      <c r="DL152" s="1">
        <v>522.847</v>
      </c>
      <c r="DM152" s="1">
        <v>69.054</v>
      </c>
      <c r="DN152" s="1">
        <v>591.901</v>
      </c>
      <c r="DO152" s="1">
        <v>0.0</v>
      </c>
      <c r="DP152" s="1">
        <v>10.429</v>
      </c>
      <c r="DQ152" s="1">
        <v>10.429</v>
      </c>
      <c r="DR152" s="1" t="s">
        <v>157</v>
      </c>
      <c r="DS152" s="1" t="s">
        <v>149</v>
      </c>
      <c r="DT152" s="1" t="s">
        <v>149</v>
      </c>
      <c r="DU152" s="1" t="s">
        <v>149</v>
      </c>
      <c r="DV152" s="1">
        <v>469.215</v>
      </c>
      <c r="DW152" s="1" t="s">
        <v>1093</v>
      </c>
      <c r="DX152" s="1">
        <v>778.773</v>
      </c>
      <c r="DY152" s="1">
        <v>399.003</v>
      </c>
      <c r="DZ152" s="1">
        <v>373.289</v>
      </c>
      <c r="EA152" s="1" t="s">
        <v>157</v>
      </c>
      <c r="EB152" s="1" t="s">
        <v>149</v>
      </c>
      <c r="EC152" s="1" t="s">
        <v>149</v>
      </c>
      <c r="ED152" s="1" t="s">
        <v>149</v>
      </c>
      <c r="EE152" s="1" t="s">
        <v>603</v>
      </c>
      <c r="EF152" s="1" t="s">
        <v>165</v>
      </c>
      <c r="EG152" s="1" t="s">
        <v>151</v>
      </c>
    </row>
    <row r="153" ht="14.25" customHeight="1">
      <c r="A153" s="1" t="s">
        <v>604</v>
      </c>
      <c r="B153" s="1" t="s">
        <v>136</v>
      </c>
      <c r="C153" s="1">
        <v>26.0</v>
      </c>
      <c r="D153" s="4" t="s">
        <v>137</v>
      </c>
      <c r="E153" s="1">
        <v>88.4</v>
      </c>
      <c r="F153" s="1">
        <v>55.0</v>
      </c>
      <c r="G153" s="1" t="s">
        <v>154</v>
      </c>
      <c r="H153" s="1">
        <v>14.0</v>
      </c>
      <c r="I153" s="1">
        <v>125.0</v>
      </c>
      <c r="J153" s="1">
        <v>194.0</v>
      </c>
      <c r="K153" s="1">
        <v>3.527272727</v>
      </c>
      <c r="L153" s="1">
        <v>68.02</v>
      </c>
      <c r="M153" s="1">
        <v>2.9</v>
      </c>
      <c r="N153" s="1">
        <v>77.0</v>
      </c>
      <c r="O153" s="1">
        <v>5.4</v>
      </c>
      <c r="P153" s="1">
        <v>4.54</v>
      </c>
      <c r="Q153" s="1">
        <v>7.25</v>
      </c>
      <c r="R153" s="1">
        <v>0.626206897</v>
      </c>
      <c r="S153" s="1">
        <v>72.0</v>
      </c>
      <c r="T153" s="1">
        <v>5.94</v>
      </c>
      <c r="U153" s="1">
        <v>4.2735</v>
      </c>
      <c r="V153" s="1">
        <v>109.6</v>
      </c>
      <c r="W153" s="1">
        <f t="shared" si="1"/>
        <v>153.5875889</v>
      </c>
      <c r="X153" s="1">
        <v>134.8</v>
      </c>
      <c r="Y153" s="1">
        <v>88.63645227</v>
      </c>
      <c r="Z153" s="1">
        <f t="shared" si="2"/>
        <v>1.128204</v>
      </c>
      <c r="AA153" s="1">
        <v>0.375346145</v>
      </c>
      <c r="AB153" s="1">
        <v>60.0</v>
      </c>
      <c r="AC153" s="1">
        <v>22.58270917</v>
      </c>
      <c r="AD153" s="1" t="s">
        <v>154</v>
      </c>
      <c r="AE153" s="1">
        <v>18.8720596</v>
      </c>
      <c r="AF153" s="1">
        <v>75.1</v>
      </c>
      <c r="AG153" s="1" t="s">
        <v>154</v>
      </c>
      <c r="AH153" s="1" t="s">
        <v>154</v>
      </c>
      <c r="AI153" s="1" t="s">
        <v>142</v>
      </c>
      <c r="AJ153" s="1" t="s">
        <v>142</v>
      </c>
      <c r="AK153" s="1" t="s">
        <v>143</v>
      </c>
      <c r="AL153" s="1">
        <v>126.0</v>
      </c>
      <c r="AM153" s="1">
        <v>77.0</v>
      </c>
      <c r="AN153" s="1">
        <v>2203.89</v>
      </c>
      <c r="AO153" s="1">
        <v>23.6133</v>
      </c>
      <c r="AP153" s="1">
        <v>1070.35</v>
      </c>
      <c r="AQ153" s="1">
        <v>1405.14</v>
      </c>
      <c r="AR153" s="1">
        <v>12.232</v>
      </c>
      <c r="AS153" s="1">
        <v>1682.89</v>
      </c>
      <c r="AT153" s="1">
        <v>4217.38</v>
      </c>
      <c r="AU153" s="1">
        <v>264.014</v>
      </c>
      <c r="AV153" s="1">
        <v>10.6619</v>
      </c>
      <c r="AW153" s="1">
        <v>1.44619</v>
      </c>
      <c r="AX153" s="1">
        <v>3.28605</v>
      </c>
      <c r="AY153" s="1">
        <v>836.112</v>
      </c>
      <c r="AZ153" s="1">
        <v>0.883688</v>
      </c>
      <c r="BA153" s="1">
        <v>1.54539</v>
      </c>
      <c r="BB153" s="1">
        <v>21.2679</v>
      </c>
      <c r="BC153" s="1">
        <v>4.77759</v>
      </c>
      <c r="BD153" s="1">
        <v>1.78328</v>
      </c>
      <c r="BE153" s="1">
        <v>279.81</v>
      </c>
      <c r="BF153" s="1">
        <v>7.38107</v>
      </c>
      <c r="BG153" s="1">
        <v>274.438</v>
      </c>
      <c r="BH153" s="1">
        <v>3.812298341</v>
      </c>
      <c r="BI153" s="1">
        <v>1.365832086</v>
      </c>
      <c r="BJ153" s="1">
        <v>0.420937315</v>
      </c>
      <c r="BK153" s="1">
        <v>0.025691938</v>
      </c>
      <c r="BL153" s="1" t="s">
        <v>156</v>
      </c>
      <c r="BM153" s="1" t="s">
        <v>146</v>
      </c>
      <c r="BN153" s="1" t="s">
        <v>146</v>
      </c>
      <c r="BO153" s="1" t="s">
        <v>146</v>
      </c>
      <c r="BP153" s="1" t="s">
        <v>146</v>
      </c>
      <c r="BQ153" s="1" t="s">
        <v>146</v>
      </c>
      <c r="BR153" s="1" t="s">
        <v>146</v>
      </c>
      <c r="BS153" s="1" t="s">
        <v>147</v>
      </c>
      <c r="BT153" s="1" t="s">
        <v>147</v>
      </c>
      <c r="BU153" s="1" t="s">
        <v>147</v>
      </c>
      <c r="BV153" s="1" t="s">
        <v>147</v>
      </c>
      <c r="BW153" s="1" t="s">
        <v>147</v>
      </c>
      <c r="BX153" s="1">
        <v>-0.503348972</v>
      </c>
      <c r="BY153" s="1">
        <v>-0.228379751</v>
      </c>
      <c r="BZ153" s="1" t="s">
        <v>1094</v>
      </c>
      <c r="CA153" s="1">
        <v>20.59121172</v>
      </c>
      <c r="CB153" s="1" t="s">
        <v>148</v>
      </c>
      <c r="CC153" s="1">
        <v>0.838019428</v>
      </c>
      <c r="CD153" s="1">
        <v>0.046141392</v>
      </c>
      <c r="CE153" s="1">
        <v>0.005639504</v>
      </c>
      <c r="CF153" s="1">
        <v>0.065002698</v>
      </c>
      <c r="CG153" s="1">
        <v>0.016055046</v>
      </c>
      <c r="CH153" s="1">
        <v>896.74</v>
      </c>
      <c r="CI153" s="2" t="s">
        <v>1093</v>
      </c>
      <c r="CJ153" s="1">
        <v>431.901</v>
      </c>
      <c r="CK153" s="1">
        <v>369.408</v>
      </c>
      <c r="CL153" s="1">
        <v>62.492</v>
      </c>
      <c r="CM153" s="1">
        <v>307.96</v>
      </c>
      <c r="CN153" s="1">
        <v>119.523</v>
      </c>
      <c r="CO153" s="1">
        <v>1.715</v>
      </c>
      <c r="CP153" s="1">
        <v>0.0</v>
      </c>
      <c r="CQ153" s="1">
        <v>1.715</v>
      </c>
      <c r="CR153" s="1">
        <v>0.0</v>
      </c>
      <c r="CS153" s="1">
        <v>2.703</v>
      </c>
      <c r="CT153" s="1">
        <v>2.703</v>
      </c>
      <c r="CU153" s="1">
        <v>0.0</v>
      </c>
      <c r="CV153" s="1">
        <v>1.715</v>
      </c>
      <c r="CW153" s="1">
        <v>2.025</v>
      </c>
      <c r="CX153" s="1">
        <v>0.0</v>
      </c>
      <c r="CY153" s="1">
        <v>273.456</v>
      </c>
      <c r="CZ153" s="1">
        <v>0.0</v>
      </c>
      <c r="DA153" s="1">
        <v>0.0</v>
      </c>
      <c r="DB153" s="1">
        <v>0.0</v>
      </c>
      <c r="DC153" s="1">
        <v>0.0</v>
      </c>
      <c r="DD153" s="1">
        <v>0.373</v>
      </c>
      <c r="DE153" s="1">
        <v>0.373</v>
      </c>
      <c r="DF153" s="1">
        <v>14.951</v>
      </c>
      <c r="DG153" s="1">
        <v>5.42</v>
      </c>
      <c r="DH153" s="1">
        <v>20.371</v>
      </c>
      <c r="DI153" s="1">
        <v>2.555</v>
      </c>
      <c r="DJ153" s="1">
        <v>1.793</v>
      </c>
      <c r="DK153" s="1">
        <v>4.348</v>
      </c>
      <c r="DL153" s="1">
        <v>62.964</v>
      </c>
      <c r="DM153" s="1">
        <v>52.194</v>
      </c>
      <c r="DN153" s="1">
        <v>115.158</v>
      </c>
      <c r="DO153" s="1">
        <v>0.0</v>
      </c>
      <c r="DP153" s="1">
        <v>2.703</v>
      </c>
      <c r="DQ153" s="1">
        <v>2.703</v>
      </c>
      <c r="DR153" s="1" t="s">
        <v>157</v>
      </c>
      <c r="DS153" s="1" t="s">
        <v>157</v>
      </c>
      <c r="DT153" s="1" t="s">
        <v>149</v>
      </c>
      <c r="DU153" s="1" t="s">
        <v>157</v>
      </c>
      <c r="DV153" s="1">
        <v>406.89</v>
      </c>
      <c r="DW153" s="1" t="s">
        <v>1093</v>
      </c>
      <c r="DX153" s="1">
        <v>195.972</v>
      </c>
      <c r="DY153" s="1">
        <v>139.735</v>
      </c>
      <c r="DZ153" s="1">
        <v>54.233</v>
      </c>
      <c r="EA153" s="1" t="s">
        <v>157</v>
      </c>
      <c r="EB153" s="1" t="s">
        <v>157</v>
      </c>
      <c r="EC153" s="1" t="s">
        <v>149</v>
      </c>
      <c r="ED153" s="1" t="s">
        <v>158</v>
      </c>
      <c r="EE153" s="1" t="s">
        <v>605</v>
      </c>
      <c r="EF153" s="1" t="s">
        <v>151</v>
      </c>
      <c r="EG153" s="1" t="s">
        <v>151</v>
      </c>
    </row>
    <row r="154" ht="14.25" customHeight="1">
      <c r="A154" s="1" t="s">
        <v>606</v>
      </c>
      <c r="B154" s="1" t="s">
        <v>153</v>
      </c>
      <c r="C154" s="1">
        <v>30.0</v>
      </c>
      <c r="D154" s="4" t="s">
        <v>137</v>
      </c>
      <c r="E154" s="1">
        <v>112.0</v>
      </c>
      <c r="F154" s="1">
        <v>38.0</v>
      </c>
      <c r="G154" s="1" t="s">
        <v>154</v>
      </c>
      <c r="H154" s="1">
        <v>43.0</v>
      </c>
      <c r="I154" s="1">
        <v>139.0</v>
      </c>
      <c r="J154" s="1">
        <v>220.0</v>
      </c>
      <c r="K154" s="1">
        <v>5.789473684</v>
      </c>
      <c r="L154" s="1">
        <v>64.33</v>
      </c>
      <c r="M154" s="1">
        <v>1.8</v>
      </c>
      <c r="N154" s="1">
        <v>95.0</v>
      </c>
      <c r="O154" s="1">
        <v>5.7</v>
      </c>
      <c r="P154" s="1">
        <v>15.86</v>
      </c>
      <c r="Q154" s="1">
        <v>3.07</v>
      </c>
      <c r="R154" s="1">
        <v>5.166123779</v>
      </c>
      <c r="S154" s="1">
        <v>216.0</v>
      </c>
      <c r="T154" s="1">
        <v>21.1</v>
      </c>
      <c r="U154" s="1">
        <v>5.2725</v>
      </c>
      <c r="V154" s="1">
        <v>170.3</v>
      </c>
      <c r="W154" s="1">
        <f t="shared" si="1"/>
        <v>238.0818054</v>
      </c>
      <c r="X154" s="1">
        <v>36.9</v>
      </c>
      <c r="Y154" s="1">
        <v>20.22476455</v>
      </c>
      <c r="Z154" s="1">
        <f t="shared" si="2"/>
        <v>4.944433333</v>
      </c>
      <c r="AA154" s="1">
        <v>0.302486162</v>
      </c>
      <c r="AB154" s="1">
        <v>92.4</v>
      </c>
      <c r="AC154" s="1">
        <v>39.42045111</v>
      </c>
      <c r="AD154" s="1" t="s">
        <v>155</v>
      </c>
      <c r="AE154" s="1">
        <v>42.25277384</v>
      </c>
      <c r="AF154" s="1">
        <v>113.5</v>
      </c>
      <c r="AG154" s="1" t="s">
        <v>140</v>
      </c>
      <c r="AH154" s="1" t="s">
        <v>141</v>
      </c>
      <c r="AI154" s="1" t="s">
        <v>142</v>
      </c>
      <c r="AJ154" s="1" t="s">
        <v>142</v>
      </c>
      <c r="AK154" s="1" t="s">
        <v>173</v>
      </c>
      <c r="AL154" s="1">
        <v>143.0</v>
      </c>
      <c r="AM154" s="1">
        <v>99.0</v>
      </c>
      <c r="AN154" s="1">
        <v>2331.95</v>
      </c>
      <c r="AO154" s="1">
        <v>16.9573</v>
      </c>
      <c r="AP154" s="1">
        <v>614.9</v>
      </c>
      <c r="AQ154" s="1">
        <v>1182.58</v>
      </c>
      <c r="AR154" s="1">
        <v>14.8324</v>
      </c>
      <c r="AS154" s="1">
        <v>1927.16</v>
      </c>
      <c r="AT154" s="1">
        <v>2239.04</v>
      </c>
      <c r="AU154" s="1">
        <v>219.042</v>
      </c>
      <c r="AV154" s="1">
        <v>10.605</v>
      </c>
      <c r="AW154" s="1">
        <v>1.3988</v>
      </c>
      <c r="AX154" s="1">
        <v>3.27419</v>
      </c>
      <c r="AY154" s="1">
        <v>806.525</v>
      </c>
      <c r="AZ154" s="1">
        <v>1.34084</v>
      </c>
      <c r="BA154" s="1">
        <v>1.60462</v>
      </c>
      <c r="BB154" s="1">
        <v>15.9813</v>
      </c>
      <c r="BC154" s="1">
        <v>4.49409</v>
      </c>
      <c r="BD154" s="1">
        <v>0.97115</v>
      </c>
      <c r="BE154" s="1">
        <v>436.812</v>
      </c>
      <c r="BF154" s="1">
        <v>7.09168</v>
      </c>
      <c r="BG154" s="1">
        <v>100.773</v>
      </c>
      <c r="BH154" s="1">
        <v>0.795493364</v>
      </c>
      <c r="BI154" s="1">
        <v>0.299495316</v>
      </c>
      <c r="BJ154" s="1">
        <v>0.130925654</v>
      </c>
      <c r="BK154" s="1">
        <v>0.0</v>
      </c>
      <c r="BL154" s="1" t="s">
        <v>144</v>
      </c>
      <c r="BM154" s="1" t="s">
        <v>145</v>
      </c>
      <c r="BN154" s="1" t="s">
        <v>145</v>
      </c>
      <c r="BO154" s="1" t="s">
        <v>145</v>
      </c>
      <c r="BP154" s="1" t="s">
        <v>146</v>
      </c>
      <c r="BQ154" s="1" t="s">
        <v>146</v>
      </c>
      <c r="BR154" s="1" t="s">
        <v>145</v>
      </c>
      <c r="BS154" s="1">
        <v>53.85663797</v>
      </c>
      <c r="BT154" s="1">
        <v>6.304845067</v>
      </c>
      <c r="BU154" s="1">
        <v>4.389425666</v>
      </c>
      <c r="BV154" s="1">
        <v>1.902709703</v>
      </c>
      <c r="BW154" s="1">
        <v>1.192110397</v>
      </c>
      <c r="BX154" s="1">
        <v>0.882597619</v>
      </c>
      <c r="BY154" s="1">
        <v>0.378472392</v>
      </c>
      <c r="BZ154" s="1" t="s">
        <v>1091</v>
      </c>
      <c r="CA154" s="1">
        <v>49.02202643</v>
      </c>
      <c r="CB154" s="1" t="s">
        <v>148</v>
      </c>
      <c r="CC154" s="1">
        <v>0.165661029</v>
      </c>
      <c r="CD154" s="1">
        <v>0.235177474</v>
      </c>
      <c r="CE154" s="1">
        <v>0.246338631</v>
      </c>
      <c r="CF154" s="1">
        <v>0.063595932</v>
      </c>
      <c r="CG154" s="1">
        <v>0.010282995</v>
      </c>
      <c r="CH154" s="1">
        <v>103.953</v>
      </c>
      <c r="CI154" s="2" t="s">
        <v>1093</v>
      </c>
      <c r="CJ154" s="1">
        <v>34.912</v>
      </c>
      <c r="CK154" s="1">
        <v>23.267</v>
      </c>
      <c r="CL154" s="1">
        <v>11.645</v>
      </c>
      <c r="CM154" s="1">
        <v>15.557</v>
      </c>
      <c r="CN154" s="1">
        <v>17.16</v>
      </c>
      <c r="CO154" s="1">
        <v>0.575</v>
      </c>
      <c r="CP154" s="1">
        <v>0.0</v>
      </c>
      <c r="CQ154" s="1">
        <v>0.575</v>
      </c>
      <c r="CR154" s="1">
        <v>0.0</v>
      </c>
      <c r="CS154" s="1">
        <v>1.62</v>
      </c>
      <c r="CT154" s="1">
        <v>1.62</v>
      </c>
      <c r="CU154" s="1">
        <v>0.0</v>
      </c>
      <c r="CV154" s="1">
        <v>0.575</v>
      </c>
      <c r="CW154" s="1">
        <v>0.0</v>
      </c>
      <c r="CX154" s="1">
        <v>0.0</v>
      </c>
      <c r="CY154" s="1">
        <v>0.008</v>
      </c>
      <c r="CZ154" s="1">
        <v>0.032</v>
      </c>
      <c r="DA154" s="1">
        <v>0.228</v>
      </c>
      <c r="DB154" s="1">
        <v>0.26</v>
      </c>
      <c r="DC154" s="1">
        <v>5.621</v>
      </c>
      <c r="DD154" s="1">
        <v>0.028</v>
      </c>
      <c r="DE154" s="1">
        <v>5.649</v>
      </c>
      <c r="DF154" s="1">
        <v>7.893</v>
      </c>
      <c r="DG154" s="1">
        <v>1.714</v>
      </c>
      <c r="DH154" s="1">
        <v>9.607</v>
      </c>
      <c r="DI154" s="1">
        <v>0.186</v>
      </c>
      <c r="DJ154" s="1">
        <v>0.419</v>
      </c>
      <c r="DK154" s="1">
        <v>0.605</v>
      </c>
      <c r="DL154" s="1">
        <v>8.919</v>
      </c>
      <c r="DM154" s="1">
        <v>7.636</v>
      </c>
      <c r="DN154" s="1">
        <v>16.555</v>
      </c>
      <c r="DO154" s="1">
        <v>0.0</v>
      </c>
      <c r="DP154" s="1">
        <v>1.62</v>
      </c>
      <c r="DQ154" s="1">
        <v>1.62</v>
      </c>
      <c r="DR154" s="1" t="s">
        <v>158</v>
      </c>
      <c r="DS154" s="1" t="s">
        <v>158</v>
      </c>
      <c r="DT154" s="1" t="s">
        <v>158</v>
      </c>
      <c r="DU154" s="1" t="s">
        <v>158</v>
      </c>
      <c r="DV154" s="1">
        <v>44.578</v>
      </c>
      <c r="DW154" s="1" t="s">
        <v>1093</v>
      </c>
      <c r="DX154" s="1">
        <v>14.971</v>
      </c>
      <c r="DY154" s="1">
        <v>6.671</v>
      </c>
      <c r="DZ154" s="1">
        <v>7.359</v>
      </c>
      <c r="EA154" s="1" t="s">
        <v>158</v>
      </c>
      <c r="EB154" s="1" t="s">
        <v>158</v>
      </c>
      <c r="EC154" s="1" t="s">
        <v>158</v>
      </c>
      <c r="ED154" s="1" t="s">
        <v>158</v>
      </c>
      <c r="EE154" s="1" t="s">
        <v>607</v>
      </c>
      <c r="EF154" s="1" t="s">
        <v>151</v>
      </c>
      <c r="EG154" s="1" t="s">
        <v>151</v>
      </c>
    </row>
    <row r="155" ht="14.25" customHeight="1">
      <c r="A155" s="1" t="s">
        <v>608</v>
      </c>
      <c r="B155" s="1" t="s">
        <v>153</v>
      </c>
      <c r="C155" s="1">
        <v>31.0</v>
      </c>
      <c r="D155" s="4" t="s">
        <v>137</v>
      </c>
      <c r="E155" s="1">
        <v>70.6</v>
      </c>
      <c r="F155" s="1">
        <v>40.0</v>
      </c>
      <c r="G155" s="1" t="s">
        <v>154</v>
      </c>
      <c r="H155" s="1">
        <v>15.0</v>
      </c>
      <c r="I155" s="1">
        <v>105.0</v>
      </c>
      <c r="J155" s="1">
        <v>160.0</v>
      </c>
      <c r="K155" s="1">
        <v>4.0</v>
      </c>
      <c r="L155" s="1">
        <v>168.1</v>
      </c>
      <c r="M155" s="1">
        <v>1.8</v>
      </c>
      <c r="N155" s="1">
        <v>79.0</v>
      </c>
      <c r="O155" s="1">
        <v>5.0</v>
      </c>
      <c r="P155" s="1">
        <v>9.41</v>
      </c>
      <c r="Q155" s="1">
        <v>5.05</v>
      </c>
      <c r="R155" s="1">
        <v>1.863366337</v>
      </c>
      <c r="S155" s="1">
        <v>74.0</v>
      </c>
      <c r="T155" s="1">
        <v>7.94</v>
      </c>
      <c r="U155" s="1">
        <v>4.3845</v>
      </c>
      <c r="V155" s="1">
        <v>126.4</v>
      </c>
      <c r="W155" s="1">
        <f t="shared" si="1"/>
        <v>179.5364613</v>
      </c>
      <c r="X155" s="1">
        <v>100.5</v>
      </c>
      <c r="Y155" s="1">
        <v>64.63115861</v>
      </c>
      <c r="Z155" s="1">
        <f t="shared" si="2"/>
        <v>1.547241333</v>
      </c>
      <c r="AA155" s="1">
        <v>0.356967193</v>
      </c>
      <c r="AB155" s="1">
        <v>69.6</v>
      </c>
      <c r="AC155" s="1">
        <v>25.72038322</v>
      </c>
      <c r="AD155" s="1" t="s">
        <v>139</v>
      </c>
      <c r="AE155" s="1">
        <v>36.35687771</v>
      </c>
      <c r="AF155" s="1">
        <v>80.0</v>
      </c>
      <c r="AG155" s="1" t="s">
        <v>140</v>
      </c>
      <c r="AH155" s="1" t="s">
        <v>154</v>
      </c>
      <c r="AI155" s="1" t="s">
        <v>142</v>
      </c>
      <c r="AJ155" s="1" t="s">
        <v>142</v>
      </c>
      <c r="AK155" s="1" t="s">
        <v>143</v>
      </c>
      <c r="AL155" s="1">
        <v>107.0</v>
      </c>
      <c r="AM155" s="1">
        <v>88.0</v>
      </c>
      <c r="AN155" s="1">
        <v>1754.31</v>
      </c>
      <c r="AO155" s="1">
        <v>18.569</v>
      </c>
      <c r="AP155" s="1">
        <v>592.98</v>
      </c>
      <c r="AQ155" s="1">
        <v>883.109</v>
      </c>
      <c r="AR155" s="1">
        <v>11.3689</v>
      </c>
      <c r="AS155" s="1">
        <v>1174.21</v>
      </c>
      <c r="AT155" s="1">
        <v>3151.07</v>
      </c>
      <c r="AU155" s="1">
        <v>222.248</v>
      </c>
      <c r="AV155" s="1">
        <v>10.0244</v>
      </c>
      <c r="AW155" s="1">
        <v>1.20799</v>
      </c>
      <c r="AX155" s="1">
        <v>2.9994</v>
      </c>
      <c r="AY155" s="1">
        <v>848.106</v>
      </c>
      <c r="AZ155" s="1">
        <v>0.902128</v>
      </c>
      <c r="BA155" s="1">
        <v>1.15396</v>
      </c>
      <c r="BB155" s="1">
        <v>12.4345</v>
      </c>
      <c r="BC155" s="1">
        <v>4.0397</v>
      </c>
      <c r="BD155" s="1">
        <v>1.74451</v>
      </c>
      <c r="BE155" s="1">
        <v>300.3</v>
      </c>
      <c r="BF155" s="1">
        <v>6.98431</v>
      </c>
      <c r="BG155" s="1">
        <v>141.241</v>
      </c>
      <c r="BH155" s="1">
        <v>0.0</v>
      </c>
      <c r="BI155" s="1">
        <v>0.0</v>
      </c>
      <c r="BJ155" s="1">
        <v>0.042711762</v>
      </c>
      <c r="BK155" s="1">
        <v>0.01141393</v>
      </c>
      <c r="BL155" s="1" t="s">
        <v>144</v>
      </c>
      <c r="BM155" s="1" t="s">
        <v>145</v>
      </c>
      <c r="BN155" s="1" t="s">
        <v>146</v>
      </c>
      <c r="BO155" s="1" t="s">
        <v>145</v>
      </c>
      <c r="BP155" s="1" t="s">
        <v>146</v>
      </c>
      <c r="BQ155" s="1" t="s">
        <v>146</v>
      </c>
      <c r="BR155" s="1" t="s">
        <v>146</v>
      </c>
      <c r="BS155" s="1">
        <v>32.94088745</v>
      </c>
      <c r="BT155" s="1">
        <v>31.69362093</v>
      </c>
      <c r="BU155" s="1">
        <v>31.18564717</v>
      </c>
      <c r="BV155" s="1">
        <v>11.95175316</v>
      </c>
      <c r="BW155" s="1">
        <v>2.226351998</v>
      </c>
      <c r="BX155" s="1">
        <v>-0.043720524</v>
      </c>
      <c r="BY155" s="1">
        <v>-0.024926182</v>
      </c>
      <c r="BZ155" s="1" t="s">
        <v>1094</v>
      </c>
      <c r="CA155" s="1">
        <v>34.875</v>
      </c>
      <c r="CB155" s="1" t="s">
        <v>148</v>
      </c>
      <c r="CC155" s="1">
        <v>0.012387443</v>
      </c>
      <c r="CD155" s="1">
        <v>0.079946271</v>
      </c>
      <c r="CE155" s="1">
        <v>0.569772648</v>
      </c>
      <c r="CF155" s="1">
        <v>0.157554351</v>
      </c>
      <c r="CG155" s="1">
        <v>0.09939804</v>
      </c>
      <c r="CH155" s="1">
        <v>739.221</v>
      </c>
      <c r="CI155" s="2" t="s">
        <v>1093</v>
      </c>
      <c r="CJ155" s="1">
        <v>52.206</v>
      </c>
      <c r="CK155" s="1">
        <v>28.94</v>
      </c>
      <c r="CL155" s="1">
        <v>23.265</v>
      </c>
      <c r="CM155" s="1">
        <v>6.386</v>
      </c>
      <c r="CN155" s="1">
        <v>39.398</v>
      </c>
      <c r="CO155" s="1">
        <v>0.296</v>
      </c>
      <c r="CP155" s="1">
        <v>0.0</v>
      </c>
      <c r="CQ155" s="1">
        <v>0.296</v>
      </c>
      <c r="CR155" s="1">
        <v>0.0</v>
      </c>
      <c r="CS155" s="1">
        <v>6.126</v>
      </c>
      <c r="CT155" s="1">
        <v>6.126</v>
      </c>
      <c r="CU155" s="1">
        <v>0.0</v>
      </c>
      <c r="CV155" s="1">
        <v>0.223</v>
      </c>
      <c r="CW155" s="1">
        <v>0.0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2.175</v>
      </c>
      <c r="DD155" s="1">
        <v>0.484</v>
      </c>
      <c r="DE155" s="1">
        <v>2.659</v>
      </c>
      <c r="DF155" s="1">
        <v>2.598</v>
      </c>
      <c r="DG155" s="1">
        <v>1.13</v>
      </c>
      <c r="DH155" s="1">
        <v>3.728</v>
      </c>
      <c r="DI155" s="1">
        <v>0.118</v>
      </c>
      <c r="DJ155" s="1">
        <v>3.284</v>
      </c>
      <c r="DK155" s="1">
        <v>3.401</v>
      </c>
      <c r="DL155" s="1">
        <v>23.754</v>
      </c>
      <c r="DM155" s="1">
        <v>12.243</v>
      </c>
      <c r="DN155" s="1">
        <v>35.996</v>
      </c>
      <c r="DO155" s="1">
        <v>0.0</v>
      </c>
      <c r="DP155" s="1">
        <v>6.126</v>
      </c>
      <c r="DQ155" s="1">
        <v>6.126</v>
      </c>
      <c r="DR155" s="1" t="s">
        <v>157</v>
      </c>
      <c r="DS155" s="1" t="s">
        <v>158</v>
      </c>
      <c r="DT155" s="1" t="s">
        <v>158</v>
      </c>
      <c r="DU155" s="1" t="s">
        <v>158</v>
      </c>
      <c r="DV155" s="1">
        <v>421.374</v>
      </c>
      <c r="DW155" s="1" t="s">
        <v>1093</v>
      </c>
      <c r="DX155" s="1">
        <v>29.758</v>
      </c>
      <c r="DY155" s="1">
        <v>3.64</v>
      </c>
      <c r="DZ155" s="1">
        <v>22.458</v>
      </c>
      <c r="EA155" s="1" t="s">
        <v>157</v>
      </c>
      <c r="EB155" s="1" t="s">
        <v>158</v>
      </c>
      <c r="EC155" s="1" t="s">
        <v>158</v>
      </c>
      <c r="ED155" s="1" t="s">
        <v>158</v>
      </c>
      <c r="EE155" s="1" t="s">
        <v>609</v>
      </c>
      <c r="EF155" s="1" t="s">
        <v>151</v>
      </c>
      <c r="EG155" s="1" t="s">
        <v>151</v>
      </c>
    </row>
    <row r="156" ht="14.25" customHeight="1">
      <c r="A156" s="1" t="s">
        <v>610</v>
      </c>
      <c r="B156" s="1" t="s">
        <v>153</v>
      </c>
      <c r="C156" s="1">
        <v>57.0</v>
      </c>
      <c r="D156" s="4" t="s">
        <v>161</v>
      </c>
      <c r="E156" s="1">
        <v>78.6</v>
      </c>
      <c r="F156" s="1">
        <v>41.0</v>
      </c>
      <c r="G156" s="1" t="s">
        <v>154</v>
      </c>
      <c r="H156" s="1">
        <v>17.0</v>
      </c>
      <c r="I156" s="1">
        <v>108.0</v>
      </c>
      <c r="J156" s="1">
        <v>166.0</v>
      </c>
      <c r="K156" s="1">
        <v>4.048780488</v>
      </c>
      <c r="L156" s="1">
        <v>55.67</v>
      </c>
      <c r="M156" s="1">
        <v>10.5</v>
      </c>
      <c r="N156" s="1">
        <v>98.0</v>
      </c>
      <c r="O156" s="1">
        <v>5.7</v>
      </c>
      <c r="P156" s="1">
        <v>12.01</v>
      </c>
      <c r="Q156" s="1">
        <v>13.3</v>
      </c>
      <c r="R156" s="1">
        <v>0.903007519</v>
      </c>
      <c r="S156" s="1">
        <v>84.0</v>
      </c>
      <c r="T156" s="1">
        <v>9.46</v>
      </c>
      <c r="U156" s="1">
        <v>5.439</v>
      </c>
      <c r="V156" s="1">
        <v>92.6</v>
      </c>
      <c r="W156" s="1">
        <f t="shared" si="1"/>
        <v>97.57607014</v>
      </c>
      <c r="X156" s="1">
        <v>79.9</v>
      </c>
      <c r="Y156" s="1">
        <v>43.72927962</v>
      </c>
      <c r="Z156" s="1">
        <f t="shared" si="2"/>
        <v>2.286797333</v>
      </c>
      <c r="AA156" s="1">
        <v>0.336581626</v>
      </c>
      <c r="AB156" s="1">
        <v>76.6</v>
      </c>
      <c r="AC156" s="1">
        <v>33.63955872</v>
      </c>
      <c r="AD156" s="1" t="s">
        <v>155</v>
      </c>
      <c r="AE156" s="1">
        <v>44.63275512</v>
      </c>
      <c r="AF156" s="1">
        <v>109.2</v>
      </c>
      <c r="AG156" s="1" t="s">
        <v>140</v>
      </c>
      <c r="AH156" s="1" t="s">
        <v>141</v>
      </c>
      <c r="AI156" s="1" t="s">
        <v>142</v>
      </c>
      <c r="AJ156" s="1" t="s">
        <v>167</v>
      </c>
      <c r="AK156" s="1" t="s">
        <v>143</v>
      </c>
      <c r="AL156" s="1">
        <v>94.0</v>
      </c>
      <c r="AM156" s="1">
        <v>66.0</v>
      </c>
      <c r="AN156" s="1">
        <v>1771.91</v>
      </c>
      <c r="AO156" s="1">
        <v>17.0044</v>
      </c>
      <c r="AP156" s="1">
        <v>655.339</v>
      </c>
      <c r="AQ156" s="1">
        <v>896.994</v>
      </c>
      <c r="AR156" s="1">
        <v>10.9832</v>
      </c>
      <c r="AS156" s="1">
        <v>1187.39</v>
      </c>
      <c r="AT156" s="1">
        <v>2767.23</v>
      </c>
      <c r="AU156" s="1">
        <v>206.687</v>
      </c>
      <c r="AV156" s="1">
        <v>9.67027</v>
      </c>
      <c r="AW156" s="1">
        <v>0.944573</v>
      </c>
      <c r="AX156" s="1">
        <v>2.79017</v>
      </c>
      <c r="AY156" s="1">
        <v>746.367</v>
      </c>
      <c r="AZ156" s="1">
        <v>0.839572</v>
      </c>
      <c r="BA156" s="1">
        <v>1.42647</v>
      </c>
      <c r="BB156" s="1">
        <v>9.55199</v>
      </c>
      <c r="BC156" s="1">
        <v>4.06822</v>
      </c>
      <c r="BD156" s="1">
        <v>0.841176</v>
      </c>
      <c r="BE156" s="1">
        <v>346.927</v>
      </c>
      <c r="BF156" s="1">
        <v>6.9802</v>
      </c>
      <c r="BG156" s="1">
        <v>90.7932</v>
      </c>
      <c r="BH156" s="1">
        <v>7.363827128</v>
      </c>
      <c r="BI156" s="1">
        <v>2.297991013</v>
      </c>
      <c r="BJ156" s="1">
        <v>0.736648801</v>
      </c>
      <c r="BK156" s="1">
        <v>0.077709047</v>
      </c>
      <c r="BL156" s="1" t="s">
        <v>144</v>
      </c>
      <c r="BM156" s="1" t="s">
        <v>146</v>
      </c>
      <c r="BN156" s="1" t="s">
        <v>146</v>
      </c>
      <c r="BO156" s="1" t="s">
        <v>145</v>
      </c>
      <c r="BP156" s="1" t="s">
        <v>146</v>
      </c>
      <c r="BQ156" s="1" t="s">
        <v>145</v>
      </c>
      <c r="BR156" s="1" t="s">
        <v>146</v>
      </c>
      <c r="BS156" s="1">
        <v>16.35088348</v>
      </c>
      <c r="BT156" s="1">
        <v>15.47136969</v>
      </c>
      <c r="BU156" s="1">
        <v>13.63303882</v>
      </c>
      <c r="BV156" s="1">
        <v>7.592756626</v>
      </c>
      <c r="BW156" s="1">
        <v>0.730781158</v>
      </c>
      <c r="BX156" s="1">
        <v>0.933362445</v>
      </c>
      <c r="BY156" s="1">
        <v>0.526728242</v>
      </c>
      <c r="BZ156" s="1" t="s">
        <v>1091</v>
      </c>
      <c r="CA156" s="1">
        <v>48.36263736</v>
      </c>
      <c r="CB156" s="1" t="s">
        <v>148</v>
      </c>
      <c r="CC156" s="1">
        <v>0.059811973</v>
      </c>
      <c r="CD156" s="1">
        <v>0.159552626</v>
      </c>
      <c r="CE156" s="1">
        <v>0.486870542</v>
      </c>
      <c r="CF156" s="1">
        <v>0.004808731</v>
      </c>
      <c r="CG156" s="1">
        <v>0.084990274</v>
      </c>
      <c r="CH156" s="1">
        <v>656.846</v>
      </c>
      <c r="CI156" s="2" t="s">
        <v>1093</v>
      </c>
      <c r="CJ156" s="1">
        <v>95.105</v>
      </c>
      <c r="CK156" s="1">
        <v>74.538</v>
      </c>
      <c r="CL156" s="1">
        <v>20.568</v>
      </c>
      <c r="CM156" s="1">
        <v>66.342</v>
      </c>
      <c r="CN156" s="1">
        <v>27.618</v>
      </c>
      <c r="CO156" s="1">
        <v>0.0</v>
      </c>
      <c r="CP156" s="1">
        <v>0.0</v>
      </c>
      <c r="CQ156" s="1">
        <v>0.0</v>
      </c>
      <c r="CR156" s="1">
        <v>0.0</v>
      </c>
      <c r="CS156" s="1">
        <v>1.145</v>
      </c>
      <c r="CT156" s="1">
        <v>1.145</v>
      </c>
      <c r="CU156" s="1">
        <v>0.0</v>
      </c>
      <c r="CV156" s="1">
        <v>0.0</v>
      </c>
      <c r="CW156" s="1">
        <v>0.0</v>
      </c>
      <c r="CX156" s="1">
        <v>0.0</v>
      </c>
      <c r="CY156" s="1">
        <v>60.367</v>
      </c>
      <c r="CZ156" s="1">
        <v>0.0</v>
      </c>
      <c r="DA156" s="1">
        <v>0.0</v>
      </c>
      <c r="DB156" s="1">
        <v>0.0</v>
      </c>
      <c r="DC156" s="1">
        <v>0.0</v>
      </c>
      <c r="DD156" s="1">
        <v>0.001</v>
      </c>
      <c r="DE156" s="1">
        <v>0.001</v>
      </c>
      <c r="DF156" s="1">
        <v>5.779</v>
      </c>
      <c r="DG156" s="1">
        <v>0.178</v>
      </c>
      <c r="DH156" s="1">
        <v>5.957</v>
      </c>
      <c r="DI156" s="1">
        <v>0.127</v>
      </c>
      <c r="DJ156" s="1">
        <v>0.406</v>
      </c>
      <c r="DK156" s="1">
        <v>0.534</v>
      </c>
      <c r="DL156" s="1">
        <v>8.239</v>
      </c>
      <c r="DM156" s="1">
        <v>18.829</v>
      </c>
      <c r="DN156" s="1">
        <v>27.068</v>
      </c>
      <c r="DO156" s="1">
        <v>0.0</v>
      </c>
      <c r="DP156" s="1">
        <v>1.145</v>
      </c>
      <c r="DQ156" s="1">
        <v>1.145</v>
      </c>
      <c r="DR156" s="1" t="s">
        <v>158</v>
      </c>
      <c r="DS156" s="1" t="s">
        <v>158</v>
      </c>
      <c r="DT156" s="1" t="s">
        <v>157</v>
      </c>
      <c r="DU156" s="1" t="s">
        <v>158</v>
      </c>
      <c r="DV156" s="1">
        <v>370.699</v>
      </c>
      <c r="DW156" s="1" t="s">
        <v>1093</v>
      </c>
      <c r="DX156" s="1">
        <v>53.674</v>
      </c>
      <c r="DY156" s="1">
        <v>37.441</v>
      </c>
      <c r="DZ156" s="1">
        <v>15.587</v>
      </c>
      <c r="EA156" s="1" t="s">
        <v>158</v>
      </c>
      <c r="EB156" s="1" t="s">
        <v>158</v>
      </c>
      <c r="EC156" s="1" t="s">
        <v>157</v>
      </c>
      <c r="ED156" s="1" t="s">
        <v>158</v>
      </c>
      <c r="EE156" s="1" t="s">
        <v>611</v>
      </c>
      <c r="EF156" s="1" t="s">
        <v>151</v>
      </c>
      <c r="EG156" s="1" t="s">
        <v>151</v>
      </c>
    </row>
    <row r="157" ht="14.25" customHeight="1">
      <c r="A157" s="1" t="s">
        <v>614</v>
      </c>
      <c r="B157" s="1" t="s">
        <v>153</v>
      </c>
      <c r="C157" s="1">
        <v>23.0</v>
      </c>
      <c r="D157" s="4" t="s">
        <v>137</v>
      </c>
      <c r="E157" s="1">
        <v>115.0</v>
      </c>
      <c r="F157" s="1">
        <v>39.0</v>
      </c>
      <c r="G157" s="1" t="s">
        <v>154</v>
      </c>
      <c r="H157" s="1">
        <v>16.0</v>
      </c>
      <c r="I157" s="1">
        <v>163.0</v>
      </c>
      <c r="J157" s="1">
        <v>218.0</v>
      </c>
      <c r="K157" s="1">
        <v>5.58974359</v>
      </c>
      <c r="L157" s="1">
        <v>120.06</v>
      </c>
      <c r="M157" s="1">
        <v>0.8</v>
      </c>
      <c r="N157" s="1">
        <v>86.0</v>
      </c>
      <c r="O157" s="1">
        <v>5.1</v>
      </c>
      <c r="P157" s="1">
        <v>2.91</v>
      </c>
      <c r="Q157" s="1">
        <v>8.31</v>
      </c>
      <c r="R157" s="1">
        <v>0.350180505</v>
      </c>
      <c r="S157" s="1">
        <v>80.0</v>
      </c>
      <c r="T157" s="1">
        <v>15.82</v>
      </c>
      <c r="U157" s="1">
        <v>4.773</v>
      </c>
      <c r="V157" s="1">
        <v>169.8</v>
      </c>
      <c r="W157" s="1">
        <f t="shared" si="1"/>
        <v>248.54674</v>
      </c>
      <c r="X157" s="1">
        <v>50.0</v>
      </c>
      <c r="Y157" s="1">
        <v>29.7978277</v>
      </c>
      <c r="Z157" s="1">
        <f t="shared" si="2"/>
        <v>3.355949333</v>
      </c>
      <c r="AA157" s="1">
        <v>0.318711363</v>
      </c>
      <c r="AB157" s="1">
        <v>52.4</v>
      </c>
      <c r="AC157" s="1">
        <v>20.64903381</v>
      </c>
      <c r="AD157" s="1" t="s">
        <v>154</v>
      </c>
      <c r="AE157" s="1">
        <v>33.09715518</v>
      </c>
      <c r="AF157" s="1">
        <v>74.4</v>
      </c>
      <c r="AG157" s="1" t="s">
        <v>154</v>
      </c>
      <c r="AH157" s="1" t="s">
        <v>154</v>
      </c>
      <c r="AI157" s="1" t="s">
        <v>142</v>
      </c>
      <c r="AJ157" s="1" t="s">
        <v>167</v>
      </c>
      <c r="AK157" s="1" t="s">
        <v>143</v>
      </c>
      <c r="AL157" s="1">
        <v>108.0</v>
      </c>
      <c r="AM157" s="1">
        <v>66.0</v>
      </c>
      <c r="AN157" s="1">
        <v>1613.35</v>
      </c>
      <c r="AO157" s="1">
        <v>14.6063</v>
      </c>
      <c r="AP157" s="1">
        <v>741.489</v>
      </c>
      <c r="AQ157" s="1">
        <v>1114.59</v>
      </c>
      <c r="AR157" s="1">
        <v>13.4946</v>
      </c>
      <c r="AS157" s="1">
        <v>1594.34</v>
      </c>
      <c r="AT157" s="1">
        <v>2759.05</v>
      </c>
      <c r="AU157" s="1">
        <v>247.113</v>
      </c>
      <c r="AV157" s="1">
        <v>11.0387</v>
      </c>
      <c r="AW157" s="1">
        <v>1.02469</v>
      </c>
      <c r="AX157" s="1">
        <v>2.76327</v>
      </c>
      <c r="AY157" s="1">
        <v>989.939</v>
      </c>
      <c r="AZ157" s="1">
        <v>1.18529</v>
      </c>
      <c r="BA157" s="1">
        <v>2.71426</v>
      </c>
      <c r="BB157" s="1">
        <v>17.6042</v>
      </c>
      <c r="BC157" s="1">
        <v>4.25507</v>
      </c>
      <c r="BD157" s="1">
        <v>2.7323</v>
      </c>
      <c r="BE157" s="1">
        <v>336.441</v>
      </c>
      <c r="BF157" s="1">
        <v>7.52978</v>
      </c>
      <c r="BG157" s="1">
        <v>107.985</v>
      </c>
      <c r="BH157" s="1">
        <v>1.576538086</v>
      </c>
      <c r="BI157" s="1">
        <v>0.389521262</v>
      </c>
      <c r="BJ157" s="1">
        <v>0.268849389</v>
      </c>
      <c r="BK157" s="1">
        <v>0.039784875</v>
      </c>
      <c r="BL157" s="1" t="s">
        <v>144</v>
      </c>
      <c r="BM157" s="1" t="s">
        <v>146</v>
      </c>
      <c r="BN157" s="1" t="s">
        <v>146</v>
      </c>
      <c r="BO157" s="1" t="s">
        <v>145</v>
      </c>
      <c r="BP157" s="1" t="s">
        <v>146</v>
      </c>
      <c r="BQ157" s="1" t="s">
        <v>146</v>
      </c>
      <c r="BR157" s="1" t="s">
        <v>145</v>
      </c>
      <c r="BS157" s="1">
        <v>18.05639589</v>
      </c>
      <c r="BT157" s="1">
        <v>9.010578516</v>
      </c>
      <c r="BU157" s="1">
        <v>11.66774342</v>
      </c>
      <c r="BV157" s="1">
        <v>5.613235475</v>
      </c>
      <c r="BW157" s="1">
        <v>1.320042043</v>
      </c>
      <c r="BX157" s="1">
        <v>-1.011701601</v>
      </c>
      <c r="BY157" s="1">
        <v>-0.62721736</v>
      </c>
      <c r="BZ157" s="1" t="s">
        <v>1094</v>
      </c>
      <c r="CA157" s="1">
        <v>33.17741935</v>
      </c>
      <c r="CB157" s="1" t="s">
        <v>148</v>
      </c>
      <c r="CC157" s="1">
        <v>0.036520395</v>
      </c>
      <c r="CD157" s="1">
        <v>0.0626703</v>
      </c>
      <c r="CE157" s="1">
        <v>0.692870796</v>
      </c>
      <c r="CF157" s="1">
        <v>0.052015129</v>
      </c>
      <c r="CG157" s="1">
        <v>0.063849689</v>
      </c>
      <c r="CH157" s="1">
        <v>331.536</v>
      </c>
      <c r="CI157" s="2" t="s">
        <v>1093</v>
      </c>
      <c r="CJ157" s="1">
        <v>145.26</v>
      </c>
      <c r="CK157" s="1">
        <v>113.521</v>
      </c>
      <c r="CL157" s="1">
        <v>31.739</v>
      </c>
      <c r="CM157" s="1">
        <v>114.396</v>
      </c>
      <c r="CN157" s="1">
        <v>29.686</v>
      </c>
      <c r="CO157" s="1">
        <v>0.012</v>
      </c>
      <c r="CP157" s="1">
        <v>0.0</v>
      </c>
      <c r="CQ157" s="1">
        <v>0.012</v>
      </c>
      <c r="CR157" s="1">
        <v>0.0</v>
      </c>
      <c r="CS157" s="1">
        <v>1.166</v>
      </c>
      <c r="CT157" s="1">
        <v>1.166</v>
      </c>
      <c r="CU157" s="1">
        <v>0.0</v>
      </c>
      <c r="CV157" s="1">
        <v>0.001</v>
      </c>
      <c r="CW157" s="1">
        <v>0.0</v>
      </c>
      <c r="CX157" s="1">
        <v>0.0</v>
      </c>
      <c r="CY157" s="1">
        <v>97.636</v>
      </c>
      <c r="CZ157" s="1">
        <v>0.041</v>
      </c>
      <c r="DA157" s="1">
        <v>0.289</v>
      </c>
      <c r="DB157" s="1">
        <v>0.329</v>
      </c>
      <c r="DC157" s="1">
        <v>0.056</v>
      </c>
      <c r="DD157" s="1">
        <v>0.031</v>
      </c>
      <c r="DE157" s="1">
        <v>0.087</v>
      </c>
      <c r="DF157" s="1">
        <v>12.783</v>
      </c>
      <c r="DG157" s="1">
        <v>3.561</v>
      </c>
      <c r="DH157" s="1">
        <v>16.344</v>
      </c>
      <c r="DI157" s="1">
        <v>0.243</v>
      </c>
      <c r="DJ157" s="1">
        <v>1.591</v>
      </c>
      <c r="DK157" s="1">
        <v>1.834</v>
      </c>
      <c r="DL157" s="1">
        <v>2.736</v>
      </c>
      <c r="DM157" s="1">
        <v>25.087</v>
      </c>
      <c r="DN157" s="1">
        <v>27.823</v>
      </c>
      <c r="DO157" s="1">
        <v>0.0</v>
      </c>
      <c r="DP157" s="1">
        <v>1.166</v>
      </c>
      <c r="DQ157" s="1">
        <v>1.166</v>
      </c>
      <c r="DR157" s="1" t="s">
        <v>158</v>
      </c>
      <c r="DS157" s="1" t="s">
        <v>158</v>
      </c>
      <c r="DT157" s="1" t="s">
        <v>157</v>
      </c>
      <c r="DU157" s="1" t="s">
        <v>158</v>
      </c>
      <c r="DV157" s="1">
        <v>205.495</v>
      </c>
      <c r="DW157" s="1" t="s">
        <v>1093</v>
      </c>
      <c r="DX157" s="1">
        <v>90.036</v>
      </c>
      <c r="DY157" s="1">
        <v>70.906</v>
      </c>
      <c r="DZ157" s="1">
        <v>18.4</v>
      </c>
      <c r="EA157" s="1" t="s">
        <v>158</v>
      </c>
      <c r="EB157" s="1" t="s">
        <v>158</v>
      </c>
      <c r="EC157" s="1" t="s">
        <v>157</v>
      </c>
      <c r="ED157" s="1" t="s">
        <v>158</v>
      </c>
      <c r="EE157" s="1" t="s">
        <v>615</v>
      </c>
      <c r="EF157" s="1" t="s">
        <v>165</v>
      </c>
      <c r="EG157" s="1" t="s">
        <v>151</v>
      </c>
    </row>
    <row r="158" ht="14.25" customHeight="1">
      <c r="A158" s="1" t="s">
        <v>618</v>
      </c>
      <c r="B158" s="1" t="s">
        <v>136</v>
      </c>
      <c r="C158" s="1">
        <v>55.0</v>
      </c>
      <c r="D158" s="4" t="s">
        <v>161</v>
      </c>
      <c r="E158" s="1">
        <v>46.6</v>
      </c>
      <c r="F158" s="1">
        <v>45.0</v>
      </c>
      <c r="G158" s="1" t="s">
        <v>154</v>
      </c>
      <c r="H158" s="1">
        <v>9.2</v>
      </c>
      <c r="I158" s="1">
        <v>68.0</v>
      </c>
      <c r="J158" s="1">
        <v>122.0</v>
      </c>
      <c r="K158" s="1">
        <v>2.711111111</v>
      </c>
      <c r="L158" s="1">
        <v>128.7</v>
      </c>
      <c r="M158" s="1">
        <v>2.0</v>
      </c>
      <c r="N158" s="1">
        <v>83.0</v>
      </c>
      <c r="O158" s="1">
        <v>5.5</v>
      </c>
      <c r="P158" s="1">
        <v>3.52</v>
      </c>
      <c r="Q158" s="1">
        <v>8.74</v>
      </c>
      <c r="R158" s="1">
        <v>0.402745995</v>
      </c>
      <c r="S158" s="1">
        <v>46.0</v>
      </c>
      <c r="T158" s="1">
        <v>6.06</v>
      </c>
      <c r="U158" s="1">
        <v>4.6065</v>
      </c>
      <c r="V158" s="1">
        <v>95.5</v>
      </c>
      <c r="W158" s="1">
        <f t="shared" si="1"/>
        <v>109.5345685</v>
      </c>
      <c r="X158" s="1">
        <v>129.4</v>
      </c>
      <c r="Y158" s="1">
        <v>80.6007009</v>
      </c>
      <c r="Z158" s="1">
        <f t="shared" si="2"/>
        <v>1.240684</v>
      </c>
      <c r="AA158" s="1">
        <v>0.36962004</v>
      </c>
      <c r="AB158" s="1">
        <v>79.6</v>
      </c>
      <c r="AC158" s="1">
        <v>23.38408208</v>
      </c>
      <c r="AD158" s="1" t="s">
        <v>154</v>
      </c>
      <c r="AE158" s="1">
        <v>34.14834693</v>
      </c>
      <c r="AF158" s="1">
        <v>93.8</v>
      </c>
      <c r="AG158" s="1" t="s">
        <v>140</v>
      </c>
      <c r="AH158" s="1" t="s">
        <v>141</v>
      </c>
      <c r="AI158" s="1" t="s">
        <v>142</v>
      </c>
      <c r="AJ158" s="1" t="s">
        <v>142</v>
      </c>
      <c r="AK158" s="1" t="s">
        <v>173</v>
      </c>
      <c r="AL158" s="1">
        <v>116.0</v>
      </c>
      <c r="AM158" s="1">
        <v>85.0</v>
      </c>
      <c r="AN158" s="1">
        <v>2106.93</v>
      </c>
      <c r="AO158" s="1">
        <v>16.7405</v>
      </c>
      <c r="AP158" s="1">
        <v>606.845</v>
      </c>
      <c r="AQ158" s="1">
        <v>1113.82</v>
      </c>
      <c r="AR158" s="1">
        <v>13.9105</v>
      </c>
      <c r="AS158" s="1">
        <v>1132.58</v>
      </c>
      <c r="AT158" s="1">
        <v>3184.46</v>
      </c>
      <c r="AU158" s="1">
        <v>269.412</v>
      </c>
      <c r="AV158" s="1">
        <v>10.6337</v>
      </c>
      <c r="AW158" s="1">
        <v>1.53037</v>
      </c>
      <c r="AX158" s="1">
        <v>3.299</v>
      </c>
      <c r="AY158" s="1">
        <v>735.291</v>
      </c>
      <c r="AZ158" s="1">
        <v>1.2254</v>
      </c>
      <c r="BA158" s="1">
        <v>1.56888</v>
      </c>
      <c r="BB158" s="1">
        <v>25.8583</v>
      </c>
      <c r="BC158" s="1">
        <v>4.98369</v>
      </c>
      <c r="BD158" s="1">
        <v>1.20559</v>
      </c>
      <c r="BE158" s="1">
        <v>351.367</v>
      </c>
      <c r="BF158" s="1">
        <v>7.36786</v>
      </c>
      <c r="BG158" s="1">
        <v>149.152</v>
      </c>
      <c r="BH158" s="1">
        <v>0.858792769</v>
      </c>
      <c r="BI158" s="1">
        <v>0.109476673</v>
      </c>
      <c r="BJ158" s="1">
        <v>0.021086597</v>
      </c>
      <c r="BK158" s="1">
        <v>0.0</v>
      </c>
      <c r="BL158" s="1" t="s">
        <v>156</v>
      </c>
      <c r="BM158" s="1" t="s">
        <v>145</v>
      </c>
      <c r="BN158" s="1" t="s">
        <v>146</v>
      </c>
      <c r="BO158" s="1" t="s">
        <v>146</v>
      </c>
      <c r="BP158" s="1" t="s">
        <v>146</v>
      </c>
      <c r="BQ158" s="1" t="s">
        <v>146</v>
      </c>
      <c r="BR158" s="1" t="s">
        <v>146</v>
      </c>
      <c r="BS158" s="1">
        <v>13.3412384</v>
      </c>
      <c r="BT158" s="1">
        <v>8.339700951</v>
      </c>
      <c r="BU158" s="1">
        <v>6.857849071</v>
      </c>
      <c r="BV158" s="1">
        <v>3.690945491</v>
      </c>
      <c r="BW158" s="1">
        <v>1.063800446</v>
      </c>
      <c r="BX158" s="1">
        <v>-0.491567686</v>
      </c>
      <c r="BY158" s="1">
        <v>-0.233302176</v>
      </c>
      <c r="BZ158" s="1" t="s">
        <v>1094</v>
      </c>
      <c r="CA158" s="1">
        <v>24.66098081</v>
      </c>
      <c r="CB158" s="1" t="s">
        <v>148</v>
      </c>
      <c r="CC158" s="1">
        <v>0.001267289</v>
      </c>
      <c r="CD158" s="1">
        <v>0.029690781</v>
      </c>
      <c r="CE158" s="1">
        <v>0.07429937</v>
      </c>
      <c r="CF158" s="1">
        <v>0.547957854</v>
      </c>
      <c r="CG158" s="1">
        <v>0.173835904</v>
      </c>
      <c r="CH158" s="1">
        <v>447.384</v>
      </c>
      <c r="CI158" s="2" t="s">
        <v>1093</v>
      </c>
      <c r="CJ158" s="1">
        <v>323.844</v>
      </c>
      <c r="CK158" s="1">
        <v>288.354</v>
      </c>
      <c r="CL158" s="1">
        <v>35.491</v>
      </c>
      <c r="CM158" s="1">
        <v>264.242</v>
      </c>
      <c r="CN158" s="1">
        <v>52.499</v>
      </c>
      <c r="CO158" s="1">
        <v>0.609</v>
      </c>
      <c r="CP158" s="1">
        <v>0.0</v>
      </c>
      <c r="CQ158" s="1">
        <v>0.609</v>
      </c>
      <c r="CR158" s="1">
        <v>0.0</v>
      </c>
      <c r="CS158" s="1">
        <v>6.494</v>
      </c>
      <c r="CT158" s="1">
        <v>6.494</v>
      </c>
      <c r="CU158" s="1">
        <v>0.0</v>
      </c>
      <c r="CV158" s="1">
        <v>0.609</v>
      </c>
      <c r="CW158" s="1">
        <v>0.0</v>
      </c>
      <c r="CX158" s="1">
        <v>0.0</v>
      </c>
      <c r="CY158" s="1">
        <v>32.033</v>
      </c>
      <c r="CZ158" s="1">
        <v>0.071</v>
      </c>
      <c r="DA158" s="1">
        <v>15.311</v>
      </c>
      <c r="DB158" s="1">
        <v>15.382</v>
      </c>
      <c r="DC158" s="1">
        <v>5.943</v>
      </c>
      <c r="DD158" s="1">
        <v>0.767</v>
      </c>
      <c r="DE158" s="1">
        <v>6.71</v>
      </c>
      <c r="DF158" s="1">
        <v>205.618</v>
      </c>
      <c r="DG158" s="1">
        <v>4.499</v>
      </c>
      <c r="DH158" s="1">
        <v>210.117</v>
      </c>
      <c r="DI158" s="1">
        <v>0.381</v>
      </c>
      <c r="DJ158" s="1">
        <v>0.936</v>
      </c>
      <c r="DK158" s="1">
        <v>1.316</v>
      </c>
      <c r="DL158" s="1">
        <v>43.699</v>
      </c>
      <c r="DM158" s="1">
        <v>7.484</v>
      </c>
      <c r="DN158" s="1">
        <v>51.183</v>
      </c>
      <c r="DO158" s="1">
        <v>0.0</v>
      </c>
      <c r="DP158" s="1">
        <v>6.494</v>
      </c>
      <c r="DQ158" s="1">
        <v>6.494</v>
      </c>
      <c r="DR158" s="1" t="s">
        <v>158</v>
      </c>
      <c r="DS158" s="1" t="s">
        <v>158</v>
      </c>
      <c r="DT158" s="1" t="s">
        <v>149</v>
      </c>
      <c r="DU158" s="1" t="s">
        <v>158</v>
      </c>
      <c r="DV158" s="1">
        <v>212.339</v>
      </c>
      <c r="DW158" s="1" t="s">
        <v>1093</v>
      </c>
      <c r="DX158" s="1">
        <v>153.704</v>
      </c>
      <c r="DY158" s="1">
        <v>125.416</v>
      </c>
      <c r="DZ158" s="1">
        <v>24.917</v>
      </c>
      <c r="EA158" s="1" t="s">
        <v>158</v>
      </c>
      <c r="EB158" s="1" t="s">
        <v>158</v>
      </c>
      <c r="EC158" s="1" t="s">
        <v>157</v>
      </c>
      <c r="ED158" s="1" t="s">
        <v>158</v>
      </c>
      <c r="EE158" s="1" t="s">
        <v>619</v>
      </c>
      <c r="EF158" s="1" t="s">
        <v>151</v>
      </c>
      <c r="EG158" s="1" t="s">
        <v>151</v>
      </c>
    </row>
    <row r="159" ht="14.25" customHeight="1">
      <c r="A159" s="1" t="s">
        <v>620</v>
      </c>
      <c r="B159" s="1" t="s">
        <v>136</v>
      </c>
      <c r="C159" s="1">
        <v>52.0</v>
      </c>
      <c r="D159" s="4" t="s">
        <v>161</v>
      </c>
      <c r="E159" s="1">
        <v>79.6</v>
      </c>
      <c r="F159" s="1">
        <v>55.0</v>
      </c>
      <c r="G159" s="1" t="s">
        <v>154</v>
      </c>
      <c r="H159" s="1">
        <v>14.0</v>
      </c>
      <c r="I159" s="1">
        <v>103.0</v>
      </c>
      <c r="J159" s="1">
        <v>172.0</v>
      </c>
      <c r="K159" s="1">
        <v>3.127272727</v>
      </c>
      <c r="L159" s="1">
        <v>98.1</v>
      </c>
      <c r="M159" s="1">
        <v>1.4</v>
      </c>
      <c r="N159" s="1">
        <v>89.0</v>
      </c>
      <c r="O159" s="1">
        <v>5.2</v>
      </c>
      <c r="P159" s="1">
        <v>0.62</v>
      </c>
      <c r="Q159" s="1">
        <v>6.26</v>
      </c>
      <c r="R159" s="1">
        <v>0.099041534</v>
      </c>
      <c r="S159" s="1">
        <v>70.0</v>
      </c>
      <c r="T159" s="1">
        <v>3.0</v>
      </c>
      <c r="U159" s="1">
        <v>4.9395</v>
      </c>
      <c r="V159" s="1">
        <v>51.8</v>
      </c>
      <c r="W159" s="1">
        <f t="shared" si="1"/>
        <v>41.68113928</v>
      </c>
      <c r="X159" s="1">
        <v>255.1</v>
      </c>
      <c r="Y159" s="1">
        <v>151.8372305</v>
      </c>
      <c r="Z159" s="1">
        <f t="shared" si="2"/>
        <v>0.6586</v>
      </c>
      <c r="AA159" s="1">
        <v>0.41144787</v>
      </c>
      <c r="AB159" s="1">
        <v>53.8</v>
      </c>
      <c r="AC159" s="1">
        <v>20.91093961</v>
      </c>
      <c r="AD159" s="1" t="s">
        <v>154</v>
      </c>
      <c r="AE159" s="1">
        <v>22.91508918</v>
      </c>
      <c r="AF159" s="1">
        <v>81.0</v>
      </c>
      <c r="AG159" s="1" t="s">
        <v>154</v>
      </c>
      <c r="AH159" s="1" t="s">
        <v>154</v>
      </c>
      <c r="AI159" s="1" t="s">
        <v>142</v>
      </c>
      <c r="AJ159" s="1" t="s">
        <v>142</v>
      </c>
      <c r="AK159" s="1" t="s">
        <v>143</v>
      </c>
      <c r="AL159" s="1">
        <v>138.0</v>
      </c>
      <c r="AM159" s="1">
        <v>89.0</v>
      </c>
      <c r="AN159" s="1">
        <v>1919.63</v>
      </c>
      <c r="AO159" s="1">
        <v>11.9939</v>
      </c>
      <c r="AP159" s="1">
        <v>508.8</v>
      </c>
      <c r="AQ159" s="1">
        <v>994.872</v>
      </c>
      <c r="AR159" s="1">
        <v>12.1853</v>
      </c>
      <c r="AS159" s="1">
        <v>919.722</v>
      </c>
      <c r="AT159" s="1">
        <v>2188.8</v>
      </c>
      <c r="AU159" s="1">
        <v>192.035</v>
      </c>
      <c r="AV159" s="1">
        <v>11.2944</v>
      </c>
      <c r="AW159" s="1">
        <v>1.93104</v>
      </c>
      <c r="AX159" s="1">
        <v>2.9681</v>
      </c>
      <c r="AY159" s="1">
        <v>1258.8</v>
      </c>
      <c r="AZ159" s="1">
        <v>0.986332</v>
      </c>
      <c r="BA159" s="1">
        <v>2.43717</v>
      </c>
      <c r="BB159" s="1">
        <v>15.1714</v>
      </c>
      <c r="BC159" s="1">
        <v>5.75559</v>
      </c>
      <c r="BD159" s="1">
        <v>2.64332</v>
      </c>
      <c r="BE159" s="1">
        <v>318.25</v>
      </c>
      <c r="BF159" s="1">
        <v>8.05596</v>
      </c>
      <c r="BG159" s="1">
        <v>102.363</v>
      </c>
      <c r="BH159" s="1">
        <v>3.108487358</v>
      </c>
      <c r="BI159" s="1">
        <v>1.510762934</v>
      </c>
      <c r="BJ159" s="1">
        <v>1.316396146</v>
      </c>
      <c r="BK159" s="1">
        <v>0.0</v>
      </c>
      <c r="BL159" s="1" t="s">
        <v>156</v>
      </c>
      <c r="BM159" s="1" t="s">
        <v>145</v>
      </c>
      <c r="BN159" s="1" t="s">
        <v>146</v>
      </c>
      <c r="BO159" s="1" t="s">
        <v>146</v>
      </c>
      <c r="BP159" s="1" t="s">
        <v>146</v>
      </c>
      <c r="BQ159" s="1" t="s">
        <v>146</v>
      </c>
      <c r="BR159" s="1" t="s">
        <v>146</v>
      </c>
      <c r="BS159" s="1">
        <v>18.19906327</v>
      </c>
      <c r="BT159" s="1">
        <v>13.426812</v>
      </c>
      <c r="BU159" s="1">
        <v>8.859941839</v>
      </c>
      <c r="BV159" s="1">
        <v>4.791616349</v>
      </c>
      <c r="BW159" s="1">
        <v>1.004515315</v>
      </c>
      <c r="BX159" s="1">
        <v>0.213873362</v>
      </c>
      <c r="BY159" s="1">
        <v>0.111392376</v>
      </c>
      <c r="BZ159" s="1" t="s">
        <v>1091</v>
      </c>
      <c r="CA159" s="1">
        <v>24.39506173</v>
      </c>
      <c r="CB159" s="1" t="s">
        <v>148</v>
      </c>
      <c r="CC159" s="1">
        <v>0.134308384</v>
      </c>
      <c r="CD159" s="1">
        <v>0.311920466</v>
      </c>
      <c r="CE159" s="1">
        <v>0.460233247</v>
      </c>
      <c r="CF159" s="1">
        <v>0.020074563</v>
      </c>
      <c r="CG159" s="1">
        <v>0.023372527</v>
      </c>
      <c r="CH159" s="1">
        <v>810.923</v>
      </c>
      <c r="CI159" s="2" t="s">
        <v>1093</v>
      </c>
      <c r="CJ159" s="1">
        <v>344.394</v>
      </c>
      <c r="CK159" s="1">
        <v>334.247</v>
      </c>
      <c r="CL159" s="1">
        <v>10.147</v>
      </c>
      <c r="CM159" s="1">
        <v>330.08</v>
      </c>
      <c r="CN159" s="1">
        <v>13.706</v>
      </c>
      <c r="CO159" s="1">
        <v>0.439</v>
      </c>
      <c r="CP159" s="1">
        <v>0.0</v>
      </c>
      <c r="CQ159" s="1">
        <v>0.439</v>
      </c>
      <c r="CR159" s="1">
        <v>0.0</v>
      </c>
      <c r="CS159" s="1">
        <v>0.17</v>
      </c>
      <c r="CT159" s="1">
        <v>0.17</v>
      </c>
      <c r="CU159" s="1">
        <v>0.0</v>
      </c>
      <c r="CV159" s="1">
        <v>0.4</v>
      </c>
      <c r="CW159" s="1">
        <v>0.584</v>
      </c>
      <c r="CX159" s="1">
        <v>0.0</v>
      </c>
      <c r="CY159" s="1">
        <v>329.111</v>
      </c>
      <c r="CZ159" s="1">
        <v>0.006</v>
      </c>
      <c r="DA159" s="1">
        <v>0.046</v>
      </c>
      <c r="DB159" s="1">
        <v>0.052</v>
      </c>
      <c r="DC159" s="1">
        <v>0.0</v>
      </c>
      <c r="DD159" s="1">
        <v>0.004</v>
      </c>
      <c r="DE159" s="1">
        <v>0.004</v>
      </c>
      <c r="DF159" s="1">
        <v>0.131</v>
      </c>
      <c r="DG159" s="1">
        <v>0.088</v>
      </c>
      <c r="DH159" s="1">
        <v>0.218</v>
      </c>
      <c r="DI159" s="1">
        <v>0.23</v>
      </c>
      <c r="DJ159" s="1">
        <v>4.753</v>
      </c>
      <c r="DK159" s="1">
        <v>4.983</v>
      </c>
      <c r="DL159" s="1">
        <v>3.636</v>
      </c>
      <c r="DM159" s="1">
        <v>5.087</v>
      </c>
      <c r="DN159" s="1">
        <v>8.722</v>
      </c>
      <c r="DO159" s="1">
        <v>0.0</v>
      </c>
      <c r="DP159" s="1">
        <v>0.17</v>
      </c>
      <c r="DQ159" s="1">
        <v>0.17</v>
      </c>
      <c r="DR159" s="1" t="s">
        <v>157</v>
      </c>
      <c r="DS159" s="1" t="s">
        <v>158</v>
      </c>
      <c r="DT159" s="1" t="s">
        <v>149</v>
      </c>
      <c r="DU159" s="1" t="s">
        <v>158</v>
      </c>
      <c r="DV159" s="1">
        <v>422.437</v>
      </c>
      <c r="DW159" s="1" t="s">
        <v>1093</v>
      </c>
      <c r="DX159" s="1">
        <v>179.406</v>
      </c>
      <c r="DY159" s="1">
        <v>171.95</v>
      </c>
      <c r="DZ159" s="1">
        <v>7.14</v>
      </c>
      <c r="EA159" s="1" t="s">
        <v>157</v>
      </c>
      <c r="EB159" s="1" t="s">
        <v>158</v>
      </c>
      <c r="EC159" s="1" t="s">
        <v>149</v>
      </c>
      <c r="ED159" s="1" t="s">
        <v>158</v>
      </c>
      <c r="EE159" s="1" t="s">
        <v>621</v>
      </c>
      <c r="EF159" s="1" t="s">
        <v>151</v>
      </c>
      <c r="EG159" s="1" t="s">
        <v>151</v>
      </c>
    </row>
    <row r="160" ht="14.25" customHeight="1">
      <c r="A160" s="1" t="s">
        <v>622</v>
      </c>
      <c r="B160" s="1" t="s">
        <v>136</v>
      </c>
      <c r="C160" s="1">
        <v>46.0</v>
      </c>
      <c r="D160" s="4" t="s">
        <v>161</v>
      </c>
      <c r="E160" s="1">
        <v>95.3</v>
      </c>
      <c r="F160" s="1">
        <v>47.0</v>
      </c>
      <c r="G160" s="1" t="s">
        <v>154</v>
      </c>
      <c r="H160" s="1">
        <v>22.4</v>
      </c>
      <c r="I160" s="1">
        <v>135.0</v>
      </c>
      <c r="J160" s="1">
        <v>204.0</v>
      </c>
      <c r="K160" s="1">
        <v>4.340425532</v>
      </c>
      <c r="L160" s="1">
        <v>263.2</v>
      </c>
      <c r="M160" s="1">
        <v>1.5</v>
      </c>
      <c r="N160" s="1">
        <v>84.0</v>
      </c>
      <c r="O160" s="1">
        <v>5.4</v>
      </c>
      <c r="P160" s="1">
        <v>2.8</v>
      </c>
      <c r="Q160" s="1">
        <v>3.72</v>
      </c>
      <c r="R160" s="1">
        <v>0.752688172</v>
      </c>
      <c r="S160" s="1">
        <v>112.0</v>
      </c>
      <c r="T160" s="1">
        <v>12.58</v>
      </c>
      <c r="U160" s="1">
        <v>4.662</v>
      </c>
      <c r="V160" s="1">
        <v>152.3</v>
      </c>
      <c r="W160" s="1">
        <f t="shared" si="1"/>
        <v>216.5232358</v>
      </c>
      <c r="X160" s="1">
        <v>62.9</v>
      </c>
      <c r="Y160" s="1">
        <v>38.36450577</v>
      </c>
      <c r="Z160" s="1">
        <f t="shared" si="2"/>
        <v>2.606576</v>
      </c>
      <c r="AA160" s="1">
        <v>0.330262964</v>
      </c>
      <c r="AB160" s="1">
        <v>75.4</v>
      </c>
      <c r="AC160" s="1">
        <v>23.71748636</v>
      </c>
      <c r="AD160" s="1" t="s">
        <v>154</v>
      </c>
      <c r="AE160" s="1">
        <v>32.18116155</v>
      </c>
      <c r="AF160" s="1">
        <v>89.2</v>
      </c>
      <c r="AG160" s="1" t="s">
        <v>154</v>
      </c>
      <c r="AH160" s="1" t="s">
        <v>141</v>
      </c>
      <c r="AI160" s="1" t="s">
        <v>142</v>
      </c>
      <c r="AJ160" s="1" t="s">
        <v>167</v>
      </c>
      <c r="AK160" s="1" t="s">
        <v>170</v>
      </c>
      <c r="AL160" s="1">
        <v>122.0</v>
      </c>
      <c r="AM160" s="1">
        <v>84.0</v>
      </c>
      <c r="AN160" s="1">
        <v>1719.83</v>
      </c>
      <c r="AO160" s="1">
        <v>19.2667</v>
      </c>
      <c r="AP160" s="1">
        <v>659.696</v>
      </c>
      <c r="AQ160" s="1">
        <v>858.577</v>
      </c>
      <c r="AR160" s="1">
        <v>11.2142</v>
      </c>
      <c r="AS160" s="1">
        <v>1853.69</v>
      </c>
      <c r="AT160" s="1">
        <v>2496.32</v>
      </c>
      <c r="AU160" s="1">
        <v>254.971</v>
      </c>
      <c r="AV160" s="1">
        <v>10.2498</v>
      </c>
      <c r="AW160" s="1">
        <v>1.74673</v>
      </c>
      <c r="AX160" s="1">
        <v>3.12684</v>
      </c>
      <c r="AY160" s="1">
        <v>793.33</v>
      </c>
      <c r="AZ160" s="1">
        <v>1.02306</v>
      </c>
      <c r="BA160" s="1">
        <v>1.55709</v>
      </c>
      <c r="BB160" s="1">
        <v>19.0867</v>
      </c>
      <c r="BC160" s="1">
        <v>4.28687</v>
      </c>
      <c r="BD160" s="1">
        <v>2.53596</v>
      </c>
      <c r="BE160" s="1">
        <v>297.084</v>
      </c>
      <c r="BF160" s="1">
        <v>6.961</v>
      </c>
      <c r="BG160" s="1">
        <v>196.798</v>
      </c>
      <c r="BH160" s="1">
        <v>12.18972571</v>
      </c>
      <c r="BI160" s="1">
        <v>2.677763558</v>
      </c>
      <c r="BJ160" s="1">
        <v>1.243334576</v>
      </c>
      <c r="BK160" s="1">
        <v>0.174169812</v>
      </c>
      <c r="BL160" s="1" t="s">
        <v>156</v>
      </c>
      <c r="BM160" s="1" t="s">
        <v>146</v>
      </c>
      <c r="BN160" s="1" t="s">
        <v>146</v>
      </c>
      <c r="BO160" s="1" t="s">
        <v>146</v>
      </c>
      <c r="BP160" s="1" t="s">
        <v>146</v>
      </c>
      <c r="BQ160" s="1" t="s">
        <v>146</v>
      </c>
      <c r="BR160" s="1" t="s">
        <v>146</v>
      </c>
      <c r="BS160" s="1">
        <v>11.84136894</v>
      </c>
      <c r="BT160" s="1">
        <v>11.99039594</v>
      </c>
      <c r="BU160" s="1">
        <v>7.947973859</v>
      </c>
      <c r="BV160" s="1">
        <v>1.148872514</v>
      </c>
      <c r="BW160" s="1">
        <v>0.0</v>
      </c>
      <c r="BX160" s="1">
        <v>-0.572081852</v>
      </c>
      <c r="BY160" s="1">
        <v>-0.332605728</v>
      </c>
      <c r="BZ160" s="1" t="s">
        <v>1094</v>
      </c>
      <c r="CA160" s="1">
        <v>24.02242152</v>
      </c>
      <c r="CB160" s="1" t="s">
        <v>148</v>
      </c>
      <c r="CC160" s="1" t="s">
        <v>147</v>
      </c>
      <c r="CD160" s="1" t="s">
        <v>147</v>
      </c>
      <c r="CE160" s="1" t="s">
        <v>147</v>
      </c>
      <c r="CF160" s="1" t="s">
        <v>147</v>
      </c>
      <c r="CG160" s="1" t="s">
        <v>147</v>
      </c>
      <c r="CH160" s="1">
        <v>1528.754</v>
      </c>
      <c r="CI160" s="2" t="s">
        <v>1080</v>
      </c>
      <c r="CJ160" s="1">
        <v>688.279</v>
      </c>
      <c r="CK160" s="1">
        <v>631.481</v>
      </c>
      <c r="CL160" s="1">
        <v>56.798</v>
      </c>
      <c r="CM160" s="1">
        <v>479.823</v>
      </c>
      <c r="CN160" s="1">
        <v>195.056</v>
      </c>
      <c r="CO160" s="1">
        <v>0.924</v>
      </c>
      <c r="CP160" s="1">
        <v>0.0</v>
      </c>
      <c r="CQ160" s="1">
        <v>0.924</v>
      </c>
      <c r="CR160" s="1">
        <v>0.087</v>
      </c>
      <c r="CS160" s="1">
        <v>12.373</v>
      </c>
      <c r="CT160" s="1">
        <v>12.46</v>
      </c>
      <c r="CU160" s="1">
        <v>0.016</v>
      </c>
      <c r="CV160" s="1">
        <v>0.0</v>
      </c>
      <c r="CW160" s="1">
        <v>92.888</v>
      </c>
      <c r="CX160" s="1">
        <v>0.0</v>
      </c>
      <c r="CY160" s="1">
        <v>218.069</v>
      </c>
      <c r="CZ160" s="1">
        <v>0.308</v>
      </c>
      <c r="DA160" s="1">
        <v>2.195</v>
      </c>
      <c r="DB160" s="1">
        <v>2.503</v>
      </c>
      <c r="DC160" s="1">
        <v>0.089</v>
      </c>
      <c r="DD160" s="1">
        <v>0.544</v>
      </c>
      <c r="DE160" s="1">
        <v>0.632</v>
      </c>
      <c r="DF160" s="1">
        <v>148.9</v>
      </c>
      <c r="DG160" s="1">
        <v>7.526</v>
      </c>
      <c r="DH160" s="1">
        <v>156.426</v>
      </c>
      <c r="DI160" s="1">
        <v>13.069</v>
      </c>
      <c r="DJ160" s="1">
        <v>7.378</v>
      </c>
      <c r="DK160" s="1">
        <v>20.447</v>
      </c>
      <c r="DL160" s="1">
        <v>147.827</v>
      </c>
      <c r="DM160" s="1">
        <v>26.783</v>
      </c>
      <c r="DN160" s="1">
        <v>174.609</v>
      </c>
      <c r="DO160" s="1">
        <v>0.087</v>
      </c>
      <c r="DP160" s="1">
        <v>12.373</v>
      </c>
      <c r="DQ160" s="1">
        <v>12.46</v>
      </c>
      <c r="DR160" s="1" t="s">
        <v>149</v>
      </c>
      <c r="DS160" s="1" t="s">
        <v>157</v>
      </c>
      <c r="DT160" s="1" t="s">
        <v>149</v>
      </c>
      <c r="DU160" s="1" t="s">
        <v>157</v>
      </c>
      <c r="DV160" s="1">
        <v>888.898</v>
      </c>
      <c r="DW160" s="1" t="s">
        <v>1092</v>
      </c>
      <c r="DX160" s="1">
        <v>400.202</v>
      </c>
      <c r="DY160" s="1">
        <v>278.994</v>
      </c>
      <c r="DZ160" s="1">
        <v>113.416</v>
      </c>
      <c r="EA160" s="1" t="s">
        <v>149</v>
      </c>
      <c r="EB160" s="1" t="s">
        <v>157</v>
      </c>
      <c r="EC160" s="1" t="s">
        <v>149</v>
      </c>
      <c r="ED160" s="1" t="s">
        <v>157</v>
      </c>
      <c r="EE160" s="1" t="s">
        <v>623</v>
      </c>
      <c r="EF160" s="1" t="s">
        <v>151</v>
      </c>
      <c r="EG160" s="1" t="s">
        <v>151</v>
      </c>
    </row>
    <row r="161" ht="14.25" customHeight="1">
      <c r="A161" s="1" t="s">
        <v>626</v>
      </c>
      <c r="B161" s="1" t="s">
        <v>153</v>
      </c>
      <c r="C161" s="1">
        <v>18.0</v>
      </c>
      <c r="D161" s="4" t="s">
        <v>137</v>
      </c>
      <c r="E161" s="1">
        <v>58.8</v>
      </c>
      <c r="F161" s="1">
        <v>45.0</v>
      </c>
      <c r="G161" s="1" t="s">
        <v>154</v>
      </c>
      <c r="H161" s="1">
        <v>15.6</v>
      </c>
      <c r="I161" s="1">
        <v>78.0</v>
      </c>
      <c r="J161" s="1">
        <v>139.0</v>
      </c>
      <c r="K161" s="1">
        <v>3.088888889</v>
      </c>
      <c r="L161" s="1">
        <v>137.2</v>
      </c>
      <c r="M161" s="1">
        <v>0.8</v>
      </c>
      <c r="N161" s="1">
        <v>85.0</v>
      </c>
      <c r="O161" s="1">
        <v>5.1</v>
      </c>
      <c r="P161" s="1">
        <v>9.72</v>
      </c>
      <c r="Q161" s="1">
        <v>9.49</v>
      </c>
      <c r="R161" s="1">
        <v>1.024236038</v>
      </c>
      <c r="S161" s="1">
        <v>78.0</v>
      </c>
      <c r="T161" s="1">
        <v>11.87</v>
      </c>
      <c r="U161" s="1">
        <v>4.7175</v>
      </c>
      <c r="V161" s="1">
        <v>143.1</v>
      </c>
      <c r="W161" s="1">
        <f t="shared" si="1"/>
        <v>194.9897331</v>
      </c>
      <c r="X161" s="1">
        <v>66.4</v>
      </c>
      <c r="Y161" s="1">
        <v>40.1809213</v>
      </c>
      <c r="Z161" s="1">
        <f t="shared" si="2"/>
        <v>2.488743333</v>
      </c>
      <c r="AA161" s="1">
        <v>0.332468921</v>
      </c>
      <c r="AB161" s="1">
        <v>59.8</v>
      </c>
      <c r="AC161" s="1">
        <v>20.83887991</v>
      </c>
      <c r="AD161" s="1" t="s">
        <v>154</v>
      </c>
      <c r="AE161" s="1">
        <v>29.86741878</v>
      </c>
      <c r="AF161" s="1">
        <v>74.0</v>
      </c>
      <c r="AG161" s="1" t="s">
        <v>154</v>
      </c>
      <c r="AH161" s="1" t="s">
        <v>154</v>
      </c>
      <c r="AI161" s="1" t="s">
        <v>142</v>
      </c>
      <c r="AJ161" s="1" t="s">
        <v>167</v>
      </c>
      <c r="AK161" s="1" t="s">
        <v>143</v>
      </c>
      <c r="AL161" s="1">
        <v>102.0</v>
      </c>
      <c r="AM161" s="1">
        <v>59.0</v>
      </c>
      <c r="AN161" s="1">
        <v>2083.17</v>
      </c>
      <c r="AO161" s="1">
        <v>14.7681</v>
      </c>
      <c r="AP161" s="1">
        <v>765.611</v>
      </c>
      <c r="AQ161" s="1">
        <v>1210.79</v>
      </c>
      <c r="AR161" s="1">
        <v>12.4238</v>
      </c>
      <c r="AS161" s="1">
        <v>1541.41</v>
      </c>
      <c r="AT161" s="1">
        <v>3498.8</v>
      </c>
      <c r="AU161" s="1">
        <v>269.182</v>
      </c>
      <c r="AV161" s="1">
        <v>10.5888</v>
      </c>
      <c r="AW161" s="1">
        <v>1.5055</v>
      </c>
      <c r="AX161" s="1">
        <v>3.07136</v>
      </c>
      <c r="AY161" s="1">
        <v>830.909</v>
      </c>
      <c r="AZ161" s="1">
        <v>1.43512</v>
      </c>
      <c r="BA161" s="1">
        <v>2.10569</v>
      </c>
      <c r="BB161" s="1">
        <v>24.2657</v>
      </c>
      <c r="BC161" s="1">
        <v>5.71449</v>
      </c>
      <c r="BD161" s="1">
        <v>1.58533</v>
      </c>
      <c r="BE161" s="1">
        <v>361.454</v>
      </c>
      <c r="BF161" s="1">
        <v>7.46844</v>
      </c>
      <c r="BG161" s="1">
        <v>164.178</v>
      </c>
      <c r="BH161" s="1">
        <v>0.26547064</v>
      </c>
      <c r="BI161" s="1">
        <v>0.0</v>
      </c>
      <c r="BJ161" s="1">
        <v>0.094287196</v>
      </c>
      <c r="BK161" s="1">
        <v>0.0</v>
      </c>
      <c r="BL161" s="1" t="s">
        <v>156</v>
      </c>
      <c r="BM161" s="1" t="s">
        <v>146</v>
      </c>
      <c r="BN161" s="1" t="s">
        <v>146</v>
      </c>
      <c r="BO161" s="1" t="s">
        <v>145</v>
      </c>
      <c r="BP161" s="1" t="s">
        <v>146</v>
      </c>
      <c r="BQ161" s="1" t="s">
        <v>146</v>
      </c>
      <c r="BR161" s="1" t="s">
        <v>146</v>
      </c>
      <c r="BS161" s="1">
        <v>17.72509904</v>
      </c>
      <c r="BT161" s="1">
        <v>7.993539267</v>
      </c>
      <c r="BU161" s="1">
        <v>9.989978703</v>
      </c>
      <c r="BV161" s="1">
        <v>8.565620065</v>
      </c>
      <c r="BW161" s="1">
        <v>1.555315546</v>
      </c>
      <c r="BX161" s="1">
        <v>-0.293908297</v>
      </c>
      <c r="BY161" s="1">
        <v>-0.141098558</v>
      </c>
      <c r="BZ161" s="1" t="s">
        <v>1094</v>
      </c>
      <c r="CA161" s="1">
        <v>30.21621622</v>
      </c>
      <c r="CB161" s="1" t="s">
        <v>148</v>
      </c>
      <c r="CC161" s="1">
        <v>0.01420078</v>
      </c>
      <c r="CD161" s="1">
        <v>0.438936646</v>
      </c>
      <c r="CE161" s="1">
        <v>0.093157117</v>
      </c>
      <c r="CF161" s="1">
        <v>0.221494301</v>
      </c>
      <c r="CG161" s="1">
        <v>0.107850191</v>
      </c>
      <c r="CH161" s="1">
        <v>468.044</v>
      </c>
      <c r="CI161" s="2" t="s">
        <v>1093</v>
      </c>
      <c r="CJ161" s="1">
        <v>414.636</v>
      </c>
      <c r="CK161" s="1">
        <v>342.659</v>
      </c>
      <c r="CL161" s="1">
        <v>71.977</v>
      </c>
      <c r="CM161" s="1">
        <v>280.086</v>
      </c>
      <c r="CN161" s="1">
        <v>120.739</v>
      </c>
      <c r="CO161" s="1">
        <v>2.88</v>
      </c>
      <c r="CP161" s="1">
        <v>0.0</v>
      </c>
      <c r="CQ161" s="1">
        <v>2.88</v>
      </c>
      <c r="CR161" s="1">
        <v>0.0</v>
      </c>
      <c r="CS161" s="1">
        <v>10.93</v>
      </c>
      <c r="CT161" s="1">
        <v>10.93</v>
      </c>
      <c r="CU161" s="1">
        <v>0.0</v>
      </c>
      <c r="CV161" s="1">
        <v>0.359</v>
      </c>
      <c r="CW161" s="1">
        <v>0.0</v>
      </c>
      <c r="CX161" s="1">
        <v>0.0</v>
      </c>
      <c r="CY161" s="1">
        <v>18.226</v>
      </c>
      <c r="CZ161" s="1">
        <v>42.867</v>
      </c>
      <c r="DA161" s="1">
        <v>11.121</v>
      </c>
      <c r="DB161" s="1">
        <v>53.987</v>
      </c>
      <c r="DC161" s="1">
        <v>9.966</v>
      </c>
      <c r="DD161" s="1">
        <v>0.133</v>
      </c>
      <c r="DE161" s="1">
        <v>10.098</v>
      </c>
      <c r="DF161" s="1">
        <v>197.146</v>
      </c>
      <c r="DG161" s="1">
        <v>0.629</v>
      </c>
      <c r="DH161" s="1">
        <v>197.775</v>
      </c>
      <c r="DI161" s="1">
        <v>0.142</v>
      </c>
      <c r="DJ161" s="1">
        <v>3.648</v>
      </c>
      <c r="DK161" s="1">
        <v>3.791</v>
      </c>
      <c r="DL161" s="1">
        <v>71.415</v>
      </c>
      <c r="DM161" s="1">
        <v>45.499</v>
      </c>
      <c r="DN161" s="1">
        <v>116.914</v>
      </c>
      <c r="DO161" s="1">
        <v>0.0</v>
      </c>
      <c r="DP161" s="1">
        <v>10.93</v>
      </c>
      <c r="DQ161" s="1">
        <v>10.93</v>
      </c>
      <c r="DR161" s="1" t="s">
        <v>158</v>
      </c>
      <c r="DS161" s="1" t="s">
        <v>157</v>
      </c>
      <c r="DT161" s="1" t="s">
        <v>149</v>
      </c>
      <c r="DU161" s="1" t="s">
        <v>157</v>
      </c>
      <c r="DV161" s="1">
        <v>224.679</v>
      </c>
      <c r="DW161" s="1" t="s">
        <v>1093</v>
      </c>
      <c r="DX161" s="1">
        <v>199.041</v>
      </c>
      <c r="DY161" s="1">
        <v>134.452</v>
      </c>
      <c r="DZ161" s="1">
        <v>57.959</v>
      </c>
      <c r="EA161" s="1" t="s">
        <v>158</v>
      </c>
      <c r="EB161" s="1" t="s">
        <v>157</v>
      </c>
      <c r="EC161" s="1" t="s">
        <v>149</v>
      </c>
      <c r="ED161" s="1" t="s">
        <v>157</v>
      </c>
      <c r="EE161" s="1" t="s">
        <v>627</v>
      </c>
      <c r="EF161" s="1" t="s">
        <v>151</v>
      </c>
      <c r="EG161" s="1" t="s">
        <v>151</v>
      </c>
    </row>
    <row r="162" ht="14.25" customHeight="1">
      <c r="A162" s="1" t="s">
        <v>628</v>
      </c>
      <c r="B162" s="1" t="s">
        <v>136</v>
      </c>
      <c r="C162" s="1">
        <v>38.0</v>
      </c>
      <c r="D162" s="4" t="s">
        <v>137</v>
      </c>
      <c r="E162" s="1">
        <v>113.0</v>
      </c>
      <c r="F162" s="1">
        <v>34.0</v>
      </c>
      <c r="G162" s="1" t="s">
        <v>138</v>
      </c>
      <c r="H162" s="1">
        <v>88.6</v>
      </c>
      <c r="I162" s="1">
        <v>119.0</v>
      </c>
      <c r="J162" s="1">
        <v>242.0</v>
      </c>
      <c r="K162" s="1">
        <v>7.117647059</v>
      </c>
      <c r="L162" s="1">
        <v>170.6</v>
      </c>
      <c r="M162" s="1">
        <v>3.0</v>
      </c>
      <c r="N162" s="1">
        <v>98.0</v>
      </c>
      <c r="O162" s="1">
        <v>5.5</v>
      </c>
      <c r="P162" s="1">
        <v>1.88</v>
      </c>
      <c r="Q162" s="1">
        <v>2.54</v>
      </c>
      <c r="R162" s="1">
        <v>0.74015748</v>
      </c>
      <c r="S162" s="1">
        <v>443.0</v>
      </c>
      <c r="T162" s="1">
        <v>13.67</v>
      </c>
      <c r="U162" s="1">
        <v>5.439</v>
      </c>
      <c r="V162" s="1">
        <v>119.1</v>
      </c>
      <c r="W162" s="1">
        <f t="shared" si="1"/>
        <v>141.0005157</v>
      </c>
      <c r="X162" s="1">
        <v>55.7</v>
      </c>
      <c r="Y162" s="1">
        <v>30.2618131</v>
      </c>
      <c r="Z162" s="1">
        <f t="shared" si="2"/>
        <v>3.304494667</v>
      </c>
      <c r="AA162" s="1">
        <v>0.31939444</v>
      </c>
      <c r="AB162" s="1">
        <v>84.9</v>
      </c>
      <c r="AC162" s="1">
        <v>29.23940356</v>
      </c>
      <c r="AD162" s="1" t="s">
        <v>139</v>
      </c>
      <c r="AE162" s="1">
        <v>27.35537749</v>
      </c>
      <c r="AF162" s="1">
        <v>97.7</v>
      </c>
      <c r="AG162" s="1" t="s">
        <v>140</v>
      </c>
      <c r="AH162" s="1" t="s">
        <v>141</v>
      </c>
      <c r="AI162" s="1" t="s">
        <v>142</v>
      </c>
      <c r="AJ162" s="1" t="s">
        <v>167</v>
      </c>
      <c r="AK162" s="1" t="s">
        <v>173</v>
      </c>
      <c r="AL162" s="1">
        <v>162.0</v>
      </c>
      <c r="AM162" s="1">
        <v>91.0</v>
      </c>
      <c r="AN162" s="1">
        <v>1983.52</v>
      </c>
      <c r="AO162" s="1">
        <v>18.5872</v>
      </c>
      <c r="AP162" s="1">
        <v>1180.27</v>
      </c>
      <c r="AQ162" s="1">
        <v>1326.24</v>
      </c>
      <c r="AR162" s="1">
        <v>11.3508</v>
      </c>
      <c r="AS162" s="1">
        <v>1483.84</v>
      </c>
      <c r="AT162" s="1">
        <v>3390.36</v>
      </c>
      <c r="AU162" s="1">
        <v>260.726</v>
      </c>
      <c r="AV162" s="1">
        <v>10.8306</v>
      </c>
      <c r="AW162" s="1">
        <v>1.68263</v>
      </c>
      <c r="AX162" s="1">
        <v>2.9438</v>
      </c>
      <c r="AY162" s="1">
        <v>944.656</v>
      </c>
      <c r="AZ162" s="1">
        <v>0.896004</v>
      </c>
      <c r="BA162" s="1">
        <v>1.48242</v>
      </c>
      <c r="BB162" s="1">
        <v>13.7066</v>
      </c>
      <c r="BC162" s="1">
        <v>4.83815</v>
      </c>
      <c r="BD162" s="1">
        <v>0.92436</v>
      </c>
      <c r="BE162" s="1">
        <v>257.378</v>
      </c>
      <c r="BF162" s="1">
        <v>7.35086</v>
      </c>
      <c r="BG162" s="1">
        <v>164.953</v>
      </c>
      <c r="BH162" s="1">
        <v>5.330120054</v>
      </c>
      <c r="BI162" s="1">
        <v>5.306166714</v>
      </c>
      <c r="BJ162" s="1">
        <v>0.952348692</v>
      </c>
      <c r="BK162" s="1">
        <v>0.019517083</v>
      </c>
      <c r="BL162" s="1" t="s">
        <v>144</v>
      </c>
      <c r="BM162" s="1" t="s">
        <v>145</v>
      </c>
      <c r="BN162" s="1" t="s">
        <v>145</v>
      </c>
      <c r="BO162" s="1" t="s">
        <v>145</v>
      </c>
      <c r="BP162" s="1" t="s">
        <v>146</v>
      </c>
      <c r="BQ162" s="1" t="s">
        <v>146</v>
      </c>
      <c r="BR162" s="1" t="s">
        <v>145</v>
      </c>
      <c r="BS162" s="1">
        <v>12.70183198</v>
      </c>
      <c r="BT162" s="1">
        <v>9.509715603</v>
      </c>
      <c r="BU162" s="1">
        <v>5.977986452</v>
      </c>
      <c r="BV162" s="1">
        <v>4.876599984</v>
      </c>
      <c r="BW162" s="1">
        <v>1.399088885</v>
      </c>
      <c r="BX162" s="1">
        <v>0.656056433</v>
      </c>
      <c r="BY162" s="1">
        <v>0.330673605</v>
      </c>
      <c r="BZ162" s="1" t="s">
        <v>1091</v>
      </c>
      <c r="CA162" s="1">
        <v>29.11770727</v>
      </c>
      <c r="CB162" s="1" t="s">
        <v>148</v>
      </c>
      <c r="CC162" s="1">
        <v>0.204787346</v>
      </c>
      <c r="CD162" s="1">
        <v>0.16271928</v>
      </c>
      <c r="CE162" s="1">
        <v>0.521938496</v>
      </c>
      <c r="CF162" s="1">
        <v>0.001135838</v>
      </c>
      <c r="CG162" s="1">
        <v>0.012788692</v>
      </c>
      <c r="CH162" s="1">
        <v>576.146</v>
      </c>
      <c r="CI162" s="2" t="s">
        <v>1093</v>
      </c>
      <c r="CJ162" s="1">
        <v>481.041</v>
      </c>
      <c r="CK162" s="1">
        <v>448.715</v>
      </c>
      <c r="CL162" s="1">
        <v>32.325</v>
      </c>
      <c r="CM162" s="1">
        <v>234.963</v>
      </c>
      <c r="CN162" s="1">
        <v>239.718</v>
      </c>
      <c r="CO162" s="1">
        <v>0.0</v>
      </c>
      <c r="CP162" s="1">
        <v>0.0</v>
      </c>
      <c r="CQ162" s="1">
        <v>0.0</v>
      </c>
      <c r="CR162" s="1">
        <v>0.0</v>
      </c>
      <c r="CS162" s="1">
        <v>6.359</v>
      </c>
      <c r="CT162" s="1">
        <v>6.359</v>
      </c>
      <c r="CU162" s="1">
        <v>0.0</v>
      </c>
      <c r="CV162" s="1">
        <v>0.0</v>
      </c>
      <c r="CW162" s="1">
        <v>184.04</v>
      </c>
      <c r="CX162" s="1">
        <v>0.0</v>
      </c>
      <c r="CY162" s="1">
        <v>19.323</v>
      </c>
      <c r="CZ162" s="1">
        <v>0.0</v>
      </c>
      <c r="DA162" s="1">
        <v>0.0</v>
      </c>
      <c r="DB162" s="1">
        <v>0.0</v>
      </c>
      <c r="DC162" s="1">
        <v>0.0</v>
      </c>
      <c r="DD162" s="1">
        <v>0.004</v>
      </c>
      <c r="DE162" s="1">
        <v>0.004</v>
      </c>
      <c r="DF162" s="1">
        <v>30.217</v>
      </c>
      <c r="DG162" s="1">
        <v>1.379</v>
      </c>
      <c r="DH162" s="1">
        <v>31.596</v>
      </c>
      <c r="DI162" s="1">
        <v>9.994</v>
      </c>
      <c r="DJ162" s="1">
        <v>7.193</v>
      </c>
      <c r="DK162" s="1">
        <v>17.187</v>
      </c>
      <c r="DL162" s="1">
        <v>205.132</v>
      </c>
      <c r="DM162" s="1">
        <v>17.381</v>
      </c>
      <c r="DN162" s="1">
        <v>222.514</v>
      </c>
      <c r="DO162" s="1">
        <v>0.0</v>
      </c>
      <c r="DP162" s="1">
        <v>6.359</v>
      </c>
      <c r="DQ162" s="1">
        <v>6.359</v>
      </c>
      <c r="DR162" s="1" t="s">
        <v>158</v>
      </c>
      <c r="DS162" s="1" t="s">
        <v>157</v>
      </c>
      <c r="DT162" s="1" t="s">
        <v>157</v>
      </c>
      <c r="DU162" s="1" t="s">
        <v>157</v>
      </c>
      <c r="DV162" s="1">
        <v>290.466</v>
      </c>
      <c r="DW162" s="1" t="s">
        <v>1093</v>
      </c>
      <c r="DX162" s="1">
        <v>242.519</v>
      </c>
      <c r="DY162" s="1">
        <v>118.458</v>
      </c>
      <c r="DZ162" s="1">
        <v>120.855</v>
      </c>
      <c r="EA162" s="1" t="s">
        <v>158</v>
      </c>
      <c r="EB162" s="1" t="s">
        <v>157</v>
      </c>
      <c r="EC162" s="1" t="s">
        <v>157</v>
      </c>
      <c r="ED162" s="1" t="s">
        <v>157</v>
      </c>
      <c r="EE162" s="1" t="s">
        <v>629</v>
      </c>
      <c r="EF162" s="1" t="s">
        <v>151</v>
      </c>
      <c r="EG162" s="1" t="s">
        <v>151</v>
      </c>
    </row>
    <row r="163" ht="14.25" customHeight="1">
      <c r="A163" s="1" t="s">
        <v>632</v>
      </c>
      <c r="B163" s="1" t="s">
        <v>153</v>
      </c>
      <c r="C163" s="1">
        <v>57.0</v>
      </c>
      <c r="D163" s="4" t="s">
        <v>161</v>
      </c>
      <c r="E163" s="1">
        <v>98.0</v>
      </c>
      <c r="F163" s="1">
        <v>36.0</v>
      </c>
      <c r="G163" s="1" t="s">
        <v>154</v>
      </c>
      <c r="H163" s="1">
        <v>29.8</v>
      </c>
      <c r="I163" s="1">
        <v>134.0</v>
      </c>
      <c r="J163" s="1">
        <v>200.0</v>
      </c>
      <c r="K163" s="1">
        <v>5.555555556</v>
      </c>
      <c r="L163" s="1">
        <v>52.9</v>
      </c>
      <c r="M163" s="1">
        <v>8.8</v>
      </c>
      <c r="N163" s="1">
        <v>179.0</v>
      </c>
      <c r="O163" s="1">
        <v>9.0</v>
      </c>
      <c r="P163" s="1">
        <v>9.52</v>
      </c>
      <c r="Q163" s="1">
        <v>6.01</v>
      </c>
      <c r="R163" s="1">
        <v>1.584026622</v>
      </c>
      <c r="S163" s="1">
        <v>149.0</v>
      </c>
      <c r="T163" s="1">
        <v>8.79</v>
      </c>
      <c r="U163" s="1">
        <v>9.9345</v>
      </c>
      <c r="V163" s="1">
        <v>27.6</v>
      </c>
      <c r="W163" s="1">
        <f t="shared" si="1"/>
        <v>27.3214702</v>
      </c>
      <c r="X163" s="1">
        <v>75.4</v>
      </c>
      <c r="Y163" s="1">
        <v>25.76603717</v>
      </c>
      <c r="Z163" s="1">
        <f t="shared" si="2"/>
        <v>3.881078</v>
      </c>
      <c r="AA163" s="1">
        <v>0.312424608</v>
      </c>
      <c r="AB163" s="1">
        <v>66.0</v>
      </c>
      <c r="AC163" s="1">
        <v>25.78125</v>
      </c>
      <c r="AD163" s="1" t="s">
        <v>139</v>
      </c>
      <c r="AE163" s="1">
        <v>41.29473851</v>
      </c>
      <c r="AF163" s="1">
        <v>90.8</v>
      </c>
      <c r="AG163" s="1" t="s">
        <v>140</v>
      </c>
      <c r="AH163" s="1" t="s">
        <v>141</v>
      </c>
      <c r="AI163" s="1" t="s">
        <v>142</v>
      </c>
      <c r="AJ163" s="1" t="s">
        <v>167</v>
      </c>
      <c r="AK163" s="1" t="s">
        <v>143</v>
      </c>
      <c r="AL163" s="1">
        <v>151.0</v>
      </c>
      <c r="AM163" s="1">
        <v>92.0</v>
      </c>
      <c r="AN163" s="1">
        <v>1685.81</v>
      </c>
      <c r="AO163" s="1">
        <v>15.7153</v>
      </c>
      <c r="AP163" s="1">
        <v>924.298</v>
      </c>
      <c r="AQ163" s="1">
        <v>1213.19</v>
      </c>
      <c r="AR163" s="1">
        <v>14.2917</v>
      </c>
      <c r="AS163" s="1">
        <v>2004.68</v>
      </c>
      <c r="AT163" s="1">
        <v>2321.09</v>
      </c>
      <c r="AU163" s="1">
        <v>182.295</v>
      </c>
      <c r="AV163" s="1">
        <v>12.1757</v>
      </c>
      <c r="AW163" s="1">
        <v>1.1049</v>
      </c>
      <c r="AX163" s="1">
        <v>2.66679</v>
      </c>
      <c r="AY163" s="1">
        <v>747.306</v>
      </c>
      <c r="AZ163" s="1">
        <v>1.21925</v>
      </c>
      <c r="BA163" s="1">
        <v>3.34624</v>
      </c>
      <c r="BB163" s="1">
        <v>13.9841</v>
      </c>
      <c r="BC163" s="1">
        <v>4.13286</v>
      </c>
      <c r="BD163" s="1">
        <v>3.09283</v>
      </c>
      <c r="BE163" s="1">
        <v>398.568</v>
      </c>
      <c r="BF163" s="1">
        <v>7.30723</v>
      </c>
      <c r="BG163" s="1">
        <v>70.7776</v>
      </c>
      <c r="BH163" s="1">
        <v>3.453684239</v>
      </c>
      <c r="BI163" s="1">
        <v>0.619832498</v>
      </c>
      <c r="BJ163" s="1">
        <v>0.218010101</v>
      </c>
      <c r="BK163" s="1">
        <v>0.040298411</v>
      </c>
      <c r="BL163" s="1" t="s">
        <v>144</v>
      </c>
      <c r="BM163" s="1" t="s">
        <v>145</v>
      </c>
      <c r="BN163" s="1" t="s">
        <v>146</v>
      </c>
      <c r="BO163" s="1" t="s">
        <v>145</v>
      </c>
      <c r="BP163" s="1" t="s">
        <v>145</v>
      </c>
      <c r="BQ163" s="1" t="s">
        <v>145</v>
      </c>
      <c r="BR163" s="1" t="s">
        <v>145</v>
      </c>
      <c r="BS163" s="1">
        <v>9.832406131</v>
      </c>
      <c r="BT163" s="1">
        <v>6.693352783</v>
      </c>
      <c r="BU163" s="1">
        <v>5.037147605</v>
      </c>
      <c r="BV163" s="1">
        <v>4.908933601</v>
      </c>
      <c r="BW163" s="1">
        <v>1.306283527</v>
      </c>
      <c r="BX163" s="1">
        <v>0.407659127</v>
      </c>
      <c r="BY163" s="1">
        <v>0.241790704</v>
      </c>
      <c r="BZ163" s="1" t="s">
        <v>1091</v>
      </c>
      <c r="CA163" s="1">
        <v>40.75770925</v>
      </c>
      <c r="CB163" s="1" t="s">
        <v>148</v>
      </c>
      <c r="CC163" s="1">
        <v>0.101141283</v>
      </c>
      <c r="CD163" s="1">
        <v>0.315711225</v>
      </c>
      <c r="CE163" s="1">
        <v>0.043290043</v>
      </c>
      <c r="CF163" s="1">
        <v>0.197385106</v>
      </c>
      <c r="CG163" s="1">
        <v>0.226901045</v>
      </c>
      <c r="CH163" s="1">
        <v>1028.04</v>
      </c>
      <c r="CI163" s="2" t="s">
        <v>1080</v>
      </c>
      <c r="CJ163" s="1">
        <v>513.542</v>
      </c>
      <c r="CK163" s="1">
        <v>349.411</v>
      </c>
      <c r="CL163" s="1">
        <v>164.131</v>
      </c>
      <c r="CM163" s="1">
        <v>6.892</v>
      </c>
      <c r="CN163" s="1">
        <v>501.022</v>
      </c>
      <c r="CO163" s="1">
        <v>4.498</v>
      </c>
      <c r="CP163" s="1">
        <v>0.0</v>
      </c>
      <c r="CQ163" s="1">
        <v>4.498</v>
      </c>
      <c r="CR163" s="1">
        <v>0.0</v>
      </c>
      <c r="CS163" s="1">
        <v>1.117</v>
      </c>
      <c r="CT163" s="1">
        <v>1.117</v>
      </c>
      <c r="CU163" s="1">
        <v>0.013</v>
      </c>
      <c r="CV163" s="1">
        <v>0.817</v>
      </c>
      <c r="CW163" s="1">
        <v>0.0</v>
      </c>
      <c r="CX163" s="1">
        <v>0.0</v>
      </c>
      <c r="CY163" s="1">
        <v>0.727</v>
      </c>
      <c r="CZ163" s="1">
        <v>0.026</v>
      </c>
      <c r="DA163" s="1">
        <v>0.183</v>
      </c>
      <c r="DB163" s="1">
        <v>0.209</v>
      </c>
      <c r="DC163" s="1">
        <v>4.057</v>
      </c>
      <c r="DD163" s="1">
        <v>0.025</v>
      </c>
      <c r="DE163" s="1">
        <v>4.082</v>
      </c>
      <c r="DF163" s="1">
        <v>1.344</v>
      </c>
      <c r="DG163" s="1">
        <v>0.531</v>
      </c>
      <c r="DH163" s="1">
        <v>1.874</v>
      </c>
      <c r="DI163" s="1">
        <v>0.102</v>
      </c>
      <c r="DJ163" s="1">
        <v>0.334</v>
      </c>
      <c r="DK163" s="1">
        <v>0.436</v>
      </c>
      <c r="DL163" s="1">
        <v>338.645</v>
      </c>
      <c r="DM163" s="1">
        <v>161.941</v>
      </c>
      <c r="DN163" s="1">
        <v>500.586</v>
      </c>
      <c r="DO163" s="1">
        <v>0.0</v>
      </c>
      <c r="DP163" s="1">
        <v>1.117</v>
      </c>
      <c r="DQ163" s="1">
        <v>1.117</v>
      </c>
      <c r="DR163" s="1" t="s">
        <v>157</v>
      </c>
      <c r="DS163" s="1" t="s">
        <v>157</v>
      </c>
      <c r="DT163" s="1" t="s">
        <v>158</v>
      </c>
      <c r="DU163" s="1" t="s">
        <v>149</v>
      </c>
      <c r="DV163" s="1">
        <v>609.82</v>
      </c>
      <c r="DW163" s="1" t="s">
        <v>1092</v>
      </c>
      <c r="DX163" s="1">
        <v>304.626</v>
      </c>
      <c r="DY163" s="1">
        <v>4.088</v>
      </c>
      <c r="DZ163" s="1">
        <v>297.2</v>
      </c>
      <c r="EA163" s="1" t="s">
        <v>157</v>
      </c>
      <c r="EB163" s="1" t="s">
        <v>157</v>
      </c>
      <c r="EC163" s="1" t="s">
        <v>158</v>
      </c>
      <c r="ED163" s="1" t="s">
        <v>149</v>
      </c>
      <c r="EE163" s="1" t="s">
        <v>633</v>
      </c>
      <c r="EF163" s="1" t="s">
        <v>151</v>
      </c>
      <c r="EG163" s="1" t="s">
        <v>151</v>
      </c>
    </row>
    <row r="164" ht="14.25" customHeight="1">
      <c r="A164" s="1" t="s">
        <v>634</v>
      </c>
      <c r="B164" s="1" t="s">
        <v>153</v>
      </c>
      <c r="C164" s="1">
        <v>48.0</v>
      </c>
      <c r="D164" s="4" t="s">
        <v>161</v>
      </c>
      <c r="E164" s="1">
        <v>95.7</v>
      </c>
      <c r="F164" s="1">
        <v>59.0</v>
      </c>
      <c r="G164" s="1" t="s">
        <v>154</v>
      </c>
      <c r="H164" s="1">
        <v>17.5</v>
      </c>
      <c r="I164" s="1">
        <v>140.0</v>
      </c>
      <c r="J164" s="1">
        <v>216.0</v>
      </c>
      <c r="K164" s="1">
        <v>3.661016949</v>
      </c>
      <c r="L164" s="1">
        <v>104.2</v>
      </c>
      <c r="M164" s="1">
        <v>1.5</v>
      </c>
      <c r="N164" s="1">
        <v>88.0</v>
      </c>
      <c r="O164" s="1">
        <v>5.1</v>
      </c>
      <c r="P164" s="1">
        <v>15.19</v>
      </c>
      <c r="Q164" s="1">
        <v>6.05</v>
      </c>
      <c r="R164" s="1">
        <v>2.510743802</v>
      </c>
      <c r="S164" s="1">
        <v>85.0</v>
      </c>
      <c r="T164" s="1">
        <v>7.11</v>
      </c>
      <c r="U164" s="1">
        <v>4.884</v>
      </c>
      <c r="V164" s="1">
        <v>94.5</v>
      </c>
      <c r="W164" s="1">
        <f t="shared" si="1"/>
        <v>102.7456647</v>
      </c>
      <c r="X164" s="1">
        <v>108.8</v>
      </c>
      <c r="Y164" s="1">
        <v>64.79436859</v>
      </c>
      <c r="Z164" s="1">
        <f t="shared" si="2"/>
        <v>1.543344</v>
      </c>
      <c r="AA164" s="1">
        <v>0.357106819</v>
      </c>
      <c r="AB164" s="1">
        <v>86.5</v>
      </c>
      <c r="AC164" s="1">
        <v>33.00064361</v>
      </c>
      <c r="AD164" s="1" t="s">
        <v>155</v>
      </c>
      <c r="AE164" s="1">
        <v>41.24121905</v>
      </c>
      <c r="AF164" s="1">
        <v>108.0</v>
      </c>
      <c r="AG164" s="1" t="s">
        <v>140</v>
      </c>
      <c r="AH164" s="1" t="s">
        <v>141</v>
      </c>
      <c r="AI164" s="1" t="s">
        <v>142</v>
      </c>
      <c r="AJ164" s="1" t="s">
        <v>142</v>
      </c>
      <c r="AK164" s="1" t="s">
        <v>170</v>
      </c>
      <c r="AL164" s="1">
        <v>134.0</v>
      </c>
      <c r="AM164" s="1">
        <v>102.0</v>
      </c>
      <c r="AN164" s="1">
        <v>1591.37</v>
      </c>
      <c r="AO164" s="1">
        <v>12.5385</v>
      </c>
      <c r="AP164" s="1">
        <v>607.151</v>
      </c>
      <c r="AQ164" s="1">
        <v>834.267</v>
      </c>
      <c r="AR164" s="1">
        <v>11.3553</v>
      </c>
      <c r="AS164" s="1">
        <v>910.738</v>
      </c>
      <c r="AT164" s="1">
        <v>2599.9</v>
      </c>
      <c r="AU164" s="1">
        <v>170.179</v>
      </c>
      <c r="AV164" s="1">
        <v>9.78124</v>
      </c>
      <c r="AW164" s="1">
        <v>1.02358</v>
      </c>
      <c r="AX164" s="1">
        <v>2.80661</v>
      </c>
      <c r="AY164" s="1">
        <v>790.304</v>
      </c>
      <c r="AZ164" s="1">
        <v>0.908231</v>
      </c>
      <c r="BA164" s="1">
        <v>1.50509</v>
      </c>
      <c r="BB164" s="1">
        <v>9.72902</v>
      </c>
      <c r="BC164" s="1">
        <v>3.93113</v>
      </c>
      <c r="BD164" s="1">
        <v>1.6485</v>
      </c>
      <c r="BE164" s="1">
        <v>300.83</v>
      </c>
      <c r="BF164" s="1">
        <v>7.04274</v>
      </c>
      <c r="BG164" s="1">
        <v>213.649</v>
      </c>
      <c r="BH164" s="1">
        <v>7.085393035</v>
      </c>
      <c r="BI164" s="1">
        <v>1.426510184</v>
      </c>
      <c r="BJ164" s="1">
        <v>0.706838805</v>
      </c>
      <c r="BK164" s="1">
        <v>0.055575591</v>
      </c>
      <c r="BL164" s="1" t="s">
        <v>156</v>
      </c>
      <c r="BM164" s="1" t="s">
        <v>145</v>
      </c>
      <c r="BN164" s="1" t="s">
        <v>146</v>
      </c>
      <c r="BO164" s="1" t="s">
        <v>146</v>
      </c>
      <c r="BP164" s="1" t="s">
        <v>146</v>
      </c>
      <c r="BQ164" s="1" t="s">
        <v>146</v>
      </c>
      <c r="BR164" s="1" t="s">
        <v>146</v>
      </c>
      <c r="BS164" s="1">
        <v>31.5199686</v>
      </c>
      <c r="BT164" s="1">
        <v>39.6959548</v>
      </c>
      <c r="BU164" s="1">
        <v>93.44730577</v>
      </c>
      <c r="BV164" s="1">
        <v>109.646154</v>
      </c>
      <c r="BW164" s="1">
        <v>18.1302779</v>
      </c>
      <c r="BX164" s="1">
        <v>0.623551039</v>
      </c>
      <c r="BY164" s="1">
        <v>0.391923972</v>
      </c>
      <c r="BZ164" s="1" t="s">
        <v>1091</v>
      </c>
      <c r="CA164" s="1">
        <v>46.01851852</v>
      </c>
      <c r="CB164" s="1" t="s">
        <v>148</v>
      </c>
      <c r="CC164" s="1">
        <v>0.096094326</v>
      </c>
      <c r="CD164" s="1">
        <v>0.397347089</v>
      </c>
      <c r="CE164" s="1">
        <v>0.02672562</v>
      </c>
      <c r="CF164" s="1">
        <v>0.23232621</v>
      </c>
      <c r="CG164" s="1">
        <v>0.040776222</v>
      </c>
      <c r="CH164" s="1">
        <v>720.196</v>
      </c>
      <c r="CI164" s="2" t="s">
        <v>1093</v>
      </c>
      <c r="CJ164" s="1">
        <v>91.989</v>
      </c>
      <c r="CK164" s="1">
        <v>74.995</v>
      </c>
      <c r="CL164" s="1">
        <v>16.995</v>
      </c>
      <c r="CM164" s="1">
        <v>58.952</v>
      </c>
      <c r="CN164" s="1">
        <v>26.598</v>
      </c>
      <c r="CO164" s="1">
        <v>1.764</v>
      </c>
      <c r="CP164" s="1">
        <v>0.0</v>
      </c>
      <c r="CQ164" s="1">
        <v>1.764</v>
      </c>
      <c r="CR164" s="1">
        <v>0.0</v>
      </c>
      <c r="CS164" s="1">
        <v>4.674</v>
      </c>
      <c r="CT164" s="1">
        <v>4.674</v>
      </c>
      <c r="CU164" s="1">
        <v>0.0</v>
      </c>
      <c r="CV164" s="1">
        <v>1.764</v>
      </c>
      <c r="CW164" s="1">
        <v>0.0</v>
      </c>
      <c r="CX164" s="1">
        <v>0.0</v>
      </c>
      <c r="CY164" s="1">
        <v>47.724</v>
      </c>
      <c r="CZ164" s="1">
        <v>0.023</v>
      </c>
      <c r="DA164" s="1">
        <v>4.395</v>
      </c>
      <c r="DB164" s="1">
        <v>4.418</v>
      </c>
      <c r="DC164" s="1">
        <v>0.484</v>
      </c>
      <c r="DD164" s="1">
        <v>0.239</v>
      </c>
      <c r="DE164" s="1">
        <v>0.723</v>
      </c>
      <c r="DF164" s="1">
        <v>4.586</v>
      </c>
      <c r="DG164" s="1">
        <v>1.501</v>
      </c>
      <c r="DH164" s="1">
        <v>6.088</v>
      </c>
      <c r="DI164" s="1">
        <v>0.109</v>
      </c>
      <c r="DJ164" s="1">
        <v>1.611</v>
      </c>
      <c r="DK164" s="1">
        <v>1.72</v>
      </c>
      <c r="DL164" s="1">
        <v>20.304</v>
      </c>
      <c r="DM164" s="1">
        <v>4.574</v>
      </c>
      <c r="DN164" s="1">
        <v>24.878</v>
      </c>
      <c r="DO164" s="1">
        <v>0.0</v>
      </c>
      <c r="DP164" s="1">
        <v>4.674</v>
      </c>
      <c r="DQ164" s="1">
        <v>4.674</v>
      </c>
      <c r="DR164" s="1" t="s">
        <v>158</v>
      </c>
      <c r="DS164" s="1" t="s">
        <v>158</v>
      </c>
      <c r="DT164" s="1" t="s">
        <v>157</v>
      </c>
      <c r="DU164" s="1" t="s">
        <v>158</v>
      </c>
      <c r="DV164" s="1">
        <v>452.564</v>
      </c>
      <c r="DW164" s="1" t="s">
        <v>1093</v>
      </c>
      <c r="DX164" s="1">
        <v>57.805</v>
      </c>
      <c r="DY164" s="1">
        <v>37.045</v>
      </c>
      <c r="DZ164" s="1">
        <v>16.714</v>
      </c>
      <c r="EA164" s="1" t="s">
        <v>157</v>
      </c>
      <c r="EB164" s="1" t="s">
        <v>158</v>
      </c>
      <c r="EC164" s="1" t="s">
        <v>157</v>
      </c>
      <c r="ED164" s="1" t="s">
        <v>158</v>
      </c>
      <c r="EE164" s="1" t="s">
        <v>635</v>
      </c>
      <c r="EF164" s="1" t="s">
        <v>165</v>
      </c>
      <c r="EG164" s="1" t="s">
        <v>151</v>
      </c>
    </row>
    <row r="165" ht="14.25" customHeight="1">
      <c r="A165" s="1" t="s">
        <v>636</v>
      </c>
      <c r="B165" s="1" t="s">
        <v>153</v>
      </c>
      <c r="C165" s="1">
        <v>49.0</v>
      </c>
      <c r="D165" s="4" t="s">
        <v>161</v>
      </c>
      <c r="E165" s="1">
        <v>59.5</v>
      </c>
      <c r="F165" s="1">
        <v>95.0</v>
      </c>
      <c r="G165" s="1" t="s">
        <v>154</v>
      </c>
      <c r="H165" s="1">
        <v>8.8</v>
      </c>
      <c r="I165" s="1">
        <v>84.0</v>
      </c>
      <c r="J165" s="1">
        <v>188.0</v>
      </c>
      <c r="K165" s="1">
        <v>1.978947368</v>
      </c>
      <c r="L165" s="1">
        <v>56.1</v>
      </c>
      <c r="M165" s="1">
        <v>2.7</v>
      </c>
      <c r="N165" s="1">
        <v>91.0</v>
      </c>
      <c r="O165" s="1">
        <v>5.4</v>
      </c>
      <c r="P165" s="1">
        <v>7.1</v>
      </c>
      <c r="Q165" s="1">
        <v>9.7</v>
      </c>
      <c r="R165" s="1">
        <v>0.731958763</v>
      </c>
      <c r="S165" s="1">
        <v>44.0</v>
      </c>
      <c r="T165" s="1">
        <v>4.65</v>
      </c>
      <c r="U165" s="1">
        <v>5.0505</v>
      </c>
      <c r="V165" s="1">
        <v>66.4</v>
      </c>
      <c r="W165" s="1">
        <f t="shared" si="1"/>
        <v>59.9806514</v>
      </c>
      <c r="X165" s="1">
        <v>164.1</v>
      </c>
      <c r="Y165" s="1">
        <v>95.80654742</v>
      </c>
      <c r="Z165" s="1">
        <f t="shared" si="2"/>
        <v>1.04377</v>
      </c>
      <c r="AA165" s="1">
        <v>0.380166755</v>
      </c>
      <c r="AB165" s="1">
        <v>47.2</v>
      </c>
      <c r="AC165" s="1">
        <v>20.11057407</v>
      </c>
      <c r="AD165" s="1" t="s">
        <v>154</v>
      </c>
      <c r="AE165" s="1">
        <v>33.3805873</v>
      </c>
      <c r="AF165" s="1">
        <v>70.0</v>
      </c>
      <c r="AG165" s="1" t="s">
        <v>154</v>
      </c>
      <c r="AH165" s="1" t="s">
        <v>154</v>
      </c>
      <c r="AI165" s="1" t="s">
        <v>142</v>
      </c>
      <c r="AJ165" s="1" t="s">
        <v>142</v>
      </c>
      <c r="AK165" s="1" t="s">
        <v>143</v>
      </c>
      <c r="AL165" s="1">
        <v>129.0</v>
      </c>
      <c r="AM165" s="1">
        <v>75.0</v>
      </c>
      <c r="AN165" s="1">
        <v>1880.63</v>
      </c>
      <c r="AO165" s="1">
        <v>16.5834</v>
      </c>
      <c r="AP165" s="1">
        <v>573.218</v>
      </c>
      <c r="AQ165" s="1">
        <v>972.23</v>
      </c>
      <c r="AR165" s="1">
        <v>12.4112</v>
      </c>
      <c r="AS165" s="1">
        <v>1154.31</v>
      </c>
      <c r="AT165" s="1">
        <v>2176.41</v>
      </c>
      <c r="AU165" s="1">
        <v>188.336</v>
      </c>
      <c r="AV165" s="1">
        <v>9.76862</v>
      </c>
      <c r="AW165" s="1">
        <v>1.22722</v>
      </c>
      <c r="AX165" s="1">
        <v>2.83477</v>
      </c>
      <c r="AY165" s="1">
        <v>773.775</v>
      </c>
      <c r="AZ165" s="1">
        <v>1.13029</v>
      </c>
      <c r="BA165" s="1">
        <v>1.30931</v>
      </c>
      <c r="BB165" s="1">
        <v>19.162</v>
      </c>
      <c r="BC165" s="1">
        <v>7.71543</v>
      </c>
      <c r="BD165" s="1">
        <v>2.0955</v>
      </c>
      <c r="BE165" s="1">
        <v>350.635</v>
      </c>
      <c r="BF165" s="1">
        <v>6.83087</v>
      </c>
      <c r="BG165" s="1">
        <v>165.121</v>
      </c>
      <c r="BH165" s="1">
        <v>0.0</v>
      </c>
      <c r="BI165" s="1">
        <v>0.0</v>
      </c>
      <c r="BJ165" s="1">
        <v>0.0</v>
      </c>
      <c r="BK165" s="1">
        <v>0.0</v>
      </c>
      <c r="BL165" s="1" t="s">
        <v>156</v>
      </c>
      <c r="BM165" s="1" t="s">
        <v>146</v>
      </c>
      <c r="BN165" s="1" t="s">
        <v>146</v>
      </c>
      <c r="BO165" s="1" t="s">
        <v>146</v>
      </c>
      <c r="BP165" s="1" t="s">
        <v>146</v>
      </c>
      <c r="BQ165" s="1" t="s">
        <v>146</v>
      </c>
      <c r="BR165" s="1" t="s">
        <v>146</v>
      </c>
      <c r="BS165" s="1">
        <v>24.90883669</v>
      </c>
      <c r="BT165" s="1">
        <v>19.31027143</v>
      </c>
      <c r="BU165" s="1">
        <v>10.95050653</v>
      </c>
      <c r="BV165" s="1">
        <v>8.930219365</v>
      </c>
      <c r="BW165" s="1">
        <v>2.437733896</v>
      </c>
      <c r="BX165" s="1">
        <v>-0.207995372</v>
      </c>
      <c r="BY165" s="1">
        <v>-0.110577019</v>
      </c>
      <c r="BZ165" s="1" t="s">
        <v>1094</v>
      </c>
      <c r="CA165" s="1">
        <v>32.22857143</v>
      </c>
      <c r="CB165" s="1" t="s">
        <v>148</v>
      </c>
      <c r="CC165" s="1">
        <v>0.021165621</v>
      </c>
      <c r="CD165" s="1">
        <v>0.278705873</v>
      </c>
      <c r="CE165" s="1">
        <v>0.02989644</v>
      </c>
      <c r="CF165" s="1">
        <v>0.338914506</v>
      </c>
      <c r="CG165" s="1">
        <v>0.139882077</v>
      </c>
      <c r="CH165" s="1">
        <v>575.066</v>
      </c>
      <c r="CI165" s="2" t="s">
        <v>1093</v>
      </c>
      <c r="CJ165" s="1">
        <v>589.427</v>
      </c>
      <c r="CK165" s="1">
        <v>489.283</v>
      </c>
      <c r="CL165" s="1">
        <v>100.145</v>
      </c>
      <c r="CM165" s="1">
        <v>341.396</v>
      </c>
      <c r="CN165" s="1">
        <v>232.7</v>
      </c>
      <c r="CO165" s="1">
        <v>8.428</v>
      </c>
      <c r="CP165" s="1">
        <v>0.0</v>
      </c>
      <c r="CQ165" s="1">
        <v>8.428</v>
      </c>
      <c r="CR165" s="1">
        <v>0.0</v>
      </c>
      <c r="CS165" s="1">
        <v>6.895</v>
      </c>
      <c r="CT165" s="1">
        <v>6.895</v>
      </c>
      <c r="CU165" s="1">
        <v>0.008</v>
      </c>
      <c r="CV165" s="1">
        <v>8.338</v>
      </c>
      <c r="CW165" s="1">
        <v>93.932</v>
      </c>
      <c r="CX165" s="1">
        <v>0.0</v>
      </c>
      <c r="CY165" s="1">
        <v>194.607</v>
      </c>
      <c r="CZ165" s="1">
        <v>0.194</v>
      </c>
      <c r="DA165" s="1">
        <v>0.236</v>
      </c>
      <c r="DB165" s="1">
        <v>0.43</v>
      </c>
      <c r="DC165" s="1">
        <v>2.174</v>
      </c>
      <c r="DD165" s="1">
        <v>0.61</v>
      </c>
      <c r="DE165" s="1">
        <v>2.784</v>
      </c>
      <c r="DF165" s="1">
        <v>35.264</v>
      </c>
      <c r="DG165" s="1">
        <v>6.084</v>
      </c>
      <c r="DH165" s="1">
        <v>41.348</v>
      </c>
      <c r="DI165" s="1">
        <v>2.462</v>
      </c>
      <c r="DJ165" s="1">
        <v>4.121</v>
      </c>
      <c r="DK165" s="1">
        <v>6.583</v>
      </c>
      <c r="DL165" s="1">
        <v>143.875</v>
      </c>
      <c r="DM165" s="1">
        <v>82.158</v>
      </c>
      <c r="DN165" s="1">
        <v>226.033</v>
      </c>
      <c r="DO165" s="1">
        <v>0.0</v>
      </c>
      <c r="DP165" s="1">
        <v>6.895</v>
      </c>
      <c r="DQ165" s="1">
        <v>6.895</v>
      </c>
      <c r="DR165" s="1" t="s">
        <v>158</v>
      </c>
      <c r="DS165" s="1" t="s">
        <v>157</v>
      </c>
      <c r="DT165" s="1" t="s">
        <v>149</v>
      </c>
      <c r="DU165" s="1" t="s">
        <v>157</v>
      </c>
      <c r="DV165" s="1">
        <v>305.783</v>
      </c>
      <c r="DW165" s="1" t="s">
        <v>1093</v>
      </c>
      <c r="DX165" s="1">
        <v>313.42</v>
      </c>
      <c r="DY165" s="1">
        <v>181.533</v>
      </c>
      <c r="DZ165" s="1">
        <v>123.735</v>
      </c>
      <c r="EA165" s="1" t="s">
        <v>158</v>
      </c>
      <c r="EB165" s="1" t="s">
        <v>157</v>
      </c>
      <c r="EC165" s="1" t="s">
        <v>149</v>
      </c>
      <c r="ED165" s="1" t="s">
        <v>157</v>
      </c>
      <c r="EE165" s="1" t="s">
        <v>637</v>
      </c>
      <c r="EF165" s="1" t="s">
        <v>151</v>
      </c>
      <c r="EG165" s="1" t="s">
        <v>151</v>
      </c>
    </row>
    <row r="166" ht="14.25" customHeight="1">
      <c r="A166" s="1" t="s">
        <v>638</v>
      </c>
      <c r="B166" s="1" t="s">
        <v>136</v>
      </c>
      <c r="C166" s="1">
        <v>21.0</v>
      </c>
      <c r="D166" s="4" t="s">
        <v>137</v>
      </c>
      <c r="E166" s="1">
        <v>58.0</v>
      </c>
      <c r="F166" s="1">
        <v>40.0</v>
      </c>
      <c r="G166" s="1" t="s">
        <v>154</v>
      </c>
      <c r="H166" s="1">
        <v>16.2</v>
      </c>
      <c r="I166" s="1">
        <v>75.0</v>
      </c>
      <c r="J166" s="1">
        <v>131.0</v>
      </c>
      <c r="K166" s="1">
        <v>3.275</v>
      </c>
      <c r="L166" s="1">
        <v>333.6</v>
      </c>
      <c r="M166" s="1">
        <v>44.3</v>
      </c>
      <c r="N166" s="1">
        <v>94.0</v>
      </c>
      <c r="O166" s="1">
        <v>5.1</v>
      </c>
      <c r="P166" s="1">
        <v>2.24</v>
      </c>
      <c r="Q166" s="1">
        <v>3.53</v>
      </c>
      <c r="R166" s="1">
        <v>0.634560907</v>
      </c>
      <c r="S166" s="1">
        <v>81.0</v>
      </c>
      <c r="T166" s="1">
        <v>7.65</v>
      </c>
      <c r="U166" s="1">
        <v>5.217</v>
      </c>
      <c r="V166" s="1">
        <v>87.0</v>
      </c>
      <c r="W166" s="1">
        <f t="shared" si="1"/>
        <v>89.10891089</v>
      </c>
      <c r="X166" s="1">
        <v>99.5</v>
      </c>
      <c r="Y166" s="1">
        <v>56.37677728</v>
      </c>
      <c r="Z166" s="1">
        <f t="shared" si="2"/>
        <v>1.77378</v>
      </c>
      <c r="AA166" s="1">
        <v>0.349562399</v>
      </c>
      <c r="AB166" s="1">
        <v>83.8</v>
      </c>
      <c r="AC166" s="1">
        <v>29.79736724</v>
      </c>
      <c r="AD166" s="1" t="s">
        <v>139</v>
      </c>
      <c r="AE166" s="1">
        <v>28.56851961</v>
      </c>
      <c r="AF166" s="1">
        <v>95.8</v>
      </c>
      <c r="AG166" s="1" t="s">
        <v>140</v>
      </c>
      <c r="AH166" s="1" t="s">
        <v>141</v>
      </c>
      <c r="AI166" s="1" t="s">
        <v>142</v>
      </c>
      <c r="AJ166" s="1" t="s">
        <v>167</v>
      </c>
      <c r="AK166" s="1" t="s">
        <v>173</v>
      </c>
      <c r="AL166" s="1">
        <v>123.0</v>
      </c>
      <c r="AM166" s="1">
        <v>90.0</v>
      </c>
      <c r="AN166" s="1">
        <v>1621.36</v>
      </c>
      <c r="AO166" s="1">
        <v>17.3879</v>
      </c>
      <c r="AP166" s="1">
        <v>539.946</v>
      </c>
      <c r="AQ166" s="1">
        <v>782.367</v>
      </c>
      <c r="AR166" s="1">
        <v>11.1867</v>
      </c>
      <c r="AS166" s="1">
        <v>962.23</v>
      </c>
      <c r="AT166" s="1">
        <v>2046.94</v>
      </c>
      <c r="AU166" s="1">
        <v>187.44</v>
      </c>
      <c r="AV166" s="1">
        <v>9.48006</v>
      </c>
      <c r="AW166" s="1">
        <v>1.13259</v>
      </c>
      <c r="AX166" s="1">
        <v>3.32195</v>
      </c>
      <c r="AY166" s="1">
        <v>867.086</v>
      </c>
      <c r="AZ166" s="1">
        <v>0.650235</v>
      </c>
      <c r="BA166" s="1">
        <v>0.995314</v>
      </c>
      <c r="BB166" s="1">
        <v>9.22946</v>
      </c>
      <c r="BC166" s="1">
        <v>3.438</v>
      </c>
      <c r="BD166" s="1">
        <v>0.974116</v>
      </c>
      <c r="BE166" s="1">
        <v>314.017</v>
      </c>
      <c r="BF166" s="1">
        <v>6.55544</v>
      </c>
      <c r="BG166" s="1">
        <v>98.7328</v>
      </c>
      <c r="BH166" s="1">
        <v>3.114600337</v>
      </c>
      <c r="BI166" s="1">
        <v>0.868640164</v>
      </c>
      <c r="BJ166" s="1">
        <v>0.499990781</v>
      </c>
      <c r="BK166" s="1">
        <v>0.026968195</v>
      </c>
      <c r="BL166" s="1" t="s">
        <v>144</v>
      </c>
      <c r="BM166" s="1" t="s">
        <v>145</v>
      </c>
      <c r="BN166" s="1" t="s">
        <v>146</v>
      </c>
      <c r="BO166" s="1" t="s">
        <v>146</v>
      </c>
      <c r="BP166" s="1" t="s">
        <v>146</v>
      </c>
      <c r="BQ166" s="1" t="s">
        <v>145</v>
      </c>
      <c r="BR166" s="1" t="s">
        <v>146</v>
      </c>
      <c r="BS166" s="1">
        <v>27.96629588</v>
      </c>
      <c r="BT166" s="1">
        <v>22.42385397</v>
      </c>
      <c r="BU166" s="1">
        <v>15.61457983</v>
      </c>
      <c r="BV166" s="1">
        <v>9.13500064</v>
      </c>
      <c r="BW166" s="1">
        <v>1.952788462</v>
      </c>
      <c r="BX166" s="1">
        <v>0.488099728</v>
      </c>
      <c r="BY166" s="1">
        <v>0.301110258</v>
      </c>
      <c r="BZ166" s="1" t="s">
        <v>1091</v>
      </c>
      <c r="CA166" s="1">
        <v>28.98956159</v>
      </c>
      <c r="CB166" s="1" t="s">
        <v>148</v>
      </c>
      <c r="CC166" s="1">
        <v>0.07253886</v>
      </c>
      <c r="CD166" s="1">
        <v>0.597629356</v>
      </c>
      <c r="CE166" s="1">
        <v>0.132159841</v>
      </c>
      <c r="CF166" s="1">
        <v>0.085385762</v>
      </c>
      <c r="CG166" s="1">
        <v>0.04620626</v>
      </c>
      <c r="CH166" s="1">
        <v>605.574</v>
      </c>
      <c r="CI166" s="2" t="s">
        <v>1093</v>
      </c>
      <c r="CJ166" s="1">
        <v>273.147</v>
      </c>
      <c r="CK166" s="1">
        <v>170.774</v>
      </c>
      <c r="CL166" s="1">
        <v>102.373</v>
      </c>
      <c r="CM166" s="1">
        <v>143.678</v>
      </c>
      <c r="CN166" s="1">
        <v>127.15</v>
      </c>
      <c r="CO166" s="1">
        <v>0.0</v>
      </c>
      <c r="CP166" s="1">
        <v>0.0</v>
      </c>
      <c r="CQ166" s="1">
        <v>0.0</v>
      </c>
      <c r="CR166" s="1">
        <v>0.0</v>
      </c>
      <c r="CS166" s="1">
        <v>2.319</v>
      </c>
      <c r="CT166" s="1">
        <v>2.319</v>
      </c>
      <c r="CU166" s="1">
        <v>0.0</v>
      </c>
      <c r="CV166" s="1">
        <v>0.0</v>
      </c>
      <c r="CW166" s="1">
        <v>95.707</v>
      </c>
      <c r="CX166" s="1">
        <v>0.0</v>
      </c>
      <c r="CY166" s="1">
        <v>16.395</v>
      </c>
      <c r="CZ166" s="1">
        <v>0.0</v>
      </c>
      <c r="DA166" s="1">
        <v>0.0</v>
      </c>
      <c r="DB166" s="1">
        <v>0.0</v>
      </c>
      <c r="DC166" s="1">
        <v>0.348</v>
      </c>
      <c r="DD166" s="1">
        <v>0.067</v>
      </c>
      <c r="DE166" s="1">
        <v>0.416</v>
      </c>
      <c r="DF166" s="1">
        <v>24.335</v>
      </c>
      <c r="DG166" s="1">
        <v>6.719</v>
      </c>
      <c r="DH166" s="1">
        <v>31.054</v>
      </c>
      <c r="DI166" s="1">
        <v>28.124</v>
      </c>
      <c r="DJ166" s="1">
        <v>21.567</v>
      </c>
      <c r="DK166" s="1">
        <v>49.691</v>
      </c>
      <c r="DL166" s="1">
        <v>5.727</v>
      </c>
      <c r="DM166" s="1">
        <v>71.668</v>
      </c>
      <c r="DN166" s="1">
        <v>77.394</v>
      </c>
      <c r="DO166" s="1">
        <v>0.0</v>
      </c>
      <c r="DP166" s="1">
        <v>2.319</v>
      </c>
      <c r="DQ166" s="1">
        <v>2.319</v>
      </c>
      <c r="DR166" s="1" t="s">
        <v>158</v>
      </c>
      <c r="DS166" s="1" t="s">
        <v>158</v>
      </c>
      <c r="DT166" s="1" t="s">
        <v>157</v>
      </c>
      <c r="DU166" s="1" t="s">
        <v>157</v>
      </c>
      <c r="DV166" s="1">
        <v>373.497</v>
      </c>
      <c r="DW166" s="1" t="s">
        <v>1093</v>
      </c>
      <c r="DX166" s="1">
        <v>168.468</v>
      </c>
      <c r="DY166" s="1">
        <v>88.616</v>
      </c>
      <c r="DZ166" s="1">
        <v>78.422</v>
      </c>
      <c r="EA166" s="1" t="s">
        <v>158</v>
      </c>
      <c r="EB166" s="1" t="s">
        <v>158</v>
      </c>
      <c r="EC166" s="1" t="s">
        <v>157</v>
      </c>
      <c r="ED166" s="1" t="s">
        <v>157</v>
      </c>
      <c r="EE166" s="1" t="s">
        <v>639</v>
      </c>
      <c r="EF166" s="1" t="s">
        <v>165</v>
      </c>
      <c r="EG166" s="1" t="s">
        <v>151</v>
      </c>
    </row>
    <row r="167" ht="14.25" customHeight="1">
      <c r="A167" s="1" t="s">
        <v>640</v>
      </c>
      <c r="B167" s="1" t="s">
        <v>136</v>
      </c>
      <c r="C167" s="1">
        <v>31.0</v>
      </c>
      <c r="D167" s="4" t="s">
        <v>137</v>
      </c>
      <c r="E167" s="1">
        <v>76.0</v>
      </c>
      <c r="F167" s="1">
        <v>50.0</v>
      </c>
      <c r="G167" s="1" t="s">
        <v>154</v>
      </c>
      <c r="H167" s="1">
        <v>16.2</v>
      </c>
      <c r="I167" s="1">
        <v>96.0</v>
      </c>
      <c r="J167" s="1">
        <v>162.0</v>
      </c>
      <c r="K167" s="1">
        <v>3.24</v>
      </c>
      <c r="L167" s="1">
        <v>71.3</v>
      </c>
      <c r="M167" s="1">
        <v>1.8</v>
      </c>
      <c r="N167" s="1">
        <v>91.0</v>
      </c>
      <c r="O167" s="1">
        <v>4.9</v>
      </c>
      <c r="P167" s="1">
        <v>4.74</v>
      </c>
      <c r="Q167" s="1">
        <v>4.0</v>
      </c>
      <c r="R167" s="1">
        <v>1.185</v>
      </c>
      <c r="S167" s="1">
        <v>81.0</v>
      </c>
      <c r="T167" s="1">
        <v>7.53</v>
      </c>
      <c r="U167" s="1">
        <v>5.0505</v>
      </c>
      <c r="V167" s="1">
        <v>91.9</v>
      </c>
      <c r="W167" s="1">
        <f t="shared" si="1"/>
        <v>97.12995808</v>
      </c>
      <c r="X167" s="1">
        <v>101.9</v>
      </c>
      <c r="Y167" s="1">
        <v>59.16340578</v>
      </c>
      <c r="Z167" s="1">
        <f t="shared" si="2"/>
        <v>1.690234</v>
      </c>
      <c r="AA167" s="1">
        <v>0.352141608</v>
      </c>
      <c r="AB167" s="1">
        <v>94.6</v>
      </c>
      <c r="AC167" s="1">
        <v>31.13840494</v>
      </c>
      <c r="AD167" s="1" t="s">
        <v>155</v>
      </c>
      <c r="AE167" s="1">
        <v>29.53624967</v>
      </c>
      <c r="AF167" s="1">
        <v>106.5</v>
      </c>
      <c r="AG167" s="1" t="s">
        <v>140</v>
      </c>
      <c r="AH167" s="1" t="s">
        <v>141</v>
      </c>
      <c r="AI167" s="1" t="s">
        <v>142</v>
      </c>
      <c r="AJ167" s="1" t="s">
        <v>167</v>
      </c>
      <c r="AK167" s="1" t="s">
        <v>143</v>
      </c>
      <c r="AL167" s="1">
        <v>126.0</v>
      </c>
      <c r="AM167" s="1">
        <v>72.0</v>
      </c>
      <c r="AN167" s="1">
        <v>1877.83</v>
      </c>
      <c r="AO167" s="1">
        <v>13.8317</v>
      </c>
      <c r="AP167" s="1">
        <v>763.181</v>
      </c>
      <c r="AQ167" s="1">
        <v>1102.45</v>
      </c>
      <c r="AR167" s="1">
        <v>17.4061</v>
      </c>
      <c r="AS167" s="1">
        <v>1374.23</v>
      </c>
      <c r="AT167" s="1">
        <v>3242.01</v>
      </c>
      <c r="AU167" s="1">
        <v>230.133</v>
      </c>
      <c r="AV167" s="1">
        <v>11.0072</v>
      </c>
      <c r="AW167" s="1">
        <v>1.13259</v>
      </c>
      <c r="AX167" s="1">
        <v>2.98234</v>
      </c>
      <c r="AY167" s="1">
        <v>862.86</v>
      </c>
      <c r="AZ167" s="1">
        <v>1.72752</v>
      </c>
      <c r="BA167" s="1">
        <v>2.64773</v>
      </c>
      <c r="BB167" s="1">
        <v>21.7888</v>
      </c>
      <c r="BC167" s="1">
        <v>4.81313</v>
      </c>
      <c r="BD167" s="1">
        <v>1.97694</v>
      </c>
      <c r="BE167" s="1">
        <v>406.815</v>
      </c>
      <c r="BF167" s="1">
        <v>7.38444</v>
      </c>
      <c r="BG167" s="1">
        <v>173.563</v>
      </c>
      <c r="BH167" s="1">
        <v>3.644548103</v>
      </c>
      <c r="BI167" s="1">
        <v>0.299020517</v>
      </c>
      <c r="BJ167" s="1">
        <v>0.085630455</v>
      </c>
      <c r="BK167" s="1">
        <v>0.0</v>
      </c>
      <c r="BL167" s="1" t="s">
        <v>156</v>
      </c>
      <c r="BM167" s="1" t="s">
        <v>146</v>
      </c>
      <c r="BN167" s="1" t="s">
        <v>146</v>
      </c>
      <c r="BO167" s="1" t="s">
        <v>146</v>
      </c>
      <c r="BP167" s="1" t="s">
        <v>146</v>
      </c>
      <c r="BQ167" s="1" t="s">
        <v>146</v>
      </c>
      <c r="BR167" s="1" t="s">
        <v>146</v>
      </c>
      <c r="BS167" s="1">
        <v>25.12565968</v>
      </c>
      <c r="BT167" s="1">
        <v>17.38767866</v>
      </c>
      <c r="BU167" s="1">
        <v>15.3672616</v>
      </c>
      <c r="BV167" s="1">
        <v>6.675335159</v>
      </c>
      <c r="BW167" s="1">
        <v>1.338186526</v>
      </c>
      <c r="BX167" s="1">
        <v>-0.179213974</v>
      </c>
      <c r="BY167" s="1">
        <v>-0.095428101</v>
      </c>
      <c r="BZ167" s="1" t="s">
        <v>1094</v>
      </c>
      <c r="CA167" s="1">
        <v>31.26760563</v>
      </c>
      <c r="CB167" s="1" t="s">
        <v>148</v>
      </c>
      <c r="CC167" s="1">
        <v>0.06094839</v>
      </c>
      <c r="CD167" s="1">
        <v>0.08837061</v>
      </c>
      <c r="CE167" s="1">
        <v>0.359221974</v>
      </c>
      <c r="CF167" s="1">
        <v>0.10085182</v>
      </c>
      <c r="CG167" s="1">
        <v>0.190042363</v>
      </c>
      <c r="CH167" s="1">
        <v>797.132</v>
      </c>
      <c r="CI167" s="2" t="s">
        <v>1093</v>
      </c>
      <c r="CJ167" s="1">
        <v>249.872</v>
      </c>
      <c r="CK167" s="1">
        <v>244.124</v>
      </c>
      <c r="CL167" s="1">
        <v>5.748</v>
      </c>
      <c r="CM167" s="1">
        <v>217.93</v>
      </c>
      <c r="CN167" s="1">
        <v>29.203</v>
      </c>
      <c r="CO167" s="1">
        <v>0.0</v>
      </c>
      <c r="CP167" s="1">
        <v>0.0</v>
      </c>
      <c r="CQ167" s="1">
        <v>0.0</v>
      </c>
      <c r="CR167" s="1">
        <v>0.0</v>
      </c>
      <c r="CS167" s="1">
        <v>2.74</v>
      </c>
      <c r="CT167" s="1">
        <v>2.74</v>
      </c>
      <c r="CU167" s="1">
        <v>0.0</v>
      </c>
      <c r="CV167" s="1">
        <v>0.0</v>
      </c>
      <c r="CW167" s="1">
        <v>0.0</v>
      </c>
      <c r="CX167" s="1">
        <v>0.0</v>
      </c>
      <c r="CY167" s="1">
        <v>24.02</v>
      </c>
      <c r="CZ167" s="1">
        <v>0.006</v>
      </c>
      <c r="DA167" s="1">
        <v>0.044</v>
      </c>
      <c r="DB167" s="1">
        <v>0.05</v>
      </c>
      <c r="DC167" s="1">
        <v>0.0</v>
      </c>
      <c r="DD167" s="1">
        <v>0.006</v>
      </c>
      <c r="DE167" s="1">
        <v>0.006</v>
      </c>
      <c r="DF167" s="1">
        <v>193.355</v>
      </c>
      <c r="DG167" s="1">
        <v>0.499</v>
      </c>
      <c r="DH167" s="1">
        <v>193.853</v>
      </c>
      <c r="DI167" s="1">
        <v>1.264</v>
      </c>
      <c r="DJ167" s="1">
        <v>0.195</v>
      </c>
      <c r="DK167" s="1">
        <v>1.459</v>
      </c>
      <c r="DL167" s="1">
        <v>25.479</v>
      </c>
      <c r="DM167" s="1">
        <v>2.264</v>
      </c>
      <c r="DN167" s="1">
        <v>27.743</v>
      </c>
      <c r="DO167" s="1">
        <v>0.0</v>
      </c>
      <c r="DP167" s="1">
        <v>2.74</v>
      </c>
      <c r="DQ167" s="1">
        <v>2.74</v>
      </c>
      <c r="DR167" s="1" t="s">
        <v>157</v>
      </c>
      <c r="DS167" s="1" t="s">
        <v>158</v>
      </c>
      <c r="DT167" s="1" t="s">
        <v>157</v>
      </c>
      <c r="DU167" s="1" t="s">
        <v>158</v>
      </c>
      <c r="DV167" s="1">
        <v>424.496</v>
      </c>
      <c r="DW167" s="1" t="s">
        <v>1093</v>
      </c>
      <c r="DX167" s="1">
        <v>133.064</v>
      </c>
      <c r="DY167" s="1">
        <v>116.054</v>
      </c>
      <c r="DZ167" s="1">
        <v>15.551</v>
      </c>
      <c r="EA167" s="1" t="s">
        <v>157</v>
      </c>
      <c r="EB167" s="1" t="s">
        <v>158</v>
      </c>
      <c r="EC167" s="1" t="s">
        <v>157</v>
      </c>
      <c r="ED167" s="1" t="s">
        <v>158</v>
      </c>
      <c r="EE167" s="1" t="s">
        <v>641</v>
      </c>
      <c r="EF167" s="1" t="s">
        <v>151</v>
      </c>
      <c r="EG167" s="1" t="s">
        <v>151</v>
      </c>
    </row>
    <row r="168" ht="14.25" customHeight="1">
      <c r="A168" s="1" t="s">
        <v>642</v>
      </c>
      <c r="B168" s="1" t="s">
        <v>136</v>
      </c>
      <c r="C168" s="1">
        <v>30.0</v>
      </c>
      <c r="D168" s="4" t="s">
        <v>137</v>
      </c>
      <c r="E168" s="1">
        <v>56.4</v>
      </c>
      <c r="F168" s="1">
        <v>42.0</v>
      </c>
      <c r="G168" s="1" t="s">
        <v>154</v>
      </c>
      <c r="H168" s="1">
        <v>12.8</v>
      </c>
      <c r="I168" s="1">
        <v>75.0</v>
      </c>
      <c r="J168" s="1">
        <v>130.0</v>
      </c>
      <c r="K168" s="1">
        <v>3.095238095</v>
      </c>
      <c r="L168" s="1">
        <v>213.6</v>
      </c>
      <c r="M168" s="1">
        <v>1.3</v>
      </c>
      <c r="N168" s="1">
        <v>83.0</v>
      </c>
      <c r="O168" s="1">
        <v>5.0</v>
      </c>
      <c r="P168" s="1">
        <v>0.53</v>
      </c>
      <c r="Q168" s="1">
        <v>4.06</v>
      </c>
      <c r="R168" s="1">
        <v>0.130541872</v>
      </c>
      <c r="S168" s="1">
        <v>64.0</v>
      </c>
      <c r="T168" s="1">
        <v>2.42</v>
      </c>
      <c r="U168" s="1">
        <v>4.6065</v>
      </c>
      <c r="V168" s="1">
        <v>51.8</v>
      </c>
      <c r="W168" s="1">
        <f t="shared" si="1"/>
        <v>43.74152734</v>
      </c>
      <c r="X168" s="1">
        <v>321.8</v>
      </c>
      <c r="Y168" s="1">
        <v>201.8348129</v>
      </c>
      <c r="Z168" s="1">
        <f t="shared" si="2"/>
        <v>0.4954546667</v>
      </c>
      <c r="AA168" s="1">
        <v>0.43349649</v>
      </c>
      <c r="AB168" s="1">
        <v>68.6</v>
      </c>
      <c r="AC168" s="1">
        <v>24.77521727</v>
      </c>
      <c r="AD168" s="1" t="s">
        <v>154</v>
      </c>
      <c r="AE168" s="1">
        <v>24.16345165</v>
      </c>
      <c r="AF168" s="1">
        <v>81.2</v>
      </c>
      <c r="AG168" s="1" t="s">
        <v>154</v>
      </c>
      <c r="AH168" s="1" t="s">
        <v>154</v>
      </c>
      <c r="AI168" s="1" t="s">
        <v>142</v>
      </c>
      <c r="AJ168" s="1" t="s">
        <v>167</v>
      </c>
      <c r="AK168" s="1" t="s">
        <v>143</v>
      </c>
      <c r="AL168" s="1">
        <v>119.0</v>
      </c>
      <c r="AM168" s="1">
        <v>68.0</v>
      </c>
      <c r="AN168" s="1">
        <v>1659.93</v>
      </c>
      <c r="AO168" s="1">
        <v>25.1966</v>
      </c>
      <c r="AP168" s="1">
        <v>545.245</v>
      </c>
      <c r="AQ168" s="1">
        <v>1209.1</v>
      </c>
      <c r="AR168" s="1">
        <v>15.041</v>
      </c>
      <c r="AS168" s="1">
        <v>1390.07</v>
      </c>
      <c r="AT168" s="1">
        <v>3066.63</v>
      </c>
      <c r="AU168" s="1">
        <v>291.973</v>
      </c>
      <c r="AV168" s="1">
        <v>10.5375</v>
      </c>
      <c r="AW168" s="1">
        <v>1.5055</v>
      </c>
      <c r="AX168" s="1">
        <v>3.79789</v>
      </c>
      <c r="AY168" s="1">
        <v>722.966</v>
      </c>
      <c r="AZ168" s="1">
        <v>1.13674</v>
      </c>
      <c r="BA168" s="1">
        <v>1.37648</v>
      </c>
      <c r="BB168" s="1">
        <v>26.6362</v>
      </c>
      <c r="BC168" s="1">
        <v>4.35595</v>
      </c>
      <c r="BD168" s="1">
        <v>1.72851</v>
      </c>
      <c r="BE168" s="1">
        <v>449.451</v>
      </c>
      <c r="BF168" s="1">
        <v>7.2452</v>
      </c>
      <c r="BG168" s="1">
        <v>172.292</v>
      </c>
      <c r="BH168" s="1">
        <v>2.630566107</v>
      </c>
      <c r="BI168" s="1">
        <v>0.936383038</v>
      </c>
      <c r="BJ168" s="1">
        <v>0.427560686</v>
      </c>
      <c r="BK168" s="1">
        <v>0.044129141</v>
      </c>
      <c r="BL168" s="1" t="s">
        <v>156</v>
      </c>
      <c r="BM168" s="1" t="s">
        <v>146</v>
      </c>
      <c r="BN168" s="1" t="s">
        <v>146</v>
      </c>
      <c r="BO168" s="1" t="s">
        <v>146</v>
      </c>
      <c r="BP168" s="1" t="s">
        <v>146</v>
      </c>
      <c r="BQ168" s="1" t="s">
        <v>146</v>
      </c>
      <c r="BR168" s="1" t="s">
        <v>146</v>
      </c>
      <c r="BS168" s="1">
        <v>9.573262911</v>
      </c>
      <c r="BT168" s="1">
        <v>5.670638752</v>
      </c>
      <c r="BU168" s="1">
        <v>5.515393709</v>
      </c>
      <c r="BV168" s="1">
        <v>3.724806158</v>
      </c>
      <c r="BW168" s="1">
        <v>1.345175032</v>
      </c>
      <c r="BX168" s="1">
        <v>-1.396060352</v>
      </c>
      <c r="BY168" s="1">
        <v>-0.841000212</v>
      </c>
      <c r="BZ168" s="1" t="s">
        <v>1094</v>
      </c>
      <c r="CA168" s="1">
        <v>23.01477833</v>
      </c>
      <c r="CB168" s="1" t="s">
        <v>148</v>
      </c>
      <c r="CC168" s="1">
        <v>0.084417583</v>
      </c>
      <c r="CD168" s="1">
        <v>0.48114782</v>
      </c>
      <c r="CE168" s="1">
        <v>0.226080334</v>
      </c>
      <c r="CF168" s="1">
        <v>0.09940535</v>
      </c>
      <c r="CG168" s="1">
        <v>0.01007826</v>
      </c>
      <c r="CH168" s="1">
        <v>1550.621</v>
      </c>
      <c r="CI168" s="2" t="s">
        <v>1080</v>
      </c>
      <c r="CJ168" s="1">
        <v>645.663</v>
      </c>
      <c r="CK168" s="1">
        <v>444.867</v>
      </c>
      <c r="CL168" s="1">
        <v>200.795</v>
      </c>
      <c r="CM168" s="1">
        <v>77.79</v>
      </c>
      <c r="CN168" s="1">
        <v>557.099</v>
      </c>
      <c r="CO168" s="1">
        <v>4.956</v>
      </c>
      <c r="CP168" s="1">
        <v>0.0</v>
      </c>
      <c r="CQ168" s="1">
        <v>4.956</v>
      </c>
      <c r="CR168" s="1">
        <v>0.0</v>
      </c>
      <c r="CS168" s="1">
        <v>5.818</v>
      </c>
      <c r="CT168" s="1">
        <v>5.818</v>
      </c>
      <c r="CU168" s="1">
        <v>0.0</v>
      </c>
      <c r="CV168" s="1">
        <v>1.236</v>
      </c>
      <c r="CW168" s="1">
        <v>51.92</v>
      </c>
      <c r="CX168" s="1">
        <v>0.0</v>
      </c>
      <c r="CY168" s="1">
        <v>9.046</v>
      </c>
      <c r="CZ168" s="1">
        <v>0.498</v>
      </c>
      <c r="DA168" s="1">
        <v>0.0</v>
      </c>
      <c r="DB168" s="1">
        <v>0.498</v>
      </c>
      <c r="DC168" s="1">
        <v>7.934</v>
      </c>
      <c r="DD168" s="1">
        <v>0.064</v>
      </c>
      <c r="DE168" s="1">
        <v>7.998</v>
      </c>
      <c r="DF168" s="1">
        <v>5.569</v>
      </c>
      <c r="DG168" s="1">
        <v>2.594</v>
      </c>
      <c r="DH168" s="1">
        <v>8.163</v>
      </c>
      <c r="DI168" s="1">
        <v>15.22</v>
      </c>
      <c r="DJ168" s="1">
        <v>13.442</v>
      </c>
      <c r="DK168" s="1">
        <v>28.663</v>
      </c>
      <c r="DL168" s="1">
        <v>349.56</v>
      </c>
      <c r="DM168" s="1">
        <v>178.877</v>
      </c>
      <c r="DN168" s="1">
        <v>528.436</v>
      </c>
      <c r="DO168" s="1">
        <v>0.0</v>
      </c>
      <c r="DP168" s="1">
        <v>5.818</v>
      </c>
      <c r="DQ168" s="1">
        <v>5.818</v>
      </c>
      <c r="DR168" s="1" t="s">
        <v>149</v>
      </c>
      <c r="DS168" s="1" t="s">
        <v>157</v>
      </c>
      <c r="DT168" s="1" t="s">
        <v>157</v>
      </c>
      <c r="DU168" s="1" t="s">
        <v>149</v>
      </c>
      <c r="DV168" s="1">
        <v>934.148</v>
      </c>
      <c r="DW168" s="1" t="s">
        <v>1092</v>
      </c>
      <c r="DX168" s="1">
        <v>388.97</v>
      </c>
      <c r="DY168" s="1">
        <v>46.863</v>
      </c>
      <c r="DZ168" s="1">
        <v>335.616</v>
      </c>
      <c r="EA168" s="1" t="s">
        <v>149</v>
      </c>
      <c r="EB168" s="1" t="s">
        <v>157</v>
      </c>
      <c r="EC168" s="1" t="s">
        <v>157</v>
      </c>
      <c r="ED168" s="1" t="s">
        <v>149</v>
      </c>
      <c r="EE168" s="1" t="s">
        <v>643</v>
      </c>
      <c r="EF168" s="1" t="s">
        <v>151</v>
      </c>
      <c r="EG168" s="1" t="s">
        <v>151</v>
      </c>
    </row>
    <row r="169" ht="14.25" customHeight="1">
      <c r="A169" s="1" t="s">
        <v>644</v>
      </c>
      <c r="B169" s="1" t="s">
        <v>136</v>
      </c>
      <c r="C169" s="1">
        <v>49.0</v>
      </c>
      <c r="D169" s="4" t="s">
        <v>161</v>
      </c>
      <c r="E169" s="1">
        <v>101.0</v>
      </c>
      <c r="F169" s="1">
        <v>43.0</v>
      </c>
      <c r="G169" s="1" t="s">
        <v>154</v>
      </c>
      <c r="H169" s="1">
        <v>37.4</v>
      </c>
      <c r="I169" s="1">
        <v>209.0</v>
      </c>
      <c r="J169" s="1">
        <v>289.0</v>
      </c>
      <c r="K169" s="1">
        <v>6.720930233</v>
      </c>
      <c r="L169" s="1">
        <v>56.7</v>
      </c>
      <c r="M169" s="1">
        <v>2.2</v>
      </c>
      <c r="N169" s="1">
        <v>107.0</v>
      </c>
      <c r="O169" s="1">
        <v>5.7</v>
      </c>
      <c r="P169" s="1">
        <v>1.88</v>
      </c>
      <c r="Q169" s="1">
        <v>3.81</v>
      </c>
      <c r="R169" s="1">
        <v>0.49343832</v>
      </c>
      <c r="S169" s="1">
        <v>187.0</v>
      </c>
      <c r="T169" s="1">
        <v>7.46</v>
      </c>
      <c r="U169" s="1">
        <v>5.9385</v>
      </c>
      <c r="V169" s="1">
        <v>66.2</v>
      </c>
      <c r="W169" s="1">
        <f t="shared" si="1"/>
        <v>61.18515481</v>
      </c>
      <c r="X169" s="1">
        <v>98.9</v>
      </c>
      <c r="Y169" s="1">
        <v>50.78868048</v>
      </c>
      <c r="Z169" s="1">
        <f t="shared" si="2"/>
        <v>1.968942667</v>
      </c>
      <c r="AA169" s="1">
        <v>0.344109359</v>
      </c>
      <c r="AB169" s="1">
        <v>78.9</v>
      </c>
      <c r="AC169" s="1">
        <v>26.76309976</v>
      </c>
      <c r="AD169" s="1" t="s">
        <v>139</v>
      </c>
      <c r="AE169" s="1">
        <v>26.8600716</v>
      </c>
      <c r="AF169" s="1">
        <v>88.8</v>
      </c>
      <c r="AG169" s="1" t="s">
        <v>154</v>
      </c>
      <c r="AH169" s="1" t="s">
        <v>154</v>
      </c>
      <c r="AI169" s="1" t="s">
        <v>142</v>
      </c>
      <c r="AJ169" s="1" t="s">
        <v>167</v>
      </c>
      <c r="AK169" s="1" t="s">
        <v>143</v>
      </c>
      <c r="AL169" s="1">
        <v>196.0</v>
      </c>
      <c r="AM169" s="1">
        <v>126.0</v>
      </c>
      <c r="AN169" s="1">
        <v>2005.5</v>
      </c>
      <c r="AO169" s="1">
        <v>21.1326</v>
      </c>
      <c r="AP169" s="1">
        <v>564.17</v>
      </c>
      <c r="AQ169" s="1">
        <v>994.123</v>
      </c>
      <c r="AR169" s="1">
        <v>12.0676</v>
      </c>
      <c r="AS169" s="1">
        <v>845.024</v>
      </c>
      <c r="AT169" s="1">
        <v>4582.25</v>
      </c>
      <c r="AU169" s="1">
        <v>243.466</v>
      </c>
      <c r="AV169" s="1">
        <v>9.72061</v>
      </c>
      <c r="AW169" s="1">
        <v>1.42354</v>
      </c>
      <c r="AX169" s="1">
        <v>3.31724</v>
      </c>
      <c r="AY169" s="1">
        <v>669.768</v>
      </c>
      <c r="AZ169" s="1">
        <v>0.844705</v>
      </c>
      <c r="BA169" s="1">
        <v>1.3448</v>
      </c>
      <c r="BB169" s="1">
        <v>16.7053</v>
      </c>
      <c r="BC169" s="1">
        <v>4.50299</v>
      </c>
      <c r="BD169" s="1">
        <v>1.16746</v>
      </c>
      <c r="BE169" s="1">
        <v>299.9</v>
      </c>
      <c r="BF169" s="1">
        <v>6.76812</v>
      </c>
      <c r="BG169" s="1">
        <v>316.683</v>
      </c>
      <c r="BH169" s="1">
        <v>3.432116551</v>
      </c>
      <c r="BI169" s="1">
        <v>1.634758042</v>
      </c>
      <c r="BJ169" s="1">
        <v>1.203262926</v>
      </c>
      <c r="BK169" s="1">
        <v>0.092611489</v>
      </c>
      <c r="BL169" s="1" t="s">
        <v>144</v>
      </c>
      <c r="BM169" s="1" t="s">
        <v>145</v>
      </c>
      <c r="BN169" s="1" t="s">
        <v>145</v>
      </c>
      <c r="BO169" s="1" t="s">
        <v>146</v>
      </c>
      <c r="BP169" s="1" t="s">
        <v>145</v>
      </c>
      <c r="BQ169" s="1" t="s">
        <v>146</v>
      </c>
      <c r="BR169" s="1" t="s">
        <v>146</v>
      </c>
      <c r="BS169" s="1">
        <v>9.499561229</v>
      </c>
      <c r="BT169" s="1">
        <v>18.1194735</v>
      </c>
      <c r="BU169" s="1">
        <v>4.072129906</v>
      </c>
      <c r="BV169" s="1">
        <v>3.273197811</v>
      </c>
      <c r="BW169" s="1">
        <v>1.435682517</v>
      </c>
      <c r="BX169" s="1">
        <v>-0.465344456</v>
      </c>
      <c r="BY169" s="1">
        <v>-0.231976299</v>
      </c>
      <c r="BZ169" s="1" t="s">
        <v>1094</v>
      </c>
      <c r="CA169" s="1">
        <v>25.32882883</v>
      </c>
      <c r="CB169" s="1" t="s">
        <v>148</v>
      </c>
      <c r="CC169" s="1">
        <v>0.131812852</v>
      </c>
      <c r="CD169" s="1">
        <v>0.218086917</v>
      </c>
      <c r="CE169" s="1">
        <v>0.543590907</v>
      </c>
      <c r="CF169" s="1">
        <v>0.056620901</v>
      </c>
      <c r="CG169" s="1">
        <v>0.017247248</v>
      </c>
      <c r="CH169" s="1">
        <v>1550.621</v>
      </c>
      <c r="CI169" s="2" t="s">
        <v>1080</v>
      </c>
      <c r="CJ169" s="1">
        <v>645.663</v>
      </c>
      <c r="CK169" s="1">
        <v>444.867</v>
      </c>
      <c r="CL169" s="1">
        <v>200.795</v>
      </c>
      <c r="CM169" s="1">
        <v>77.79</v>
      </c>
      <c r="CN169" s="1">
        <v>557.099</v>
      </c>
      <c r="CO169" s="1">
        <v>4.956</v>
      </c>
      <c r="CP169" s="1">
        <v>0.0</v>
      </c>
      <c r="CQ169" s="1">
        <v>4.956</v>
      </c>
      <c r="CR169" s="1">
        <v>0.0</v>
      </c>
      <c r="CS169" s="1">
        <v>5.818</v>
      </c>
      <c r="CT169" s="1">
        <v>5.818</v>
      </c>
      <c r="CU169" s="1">
        <v>0.0</v>
      </c>
      <c r="CV169" s="1">
        <v>1.236</v>
      </c>
      <c r="CW169" s="1">
        <v>51.92</v>
      </c>
      <c r="CX169" s="1">
        <v>0.0</v>
      </c>
      <c r="CY169" s="1">
        <v>9.046</v>
      </c>
      <c r="CZ169" s="1">
        <v>0.498</v>
      </c>
      <c r="DA169" s="1">
        <v>0.0</v>
      </c>
      <c r="DB169" s="1">
        <v>0.498</v>
      </c>
      <c r="DC169" s="1">
        <v>7.934</v>
      </c>
      <c r="DD169" s="1">
        <v>0.064</v>
      </c>
      <c r="DE169" s="1">
        <v>7.998</v>
      </c>
      <c r="DF169" s="1">
        <v>5.569</v>
      </c>
      <c r="DG169" s="1">
        <v>2.594</v>
      </c>
      <c r="DH169" s="1">
        <v>8.163</v>
      </c>
      <c r="DI169" s="1">
        <v>15.22</v>
      </c>
      <c r="DJ169" s="1">
        <v>13.442</v>
      </c>
      <c r="DK169" s="1">
        <v>28.663</v>
      </c>
      <c r="DL169" s="1">
        <v>349.56</v>
      </c>
      <c r="DM169" s="1">
        <v>178.877</v>
      </c>
      <c r="DN169" s="1">
        <v>528.436</v>
      </c>
      <c r="DO169" s="1">
        <v>0.0</v>
      </c>
      <c r="DP169" s="1">
        <v>5.818</v>
      </c>
      <c r="DQ169" s="1">
        <v>5.818</v>
      </c>
      <c r="DR169" s="1" t="s">
        <v>149</v>
      </c>
      <c r="DS169" s="1" t="s">
        <v>157</v>
      </c>
      <c r="DT169" s="1" t="s">
        <v>157</v>
      </c>
      <c r="DU169" s="1" t="s">
        <v>149</v>
      </c>
      <c r="DV169" s="1">
        <v>773.184</v>
      </c>
      <c r="DW169" s="1" t="s">
        <v>1092</v>
      </c>
      <c r="DX169" s="1">
        <v>321.946</v>
      </c>
      <c r="DY169" s="1">
        <v>38.788</v>
      </c>
      <c r="DZ169" s="1">
        <v>277.786</v>
      </c>
      <c r="EA169" s="1" t="s">
        <v>149</v>
      </c>
      <c r="EB169" s="1" t="s">
        <v>157</v>
      </c>
      <c r="EC169" s="1" t="s">
        <v>157</v>
      </c>
      <c r="ED169" s="1" t="s">
        <v>149</v>
      </c>
      <c r="EE169" s="1" t="s">
        <v>645</v>
      </c>
      <c r="EF169" s="1" t="s">
        <v>151</v>
      </c>
      <c r="EG169" s="1" t="s">
        <v>151</v>
      </c>
    </row>
    <row r="170" ht="14.25" customHeight="1">
      <c r="A170" s="1" t="s">
        <v>646</v>
      </c>
      <c r="B170" s="1" t="s">
        <v>153</v>
      </c>
      <c r="C170" s="1">
        <v>27.0</v>
      </c>
      <c r="D170" s="4" t="s">
        <v>137</v>
      </c>
      <c r="E170" s="1">
        <v>67.5</v>
      </c>
      <c r="F170" s="1">
        <v>45.0</v>
      </c>
      <c r="G170" s="1" t="s">
        <v>154</v>
      </c>
      <c r="H170" s="1">
        <v>12.8</v>
      </c>
      <c r="I170" s="1">
        <v>85.0</v>
      </c>
      <c r="J170" s="1">
        <v>143.0</v>
      </c>
      <c r="K170" s="1">
        <v>3.177777778</v>
      </c>
      <c r="L170" s="1">
        <v>246.6</v>
      </c>
      <c r="M170" s="1">
        <v>1.7</v>
      </c>
      <c r="N170" s="1">
        <v>86.0</v>
      </c>
      <c r="O170" s="1">
        <v>4.7</v>
      </c>
      <c r="P170" s="1">
        <v>11.5</v>
      </c>
      <c r="Q170" s="1">
        <v>9.77</v>
      </c>
      <c r="R170" s="1">
        <v>1.177072671</v>
      </c>
      <c r="S170" s="1">
        <v>64.0</v>
      </c>
      <c r="T170" s="1">
        <v>4.84</v>
      </c>
      <c r="U170" s="1">
        <v>4.773</v>
      </c>
      <c r="V170" s="1">
        <v>76.5</v>
      </c>
      <c r="W170" s="1">
        <f t="shared" si="1"/>
        <v>76.04084839</v>
      </c>
      <c r="X170" s="1">
        <v>160.1</v>
      </c>
      <c r="Y170" s="1">
        <v>97.39703189</v>
      </c>
      <c r="Z170" s="1">
        <f t="shared" si="2"/>
        <v>1.026725333</v>
      </c>
      <c r="AA170" s="1">
        <v>0.381203016</v>
      </c>
      <c r="AB170" s="1">
        <v>61.2</v>
      </c>
      <c r="AC170" s="1">
        <v>26.73459233</v>
      </c>
      <c r="AD170" s="1" t="s">
        <v>139</v>
      </c>
      <c r="AE170" s="1">
        <v>39.05892932</v>
      </c>
      <c r="AF170" s="1">
        <v>88.2</v>
      </c>
      <c r="AG170" s="1" t="s">
        <v>140</v>
      </c>
      <c r="AH170" s="1" t="s">
        <v>141</v>
      </c>
      <c r="AI170" s="1" t="s">
        <v>142</v>
      </c>
      <c r="AJ170" s="1" t="s">
        <v>167</v>
      </c>
      <c r="AK170" s="1" t="s">
        <v>143</v>
      </c>
      <c r="AL170" s="1">
        <v>95.0</v>
      </c>
      <c r="AM170" s="1">
        <v>59.0</v>
      </c>
      <c r="AN170" s="1">
        <v>1862.51</v>
      </c>
      <c r="AO170" s="1">
        <v>14.1474</v>
      </c>
      <c r="AP170" s="1">
        <v>747.818</v>
      </c>
      <c r="AQ170" s="1">
        <v>987.161</v>
      </c>
      <c r="AR170" s="1">
        <v>10.6195</v>
      </c>
      <c r="AS170" s="1">
        <v>1298.42</v>
      </c>
      <c r="AT170" s="1">
        <v>1696.84</v>
      </c>
      <c r="AU170" s="1">
        <v>169.418</v>
      </c>
      <c r="AV170" s="1">
        <v>9.05068</v>
      </c>
      <c r="AW170" s="1">
        <v>0.930678</v>
      </c>
      <c r="AX170" s="1">
        <v>3.07775</v>
      </c>
      <c r="AY170" s="1">
        <v>626.98</v>
      </c>
      <c r="AZ170" s="1">
        <v>1.16082</v>
      </c>
      <c r="BA170" s="1">
        <v>1.16128</v>
      </c>
      <c r="BB170" s="1">
        <v>11.859</v>
      </c>
      <c r="BC170" s="1">
        <v>2.57343</v>
      </c>
      <c r="BD170" s="1">
        <v>2.84046</v>
      </c>
      <c r="BE170" s="1">
        <v>368.238</v>
      </c>
      <c r="BF170" s="1">
        <v>6.74658</v>
      </c>
      <c r="BG170" s="1">
        <v>123.421</v>
      </c>
      <c r="BH170" s="1">
        <v>2.973298323</v>
      </c>
      <c r="BI170" s="1">
        <v>0.799465302</v>
      </c>
      <c r="BJ170" s="1">
        <v>0.389573437</v>
      </c>
      <c r="BK170" s="1">
        <v>0.037875244</v>
      </c>
      <c r="BL170" s="1" t="s">
        <v>156</v>
      </c>
      <c r="BM170" s="1" t="s">
        <v>146</v>
      </c>
      <c r="BN170" s="1" t="s">
        <v>146</v>
      </c>
      <c r="BO170" s="1" t="s">
        <v>145</v>
      </c>
      <c r="BP170" s="1" t="s">
        <v>146</v>
      </c>
      <c r="BQ170" s="1" t="s">
        <v>146</v>
      </c>
      <c r="BR170" s="1" t="s">
        <v>146</v>
      </c>
      <c r="BS170" s="1">
        <v>24.33137893</v>
      </c>
      <c r="BT170" s="1">
        <v>15.75730595</v>
      </c>
      <c r="BU170" s="1">
        <v>15.87136208</v>
      </c>
      <c r="BV170" s="1">
        <v>7.648093923</v>
      </c>
      <c r="BW170" s="1">
        <v>2.055336212</v>
      </c>
      <c r="BX170" s="1">
        <v>0.680156011</v>
      </c>
      <c r="BY170" s="1">
        <v>0.365086426</v>
      </c>
      <c r="BZ170" s="1" t="s">
        <v>1091</v>
      </c>
      <c r="CA170" s="1">
        <v>41.69160998</v>
      </c>
      <c r="CB170" s="1" t="s">
        <v>148</v>
      </c>
      <c r="CC170" s="1">
        <v>0.118068331</v>
      </c>
      <c r="CD170" s="1">
        <v>0.105913272</v>
      </c>
      <c r="CE170" s="1">
        <v>0.117509855</v>
      </c>
      <c r="CF170" s="1">
        <v>0.030781866</v>
      </c>
      <c r="CG170" s="1">
        <v>0.383114323</v>
      </c>
      <c r="CH170" s="1">
        <v>519.759</v>
      </c>
      <c r="CI170" s="2" t="s">
        <v>1093</v>
      </c>
      <c r="CJ170" s="1">
        <v>125.118</v>
      </c>
      <c r="CK170" s="1">
        <v>24.163</v>
      </c>
      <c r="CL170" s="1">
        <v>100.955</v>
      </c>
      <c r="CM170" s="1">
        <v>9.392</v>
      </c>
      <c r="CN170" s="1">
        <v>103.539</v>
      </c>
      <c r="CO170" s="1">
        <v>11.165</v>
      </c>
      <c r="CP170" s="1">
        <v>0.0</v>
      </c>
      <c r="CQ170" s="1">
        <v>11.165</v>
      </c>
      <c r="CR170" s="1">
        <v>0.0</v>
      </c>
      <c r="CS170" s="1">
        <v>1.022</v>
      </c>
      <c r="CT170" s="1">
        <v>1.022</v>
      </c>
      <c r="CU170" s="1">
        <v>0.0</v>
      </c>
      <c r="CV170" s="1">
        <v>11.165</v>
      </c>
      <c r="CW170" s="1">
        <v>0.0</v>
      </c>
      <c r="CX170" s="1">
        <v>0.0</v>
      </c>
      <c r="CY170" s="1">
        <v>4.281</v>
      </c>
      <c r="CZ170" s="1">
        <v>0.536</v>
      </c>
      <c r="DA170" s="1">
        <v>0.0</v>
      </c>
      <c r="DB170" s="1">
        <v>0.536</v>
      </c>
      <c r="DC170" s="1">
        <v>3.37</v>
      </c>
      <c r="DD170" s="1">
        <v>0.0</v>
      </c>
      <c r="DE170" s="1">
        <v>3.37</v>
      </c>
      <c r="DF170" s="1">
        <v>1.206</v>
      </c>
      <c r="DG170" s="1">
        <v>0.0</v>
      </c>
      <c r="DH170" s="1">
        <v>1.206</v>
      </c>
      <c r="DI170" s="1">
        <v>1.016</v>
      </c>
      <c r="DJ170" s="1">
        <v>1.316</v>
      </c>
      <c r="DK170" s="1">
        <v>2.332</v>
      </c>
      <c r="DL170" s="1">
        <v>2.532</v>
      </c>
      <c r="DM170" s="1">
        <v>98.559</v>
      </c>
      <c r="DN170" s="1">
        <v>101.091</v>
      </c>
      <c r="DO170" s="1">
        <v>0.0</v>
      </c>
      <c r="DP170" s="1">
        <v>1.022</v>
      </c>
      <c r="DQ170" s="1">
        <v>1.022</v>
      </c>
      <c r="DR170" s="1" t="s">
        <v>158</v>
      </c>
      <c r="DS170" s="1" t="s">
        <v>158</v>
      </c>
      <c r="DT170" s="1" t="s">
        <v>158</v>
      </c>
      <c r="DU170" s="1" t="s">
        <v>158</v>
      </c>
      <c r="DV170" s="1">
        <v>279.064</v>
      </c>
      <c r="DW170" s="1" t="s">
        <v>1093</v>
      </c>
      <c r="DX170" s="1">
        <v>67.177</v>
      </c>
      <c r="DY170" s="1">
        <v>5.043</v>
      </c>
      <c r="DZ170" s="1">
        <v>55.591</v>
      </c>
      <c r="EA170" s="1" t="s">
        <v>158</v>
      </c>
      <c r="EB170" s="1" t="s">
        <v>158</v>
      </c>
      <c r="EC170" s="1" t="s">
        <v>158</v>
      </c>
      <c r="ED170" s="1" t="s">
        <v>158</v>
      </c>
      <c r="EE170" s="1" t="s">
        <v>647</v>
      </c>
      <c r="EF170" s="1" t="s">
        <v>151</v>
      </c>
      <c r="EG170" s="1" t="s">
        <v>151</v>
      </c>
    </row>
    <row r="171" ht="14.25" customHeight="1">
      <c r="A171" s="1" t="s">
        <v>648</v>
      </c>
      <c r="B171" s="1" t="s">
        <v>136</v>
      </c>
      <c r="C171" s="1">
        <v>50.0</v>
      </c>
      <c r="D171" s="4" t="s">
        <v>161</v>
      </c>
      <c r="E171" s="1">
        <v>108.0</v>
      </c>
      <c r="F171" s="1">
        <v>25.0</v>
      </c>
      <c r="G171" s="1" t="s">
        <v>138</v>
      </c>
      <c r="H171" s="1">
        <v>33.8</v>
      </c>
      <c r="I171" s="1">
        <v>131.0</v>
      </c>
      <c r="J171" s="1">
        <v>190.0</v>
      </c>
      <c r="K171" s="1">
        <v>7.6</v>
      </c>
      <c r="L171" s="1">
        <v>71.3</v>
      </c>
      <c r="M171" s="1">
        <v>4.7</v>
      </c>
      <c r="N171" s="1">
        <v>97.0</v>
      </c>
      <c r="O171" s="1">
        <v>4.8</v>
      </c>
      <c r="P171" s="1">
        <v>3.25</v>
      </c>
      <c r="Q171" s="1">
        <v>3.94</v>
      </c>
      <c r="R171" s="1">
        <v>0.824873096</v>
      </c>
      <c r="S171" s="1">
        <v>169.0</v>
      </c>
      <c r="T171" s="1">
        <v>12.16</v>
      </c>
      <c r="U171" s="1">
        <v>5.3835</v>
      </c>
      <c r="V171" s="1">
        <v>112.1</v>
      </c>
      <c r="W171" s="1">
        <f t="shared" si="1"/>
        <v>129.1213167</v>
      </c>
      <c r="X171" s="1">
        <v>62.6</v>
      </c>
      <c r="Y171" s="1">
        <v>34.37037145</v>
      </c>
      <c r="Z171" s="1">
        <f t="shared" si="2"/>
        <v>2.909482667</v>
      </c>
      <c r="AA171" s="1">
        <v>0.325136046</v>
      </c>
      <c r="AB171" s="1">
        <v>68.0</v>
      </c>
      <c r="AC171" s="1">
        <v>26.16850051</v>
      </c>
      <c r="AD171" s="1" t="s">
        <v>139</v>
      </c>
      <c r="AE171" s="1">
        <v>33.34848341</v>
      </c>
      <c r="AF171" s="1">
        <v>94.7</v>
      </c>
      <c r="AG171" s="1" t="s">
        <v>140</v>
      </c>
      <c r="AH171" s="1" t="s">
        <v>141</v>
      </c>
      <c r="AI171" s="1" t="s">
        <v>142</v>
      </c>
      <c r="AJ171" s="1" t="s">
        <v>142</v>
      </c>
      <c r="AK171" s="1" t="s">
        <v>173</v>
      </c>
      <c r="AL171" s="1">
        <v>185.0</v>
      </c>
      <c r="AM171" s="1">
        <v>117.0</v>
      </c>
      <c r="AN171" s="1">
        <v>2093.0</v>
      </c>
      <c r="AO171" s="1">
        <v>20.0224</v>
      </c>
      <c r="AP171" s="1">
        <v>493.006</v>
      </c>
      <c r="AQ171" s="1">
        <v>1063.22</v>
      </c>
      <c r="AR171" s="1">
        <v>14.3185</v>
      </c>
      <c r="AS171" s="1">
        <v>1132.68</v>
      </c>
      <c r="AT171" s="1">
        <v>4032.41</v>
      </c>
      <c r="AU171" s="1">
        <v>262.553</v>
      </c>
      <c r="AV171" s="1">
        <v>10.3394</v>
      </c>
      <c r="AW171" s="1">
        <v>2.56874</v>
      </c>
      <c r="AX171" s="1">
        <v>3.171</v>
      </c>
      <c r="AY171" s="1">
        <v>697.958</v>
      </c>
      <c r="AZ171" s="1">
        <v>1.07896</v>
      </c>
      <c r="BA171" s="1">
        <v>1.46554</v>
      </c>
      <c r="BB171" s="1">
        <v>18.8048</v>
      </c>
      <c r="BC171" s="1">
        <v>5.2244</v>
      </c>
      <c r="BD171" s="1">
        <v>2.23964</v>
      </c>
      <c r="BE171" s="1">
        <v>350.802</v>
      </c>
      <c r="BF171" s="1">
        <v>7.08272</v>
      </c>
      <c r="BG171" s="1">
        <v>216.628</v>
      </c>
      <c r="BH171" s="1">
        <v>2.386611969</v>
      </c>
      <c r="BI171" s="1">
        <v>0.890572164</v>
      </c>
      <c r="BJ171" s="1">
        <v>1.014027834</v>
      </c>
      <c r="BK171" s="1">
        <v>0.085688294</v>
      </c>
      <c r="BL171" s="1" t="s">
        <v>144</v>
      </c>
      <c r="BM171" s="1" t="s">
        <v>145</v>
      </c>
      <c r="BN171" s="1" t="s">
        <v>145</v>
      </c>
      <c r="BO171" s="1" t="s">
        <v>145</v>
      </c>
      <c r="BP171" s="1" t="s">
        <v>146</v>
      </c>
      <c r="BQ171" s="1" t="s">
        <v>145</v>
      </c>
      <c r="BR171" s="1" t="s">
        <v>146</v>
      </c>
      <c r="BS171" s="1">
        <v>25.15826889</v>
      </c>
      <c r="BT171" s="1">
        <v>16.74147224</v>
      </c>
      <c r="BU171" s="1">
        <v>20.04067357</v>
      </c>
      <c r="BV171" s="1">
        <v>8.113193611</v>
      </c>
      <c r="BW171" s="1">
        <v>3.541662478</v>
      </c>
      <c r="BX171" s="1">
        <v>-0.580581658</v>
      </c>
      <c r="BY171" s="1">
        <v>-0.277392096</v>
      </c>
      <c r="BZ171" s="1" t="s">
        <v>1094</v>
      </c>
      <c r="CA171" s="1">
        <v>29.95564942</v>
      </c>
      <c r="CB171" s="1" t="s">
        <v>148</v>
      </c>
      <c r="CC171" s="1">
        <v>0.161693936</v>
      </c>
      <c r="CD171" s="1">
        <v>0.598267565</v>
      </c>
      <c r="CE171" s="1">
        <v>0.137119025</v>
      </c>
      <c r="CF171" s="1">
        <v>0.04472249</v>
      </c>
      <c r="CG171" s="1">
        <v>0.020468399</v>
      </c>
      <c r="CH171" s="1">
        <v>769.525</v>
      </c>
      <c r="CI171" s="2" t="s">
        <v>1093</v>
      </c>
      <c r="CJ171" s="1">
        <v>72.553</v>
      </c>
      <c r="CK171" s="1">
        <v>61.422</v>
      </c>
      <c r="CL171" s="1">
        <v>11.132</v>
      </c>
      <c r="CM171" s="1">
        <v>18.365</v>
      </c>
      <c r="CN171" s="1">
        <v>48.775</v>
      </c>
      <c r="CO171" s="1">
        <v>1.112</v>
      </c>
      <c r="CP171" s="1">
        <v>0.0</v>
      </c>
      <c r="CQ171" s="1">
        <v>1.112</v>
      </c>
      <c r="CR171" s="1">
        <v>0.0</v>
      </c>
      <c r="CS171" s="1">
        <v>4.301</v>
      </c>
      <c r="CT171" s="1">
        <v>4.301</v>
      </c>
      <c r="CU171" s="1">
        <v>0.0</v>
      </c>
      <c r="CV171" s="1">
        <v>1.112</v>
      </c>
      <c r="CW171" s="1">
        <v>0.0</v>
      </c>
      <c r="CX171" s="1">
        <v>0.0</v>
      </c>
      <c r="CY171" s="1">
        <v>6.154</v>
      </c>
      <c r="CZ171" s="1">
        <v>0.015</v>
      </c>
      <c r="DA171" s="1">
        <v>0.106</v>
      </c>
      <c r="DB171" s="1">
        <v>0.121</v>
      </c>
      <c r="DC171" s="1">
        <v>10.9</v>
      </c>
      <c r="DD171" s="1">
        <v>0.017</v>
      </c>
      <c r="DE171" s="1">
        <v>10.917</v>
      </c>
      <c r="DF171" s="1">
        <v>0.679</v>
      </c>
      <c r="DG171" s="1">
        <v>0.495</v>
      </c>
      <c r="DH171" s="1">
        <v>1.174</v>
      </c>
      <c r="DI171" s="1">
        <v>1.291</v>
      </c>
      <c r="DJ171" s="1">
        <v>0.606</v>
      </c>
      <c r="DK171" s="1">
        <v>1.897</v>
      </c>
      <c r="DL171" s="1">
        <v>41.271</v>
      </c>
      <c r="DM171" s="1">
        <v>5.607</v>
      </c>
      <c r="DN171" s="1">
        <v>46.878</v>
      </c>
      <c r="DO171" s="1">
        <v>0.0</v>
      </c>
      <c r="DP171" s="1">
        <v>4.301</v>
      </c>
      <c r="DQ171" s="1">
        <v>4.301</v>
      </c>
      <c r="DR171" s="1" t="s">
        <v>157</v>
      </c>
      <c r="DS171" s="1" t="s">
        <v>158</v>
      </c>
      <c r="DT171" s="1" t="s">
        <v>158</v>
      </c>
      <c r="DU171" s="1" t="s">
        <v>158</v>
      </c>
      <c r="DV171" s="1">
        <v>367.666</v>
      </c>
      <c r="DW171" s="1" t="s">
        <v>1093</v>
      </c>
      <c r="DX171" s="1">
        <v>34.665</v>
      </c>
      <c r="DY171" s="1">
        <v>8.775</v>
      </c>
      <c r="DZ171" s="1">
        <v>23.304</v>
      </c>
      <c r="EA171" s="1" t="s">
        <v>158</v>
      </c>
      <c r="EB171" s="1" t="s">
        <v>158</v>
      </c>
      <c r="EC171" s="1" t="s">
        <v>158</v>
      </c>
      <c r="ED171" s="1" t="s">
        <v>158</v>
      </c>
      <c r="EE171" s="1" t="s">
        <v>649</v>
      </c>
      <c r="EF171" s="1" t="s">
        <v>151</v>
      </c>
      <c r="EG171" s="1" t="s">
        <v>151</v>
      </c>
    </row>
    <row r="172" ht="14.25" customHeight="1">
      <c r="A172" s="1" t="s">
        <v>650</v>
      </c>
      <c r="B172" s="1" t="s">
        <v>153</v>
      </c>
      <c r="C172" s="1">
        <v>46.0</v>
      </c>
      <c r="D172" s="4" t="s">
        <v>161</v>
      </c>
      <c r="E172" s="1">
        <v>90.3</v>
      </c>
      <c r="F172" s="1">
        <v>56.0</v>
      </c>
      <c r="G172" s="1" t="s">
        <v>154</v>
      </c>
      <c r="H172" s="1">
        <v>27.8</v>
      </c>
      <c r="I172" s="1">
        <v>140.0</v>
      </c>
      <c r="J172" s="1">
        <v>224.0</v>
      </c>
      <c r="K172" s="1">
        <v>4.0</v>
      </c>
      <c r="L172" s="1">
        <v>59.0</v>
      </c>
      <c r="M172" s="1">
        <v>2.3</v>
      </c>
      <c r="N172" s="1">
        <v>86.0</v>
      </c>
      <c r="O172" s="1">
        <v>5.2</v>
      </c>
      <c r="P172" s="1">
        <v>5.46</v>
      </c>
      <c r="Q172" s="1">
        <v>8.06</v>
      </c>
      <c r="R172" s="1">
        <v>0.677419355</v>
      </c>
      <c r="S172" s="1">
        <v>139.0</v>
      </c>
      <c r="T172" s="1">
        <v>12.06</v>
      </c>
      <c r="U172" s="1">
        <v>4.773</v>
      </c>
      <c r="V172" s="1">
        <v>141.3</v>
      </c>
      <c r="W172" s="1">
        <f t="shared" si="1"/>
        <v>189.4736842</v>
      </c>
      <c r="X172" s="1">
        <v>65.1</v>
      </c>
      <c r="Y172" s="1">
        <v>39.08802937</v>
      </c>
      <c r="Z172" s="1">
        <f t="shared" si="2"/>
        <v>2.558328</v>
      </c>
      <c r="AA172" s="1">
        <v>0.331150384</v>
      </c>
      <c r="AB172" s="1">
        <v>60.0</v>
      </c>
      <c r="AC172" s="1">
        <v>25.6311675</v>
      </c>
      <c r="AD172" s="1" t="s">
        <v>139</v>
      </c>
      <c r="AE172" s="1">
        <v>36.1547984</v>
      </c>
      <c r="AF172" s="1">
        <v>81.8</v>
      </c>
      <c r="AG172" s="1" t="s">
        <v>140</v>
      </c>
      <c r="AH172" s="1" t="s">
        <v>154</v>
      </c>
      <c r="AI172" s="1" t="s">
        <v>142</v>
      </c>
      <c r="AJ172" s="1" t="s">
        <v>142</v>
      </c>
      <c r="AK172" s="1" t="s">
        <v>143</v>
      </c>
      <c r="AL172" s="1">
        <v>139.0</v>
      </c>
      <c r="AM172" s="1">
        <v>92.0</v>
      </c>
      <c r="AN172" s="1">
        <v>1731.06</v>
      </c>
      <c r="AO172" s="1">
        <v>14.9278</v>
      </c>
      <c r="AP172" s="1">
        <v>717.693</v>
      </c>
      <c r="AQ172" s="1">
        <v>915.655</v>
      </c>
      <c r="AR172" s="1">
        <v>13.5639</v>
      </c>
      <c r="AS172" s="1">
        <v>1267.8</v>
      </c>
      <c r="AT172" s="1">
        <v>2783.76</v>
      </c>
      <c r="AU172" s="1">
        <v>213.321</v>
      </c>
      <c r="AV172" s="1">
        <v>10.3284</v>
      </c>
      <c r="AW172" s="1">
        <v>0.979434</v>
      </c>
      <c r="AX172" s="1">
        <v>3.08081</v>
      </c>
      <c r="AY172" s="1">
        <v>977.713</v>
      </c>
      <c r="AZ172" s="1">
        <v>1.3795</v>
      </c>
      <c r="BA172" s="1">
        <v>1.97117</v>
      </c>
      <c r="BB172" s="1">
        <v>17.4686</v>
      </c>
      <c r="BC172" s="1">
        <v>4.39974</v>
      </c>
      <c r="BD172" s="1">
        <v>1.62635</v>
      </c>
      <c r="BE172" s="1">
        <v>407.668</v>
      </c>
      <c r="BF172" s="1">
        <v>6.93582</v>
      </c>
      <c r="BG172" s="1">
        <v>214.743</v>
      </c>
      <c r="BH172" s="1">
        <v>0.287551764</v>
      </c>
      <c r="BI172" s="1">
        <v>0.0</v>
      </c>
      <c r="BJ172" s="1">
        <v>0.0</v>
      </c>
      <c r="BK172" s="1">
        <v>0.0</v>
      </c>
      <c r="BL172" s="1" t="s">
        <v>156</v>
      </c>
      <c r="BM172" s="1" t="s">
        <v>145</v>
      </c>
      <c r="BN172" s="1" t="s">
        <v>146</v>
      </c>
      <c r="BO172" s="1" t="s">
        <v>146</v>
      </c>
      <c r="BP172" s="1" t="s">
        <v>146</v>
      </c>
      <c r="BQ172" s="1" t="s">
        <v>146</v>
      </c>
      <c r="BR172" s="1" t="s">
        <v>146</v>
      </c>
      <c r="BS172" s="1">
        <v>22.02099687</v>
      </c>
      <c r="BT172" s="1">
        <v>11.59919461</v>
      </c>
      <c r="BU172" s="1">
        <v>13.25239618</v>
      </c>
      <c r="BV172" s="1">
        <v>4.027492291</v>
      </c>
      <c r="BW172" s="1">
        <v>0.0</v>
      </c>
      <c r="BX172" s="1">
        <v>-1.085715912</v>
      </c>
      <c r="BY172" s="1">
        <v>-0.627218898</v>
      </c>
      <c r="BZ172" s="1" t="s">
        <v>1094</v>
      </c>
      <c r="CA172" s="1">
        <v>38.59168704</v>
      </c>
      <c r="CB172" s="1" t="s">
        <v>148</v>
      </c>
      <c r="CC172" s="1">
        <v>1.68919E-4</v>
      </c>
      <c r="CD172" s="1">
        <v>0.070664414</v>
      </c>
      <c r="CE172" s="1">
        <v>0.277421171</v>
      </c>
      <c r="CF172" s="1">
        <v>0.339358108</v>
      </c>
      <c r="CG172" s="1">
        <v>0.095664414</v>
      </c>
      <c r="CH172" s="1">
        <v>700.946</v>
      </c>
      <c r="CI172" s="2" t="s">
        <v>1093</v>
      </c>
      <c r="CJ172" s="1">
        <v>41.527</v>
      </c>
      <c r="CK172" s="1">
        <v>8.401</v>
      </c>
      <c r="CL172" s="1">
        <v>33.126</v>
      </c>
      <c r="CM172" s="1">
        <v>7.675</v>
      </c>
      <c r="CN172" s="1">
        <v>17.762</v>
      </c>
      <c r="CO172" s="1">
        <v>0.073</v>
      </c>
      <c r="CP172" s="1">
        <v>0.0</v>
      </c>
      <c r="CQ172" s="1">
        <v>0.073</v>
      </c>
      <c r="CR172" s="1">
        <v>0.0</v>
      </c>
      <c r="CS172" s="1">
        <v>16.018</v>
      </c>
      <c r="CT172" s="1">
        <v>16.018</v>
      </c>
      <c r="CU172" s="1">
        <v>0.0</v>
      </c>
      <c r="CV172" s="1">
        <v>0.0</v>
      </c>
      <c r="CW172" s="1">
        <v>0.0</v>
      </c>
      <c r="CX172" s="1">
        <v>0.0</v>
      </c>
      <c r="CY172" s="1">
        <v>0.001</v>
      </c>
      <c r="CZ172" s="1">
        <v>0.092</v>
      </c>
      <c r="DA172" s="1">
        <v>0.085</v>
      </c>
      <c r="DB172" s="1">
        <v>0.177</v>
      </c>
      <c r="DC172" s="1">
        <v>0.784</v>
      </c>
      <c r="DD172" s="1">
        <v>0.856</v>
      </c>
      <c r="DE172" s="1">
        <v>1.639</v>
      </c>
      <c r="DF172" s="1">
        <v>3.492</v>
      </c>
      <c r="DG172" s="1">
        <v>2.365</v>
      </c>
      <c r="DH172" s="1">
        <v>5.857</v>
      </c>
      <c r="DI172" s="1">
        <v>0.247</v>
      </c>
      <c r="DJ172" s="1">
        <v>1.628</v>
      </c>
      <c r="DK172" s="1">
        <v>1.876</v>
      </c>
      <c r="DL172" s="1">
        <v>3.712</v>
      </c>
      <c r="DM172" s="1">
        <v>12.174</v>
      </c>
      <c r="DN172" s="1">
        <v>15.886</v>
      </c>
      <c r="DO172" s="1">
        <v>0.0</v>
      </c>
      <c r="DP172" s="1">
        <v>16.018</v>
      </c>
      <c r="DQ172" s="1">
        <v>16.018</v>
      </c>
      <c r="DR172" s="1" t="s">
        <v>158</v>
      </c>
      <c r="DS172" s="1" t="s">
        <v>158</v>
      </c>
      <c r="DT172" s="1" t="s">
        <v>158</v>
      </c>
      <c r="DU172" s="1" t="s">
        <v>158</v>
      </c>
      <c r="DV172" s="1">
        <v>404.923</v>
      </c>
      <c r="DW172" s="1" t="s">
        <v>1093</v>
      </c>
      <c r="DX172" s="1">
        <v>23.989</v>
      </c>
      <c r="DY172" s="1">
        <v>4.434</v>
      </c>
      <c r="DZ172" s="1">
        <v>10.261</v>
      </c>
      <c r="EA172" s="1" t="s">
        <v>157</v>
      </c>
      <c r="EB172" s="1" t="s">
        <v>158</v>
      </c>
      <c r="EC172" s="1" t="s">
        <v>158</v>
      </c>
      <c r="ED172" s="1" t="s">
        <v>158</v>
      </c>
      <c r="EE172" s="1" t="s">
        <v>651</v>
      </c>
      <c r="EF172" s="1" t="s">
        <v>151</v>
      </c>
      <c r="EG172" s="1" t="s">
        <v>151</v>
      </c>
    </row>
    <row r="173" ht="14.25" customHeight="1">
      <c r="A173" s="1" t="s">
        <v>652</v>
      </c>
      <c r="B173" s="1" t="s">
        <v>136</v>
      </c>
      <c r="C173" s="1">
        <v>48.0</v>
      </c>
      <c r="D173" s="4" t="s">
        <v>161</v>
      </c>
      <c r="E173" s="1">
        <v>110.0</v>
      </c>
      <c r="F173" s="1">
        <v>37.0</v>
      </c>
      <c r="G173" s="1" t="s">
        <v>138</v>
      </c>
      <c r="H173" s="1">
        <v>44.8</v>
      </c>
      <c r="I173" s="1">
        <v>126.0</v>
      </c>
      <c r="J173" s="1">
        <v>208.0</v>
      </c>
      <c r="K173" s="1">
        <v>5.621621622</v>
      </c>
      <c r="L173" s="1">
        <v>0.89</v>
      </c>
      <c r="M173" s="1">
        <v>0.5</v>
      </c>
      <c r="N173" s="1">
        <v>86.0</v>
      </c>
      <c r="O173" s="1">
        <v>5.2</v>
      </c>
      <c r="P173" s="1">
        <v>2.1</v>
      </c>
      <c r="Q173" s="1">
        <v>5.12</v>
      </c>
      <c r="R173" s="1">
        <v>0.41015625</v>
      </c>
      <c r="S173" s="1">
        <v>224.0</v>
      </c>
      <c r="T173" s="1">
        <v>9.31</v>
      </c>
      <c r="U173" s="1">
        <v>4.773</v>
      </c>
      <c r="V173" s="1">
        <v>118.7</v>
      </c>
      <c r="W173" s="1">
        <f t="shared" si="1"/>
        <v>146.2686567</v>
      </c>
      <c r="X173" s="1">
        <v>84.0</v>
      </c>
      <c r="Y173" s="1">
        <v>50.63390271</v>
      </c>
      <c r="Z173" s="1">
        <f t="shared" si="2"/>
        <v>1.974961333</v>
      </c>
      <c r="AA173" s="1">
        <v>0.343952473</v>
      </c>
      <c r="AB173" s="1">
        <v>73.8</v>
      </c>
      <c r="AC173" s="1">
        <v>25.03316555</v>
      </c>
      <c r="AD173" s="1" t="s">
        <v>139</v>
      </c>
      <c r="AE173" s="1">
        <v>28.43101326</v>
      </c>
      <c r="AF173" s="1">
        <v>93.4</v>
      </c>
      <c r="AG173" s="1" t="s">
        <v>140</v>
      </c>
      <c r="AH173" s="1" t="s">
        <v>141</v>
      </c>
      <c r="AI173" s="1" t="s">
        <v>142</v>
      </c>
      <c r="AJ173" s="1" t="s">
        <v>167</v>
      </c>
      <c r="AK173" s="1" t="s">
        <v>173</v>
      </c>
      <c r="AL173" s="1">
        <v>134.0</v>
      </c>
      <c r="AM173" s="1">
        <v>87.0</v>
      </c>
      <c r="AN173" s="1">
        <v>1752.25</v>
      </c>
      <c r="AO173" s="1">
        <v>9.43761</v>
      </c>
      <c r="AP173" s="1">
        <v>659.834</v>
      </c>
      <c r="AQ173" s="1">
        <v>917.203</v>
      </c>
      <c r="AR173" s="1">
        <v>12.0543</v>
      </c>
      <c r="AS173" s="1">
        <v>1468.92</v>
      </c>
      <c r="AT173" s="1">
        <v>1950.45</v>
      </c>
      <c r="AU173" s="1">
        <v>180.984</v>
      </c>
      <c r="AV173" s="1">
        <v>10.106</v>
      </c>
      <c r="AW173" s="1">
        <v>0.833011</v>
      </c>
      <c r="AX173" s="1">
        <v>2.37232</v>
      </c>
      <c r="AY173" s="1">
        <v>734.89</v>
      </c>
      <c r="AZ173" s="1">
        <v>0.799881</v>
      </c>
      <c r="BA173" s="1">
        <v>1.8993</v>
      </c>
      <c r="BB173" s="1">
        <v>10.3641</v>
      </c>
      <c r="BC173" s="1">
        <v>9.01672</v>
      </c>
      <c r="BD173" s="1">
        <v>1.25831</v>
      </c>
      <c r="BE173" s="1">
        <v>285.575</v>
      </c>
      <c r="BF173" s="1">
        <v>7.12234</v>
      </c>
      <c r="BG173" s="1">
        <v>57.2749</v>
      </c>
      <c r="BH173" s="1">
        <v>0.0</v>
      </c>
      <c r="BI173" s="1">
        <v>0.0</v>
      </c>
      <c r="BJ173" s="1">
        <v>0.0</v>
      </c>
      <c r="BK173" s="1">
        <v>0.0</v>
      </c>
      <c r="BL173" s="1" t="s">
        <v>144</v>
      </c>
      <c r="BM173" s="1" t="s">
        <v>145</v>
      </c>
      <c r="BN173" s="1" t="s">
        <v>145</v>
      </c>
      <c r="BO173" s="1" t="s">
        <v>145</v>
      </c>
      <c r="BP173" s="1" t="s">
        <v>146</v>
      </c>
      <c r="BQ173" s="1" t="s">
        <v>146</v>
      </c>
      <c r="BR173" s="1" t="s">
        <v>146</v>
      </c>
      <c r="BS173" s="1">
        <v>16.01395525</v>
      </c>
      <c r="BT173" s="1">
        <v>15.28493421</v>
      </c>
      <c r="BU173" s="1">
        <v>5.918589678</v>
      </c>
      <c r="BV173" s="1">
        <v>6.521701491</v>
      </c>
      <c r="BW173" s="1">
        <v>1.039031875</v>
      </c>
      <c r="BX173" s="1">
        <v>1.861716157</v>
      </c>
      <c r="BY173" s="1">
        <v>1.062623377</v>
      </c>
      <c r="BZ173" s="1" t="s">
        <v>1091</v>
      </c>
      <c r="CA173" s="1">
        <v>27.23340471</v>
      </c>
      <c r="CB173" s="1" t="s">
        <v>148</v>
      </c>
      <c r="CC173" s="1">
        <v>0.071333219</v>
      </c>
      <c r="CD173" s="1">
        <v>0.134126305</v>
      </c>
      <c r="CE173" s="1">
        <v>0.050231046</v>
      </c>
      <c r="CF173" s="1">
        <v>0.414667123</v>
      </c>
      <c r="CG173" s="1">
        <v>0.157590279</v>
      </c>
      <c r="CH173" s="1">
        <v>2935.696</v>
      </c>
      <c r="CI173" s="2" t="s">
        <v>1080</v>
      </c>
      <c r="CJ173" s="1">
        <v>2601.967</v>
      </c>
      <c r="CK173" s="1">
        <v>2029.387</v>
      </c>
      <c r="CL173" s="1">
        <v>572.58</v>
      </c>
      <c r="CM173" s="1">
        <v>987.821</v>
      </c>
      <c r="CN173" s="1">
        <v>1600.882</v>
      </c>
      <c r="CO173" s="1">
        <v>12.545</v>
      </c>
      <c r="CP173" s="1">
        <v>0.0</v>
      </c>
      <c r="CQ173" s="1">
        <v>12.545</v>
      </c>
      <c r="CR173" s="1">
        <v>0.0</v>
      </c>
      <c r="CS173" s="1">
        <v>0.719</v>
      </c>
      <c r="CT173" s="1">
        <v>0.719</v>
      </c>
      <c r="CU173" s="1">
        <v>0.0</v>
      </c>
      <c r="CV173" s="1">
        <v>1.27</v>
      </c>
      <c r="CW173" s="1">
        <v>0.0</v>
      </c>
      <c r="CX173" s="1">
        <v>0.0</v>
      </c>
      <c r="CY173" s="1">
        <v>987.333</v>
      </c>
      <c r="CZ173" s="1">
        <v>0.026</v>
      </c>
      <c r="DA173" s="1">
        <v>0.183</v>
      </c>
      <c r="DB173" s="1">
        <v>0.209</v>
      </c>
      <c r="DC173" s="1">
        <v>0.0</v>
      </c>
      <c r="DD173" s="1">
        <v>0.017</v>
      </c>
      <c r="DE173" s="1">
        <v>0.017</v>
      </c>
      <c r="DF173" s="1">
        <v>0.029</v>
      </c>
      <c r="DG173" s="1">
        <v>0.233</v>
      </c>
      <c r="DH173" s="1">
        <v>0.262</v>
      </c>
      <c r="DI173" s="1">
        <v>0.147</v>
      </c>
      <c r="DJ173" s="1">
        <v>14.311</v>
      </c>
      <c r="DK173" s="1">
        <v>14.458</v>
      </c>
      <c r="DL173" s="1">
        <v>1029.266</v>
      </c>
      <c r="DM173" s="1">
        <v>557.075</v>
      </c>
      <c r="DN173" s="1">
        <v>1586.341</v>
      </c>
      <c r="DO173" s="1">
        <v>0.0</v>
      </c>
      <c r="DP173" s="1">
        <v>0.719</v>
      </c>
      <c r="DQ173" s="1">
        <v>0.719</v>
      </c>
      <c r="DR173" s="1" t="s">
        <v>149</v>
      </c>
      <c r="DS173" s="1" t="s">
        <v>149</v>
      </c>
      <c r="DT173" s="1" t="s">
        <v>149</v>
      </c>
      <c r="DU173" s="1" t="s">
        <v>149</v>
      </c>
      <c r="DV173" s="1">
        <v>1675.387</v>
      </c>
      <c r="DW173" s="1" t="s">
        <v>1092</v>
      </c>
      <c r="DX173" s="1">
        <v>1484.929</v>
      </c>
      <c r="DY173" s="1">
        <v>563.744</v>
      </c>
      <c r="DZ173" s="1">
        <v>913.615</v>
      </c>
      <c r="EA173" s="1" t="s">
        <v>149</v>
      </c>
      <c r="EB173" s="1" t="s">
        <v>149</v>
      </c>
      <c r="EC173" s="1" t="s">
        <v>149</v>
      </c>
      <c r="ED173" s="1" t="s">
        <v>149</v>
      </c>
      <c r="EE173" s="1" t="s">
        <v>653</v>
      </c>
      <c r="EF173" s="1" t="s">
        <v>151</v>
      </c>
      <c r="EG173" s="1" t="s">
        <v>151</v>
      </c>
    </row>
    <row r="174" ht="14.25" customHeight="1">
      <c r="A174" s="1" t="s">
        <v>654</v>
      </c>
      <c r="B174" s="1" t="s">
        <v>153</v>
      </c>
      <c r="C174" s="1">
        <v>46.0</v>
      </c>
      <c r="D174" s="4" t="s">
        <v>161</v>
      </c>
      <c r="E174" s="1">
        <v>120.0</v>
      </c>
      <c r="F174" s="1">
        <v>40.0</v>
      </c>
      <c r="G174" s="1" t="s">
        <v>154</v>
      </c>
      <c r="H174" s="1">
        <v>36.2</v>
      </c>
      <c r="I174" s="1">
        <v>169.0</v>
      </c>
      <c r="J174" s="1">
        <v>245.0</v>
      </c>
      <c r="K174" s="1">
        <v>6.125</v>
      </c>
      <c r="L174" s="1">
        <v>0.64</v>
      </c>
      <c r="M174" s="1">
        <v>1.7</v>
      </c>
      <c r="N174" s="1">
        <v>91.0</v>
      </c>
      <c r="O174" s="1">
        <v>4.9</v>
      </c>
      <c r="P174" s="1">
        <v>5.52</v>
      </c>
      <c r="Q174" s="1">
        <v>12.12</v>
      </c>
      <c r="R174" s="1">
        <v>0.455445545</v>
      </c>
      <c r="S174" s="1">
        <v>181.0</v>
      </c>
      <c r="T174" s="1">
        <v>13.08</v>
      </c>
      <c r="U174" s="1">
        <v>5.0505</v>
      </c>
      <c r="V174" s="1">
        <v>133.6</v>
      </c>
      <c r="W174" s="1">
        <f t="shared" si="1"/>
        <v>168.7197678</v>
      </c>
      <c r="X174" s="1">
        <v>59.3</v>
      </c>
      <c r="Y174" s="1">
        <v>34.05966709</v>
      </c>
      <c r="Z174" s="1">
        <f t="shared" si="2"/>
        <v>2.936024</v>
      </c>
      <c r="AA174" s="1">
        <v>0.324719665</v>
      </c>
      <c r="AB174" s="1">
        <v>55.1</v>
      </c>
      <c r="AC174" s="1">
        <v>24.13363111</v>
      </c>
      <c r="AD174" s="1" t="s">
        <v>154</v>
      </c>
      <c r="AE174" s="1">
        <v>40.65550741</v>
      </c>
      <c r="AF174" s="1">
        <v>83.1</v>
      </c>
      <c r="AG174" s="1" t="s">
        <v>140</v>
      </c>
      <c r="AH174" s="1" t="s">
        <v>154</v>
      </c>
      <c r="AI174" s="1" t="s">
        <v>142</v>
      </c>
      <c r="AJ174" s="1" t="s">
        <v>167</v>
      </c>
      <c r="AK174" s="1" t="s">
        <v>173</v>
      </c>
      <c r="AL174" s="1">
        <v>151.0</v>
      </c>
      <c r="AM174" s="1">
        <v>79.0</v>
      </c>
      <c r="AN174" s="1">
        <v>1865.97</v>
      </c>
      <c r="AO174" s="1">
        <v>15.3513</v>
      </c>
      <c r="AP174" s="1">
        <v>635.421</v>
      </c>
      <c r="AQ174" s="1">
        <v>889.779</v>
      </c>
      <c r="AR174" s="1">
        <v>10.7128</v>
      </c>
      <c r="AS174" s="1">
        <v>1304.73</v>
      </c>
      <c r="AT174" s="1">
        <v>3452.78</v>
      </c>
      <c r="AU174" s="1">
        <v>194.906</v>
      </c>
      <c r="AV174" s="1">
        <v>8.99352</v>
      </c>
      <c r="AW174" s="1">
        <v>1.11736</v>
      </c>
      <c r="AX174" s="1">
        <v>3.10022</v>
      </c>
      <c r="AY174" s="1">
        <v>576.817</v>
      </c>
      <c r="AZ174" s="1">
        <v>0.729142</v>
      </c>
      <c r="BA174" s="1">
        <v>1.30091</v>
      </c>
      <c r="BB174" s="1">
        <v>9.86123</v>
      </c>
      <c r="BC174" s="1">
        <v>4.05508</v>
      </c>
      <c r="BD174" s="1">
        <v>1.29931</v>
      </c>
      <c r="BE174" s="1">
        <v>300.508</v>
      </c>
      <c r="BF174" s="1">
        <v>6.80931</v>
      </c>
      <c r="BG174" s="1">
        <v>115.38</v>
      </c>
      <c r="BH174" s="1">
        <v>3.055263453</v>
      </c>
      <c r="BI174" s="1">
        <v>1.215200064</v>
      </c>
      <c r="BJ174" s="1">
        <v>0.593928963</v>
      </c>
      <c r="BK174" s="1">
        <v>0.037331736</v>
      </c>
      <c r="BL174" s="1" t="s">
        <v>144</v>
      </c>
      <c r="BM174" s="1" t="s">
        <v>145</v>
      </c>
      <c r="BN174" s="1" t="s">
        <v>145</v>
      </c>
      <c r="BO174" s="1" t="s">
        <v>145</v>
      </c>
      <c r="BP174" s="1" t="s">
        <v>146</v>
      </c>
      <c r="BQ174" s="1" t="s">
        <v>146</v>
      </c>
      <c r="BR174" s="1" t="s">
        <v>146</v>
      </c>
      <c r="BS174" s="1">
        <v>19.88327305</v>
      </c>
      <c r="BT174" s="1">
        <v>13.09562337</v>
      </c>
      <c r="BU174" s="1">
        <v>13.53086422</v>
      </c>
      <c r="BV174" s="1">
        <v>11.24770214</v>
      </c>
      <c r="BW174" s="1">
        <v>0.0</v>
      </c>
      <c r="BX174" s="1">
        <v>1.84085674</v>
      </c>
      <c r="BY174" s="1">
        <v>0.986525584</v>
      </c>
      <c r="BZ174" s="1" t="s">
        <v>1091</v>
      </c>
      <c r="CA174" s="1">
        <v>39.63417569</v>
      </c>
      <c r="CB174" s="1" t="s">
        <v>148</v>
      </c>
      <c r="CC174" s="1">
        <v>0.172413793</v>
      </c>
      <c r="CD174" s="1">
        <v>0.354669152</v>
      </c>
      <c r="CE174" s="1">
        <v>0.002721342</v>
      </c>
      <c r="CF174" s="1">
        <v>0.068033551</v>
      </c>
      <c r="CG174" s="1">
        <v>0.103746505</v>
      </c>
      <c r="CH174" s="1">
        <v>807.315</v>
      </c>
      <c r="CI174" s="2" t="s">
        <v>1093</v>
      </c>
      <c r="CJ174" s="1">
        <v>366.201</v>
      </c>
      <c r="CK174" s="1">
        <v>295.271</v>
      </c>
      <c r="CL174" s="1">
        <v>70.93</v>
      </c>
      <c r="CM174" s="1">
        <v>171.428</v>
      </c>
      <c r="CN174" s="1">
        <v>188.248</v>
      </c>
      <c r="CO174" s="1">
        <v>2.745</v>
      </c>
      <c r="CP174" s="1">
        <v>0.0</v>
      </c>
      <c r="CQ174" s="1">
        <v>2.745</v>
      </c>
      <c r="CR174" s="1">
        <v>0.0</v>
      </c>
      <c r="CS174" s="1">
        <v>3.78</v>
      </c>
      <c r="CT174" s="1">
        <v>3.78</v>
      </c>
      <c r="CU174" s="1">
        <v>0.0</v>
      </c>
      <c r="CV174" s="1">
        <v>1.505</v>
      </c>
      <c r="CW174" s="1">
        <v>0.0</v>
      </c>
      <c r="CX174" s="1">
        <v>0.0</v>
      </c>
      <c r="CY174" s="1">
        <v>12.149</v>
      </c>
      <c r="CZ174" s="1">
        <v>0.962</v>
      </c>
      <c r="DA174" s="1">
        <v>2.867</v>
      </c>
      <c r="DB174" s="1">
        <v>3.829</v>
      </c>
      <c r="DC174" s="1">
        <v>4.946</v>
      </c>
      <c r="DD174" s="1">
        <v>0.153</v>
      </c>
      <c r="DE174" s="1">
        <v>5.098</v>
      </c>
      <c r="DF174" s="1">
        <v>146.053</v>
      </c>
      <c r="DG174" s="1">
        <v>4.298</v>
      </c>
      <c r="DH174" s="1">
        <v>150.351</v>
      </c>
      <c r="DI174" s="1">
        <v>0.327</v>
      </c>
      <c r="DJ174" s="1">
        <v>0.427</v>
      </c>
      <c r="DK174" s="1">
        <v>0.754</v>
      </c>
      <c r="DL174" s="1">
        <v>128.089</v>
      </c>
      <c r="DM174" s="1">
        <v>59.405</v>
      </c>
      <c r="DN174" s="1">
        <v>187.494</v>
      </c>
      <c r="DO174" s="1">
        <v>0.0</v>
      </c>
      <c r="DP174" s="1">
        <v>3.78</v>
      </c>
      <c r="DQ174" s="1">
        <v>3.78</v>
      </c>
      <c r="DR174" s="1" t="s">
        <v>157</v>
      </c>
      <c r="DS174" s="1" t="s">
        <v>157</v>
      </c>
      <c r="DT174" s="1" t="s">
        <v>157</v>
      </c>
      <c r="DU174" s="1" t="s">
        <v>157</v>
      </c>
      <c r="DV174" s="1">
        <v>432.652</v>
      </c>
      <c r="DW174" s="1" t="s">
        <v>1093</v>
      </c>
      <c r="DX174" s="1">
        <v>196.253</v>
      </c>
      <c r="DY174" s="1">
        <v>91.871</v>
      </c>
      <c r="DZ174" s="1">
        <v>100.885</v>
      </c>
      <c r="EA174" s="1" t="s">
        <v>157</v>
      </c>
      <c r="EB174" s="1" t="s">
        <v>157</v>
      </c>
      <c r="EC174" s="1" t="s">
        <v>157</v>
      </c>
      <c r="ED174" s="1" t="s">
        <v>157</v>
      </c>
      <c r="EE174" s="1" t="s">
        <v>655</v>
      </c>
      <c r="EF174" s="1" t="s">
        <v>151</v>
      </c>
      <c r="EG174" s="1" t="s">
        <v>151</v>
      </c>
    </row>
    <row r="175" ht="14.25" customHeight="1">
      <c r="A175" s="1" t="s">
        <v>658</v>
      </c>
      <c r="B175" s="1" t="s">
        <v>136</v>
      </c>
      <c r="C175" s="1">
        <v>35.0</v>
      </c>
      <c r="D175" s="4" t="s">
        <v>137</v>
      </c>
      <c r="E175" s="1">
        <v>100.0</v>
      </c>
      <c r="F175" s="1">
        <v>36.0</v>
      </c>
      <c r="G175" s="1" t="s">
        <v>138</v>
      </c>
      <c r="H175" s="1">
        <v>31.4</v>
      </c>
      <c r="I175" s="1">
        <v>128.0</v>
      </c>
      <c r="J175" s="1">
        <v>195.0</v>
      </c>
      <c r="K175" s="1">
        <v>5.416666667</v>
      </c>
      <c r="L175" s="1">
        <v>0.95</v>
      </c>
      <c r="M175" s="1">
        <v>3.2</v>
      </c>
      <c r="N175" s="1">
        <v>88.0</v>
      </c>
      <c r="O175" s="1">
        <v>4.9</v>
      </c>
      <c r="P175" s="1">
        <v>3.8</v>
      </c>
      <c r="Q175" s="1">
        <v>3.5</v>
      </c>
      <c r="R175" s="1">
        <v>1.085714286</v>
      </c>
      <c r="S175" s="1">
        <v>157.0</v>
      </c>
      <c r="T175" s="1">
        <v>10.21</v>
      </c>
      <c r="U175" s="1">
        <v>4.884</v>
      </c>
      <c r="V175" s="1">
        <v>120.6</v>
      </c>
      <c r="W175" s="1">
        <f t="shared" si="1"/>
        <v>147.5433526</v>
      </c>
      <c r="X175" s="1">
        <v>76.2</v>
      </c>
      <c r="Y175" s="1">
        <v>45.12124982</v>
      </c>
      <c r="Z175" s="1">
        <f t="shared" si="2"/>
        <v>2.216250667</v>
      </c>
      <c r="AA175" s="1">
        <v>0.338130423</v>
      </c>
      <c r="AB175" s="1">
        <v>82.0</v>
      </c>
      <c r="AC175" s="1">
        <v>29.9376603</v>
      </c>
      <c r="AD175" s="1" t="s">
        <v>139</v>
      </c>
      <c r="AE175" s="1">
        <v>26.9695256</v>
      </c>
      <c r="AF175" s="1">
        <v>99.4</v>
      </c>
      <c r="AG175" s="1" t="s">
        <v>140</v>
      </c>
      <c r="AH175" s="1" t="s">
        <v>141</v>
      </c>
      <c r="AI175" s="1" t="s">
        <v>142</v>
      </c>
      <c r="AJ175" s="1" t="s">
        <v>167</v>
      </c>
      <c r="AK175" s="1" t="s">
        <v>170</v>
      </c>
      <c r="AL175" s="1">
        <v>139.0</v>
      </c>
      <c r="AM175" s="1">
        <v>90.0</v>
      </c>
      <c r="AN175" s="1">
        <v>1702.9</v>
      </c>
      <c r="AO175" s="1">
        <v>9.78285</v>
      </c>
      <c r="AP175" s="1">
        <v>474.817</v>
      </c>
      <c r="AQ175" s="1">
        <v>1049.89</v>
      </c>
      <c r="AR175" s="1">
        <v>11.6478</v>
      </c>
      <c r="AS175" s="1">
        <v>1425.69</v>
      </c>
      <c r="AT175" s="1">
        <v>1711.95</v>
      </c>
      <c r="AU175" s="1">
        <v>172.67</v>
      </c>
      <c r="AV175" s="1">
        <v>10.4759</v>
      </c>
      <c r="AW175" s="1">
        <v>0.864237</v>
      </c>
      <c r="AX175" s="1">
        <v>2.58458</v>
      </c>
      <c r="AY175" s="1">
        <v>545.022</v>
      </c>
      <c r="AZ175" s="1">
        <v>1.02936</v>
      </c>
      <c r="BA175" s="1">
        <v>1.26386</v>
      </c>
      <c r="BB175" s="1">
        <v>20.3536</v>
      </c>
      <c r="BC175" s="1">
        <v>3.483</v>
      </c>
      <c r="BD175" s="1">
        <v>1.41781</v>
      </c>
      <c r="BE175" s="1">
        <v>237.455</v>
      </c>
      <c r="BF175" s="1">
        <v>7.67281</v>
      </c>
      <c r="BG175" s="1">
        <v>106.284</v>
      </c>
      <c r="BH175" s="1">
        <v>0.829413943</v>
      </c>
      <c r="BI175" s="1">
        <v>0.234757294</v>
      </c>
      <c r="BJ175" s="1">
        <v>0.124867979</v>
      </c>
      <c r="BK175" s="1">
        <v>0.0</v>
      </c>
      <c r="BL175" s="1" t="s">
        <v>144</v>
      </c>
      <c r="BM175" s="1" t="s">
        <v>145</v>
      </c>
      <c r="BN175" s="1" t="s">
        <v>145</v>
      </c>
      <c r="BO175" s="1" t="s">
        <v>145</v>
      </c>
      <c r="BP175" s="1" t="s">
        <v>146</v>
      </c>
      <c r="BQ175" s="1" t="s">
        <v>145</v>
      </c>
      <c r="BR175" s="1" t="s">
        <v>146</v>
      </c>
      <c r="BS175" s="1">
        <v>22.32973275</v>
      </c>
      <c r="BT175" s="1">
        <v>13.69597299</v>
      </c>
      <c r="BU175" s="1">
        <v>14.98970331</v>
      </c>
      <c r="BV175" s="1">
        <v>9.801828013</v>
      </c>
      <c r="BW175" s="1">
        <v>2.412678838</v>
      </c>
      <c r="BX175" s="1">
        <v>1.471296943</v>
      </c>
      <c r="BY175" s="1">
        <v>0.863944183</v>
      </c>
      <c r="BZ175" s="1" t="s">
        <v>1091</v>
      </c>
      <c r="CA175" s="1">
        <v>30.70020121</v>
      </c>
      <c r="CB175" s="1" t="s">
        <v>148</v>
      </c>
      <c r="CC175" s="1">
        <v>4.01499E-4</v>
      </c>
      <c r="CD175" s="1">
        <v>0.276030514</v>
      </c>
      <c r="CE175" s="1">
        <v>0.379751071</v>
      </c>
      <c r="CF175" s="1">
        <v>0.165484475</v>
      </c>
      <c r="CG175" s="1">
        <v>0.068723233</v>
      </c>
      <c r="CH175" s="1">
        <v>867.775</v>
      </c>
      <c r="CI175" s="2" t="s">
        <v>1093</v>
      </c>
      <c r="CJ175" s="1">
        <v>877.648</v>
      </c>
      <c r="CK175" s="1">
        <v>526.843</v>
      </c>
      <c r="CL175" s="1">
        <v>350.805</v>
      </c>
      <c r="CM175" s="1">
        <v>13.061</v>
      </c>
      <c r="CN175" s="1">
        <v>851.699</v>
      </c>
      <c r="CO175" s="1">
        <v>10.383</v>
      </c>
      <c r="CP175" s="1">
        <v>0.0</v>
      </c>
      <c r="CQ175" s="1">
        <v>10.383</v>
      </c>
      <c r="CR175" s="1">
        <v>0.0</v>
      </c>
      <c r="CS175" s="1">
        <v>2.505</v>
      </c>
      <c r="CT175" s="1">
        <v>2.505</v>
      </c>
      <c r="CU175" s="1">
        <v>0.0</v>
      </c>
      <c r="CV175" s="1">
        <v>4.861</v>
      </c>
      <c r="CW175" s="1">
        <v>0.0</v>
      </c>
      <c r="CX175" s="1">
        <v>0.0</v>
      </c>
      <c r="CY175" s="1">
        <v>0.0</v>
      </c>
      <c r="CZ175" s="1">
        <v>0.083</v>
      </c>
      <c r="DA175" s="1">
        <v>0.589</v>
      </c>
      <c r="DB175" s="1">
        <v>0.672</v>
      </c>
      <c r="DC175" s="1">
        <v>0.0</v>
      </c>
      <c r="DD175" s="1">
        <v>0.056</v>
      </c>
      <c r="DE175" s="1">
        <v>0.056</v>
      </c>
      <c r="DF175" s="1">
        <v>9.343</v>
      </c>
      <c r="DG175" s="1">
        <v>2.991</v>
      </c>
      <c r="DH175" s="1">
        <v>12.333</v>
      </c>
      <c r="DI175" s="1">
        <v>0.446</v>
      </c>
      <c r="DJ175" s="1">
        <v>1.76</v>
      </c>
      <c r="DK175" s="1">
        <v>2.206</v>
      </c>
      <c r="DL175" s="1">
        <v>506.531</v>
      </c>
      <c r="DM175" s="1">
        <v>342.846</v>
      </c>
      <c r="DN175" s="1">
        <v>849.377</v>
      </c>
      <c r="DO175" s="1">
        <v>0.0</v>
      </c>
      <c r="DP175" s="1">
        <v>2.505</v>
      </c>
      <c r="DQ175" s="1">
        <v>2.505</v>
      </c>
      <c r="DR175" s="1" t="s">
        <v>157</v>
      </c>
      <c r="DS175" s="1" t="s">
        <v>149</v>
      </c>
      <c r="DT175" s="1" t="s">
        <v>158</v>
      </c>
      <c r="DU175" s="1" t="s">
        <v>149</v>
      </c>
      <c r="DV175" s="1">
        <v>509.586</v>
      </c>
      <c r="DW175" s="1" t="s">
        <v>1093</v>
      </c>
      <c r="DX175" s="1">
        <v>515.384</v>
      </c>
      <c r="DY175" s="1">
        <v>7.67</v>
      </c>
      <c r="DZ175" s="1">
        <v>500.146</v>
      </c>
      <c r="EA175" s="1" t="s">
        <v>157</v>
      </c>
      <c r="EB175" s="1" t="s">
        <v>149</v>
      </c>
      <c r="EC175" s="1" t="s">
        <v>158</v>
      </c>
      <c r="ED175" s="1" t="s">
        <v>149</v>
      </c>
      <c r="EE175" s="1" t="s">
        <v>659</v>
      </c>
      <c r="EF175" s="1" t="s">
        <v>151</v>
      </c>
      <c r="EG175" s="1" t="s">
        <v>151</v>
      </c>
    </row>
    <row r="176" ht="14.25" customHeight="1">
      <c r="A176" s="1" t="s">
        <v>660</v>
      </c>
      <c r="B176" s="1" t="s">
        <v>136</v>
      </c>
      <c r="C176" s="1">
        <v>49.0</v>
      </c>
      <c r="D176" s="4" t="s">
        <v>161</v>
      </c>
      <c r="E176" s="1">
        <v>107.0</v>
      </c>
      <c r="F176" s="1">
        <v>30.0</v>
      </c>
      <c r="G176" s="1" t="s">
        <v>138</v>
      </c>
      <c r="H176" s="1">
        <v>40.0</v>
      </c>
      <c r="I176" s="1">
        <v>117.0</v>
      </c>
      <c r="J176" s="1">
        <v>187.0</v>
      </c>
      <c r="K176" s="1">
        <v>6.233333333</v>
      </c>
      <c r="L176" s="1">
        <v>1.01</v>
      </c>
      <c r="M176" s="1">
        <v>1.0</v>
      </c>
      <c r="N176" s="1">
        <v>95.0</v>
      </c>
      <c r="O176" s="1">
        <v>5.6</v>
      </c>
      <c r="P176" s="1">
        <v>2.18</v>
      </c>
      <c r="Q176" s="1">
        <v>3.69</v>
      </c>
      <c r="R176" s="1">
        <v>0.590785908</v>
      </c>
      <c r="S176" s="1">
        <v>200.0</v>
      </c>
      <c r="T176" s="1">
        <v>11.45</v>
      </c>
      <c r="U176" s="1">
        <v>5.2725</v>
      </c>
      <c r="V176" s="1">
        <v>112.1</v>
      </c>
      <c r="W176" s="1">
        <f t="shared" si="1"/>
        <v>129.1960508</v>
      </c>
      <c r="X176" s="1">
        <v>66.8</v>
      </c>
      <c r="Y176" s="1">
        <v>37.27009013</v>
      </c>
      <c r="Z176" s="1">
        <f t="shared" si="2"/>
        <v>2.683116667</v>
      </c>
      <c r="AA176" s="1">
        <v>0.328897667</v>
      </c>
      <c r="AB176" s="1">
        <v>74.2</v>
      </c>
      <c r="AC176" s="1">
        <v>26.9919868</v>
      </c>
      <c r="AD176" s="1" t="s">
        <v>139</v>
      </c>
      <c r="AE176" s="1">
        <v>30.04479039</v>
      </c>
      <c r="AF176" s="1">
        <v>98.3</v>
      </c>
      <c r="AG176" s="1" t="s">
        <v>140</v>
      </c>
      <c r="AH176" s="1" t="s">
        <v>141</v>
      </c>
      <c r="AI176" s="1" t="s">
        <v>142</v>
      </c>
      <c r="AJ176" s="1" t="s">
        <v>142</v>
      </c>
      <c r="AK176" s="1" t="s">
        <v>173</v>
      </c>
      <c r="AL176" s="1">
        <v>142.0</v>
      </c>
      <c r="AM176" s="1">
        <v>89.0</v>
      </c>
      <c r="AN176" s="1">
        <v>2246.85</v>
      </c>
      <c r="AO176" s="1">
        <v>12.6322</v>
      </c>
      <c r="AP176" s="1">
        <v>746.665</v>
      </c>
      <c r="AQ176" s="1">
        <v>1091.3</v>
      </c>
      <c r="AR176" s="1">
        <v>13.0177</v>
      </c>
      <c r="AS176" s="1">
        <v>2074.07</v>
      </c>
      <c r="AT176" s="1">
        <v>2760.47</v>
      </c>
      <c r="AU176" s="1">
        <v>227.509</v>
      </c>
      <c r="AV176" s="1">
        <v>10.2052</v>
      </c>
      <c r="AW176" s="1">
        <v>1.19844</v>
      </c>
      <c r="AX176" s="1">
        <v>3.45989</v>
      </c>
      <c r="AY176" s="1">
        <v>752.818</v>
      </c>
      <c r="AZ176" s="1">
        <v>1.32858</v>
      </c>
      <c r="BA176" s="1">
        <v>1.6678</v>
      </c>
      <c r="BB176" s="1">
        <v>16.7065</v>
      </c>
      <c r="BC176" s="1">
        <v>5.29106</v>
      </c>
      <c r="BD176" s="1">
        <v>1.26406</v>
      </c>
      <c r="BE176" s="1">
        <v>359.291</v>
      </c>
      <c r="BF176" s="1">
        <v>6.92618</v>
      </c>
      <c r="BG176" s="1">
        <v>100.917</v>
      </c>
      <c r="BH176" s="1">
        <v>0.134261347</v>
      </c>
      <c r="BI176" s="1">
        <v>0.0</v>
      </c>
      <c r="BJ176" s="1">
        <v>0.054366499</v>
      </c>
      <c r="BK176" s="1">
        <v>0.019259684</v>
      </c>
      <c r="BL176" s="1" t="s">
        <v>144</v>
      </c>
      <c r="BM176" s="1" t="s">
        <v>145</v>
      </c>
      <c r="BN176" s="1" t="s">
        <v>145</v>
      </c>
      <c r="BO176" s="1" t="s">
        <v>145</v>
      </c>
      <c r="BP176" s="1" t="s">
        <v>146</v>
      </c>
      <c r="BQ176" s="1" t="s">
        <v>146</v>
      </c>
      <c r="BR176" s="1" t="s">
        <v>146</v>
      </c>
      <c r="BS176" s="1">
        <v>22.61181654</v>
      </c>
      <c r="BT176" s="1">
        <v>12.72186712</v>
      </c>
      <c r="BU176" s="1">
        <v>15.03533121</v>
      </c>
      <c r="BV176" s="1">
        <v>8.536688156</v>
      </c>
      <c r="BW176" s="1">
        <v>3.597522935</v>
      </c>
      <c r="BX176" s="1">
        <v>0.87951129</v>
      </c>
      <c r="BY176" s="1">
        <v>0.391415795</v>
      </c>
      <c r="BZ176" s="1" t="s">
        <v>1091</v>
      </c>
      <c r="CA176" s="1">
        <v>30.26653103</v>
      </c>
      <c r="CB176" s="1" t="s">
        <v>148</v>
      </c>
      <c r="CC176" s="1">
        <v>0.01293364</v>
      </c>
      <c r="CD176" s="1">
        <v>0.146319352</v>
      </c>
      <c r="CE176" s="1">
        <v>0.166082437</v>
      </c>
      <c r="CF176" s="1">
        <v>0.54695999</v>
      </c>
      <c r="CG176" s="1">
        <v>0.006164632</v>
      </c>
      <c r="CH176" s="1">
        <v>535.24</v>
      </c>
      <c r="CI176" s="2" t="s">
        <v>1093</v>
      </c>
      <c r="CJ176" s="1">
        <v>103.365</v>
      </c>
      <c r="CK176" s="1">
        <v>65.215</v>
      </c>
      <c r="CL176" s="1">
        <v>38.15</v>
      </c>
      <c r="CM176" s="1">
        <v>46.561</v>
      </c>
      <c r="CN176" s="1">
        <v>46.711</v>
      </c>
      <c r="CO176" s="1">
        <v>3.927</v>
      </c>
      <c r="CP176" s="1">
        <v>0.0</v>
      </c>
      <c r="CQ176" s="1">
        <v>3.927</v>
      </c>
      <c r="CR176" s="1">
        <v>0.0</v>
      </c>
      <c r="CS176" s="1">
        <v>6.166</v>
      </c>
      <c r="CT176" s="1">
        <v>6.166</v>
      </c>
      <c r="CU176" s="1">
        <v>0.0</v>
      </c>
      <c r="CV176" s="1">
        <v>2.054</v>
      </c>
      <c r="CW176" s="1">
        <v>0.0</v>
      </c>
      <c r="CX176" s="1">
        <v>0.0</v>
      </c>
      <c r="CY176" s="1">
        <v>0.0</v>
      </c>
      <c r="CZ176" s="1">
        <v>1.699</v>
      </c>
      <c r="DA176" s="1">
        <v>0.661</v>
      </c>
      <c r="DB176" s="1">
        <v>2.36</v>
      </c>
      <c r="DC176" s="1">
        <v>20.011</v>
      </c>
      <c r="DD176" s="1">
        <v>0.216</v>
      </c>
      <c r="DE176" s="1">
        <v>20.227</v>
      </c>
      <c r="DF176" s="1">
        <v>19.138</v>
      </c>
      <c r="DG176" s="1">
        <v>4.836</v>
      </c>
      <c r="DH176" s="1">
        <v>23.974</v>
      </c>
      <c r="DI176" s="1">
        <v>0.752</v>
      </c>
      <c r="DJ176" s="1">
        <v>4.15</v>
      </c>
      <c r="DK176" s="1">
        <v>4.903</v>
      </c>
      <c r="DL176" s="1">
        <v>19.687</v>
      </c>
      <c r="DM176" s="1">
        <v>22.121</v>
      </c>
      <c r="DN176" s="1">
        <v>41.808</v>
      </c>
      <c r="DO176" s="1">
        <v>0.0</v>
      </c>
      <c r="DP176" s="1">
        <v>6.166</v>
      </c>
      <c r="DQ176" s="1">
        <v>6.166</v>
      </c>
      <c r="DR176" s="1" t="s">
        <v>158</v>
      </c>
      <c r="DS176" s="1" t="s">
        <v>158</v>
      </c>
      <c r="DT176" s="1" t="s">
        <v>158</v>
      </c>
      <c r="DU176" s="1" t="s">
        <v>158</v>
      </c>
      <c r="DV176" s="1">
        <v>238.218</v>
      </c>
      <c r="DW176" s="1" t="s">
        <v>1093</v>
      </c>
      <c r="DX176" s="1">
        <v>46.004</v>
      </c>
      <c r="DY176" s="1">
        <v>20.723</v>
      </c>
      <c r="DZ176" s="1">
        <v>20.789</v>
      </c>
      <c r="EA176" s="1" t="s">
        <v>158</v>
      </c>
      <c r="EB176" s="1" t="s">
        <v>158</v>
      </c>
      <c r="EC176" s="1" t="s">
        <v>158</v>
      </c>
      <c r="ED176" s="1" t="s">
        <v>158</v>
      </c>
      <c r="EE176" s="1" t="s">
        <v>661</v>
      </c>
      <c r="EF176" s="1" t="s">
        <v>151</v>
      </c>
      <c r="EG176" s="1" t="s">
        <v>151</v>
      </c>
    </row>
    <row r="177" ht="14.25" customHeight="1">
      <c r="A177" s="1" t="s">
        <v>666</v>
      </c>
      <c r="B177" s="1" t="s">
        <v>136</v>
      </c>
      <c r="C177" s="1">
        <v>50.0</v>
      </c>
      <c r="D177" s="4" t="s">
        <v>161</v>
      </c>
      <c r="E177" s="1">
        <v>107.0</v>
      </c>
      <c r="F177" s="1">
        <v>37.0</v>
      </c>
      <c r="G177" s="1" t="s">
        <v>138</v>
      </c>
      <c r="H177" s="1">
        <v>37.4</v>
      </c>
      <c r="I177" s="1">
        <v>135.0</v>
      </c>
      <c r="J177" s="1">
        <v>210.0</v>
      </c>
      <c r="K177" s="1">
        <v>5.675675676</v>
      </c>
      <c r="L177" s="1">
        <v>129.64</v>
      </c>
      <c r="M177" s="1">
        <v>2.1</v>
      </c>
      <c r="N177" s="1">
        <v>101.0</v>
      </c>
      <c r="O177" s="1">
        <v>5.1</v>
      </c>
      <c r="P177" s="1">
        <v>4.28</v>
      </c>
      <c r="Q177" s="1">
        <v>4.53</v>
      </c>
      <c r="R177" s="1">
        <v>0.944812362</v>
      </c>
      <c r="S177" s="1">
        <v>188.0</v>
      </c>
      <c r="T177" s="1">
        <v>11.87</v>
      </c>
      <c r="U177" s="1">
        <v>5.6055</v>
      </c>
      <c r="V177" s="1">
        <v>101.9</v>
      </c>
      <c r="W177" s="1">
        <f t="shared" si="1"/>
        <v>112.7523154</v>
      </c>
      <c r="X177" s="1">
        <v>63.5</v>
      </c>
      <c r="Y177" s="1">
        <v>33.81562683</v>
      </c>
      <c r="Z177" s="1">
        <f t="shared" si="2"/>
        <v>2.957212667</v>
      </c>
      <c r="AA177" s="1">
        <v>0.324390705</v>
      </c>
      <c r="AB177" s="1">
        <v>77.6</v>
      </c>
      <c r="AC177" s="1">
        <v>28.53779474</v>
      </c>
      <c r="AD177" s="1" t="s">
        <v>139</v>
      </c>
      <c r="AE177" s="1">
        <v>33.95185486</v>
      </c>
      <c r="AF177" s="1">
        <v>100.6</v>
      </c>
      <c r="AG177" s="1" t="s">
        <v>140</v>
      </c>
      <c r="AH177" s="1" t="s">
        <v>141</v>
      </c>
      <c r="AI177" s="1" t="s">
        <v>142</v>
      </c>
      <c r="AJ177" s="1" t="s">
        <v>167</v>
      </c>
      <c r="AK177" s="1" t="s">
        <v>143</v>
      </c>
      <c r="AL177" s="1">
        <v>149.0</v>
      </c>
      <c r="AM177" s="1">
        <v>93.0</v>
      </c>
      <c r="AN177" s="1">
        <v>1689.37</v>
      </c>
      <c r="AO177" s="1">
        <v>15.7397</v>
      </c>
      <c r="AP177" s="1">
        <v>381.705</v>
      </c>
      <c r="AQ177" s="1">
        <v>839.691</v>
      </c>
      <c r="AR177" s="1">
        <v>11.2685</v>
      </c>
      <c r="AS177" s="1">
        <v>1175.62</v>
      </c>
      <c r="AT177" s="1">
        <v>2473.41</v>
      </c>
      <c r="AU177" s="1">
        <v>220.448</v>
      </c>
      <c r="AV177" s="1">
        <v>10.1231</v>
      </c>
      <c r="AW177" s="1">
        <v>0.940145</v>
      </c>
      <c r="AX177" s="1">
        <v>3.45919</v>
      </c>
      <c r="AY177" s="1">
        <v>735.981</v>
      </c>
      <c r="AZ177" s="1">
        <v>0.796564</v>
      </c>
      <c r="BA177" s="1">
        <v>1.19482</v>
      </c>
      <c r="BB177" s="1">
        <v>14.8251</v>
      </c>
      <c r="BC177" s="1">
        <v>3.91539</v>
      </c>
      <c r="BD177" s="1">
        <v>1.71785</v>
      </c>
      <c r="BE177" s="1">
        <v>287.2</v>
      </c>
      <c r="BF177" s="1">
        <v>6.88148</v>
      </c>
      <c r="BG177" s="1">
        <v>148.837</v>
      </c>
      <c r="BH177" s="1">
        <v>3.243011313</v>
      </c>
      <c r="BI177" s="1">
        <v>1.056152239</v>
      </c>
      <c r="BJ177" s="1">
        <v>1.908651958</v>
      </c>
      <c r="BK177" s="1">
        <v>0.040354635</v>
      </c>
      <c r="BL177" s="1" t="s">
        <v>144</v>
      </c>
      <c r="BM177" s="1" t="s">
        <v>145</v>
      </c>
      <c r="BN177" s="1" t="s">
        <v>145</v>
      </c>
      <c r="BO177" s="1" t="s">
        <v>145</v>
      </c>
      <c r="BP177" s="1" t="s">
        <v>145</v>
      </c>
      <c r="BQ177" s="1" t="s">
        <v>146</v>
      </c>
      <c r="BR177" s="1" t="s">
        <v>146</v>
      </c>
      <c r="BS177" s="1">
        <v>19.45850892</v>
      </c>
      <c r="BT177" s="1">
        <v>11.05008293</v>
      </c>
      <c r="BU177" s="1">
        <v>12.8480127</v>
      </c>
      <c r="BV177" s="1">
        <v>9.425664088</v>
      </c>
      <c r="BW177" s="1">
        <v>4.104237518</v>
      </c>
      <c r="BX177" s="1">
        <v>0.472775501</v>
      </c>
      <c r="BY177" s="1">
        <v>0.279914447</v>
      </c>
      <c r="BZ177" s="1" t="s">
        <v>1091</v>
      </c>
      <c r="CA177" s="1">
        <v>31.2166998</v>
      </c>
      <c r="CB177" s="1" t="s">
        <v>148</v>
      </c>
      <c r="CC177" s="1">
        <v>0.016738661</v>
      </c>
      <c r="CD177" s="1">
        <v>0.555345572</v>
      </c>
      <c r="CE177" s="1">
        <v>0.165766739</v>
      </c>
      <c r="CF177" s="1">
        <v>0.134179266</v>
      </c>
      <c r="CG177" s="1">
        <v>0.021328294</v>
      </c>
      <c r="CH177" s="1">
        <v>350.976</v>
      </c>
      <c r="CI177" s="2" t="s">
        <v>1093</v>
      </c>
      <c r="CJ177" s="1">
        <v>61.378</v>
      </c>
      <c r="CK177" s="1">
        <v>38.263</v>
      </c>
      <c r="CL177" s="1">
        <v>23.115</v>
      </c>
      <c r="CM177" s="1">
        <v>27.096</v>
      </c>
      <c r="CN177" s="1">
        <v>25.257</v>
      </c>
      <c r="CO177" s="1">
        <v>5.989</v>
      </c>
      <c r="CP177" s="1">
        <v>0.0</v>
      </c>
      <c r="CQ177" s="1">
        <v>5.989</v>
      </c>
      <c r="CR177" s="1">
        <v>0.082</v>
      </c>
      <c r="CS177" s="1">
        <v>2.954</v>
      </c>
      <c r="CT177" s="1">
        <v>3.037</v>
      </c>
      <c r="CU177" s="1">
        <v>0.0</v>
      </c>
      <c r="CV177" s="1">
        <v>0.603</v>
      </c>
      <c r="CW177" s="1">
        <v>0.0</v>
      </c>
      <c r="CX177" s="1">
        <v>0.0</v>
      </c>
      <c r="CY177" s="1">
        <v>7.227</v>
      </c>
      <c r="CZ177" s="1">
        <v>0.0</v>
      </c>
      <c r="DA177" s="1">
        <v>0.0</v>
      </c>
      <c r="DB177" s="1">
        <v>0.0</v>
      </c>
      <c r="DC177" s="1">
        <v>5.919</v>
      </c>
      <c r="DD177" s="1">
        <v>0.212</v>
      </c>
      <c r="DE177" s="1">
        <v>6.131</v>
      </c>
      <c r="DF177" s="1">
        <v>10.946</v>
      </c>
      <c r="DG177" s="1">
        <v>2.792</v>
      </c>
      <c r="DH177" s="1">
        <v>13.738</v>
      </c>
      <c r="DI177" s="1">
        <v>1.725</v>
      </c>
      <c r="DJ177" s="1">
        <v>2.196</v>
      </c>
      <c r="DK177" s="1">
        <v>3.921</v>
      </c>
      <c r="DL177" s="1">
        <v>6.375</v>
      </c>
      <c r="DM177" s="1">
        <v>14.961</v>
      </c>
      <c r="DN177" s="1">
        <v>21.336</v>
      </c>
      <c r="DO177" s="1">
        <v>0.082</v>
      </c>
      <c r="DP177" s="1">
        <v>2.954</v>
      </c>
      <c r="DQ177" s="1">
        <v>3.037</v>
      </c>
      <c r="DR177" s="1" t="s">
        <v>158</v>
      </c>
      <c r="DS177" s="1" t="s">
        <v>158</v>
      </c>
      <c r="DT177" s="1" t="s">
        <v>158</v>
      </c>
      <c r="DU177" s="1" t="s">
        <v>158</v>
      </c>
      <c r="DV177" s="1">
        <v>207.755</v>
      </c>
      <c r="DW177" s="1" t="s">
        <v>1093</v>
      </c>
      <c r="DX177" s="1">
        <v>36.332</v>
      </c>
      <c r="DY177" s="1">
        <v>16.039</v>
      </c>
      <c r="DZ177" s="1">
        <v>14.951</v>
      </c>
      <c r="EA177" s="1" t="s">
        <v>158</v>
      </c>
      <c r="EB177" s="1" t="s">
        <v>158</v>
      </c>
      <c r="EC177" s="1" t="s">
        <v>158</v>
      </c>
      <c r="ED177" s="1" t="s">
        <v>158</v>
      </c>
      <c r="EE177" s="1" t="s">
        <v>667</v>
      </c>
      <c r="EF177" s="1" t="s">
        <v>151</v>
      </c>
      <c r="EG177" s="1" t="s">
        <v>151</v>
      </c>
    </row>
    <row r="178" ht="14.25" customHeight="1">
      <c r="A178" s="1" t="s">
        <v>668</v>
      </c>
      <c r="B178" s="1" t="s">
        <v>136</v>
      </c>
      <c r="C178" s="1">
        <v>59.0</v>
      </c>
      <c r="D178" s="4" t="s">
        <v>161</v>
      </c>
      <c r="E178" s="1">
        <v>54.0</v>
      </c>
      <c r="F178" s="1">
        <v>34.0</v>
      </c>
      <c r="G178" s="1" t="s">
        <v>138</v>
      </c>
      <c r="H178" s="1">
        <v>17.9</v>
      </c>
      <c r="I178" s="1">
        <v>50.0</v>
      </c>
      <c r="J178" s="1">
        <v>102.0</v>
      </c>
      <c r="K178" s="1">
        <v>3.0</v>
      </c>
      <c r="L178" s="1">
        <v>64.8</v>
      </c>
      <c r="M178" s="1">
        <v>0.7</v>
      </c>
      <c r="N178" s="1">
        <v>136.0</v>
      </c>
      <c r="O178" s="1">
        <v>6.3</v>
      </c>
      <c r="P178" s="1">
        <v>1.98</v>
      </c>
      <c r="Q178" s="1">
        <v>5.05</v>
      </c>
      <c r="R178" s="1">
        <v>0.392079208</v>
      </c>
      <c r="S178" s="1">
        <v>89.0</v>
      </c>
      <c r="T178" s="1">
        <v>3.95</v>
      </c>
      <c r="U178" s="1">
        <v>7.548</v>
      </c>
      <c r="V178" s="1">
        <v>26.5</v>
      </c>
      <c r="W178" s="1">
        <f t="shared" si="1"/>
        <v>19.51581028</v>
      </c>
      <c r="X178" s="1">
        <v>175.9</v>
      </c>
      <c r="Y178" s="1">
        <v>75.46638226</v>
      </c>
      <c r="Z178" s="1">
        <f t="shared" si="2"/>
        <v>1.325093333</v>
      </c>
      <c r="AA178" s="1">
        <v>0.365755578</v>
      </c>
      <c r="AB178" s="1">
        <v>77.4</v>
      </c>
      <c r="AC178" s="1">
        <v>24.45620491</v>
      </c>
      <c r="AD178" s="1" t="s">
        <v>154</v>
      </c>
      <c r="AE178" s="1">
        <v>29.71034223</v>
      </c>
      <c r="AF178" s="1">
        <v>101.3</v>
      </c>
      <c r="AG178" s="1" t="s">
        <v>140</v>
      </c>
      <c r="AH178" s="1" t="s">
        <v>141</v>
      </c>
      <c r="AI178" s="1" t="s">
        <v>142</v>
      </c>
      <c r="AJ178" s="1" t="s">
        <v>142</v>
      </c>
      <c r="AK178" s="1" t="s">
        <v>173</v>
      </c>
      <c r="AL178" s="1">
        <v>125.0</v>
      </c>
      <c r="AM178" s="1">
        <v>89.0</v>
      </c>
      <c r="AN178" s="1">
        <v>1671.05</v>
      </c>
      <c r="AO178" s="1">
        <v>21.3301</v>
      </c>
      <c r="AP178" s="1">
        <v>899.903</v>
      </c>
      <c r="AQ178" s="1">
        <v>1050.62</v>
      </c>
      <c r="AR178" s="1">
        <v>10.6351</v>
      </c>
      <c r="AS178" s="1">
        <v>1335.6</v>
      </c>
      <c r="AT178" s="1">
        <v>3336.87</v>
      </c>
      <c r="AU178" s="1">
        <v>193.993</v>
      </c>
      <c r="AV178" s="1">
        <v>9.8251</v>
      </c>
      <c r="AW178" s="1">
        <v>1.42345</v>
      </c>
      <c r="AX178" s="1">
        <v>2.91486</v>
      </c>
      <c r="AY178" s="1">
        <v>952.569</v>
      </c>
      <c r="AZ178" s="1">
        <v>0.820001</v>
      </c>
      <c r="BA178" s="1">
        <v>1.24008</v>
      </c>
      <c r="BB178" s="1">
        <v>9.50908</v>
      </c>
      <c r="BC178" s="1">
        <v>3.76222</v>
      </c>
      <c r="BD178" s="1">
        <v>1.28688</v>
      </c>
      <c r="BE178" s="1">
        <v>262.39</v>
      </c>
      <c r="BF178" s="1">
        <v>7.04763</v>
      </c>
      <c r="BG178" s="1">
        <v>170.911</v>
      </c>
      <c r="BH178" s="1">
        <v>0.952077346</v>
      </c>
      <c r="BI178" s="1">
        <v>0.214736263</v>
      </c>
      <c r="BJ178" s="1">
        <v>0.0</v>
      </c>
      <c r="BK178" s="1">
        <v>0.0</v>
      </c>
      <c r="BL178" s="1" t="s">
        <v>144</v>
      </c>
      <c r="BM178" s="1" t="s">
        <v>145</v>
      </c>
      <c r="BN178" s="1" t="s">
        <v>146</v>
      </c>
      <c r="BO178" s="1" t="s">
        <v>145</v>
      </c>
      <c r="BP178" s="1" t="s">
        <v>145</v>
      </c>
      <c r="BQ178" s="1" t="s">
        <v>146</v>
      </c>
      <c r="BR178" s="1" t="s">
        <v>146</v>
      </c>
      <c r="BS178" s="1">
        <v>22.09091329</v>
      </c>
      <c r="BT178" s="1">
        <v>14.87793115</v>
      </c>
      <c r="BU178" s="1">
        <v>1.657498586</v>
      </c>
      <c r="BV178" s="1">
        <v>1.780606835</v>
      </c>
      <c r="BW178" s="1">
        <v>6.104314239</v>
      </c>
      <c r="BX178" s="1">
        <v>-0.289656701</v>
      </c>
      <c r="BY178" s="1">
        <v>-0.173343328</v>
      </c>
      <c r="BZ178" s="1" t="s">
        <v>1094</v>
      </c>
      <c r="CA178" s="1">
        <v>28.87660415</v>
      </c>
      <c r="CB178" s="1" t="s">
        <v>148</v>
      </c>
      <c r="CC178" s="1">
        <v>0.031712388</v>
      </c>
      <c r="CD178" s="1">
        <v>0.05892915</v>
      </c>
      <c r="CE178" s="1">
        <v>0.240428232</v>
      </c>
      <c r="CF178" s="1">
        <v>0.439504806</v>
      </c>
      <c r="CG178" s="1">
        <v>0.046724808</v>
      </c>
      <c r="CH178" s="1">
        <v>1024.538</v>
      </c>
      <c r="CI178" s="2" t="s">
        <v>1080</v>
      </c>
      <c r="CJ178" s="1">
        <v>1071.211</v>
      </c>
      <c r="CK178" s="1">
        <v>883.847</v>
      </c>
      <c r="CL178" s="1">
        <v>187.364</v>
      </c>
      <c r="CM178" s="1">
        <v>332.549</v>
      </c>
      <c r="CN178" s="1">
        <v>671.377</v>
      </c>
      <c r="CO178" s="1">
        <v>5.441</v>
      </c>
      <c r="CP178" s="1">
        <v>0.0</v>
      </c>
      <c r="CQ178" s="1">
        <v>5.441</v>
      </c>
      <c r="CR178" s="1">
        <v>0.0</v>
      </c>
      <c r="CS178" s="1">
        <v>61.844</v>
      </c>
      <c r="CT178" s="1">
        <v>61.844</v>
      </c>
      <c r="CU178" s="1">
        <v>0.0</v>
      </c>
      <c r="CV178" s="1">
        <v>2.44</v>
      </c>
      <c r="CW178" s="1">
        <v>262.894</v>
      </c>
      <c r="CX178" s="1">
        <v>0.0</v>
      </c>
      <c r="CY178" s="1">
        <v>16.764</v>
      </c>
      <c r="CZ178" s="1">
        <v>0.249</v>
      </c>
      <c r="DA178" s="1">
        <v>0.0</v>
      </c>
      <c r="DB178" s="1">
        <v>0.249</v>
      </c>
      <c r="DC178" s="1">
        <v>0.0</v>
      </c>
      <c r="DD178" s="1">
        <v>0.0</v>
      </c>
      <c r="DE178" s="1">
        <v>0.0</v>
      </c>
      <c r="DF178" s="1">
        <v>51.189</v>
      </c>
      <c r="DG178" s="1">
        <v>1.454</v>
      </c>
      <c r="DH178" s="1">
        <v>52.643</v>
      </c>
      <c r="DI178" s="1">
        <v>2.914</v>
      </c>
      <c r="DJ178" s="1">
        <v>0.135</v>
      </c>
      <c r="DK178" s="1">
        <v>3.049</v>
      </c>
      <c r="DL178" s="1">
        <v>544.397</v>
      </c>
      <c r="DM178" s="1">
        <v>123.931</v>
      </c>
      <c r="DN178" s="1">
        <v>668.328</v>
      </c>
      <c r="DO178" s="1">
        <v>0.0</v>
      </c>
      <c r="DP178" s="1">
        <v>61.844</v>
      </c>
      <c r="DQ178" s="1">
        <v>61.844</v>
      </c>
      <c r="DR178" s="1" t="s">
        <v>157</v>
      </c>
      <c r="DS178" s="1" t="s">
        <v>149</v>
      </c>
      <c r="DT178" s="1" t="s">
        <v>149</v>
      </c>
      <c r="DU178" s="1" t="s">
        <v>149</v>
      </c>
      <c r="DV178" s="1">
        <v>613.11</v>
      </c>
      <c r="DW178" s="1" t="s">
        <v>1092</v>
      </c>
      <c r="DX178" s="1">
        <v>641.041</v>
      </c>
      <c r="DY178" s="1">
        <v>199.006</v>
      </c>
      <c r="DZ178" s="1">
        <v>401.77</v>
      </c>
      <c r="EA178" s="1" t="s">
        <v>157</v>
      </c>
      <c r="EB178" s="1" t="s">
        <v>149</v>
      </c>
      <c r="EC178" s="1" t="s">
        <v>149</v>
      </c>
      <c r="ED178" s="1" t="s">
        <v>149</v>
      </c>
      <c r="EE178" s="1" t="s">
        <v>669</v>
      </c>
      <c r="EF178" s="1" t="s">
        <v>151</v>
      </c>
      <c r="EG178" s="1" t="s">
        <v>151</v>
      </c>
    </row>
    <row r="179" ht="14.25" customHeight="1">
      <c r="A179" s="1" t="s">
        <v>670</v>
      </c>
      <c r="B179" s="1" t="s">
        <v>136</v>
      </c>
      <c r="C179" s="1">
        <v>49.0</v>
      </c>
      <c r="D179" s="4" t="s">
        <v>161</v>
      </c>
      <c r="E179" s="1">
        <v>86.9</v>
      </c>
      <c r="F179" s="1">
        <v>42.0</v>
      </c>
      <c r="G179" s="1" t="s">
        <v>154</v>
      </c>
      <c r="H179" s="1">
        <v>23.2</v>
      </c>
      <c r="I179" s="1">
        <v>114.0</v>
      </c>
      <c r="J179" s="1">
        <v>189.0</v>
      </c>
      <c r="K179" s="1">
        <v>4.5</v>
      </c>
      <c r="L179" s="1">
        <v>105.0</v>
      </c>
      <c r="M179" s="1">
        <v>1.3</v>
      </c>
      <c r="N179" s="1">
        <v>84.0</v>
      </c>
      <c r="O179" s="1">
        <v>4.8</v>
      </c>
      <c r="P179" s="1">
        <v>1.06</v>
      </c>
      <c r="Q179" s="1">
        <v>8.0</v>
      </c>
      <c r="R179" s="1">
        <v>0.1325</v>
      </c>
      <c r="S179" s="1">
        <v>166.0</v>
      </c>
      <c r="T179" s="1">
        <v>6.72</v>
      </c>
      <c r="U179" s="1">
        <v>4.662</v>
      </c>
      <c r="V179" s="1">
        <v>99.9</v>
      </c>
      <c r="W179" s="1">
        <f t="shared" si="1"/>
        <v>115.6626506</v>
      </c>
      <c r="X179" s="1">
        <v>116.5</v>
      </c>
      <c r="Y179" s="1">
        <v>71.81926825</v>
      </c>
      <c r="Z179" s="1">
        <f t="shared" si="2"/>
        <v>1.392384</v>
      </c>
      <c r="AA179" s="1">
        <v>0.362900158</v>
      </c>
      <c r="AB179" s="1">
        <v>79.8</v>
      </c>
      <c r="AC179" s="1">
        <v>27.71017106</v>
      </c>
      <c r="AD179" s="1" t="s">
        <v>139</v>
      </c>
      <c r="AE179" s="1">
        <v>31.50203874</v>
      </c>
      <c r="AF179" s="1">
        <v>101.1</v>
      </c>
      <c r="AG179" s="1" t="s">
        <v>140</v>
      </c>
      <c r="AH179" s="1" t="s">
        <v>141</v>
      </c>
      <c r="AI179" s="1" t="s">
        <v>142</v>
      </c>
      <c r="AJ179" s="1" t="s">
        <v>167</v>
      </c>
      <c r="AK179" s="1" t="s">
        <v>143</v>
      </c>
      <c r="AL179" s="1">
        <v>120.0</v>
      </c>
      <c r="AM179" s="1">
        <v>75.0</v>
      </c>
      <c r="AN179" s="1">
        <v>1737.81</v>
      </c>
      <c r="AO179" s="1">
        <v>17.4503</v>
      </c>
      <c r="AP179" s="1">
        <v>577.725</v>
      </c>
      <c r="AQ179" s="1">
        <v>918.605</v>
      </c>
      <c r="AR179" s="1">
        <v>10.8799</v>
      </c>
      <c r="AS179" s="1">
        <v>1033.2</v>
      </c>
      <c r="AT179" s="1">
        <v>3112.36</v>
      </c>
      <c r="AU179" s="1">
        <v>216.435</v>
      </c>
      <c r="AV179" s="1">
        <v>9.59078</v>
      </c>
      <c r="AW179" s="1">
        <v>1.04143</v>
      </c>
      <c r="AX179" s="1">
        <v>3.03925</v>
      </c>
      <c r="AY179" s="1">
        <v>804.293</v>
      </c>
      <c r="AZ179" s="1">
        <v>0.85237</v>
      </c>
      <c r="BA179" s="1">
        <v>1.25768</v>
      </c>
      <c r="BB179" s="1">
        <v>13.4305</v>
      </c>
      <c r="BC179" s="1">
        <v>3.94693</v>
      </c>
      <c r="BD179" s="1">
        <v>1.1876</v>
      </c>
      <c r="BE179" s="1">
        <v>315.366</v>
      </c>
      <c r="BF179" s="1">
        <v>6.86572</v>
      </c>
      <c r="BG179" s="1">
        <v>217.322</v>
      </c>
      <c r="BH179" s="1">
        <v>0.477458755</v>
      </c>
      <c r="BI179" s="1">
        <v>0.124007978</v>
      </c>
      <c r="BJ179" s="1">
        <v>0.102178564</v>
      </c>
      <c r="BK179" s="1">
        <v>0.028333421</v>
      </c>
      <c r="BL179" s="1" t="s">
        <v>156</v>
      </c>
      <c r="BM179" s="1" t="s">
        <v>146</v>
      </c>
      <c r="BN179" s="1" t="s">
        <v>145</v>
      </c>
      <c r="BO179" s="1" t="s">
        <v>146</v>
      </c>
      <c r="BP179" s="1" t="s">
        <v>146</v>
      </c>
      <c r="BQ179" s="1" t="s">
        <v>146</v>
      </c>
      <c r="BR179" s="1" t="s">
        <v>146</v>
      </c>
      <c r="BS179" s="1" t="s">
        <v>147</v>
      </c>
      <c r="BT179" s="1" t="s">
        <v>147</v>
      </c>
      <c r="BU179" s="1" t="s">
        <v>147</v>
      </c>
      <c r="BV179" s="1" t="s">
        <v>147</v>
      </c>
      <c r="BW179" s="1" t="s">
        <v>147</v>
      </c>
      <c r="BX179" s="1">
        <v>0.054934498</v>
      </c>
      <c r="BY179" s="1">
        <v>0.031607881</v>
      </c>
      <c r="BZ179" s="1" t="s">
        <v>1094</v>
      </c>
      <c r="CA179" s="1">
        <v>30.42927794</v>
      </c>
      <c r="CB179" s="1" t="s">
        <v>148</v>
      </c>
      <c r="CC179" s="1">
        <v>0.016948016</v>
      </c>
      <c r="CD179" s="1">
        <v>0.283154242</v>
      </c>
      <c r="CE179" s="1">
        <v>0.050207031</v>
      </c>
      <c r="CF179" s="1">
        <v>0.382344559</v>
      </c>
      <c r="CG179" s="1">
        <v>0.114696662</v>
      </c>
      <c r="CH179" s="1">
        <v>807.585</v>
      </c>
      <c r="CI179" s="2" t="s">
        <v>1093</v>
      </c>
      <c r="CJ179" s="1">
        <v>197.055</v>
      </c>
      <c r="CK179" s="1">
        <v>96.618</v>
      </c>
      <c r="CL179" s="1">
        <v>100.436</v>
      </c>
      <c r="CM179" s="1">
        <v>6.169</v>
      </c>
      <c r="CN179" s="1">
        <v>186.83</v>
      </c>
      <c r="CO179" s="1">
        <v>1.035</v>
      </c>
      <c r="CP179" s="1">
        <v>0.0</v>
      </c>
      <c r="CQ179" s="1">
        <v>1.035</v>
      </c>
      <c r="CR179" s="1">
        <v>0.0</v>
      </c>
      <c r="CS179" s="1">
        <v>3.015</v>
      </c>
      <c r="CT179" s="1">
        <v>3.015</v>
      </c>
      <c r="CU179" s="1">
        <v>0.005</v>
      </c>
      <c r="CV179" s="1">
        <v>0.105</v>
      </c>
      <c r="CW179" s="1">
        <v>0.0</v>
      </c>
      <c r="CX179" s="1">
        <v>0.0</v>
      </c>
      <c r="CY179" s="1">
        <v>0.0</v>
      </c>
      <c r="CZ179" s="1">
        <v>0.034</v>
      </c>
      <c r="DA179" s="1">
        <v>0.244</v>
      </c>
      <c r="DB179" s="1">
        <v>0.278</v>
      </c>
      <c r="DC179" s="1">
        <v>0.0</v>
      </c>
      <c r="DD179" s="1">
        <v>0.112</v>
      </c>
      <c r="DE179" s="1">
        <v>0.112</v>
      </c>
      <c r="DF179" s="1">
        <v>4.313</v>
      </c>
      <c r="DG179" s="1">
        <v>1.466</v>
      </c>
      <c r="DH179" s="1">
        <v>5.779</v>
      </c>
      <c r="DI179" s="1">
        <v>0.25</v>
      </c>
      <c r="DJ179" s="1">
        <v>2.351</v>
      </c>
      <c r="DK179" s="1">
        <v>2.601</v>
      </c>
      <c r="DL179" s="1">
        <v>90.953</v>
      </c>
      <c r="DM179" s="1">
        <v>93.221</v>
      </c>
      <c r="DN179" s="1">
        <v>184.173</v>
      </c>
      <c r="DO179" s="1">
        <v>0.0</v>
      </c>
      <c r="DP179" s="1">
        <v>3.015</v>
      </c>
      <c r="DQ179" s="1">
        <v>3.015</v>
      </c>
      <c r="DR179" s="1" t="s">
        <v>157</v>
      </c>
      <c r="DS179" s="1" t="s">
        <v>158</v>
      </c>
      <c r="DT179" s="1" t="s">
        <v>158</v>
      </c>
      <c r="DU179" s="1" t="s">
        <v>157</v>
      </c>
      <c r="DV179" s="1">
        <v>464.714</v>
      </c>
      <c r="DW179" s="1" t="s">
        <v>1093</v>
      </c>
      <c r="DX179" s="1">
        <v>113.393</v>
      </c>
      <c r="DY179" s="1">
        <v>3.55</v>
      </c>
      <c r="DZ179" s="1">
        <v>107.509</v>
      </c>
      <c r="EA179" s="1" t="s">
        <v>157</v>
      </c>
      <c r="EB179" s="1" t="s">
        <v>158</v>
      </c>
      <c r="EC179" s="1" t="s">
        <v>158</v>
      </c>
      <c r="ED179" s="1" t="s">
        <v>157</v>
      </c>
      <c r="EE179" s="1" t="s">
        <v>671</v>
      </c>
      <c r="EF179" s="1" t="s">
        <v>151</v>
      </c>
      <c r="EG179" s="1" t="s">
        <v>151</v>
      </c>
    </row>
    <row r="180" ht="14.25" customHeight="1">
      <c r="A180" s="1" t="s">
        <v>672</v>
      </c>
      <c r="B180" s="1" t="s">
        <v>136</v>
      </c>
      <c r="C180" s="1">
        <v>39.0</v>
      </c>
      <c r="D180" s="4" t="s">
        <v>137</v>
      </c>
      <c r="E180" s="1">
        <v>121.0</v>
      </c>
      <c r="F180" s="1">
        <v>28.0</v>
      </c>
      <c r="G180" s="1" t="s">
        <v>138</v>
      </c>
      <c r="H180" s="1">
        <v>37.0</v>
      </c>
      <c r="I180" s="1">
        <v>142.0</v>
      </c>
      <c r="J180" s="1">
        <v>207.0</v>
      </c>
      <c r="K180" s="1">
        <v>7.392857143</v>
      </c>
      <c r="L180" s="1">
        <v>166.0</v>
      </c>
      <c r="M180" s="1">
        <v>5.6</v>
      </c>
      <c r="N180" s="1">
        <v>94.0</v>
      </c>
      <c r="O180" s="1">
        <v>4.9</v>
      </c>
      <c r="P180" s="1">
        <v>8.41</v>
      </c>
      <c r="Q180" s="1">
        <v>2.64</v>
      </c>
      <c r="R180" s="1">
        <v>3.185606061</v>
      </c>
      <c r="S180" s="1">
        <v>185.0</v>
      </c>
      <c r="T180" s="1">
        <v>25.39</v>
      </c>
      <c r="U180" s="1">
        <v>5.217</v>
      </c>
      <c r="V180" s="1">
        <v>197.4</v>
      </c>
      <c r="W180" s="1">
        <f t="shared" si="1"/>
        <v>295.7483984</v>
      </c>
      <c r="X180" s="1">
        <v>31.0</v>
      </c>
      <c r="Y180" s="1">
        <v>16.98630745</v>
      </c>
      <c r="Z180" s="1">
        <f t="shared" si="2"/>
        <v>5.887094667</v>
      </c>
      <c r="AA180" s="1">
        <v>0.295707436</v>
      </c>
      <c r="AB180" s="1">
        <v>101.8</v>
      </c>
      <c r="AC180" s="1">
        <v>35.98286961</v>
      </c>
      <c r="AD180" s="1" t="s">
        <v>155</v>
      </c>
      <c r="AE180" s="1">
        <v>30.72688743</v>
      </c>
      <c r="AF180" s="1">
        <v>118.4</v>
      </c>
      <c r="AG180" s="1" t="s">
        <v>140</v>
      </c>
      <c r="AH180" s="1" t="s">
        <v>141</v>
      </c>
      <c r="AI180" s="1" t="s">
        <v>142</v>
      </c>
      <c r="AJ180" s="1" t="s">
        <v>167</v>
      </c>
      <c r="AK180" s="1" t="s">
        <v>143</v>
      </c>
      <c r="AL180" s="1">
        <v>132.0</v>
      </c>
      <c r="AM180" s="1">
        <v>77.0</v>
      </c>
      <c r="AN180" s="1">
        <v>2231.42</v>
      </c>
      <c r="AO180" s="1">
        <v>21.1847</v>
      </c>
      <c r="AP180" s="1">
        <v>476.976</v>
      </c>
      <c r="AQ180" s="1">
        <v>1056.92</v>
      </c>
      <c r="AR180" s="1">
        <v>14.9398</v>
      </c>
      <c r="AS180" s="1">
        <v>1821.74</v>
      </c>
      <c r="AT180" s="1">
        <v>2577.94</v>
      </c>
      <c r="AU180" s="1">
        <v>226.435</v>
      </c>
      <c r="AV180" s="1">
        <v>10.9463</v>
      </c>
      <c r="AW180" s="1">
        <v>1.43476</v>
      </c>
      <c r="AX180" s="1">
        <v>3.16521</v>
      </c>
      <c r="AY180" s="1">
        <v>566.601</v>
      </c>
      <c r="AZ180" s="1">
        <v>0.932487</v>
      </c>
      <c r="BA180" s="1">
        <v>1.30364</v>
      </c>
      <c r="BB180" s="1">
        <v>14.4482</v>
      </c>
      <c r="BC180" s="1">
        <v>4.63822</v>
      </c>
      <c r="BD180" s="1">
        <v>1.428</v>
      </c>
      <c r="BE180" s="1">
        <v>424.302</v>
      </c>
      <c r="BF180" s="1">
        <v>7.03943</v>
      </c>
      <c r="BG180" s="1">
        <v>122.11</v>
      </c>
      <c r="BH180" s="1">
        <v>11.29521611</v>
      </c>
      <c r="BI180" s="1">
        <v>6.983129986</v>
      </c>
      <c r="BJ180" s="1">
        <v>1.576982255</v>
      </c>
      <c r="BK180" s="1">
        <v>0.02131988</v>
      </c>
      <c r="BL180" s="1" t="s">
        <v>144</v>
      </c>
      <c r="BM180" s="1" t="s">
        <v>145</v>
      </c>
      <c r="BN180" s="1" t="s">
        <v>145</v>
      </c>
      <c r="BO180" s="1" t="s">
        <v>145</v>
      </c>
      <c r="BP180" s="1" t="s">
        <v>146</v>
      </c>
      <c r="BQ180" s="1" t="s">
        <v>145</v>
      </c>
      <c r="BR180" s="1" t="s">
        <v>145</v>
      </c>
      <c r="BS180" s="1">
        <v>29.99844222</v>
      </c>
      <c r="BT180" s="1">
        <v>17.27496981</v>
      </c>
      <c r="BU180" s="1">
        <v>6.849306828</v>
      </c>
      <c r="BV180" s="1">
        <v>3.632447164</v>
      </c>
      <c r="BW180" s="1">
        <v>5.563692953</v>
      </c>
      <c r="BX180" s="1">
        <v>0.665454148</v>
      </c>
      <c r="BY180" s="1">
        <v>0.298276176</v>
      </c>
      <c r="BZ180" s="1" t="s">
        <v>1091</v>
      </c>
      <c r="CA180" s="1">
        <v>35.58783784</v>
      </c>
      <c r="CB180" s="1" t="s">
        <v>148</v>
      </c>
      <c r="CC180" s="1">
        <v>0.11039959</v>
      </c>
      <c r="CD180" s="1">
        <v>0.425153689</v>
      </c>
      <c r="CE180" s="1">
        <v>0.172438525</v>
      </c>
      <c r="CF180" s="1">
        <v>0.058145492</v>
      </c>
      <c r="CG180" s="1">
        <v>0.095235656</v>
      </c>
      <c r="CH180" s="1">
        <v>1834.43</v>
      </c>
      <c r="CI180" s="2" t="s">
        <v>1080</v>
      </c>
      <c r="CJ180" s="1">
        <v>179.574</v>
      </c>
      <c r="CK180" s="1">
        <v>120.43</v>
      </c>
      <c r="CL180" s="1">
        <v>59.143</v>
      </c>
      <c r="CM180" s="1">
        <v>30.188</v>
      </c>
      <c r="CN180" s="1">
        <v>144.883</v>
      </c>
      <c r="CO180" s="1">
        <v>2.785</v>
      </c>
      <c r="CP180" s="1">
        <v>0.0</v>
      </c>
      <c r="CQ180" s="1">
        <v>2.785</v>
      </c>
      <c r="CR180" s="1">
        <v>0.0</v>
      </c>
      <c r="CS180" s="1">
        <v>1.687</v>
      </c>
      <c r="CT180" s="1">
        <v>1.687</v>
      </c>
      <c r="CU180" s="1">
        <v>0.031</v>
      </c>
      <c r="CV180" s="1">
        <v>1.855</v>
      </c>
      <c r="CW180" s="1">
        <v>0.0</v>
      </c>
      <c r="CX180" s="1">
        <v>0.0</v>
      </c>
      <c r="CY180" s="1">
        <v>3.197</v>
      </c>
      <c r="CZ180" s="1">
        <v>0.007</v>
      </c>
      <c r="DA180" s="1">
        <v>4.274</v>
      </c>
      <c r="DB180" s="1">
        <v>4.281</v>
      </c>
      <c r="DC180" s="1">
        <v>17.376</v>
      </c>
      <c r="DD180" s="1">
        <v>0.531</v>
      </c>
      <c r="DE180" s="1">
        <v>17.907</v>
      </c>
      <c r="DF180" s="1">
        <v>2.984</v>
      </c>
      <c r="DG180" s="1">
        <v>1.818</v>
      </c>
      <c r="DH180" s="1">
        <v>4.802</v>
      </c>
      <c r="DI180" s="1">
        <v>0.718</v>
      </c>
      <c r="DJ180" s="1">
        <v>1.07</v>
      </c>
      <c r="DK180" s="1">
        <v>1.789</v>
      </c>
      <c r="DL180" s="1">
        <v>93.331</v>
      </c>
      <c r="DM180" s="1">
        <v>49.763</v>
      </c>
      <c r="DN180" s="1">
        <v>143.094</v>
      </c>
      <c r="DO180" s="1">
        <v>0.0</v>
      </c>
      <c r="DP180" s="1">
        <v>1.687</v>
      </c>
      <c r="DQ180" s="1">
        <v>1.687</v>
      </c>
      <c r="DR180" s="1" t="s">
        <v>149</v>
      </c>
      <c r="DS180" s="1" t="s">
        <v>158</v>
      </c>
      <c r="DT180" s="1" t="s">
        <v>158</v>
      </c>
      <c r="DU180" s="1" t="s">
        <v>157</v>
      </c>
      <c r="DV180" s="1">
        <v>822.091</v>
      </c>
      <c r="DW180" s="1" t="s">
        <v>1092</v>
      </c>
      <c r="DX180" s="1">
        <v>80.475</v>
      </c>
      <c r="DY180" s="1">
        <v>13.528</v>
      </c>
      <c r="DZ180" s="1">
        <v>64.929</v>
      </c>
      <c r="EA180" s="1" t="s">
        <v>149</v>
      </c>
      <c r="EB180" s="1" t="s">
        <v>158</v>
      </c>
      <c r="EC180" s="1" t="s">
        <v>158</v>
      </c>
      <c r="ED180" s="1" t="s">
        <v>157</v>
      </c>
      <c r="EE180" s="1" t="s">
        <v>673</v>
      </c>
      <c r="EF180" s="1" t="s">
        <v>151</v>
      </c>
      <c r="EG180" s="1" t="s">
        <v>151</v>
      </c>
    </row>
    <row r="181" ht="14.25" customHeight="1">
      <c r="A181" s="1" t="s">
        <v>678</v>
      </c>
      <c r="B181" s="1" t="s">
        <v>136</v>
      </c>
      <c r="C181" s="1">
        <v>25.0</v>
      </c>
      <c r="D181" s="4" t="s">
        <v>137</v>
      </c>
      <c r="E181" s="1">
        <v>54.2</v>
      </c>
      <c r="F181" s="1">
        <v>39.0</v>
      </c>
      <c r="G181" s="1" t="s">
        <v>138</v>
      </c>
      <c r="H181" s="1">
        <v>14.4</v>
      </c>
      <c r="I181" s="1">
        <v>77.0</v>
      </c>
      <c r="J181" s="1">
        <v>130.0</v>
      </c>
      <c r="K181" s="1">
        <v>3.333333333</v>
      </c>
      <c r="L181" s="1">
        <v>289.0</v>
      </c>
      <c r="M181" s="1">
        <v>1.6</v>
      </c>
      <c r="N181" s="1">
        <v>85.0</v>
      </c>
      <c r="O181" s="1">
        <v>5.2</v>
      </c>
      <c r="P181" s="1">
        <v>0.39</v>
      </c>
      <c r="Q181" s="1">
        <v>8.34</v>
      </c>
      <c r="R181" s="1">
        <v>0.04676259</v>
      </c>
      <c r="S181" s="1">
        <v>72.0</v>
      </c>
      <c r="T181" s="1">
        <v>4.83</v>
      </c>
      <c r="U181" s="1">
        <v>4.7175</v>
      </c>
      <c r="V181" s="1">
        <v>78.2</v>
      </c>
      <c r="W181" s="1">
        <f t="shared" si="1"/>
        <v>79.34291581</v>
      </c>
      <c r="X181" s="1">
        <v>160.9</v>
      </c>
      <c r="Y181" s="1">
        <v>98.74690182</v>
      </c>
      <c r="Z181" s="1">
        <f t="shared" si="2"/>
        <v>1.01269</v>
      </c>
      <c r="AA181" s="1">
        <v>0.382073662</v>
      </c>
      <c r="AB181" s="1">
        <v>84.3</v>
      </c>
      <c r="AC181" s="1">
        <v>28.06922677</v>
      </c>
      <c r="AD181" s="1" t="s">
        <v>139</v>
      </c>
      <c r="AE181" s="1">
        <v>21.30865505</v>
      </c>
      <c r="AF181" s="1">
        <v>88.8</v>
      </c>
      <c r="AG181" s="1" t="s">
        <v>154</v>
      </c>
      <c r="AH181" s="1" t="s">
        <v>154</v>
      </c>
      <c r="AI181" s="1" t="s">
        <v>142</v>
      </c>
      <c r="AJ181" s="1" t="s">
        <v>167</v>
      </c>
      <c r="AK181" s="1" t="s">
        <v>143</v>
      </c>
      <c r="AL181" s="1">
        <v>107.0</v>
      </c>
      <c r="AM181" s="1">
        <v>59.0</v>
      </c>
      <c r="AN181" s="1">
        <v>1758.5</v>
      </c>
      <c r="AO181" s="1">
        <v>13.5654</v>
      </c>
      <c r="AP181" s="1">
        <v>432.506</v>
      </c>
      <c r="AQ181" s="1">
        <v>806.459</v>
      </c>
      <c r="AR181" s="1">
        <v>11.8123</v>
      </c>
      <c r="AS181" s="1">
        <v>965.804</v>
      </c>
      <c r="AT181" s="1">
        <v>2407.75</v>
      </c>
      <c r="AU181" s="1">
        <v>214.165</v>
      </c>
      <c r="AV181" s="1">
        <v>10.2294</v>
      </c>
      <c r="AW181" s="1">
        <v>1.48132</v>
      </c>
      <c r="AX181" s="1">
        <v>3.80645</v>
      </c>
      <c r="AY181" s="1">
        <v>766.216</v>
      </c>
      <c r="AZ181" s="1">
        <v>1.01696</v>
      </c>
      <c r="BA181" s="1">
        <v>1.29226</v>
      </c>
      <c r="BB181" s="1">
        <v>14.5542</v>
      </c>
      <c r="BC181" s="1">
        <v>5.22914</v>
      </c>
      <c r="BD181" s="1">
        <v>1.49408</v>
      </c>
      <c r="BE181" s="1">
        <v>343.675</v>
      </c>
      <c r="BF181" s="1">
        <v>7.01873</v>
      </c>
      <c r="BG181" s="1">
        <v>170.868</v>
      </c>
      <c r="BH181" s="1">
        <v>0.695725013</v>
      </c>
      <c r="BI181" s="1">
        <v>0.154362946</v>
      </c>
      <c r="BJ181" s="1">
        <v>0.088279887</v>
      </c>
      <c r="BK181" s="1">
        <v>0.009176565</v>
      </c>
      <c r="BL181" s="1" t="s">
        <v>156</v>
      </c>
      <c r="BM181" s="1" t="s">
        <v>146</v>
      </c>
      <c r="BN181" s="1" t="s">
        <v>146</v>
      </c>
      <c r="BO181" s="1" t="s">
        <v>145</v>
      </c>
      <c r="BP181" s="1" t="s">
        <v>146</v>
      </c>
      <c r="BQ181" s="1" t="s">
        <v>146</v>
      </c>
      <c r="BR181" s="1" t="s">
        <v>146</v>
      </c>
      <c r="BS181" s="1">
        <v>24.48572354</v>
      </c>
      <c r="BT181" s="1">
        <v>11.62153878</v>
      </c>
      <c r="BU181" s="1">
        <v>2.180770478</v>
      </c>
      <c r="BV181" s="1">
        <v>2.086595805</v>
      </c>
      <c r="BW181" s="1">
        <v>0.0</v>
      </c>
      <c r="BX181" s="1">
        <v>0.478564252</v>
      </c>
      <c r="BY181" s="1">
        <v>0.27206609</v>
      </c>
      <c r="BZ181" s="1" t="s">
        <v>1091</v>
      </c>
      <c r="CA181" s="1">
        <v>24.96846847</v>
      </c>
      <c r="CB181" s="1" t="s">
        <v>148</v>
      </c>
      <c r="CC181" s="1">
        <v>0.196732551</v>
      </c>
      <c r="CD181" s="1">
        <v>0.156049887</v>
      </c>
      <c r="CE181" s="1">
        <v>0.397243089</v>
      </c>
      <c r="CF181" s="1">
        <v>0.053679527</v>
      </c>
      <c r="CG181" s="1">
        <v>0.055313252</v>
      </c>
      <c r="CH181" s="1">
        <v>319.651</v>
      </c>
      <c r="CI181" s="2" t="s">
        <v>1093</v>
      </c>
      <c r="CJ181" s="1">
        <v>718.563</v>
      </c>
      <c r="CK181" s="1">
        <v>713.499</v>
      </c>
      <c r="CL181" s="1">
        <v>5.064</v>
      </c>
      <c r="CM181" s="1">
        <v>704.355</v>
      </c>
      <c r="CN181" s="1">
        <v>12.627</v>
      </c>
      <c r="CO181" s="1">
        <v>0.686</v>
      </c>
      <c r="CP181" s="1">
        <v>0.0</v>
      </c>
      <c r="CQ181" s="1">
        <v>0.686</v>
      </c>
      <c r="CR181" s="1">
        <v>0.0</v>
      </c>
      <c r="CS181" s="1">
        <v>0.895</v>
      </c>
      <c r="CT181" s="1">
        <v>0.895</v>
      </c>
      <c r="CU181" s="1">
        <v>0.0</v>
      </c>
      <c r="CV181" s="1">
        <v>0.686</v>
      </c>
      <c r="CW181" s="1">
        <v>0.061</v>
      </c>
      <c r="CX181" s="1">
        <v>0.0</v>
      </c>
      <c r="CY181" s="1">
        <v>60.077</v>
      </c>
      <c r="CZ181" s="1">
        <v>0.0</v>
      </c>
      <c r="DA181" s="1">
        <v>0.0</v>
      </c>
      <c r="DB181" s="1">
        <v>0.0</v>
      </c>
      <c r="DC181" s="1">
        <v>0.0</v>
      </c>
      <c r="DD181" s="1">
        <v>0.001</v>
      </c>
      <c r="DE181" s="1">
        <v>0.001</v>
      </c>
      <c r="DF181" s="1">
        <v>644.196</v>
      </c>
      <c r="DG181" s="1">
        <v>0.02</v>
      </c>
      <c r="DH181" s="1">
        <v>644.216</v>
      </c>
      <c r="DI181" s="1">
        <v>0.106</v>
      </c>
      <c r="DJ181" s="1">
        <v>1.448</v>
      </c>
      <c r="DK181" s="1">
        <v>1.554</v>
      </c>
      <c r="DL181" s="1">
        <v>8.374</v>
      </c>
      <c r="DM181" s="1">
        <v>2.7</v>
      </c>
      <c r="DN181" s="1">
        <v>11.073</v>
      </c>
      <c r="DO181" s="1">
        <v>0.0</v>
      </c>
      <c r="DP181" s="1">
        <v>0.895</v>
      </c>
      <c r="DQ181" s="1">
        <v>0.895</v>
      </c>
      <c r="DR181" s="1" t="s">
        <v>158</v>
      </c>
      <c r="DS181" s="1" t="s">
        <v>157</v>
      </c>
      <c r="DT181" s="1" t="s">
        <v>149</v>
      </c>
      <c r="DU181" s="1" t="s">
        <v>158</v>
      </c>
      <c r="DV181" s="1">
        <v>181.775</v>
      </c>
      <c r="DW181" s="1" t="s">
        <v>1093</v>
      </c>
      <c r="DX181" s="1">
        <v>408.623</v>
      </c>
      <c r="DY181" s="1">
        <v>400.543</v>
      </c>
      <c r="DZ181" s="1">
        <v>7.181</v>
      </c>
      <c r="EA181" s="1" t="s">
        <v>158</v>
      </c>
      <c r="EB181" s="1" t="s">
        <v>149</v>
      </c>
      <c r="EC181" s="1" t="s">
        <v>149</v>
      </c>
      <c r="ED181" s="1" t="s">
        <v>158</v>
      </c>
      <c r="EE181" s="1" t="s">
        <v>679</v>
      </c>
      <c r="EF181" s="1" t="s">
        <v>151</v>
      </c>
      <c r="EG181" s="1" t="s">
        <v>151</v>
      </c>
    </row>
    <row r="182" ht="14.25" customHeight="1">
      <c r="A182" s="1" t="s">
        <v>680</v>
      </c>
      <c r="B182" s="1" t="s">
        <v>136</v>
      </c>
      <c r="C182" s="1">
        <v>59.0</v>
      </c>
      <c r="D182" s="4" t="s">
        <v>161</v>
      </c>
      <c r="E182" s="1">
        <v>89.8</v>
      </c>
      <c r="F182" s="1">
        <v>41.0</v>
      </c>
      <c r="G182" s="1" t="s">
        <v>154</v>
      </c>
      <c r="H182" s="1">
        <v>29.2</v>
      </c>
      <c r="I182" s="1">
        <v>121.0</v>
      </c>
      <c r="J182" s="1">
        <v>191.0</v>
      </c>
      <c r="K182" s="1">
        <v>4.658536585</v>
      </c>
      <c r="L182" s="1">
        <v>52.2</v>
      </c>
      <c r="M182" s="1">
        <v>2.0</v>
      </c>
      <c r="N182" s="1">
        <v>97.0</v>
      </c>
      <c r="O182" s="1">
        <v>5.7</v>
      </c>
      <c r="P182" s="1">
        <v>5.74</v>
      </c>
      <c r="Q182" s="1">
        <v>5.95</v>
      </c>
      <c r="R182" s="1">
        <v>0.964705882</v>
      </c>
      <c r="S182" s="1">
        <v>146.0</v>
      </c>
      <c r="T182" s="1">
        <v>22.02</v>
      </c>
      <c r="U182" s="1">
        <v>5.3835</v>
      </c>
      <c r="V182" s="1">
        <v>168.5</v>
      </c>
      <c r="W182" s="1">
        <f t="shared" si="1"/>
        <v>233.8200159</v>
      </c>
      <c r="X182" s="1">
        <v>35.2</v>
      </c>
      <c r="Y182" s="1">
        <v>18.98018696</v>
      </c>
      <c r="Z182" s="1">
        <f t="shared" si="2"/>
        <v>5.268652</v>
      </c>
      <c r="AA182" s="1">
        <v>0.29998326</v>
      </c>
      <c r="AB182" s="1">
        <v>91.9</v>
      </c>
      <c r="AC182" s="1">
        <v>32.17674451</v>
      </c>
      <c r="AD182" s="1" t="s">
        <v>155</v>
      </c>
      <c r="AE182" s="1">
        <v>41.38910414</v>
      </c>
      <c r="AF182" s="1">
        <v>102.9</v>
      </c>
      <c r="AG182" s="1" t="s">
        <v>140</v>
      </c>
      <c r="AH182" s="1" t="s">
        <v>141</v>
      </c>
      <c r="AI182" s="1" t="s">
        <v>142</v>
      </c>
      <c r="AJ182" s="1" t="s">
        <v>142</v>
      </c>
      <c r="AK182" s="1" t="s">
        <v>143</v>
      </c>
      <c r="AL182" s="1">
        <v>135.0</v>
      </c>
      <c r="AM182" s="1">
        <v>76.0</v>
      </c>
      <c r="AN182" s="1">
        <v>1629.8</v>
      </c>
      <c r="AO182" s="1">
        <v>11.8853</v>
      </c>
      <c r="AP182" s="1">
        <v>684.869</v>
      </c>
      <c r="AQ182" s="1">
        <v>1001.73</v>
      </c>
      <c r="AR182" s="1">
        <v>12.0412</v>
      </c>
      <c r="AS182" s="1">
        <v>1154.96</v>
      </c>
      <c r="AT182" s="1">
        <v>2637.02</v>
      </c>
      <c r="AU182" s="1">
        <v>217.432</v>
      </c>
      <c r="AV182" s="1">
        <v>10.6642</v>
      </c>
      <c r="AW182" s="1">
        <v>1.14189</v>
      </c>
      <c r="AX182" s="1">
        <v>5.06317</v>
      </c>
      <c r="AY182" s="1">
        <v>757.721</v>
      </c>
      <c r="AZ182" s="1">
        <v>1.04146</v>
      </c>
      <c r="BA182" s="1">
        <v>2.32562</v>
      </c>
      <c r="BB182" s="1">
        <v>12.2839</v>
      </c>
      <c r="BC182" s="1">
        <v>7.24999</v>
      </c>
      <c r="BD182" s="1">
        <v>1.57602</v>
      </c>
      <c r="BE182" s="1">
        <v>338.515</v>
      </c>
      <c r="BF182" s="1">
        <v>7.21015</v>
      </c>
      <c r="BG182" s="1">
        <v>171.903</v>
      </c>
      <c r="BH182" s="1">
        <v>6.942437341</v>
      </c>
      <c r="BI182" s="1">
        <v>1.592180246</v>
      </c>
      <c r="BJ182" s="1">
        <v>0.903820048</v>
      </c>
      <c r="BK182" s="1">
        <v>0.045358706</v>
      </c>
      <c r="BL182" s="1" t="s">
        <v>144</v>
      </c>
      <c r="BM182" s="1" t="s">
        <v>145</v>
      </c>
      <c r="BN182" s="1" t="s">
        <v>146</v>
      </c>
      <c r="BO182" s="1" t="s">
        <v>145</v>
      </c>
      <c r="BP182" s="1" t="s">
        <v>146</v>
      </c>
      <c r="BQ182" s="1" t="s">
        <v>146</v>
      </c>
      <c r="BR182" s="1" t="s">
        <v>145</v>
      </c>
      <c r="BS182" s="1">
        <v>43.23552127</v>
      </c>
      <c r="BT182" s="1">
        <v>24.94890817</v>
      </c>
      <c r="BU182" s="1">
        <v>11.1929024</v>
      </c>
      <c r="BV182" s="1">
        <v>5.737562141</v>
      </c>
      <c r="BW182" s="1">
        <v>4.767543636</v>
      </c>
      <c r="BX182" s="1">
        <v>0.297874258</v>
      </c>
      <c r="BY182" s="1">
        <v>0.182744944</v>
      </c>
      <c r="BZ182" s="1" t="s">
        <v>1091</v>
      </c>
      <c r="CA182" s="1">
        <v>31.15257532</v>
      </c>
      <c r="CB182" s="1" t="s">
        <v>148</v>
      </c>
      <c r="CC182" s="1">
        <v>0.299589322</v>
      </c>
      <c r="CD182" s="1">
        <v>0.344524298</v>
      </c>
      <c r="CE182" s="1">
        <v>0.18384668</v>
      </c>
      <c r="CF182" s="1">
        <v>0.015160849</v>
      </c>
      <c r="CG182" s="1">
        <v>0.031314168</v>
      </c>
      <c r="CH182" s="1">
        <v>4033.296</v>
      </c>
      <c r="CI182" s="2" t="s">
        <v>1080</v>
      </c>
      <c r="CJ182" s="1">
        <v>3099.605</v>
      </c>
      <c r="CK182" s="1">
        <v>2736.046</v>
      </c>
      <c r="CL182" s="1">
        <v>363.559</v>
      </c>
      <c r="CM182" s="1">
        <v>2119.964</v>
      </c>
      <c r="CN182" s="1">
        <v>965.513</v>
      </c>
      <c r="CO182" s="1">
        <v>13.219</v>
      </c>
      <c r="CP182" s="1">
        <v>0.0</v>
      </c>
      <c r="CQ182" s="1">
        <v>13.219</v>
      </c>
      <c r="CR182" s="1">
        <v>0.0</v>
      </c>
      <c r="CS182" s="1">
        <v>0.909</v>
      </c>
      <c r="CT182" s="1">
        <v>0.909</v>
      </c>
      <c r="CU182" s="1">
        <v>0.0</v>
      </c>
      <c r="CV182" s="1">
        <v>0.769</v>
      </c>
      <c r="CW182" s="1">
        <v>0.0</v>
      </c>
      <c r="CX182" s="1">
        <v>0.0</v>
      </c>
      <c r="CY182" s="1">
        <v>1977.484</v>
      </c>
      <c r="CZ182" s="1">
        <v>93.802</v>
      </c>
      <c r="DA182" s="1">
        <v>26.652</v>
      </c>
      <c r="DB182" s="1">
        <v>120.454</v>
      </c>
      <c r="DC182" s="1">
        <v>14.226</v>
      </c>
      <c r="DD182" s="1">
        <v>0.1</v>
      </c>
      <c r="DE182" s="1">
        <v>14.325</v>
      </c>
      <c r="DF182" s="1">
        <v>6.04</v>
      </c>
      <c r="DG182" s="1">
        <v>1.66</v>
      </c>
      <c r="DH182" s="1">
        <v>7.7</v>
      </c>
      <c r="DI182" s="1">
        <v>0.084</v>
      </c>
      <c r="DJ182" s="1">
        <v>26.398</v>
      </c>
      <c r="DK182" s="1">
        <v>26.482</v>
      </c>
      <c r="DL182" s="1">
        <v>631.191</v>
      </c>
      <c r="DM182" s="1">
        <v>307.84</v>
      </c>
      <c r="DN182" s="1">
        <v>939.031</v>
      </c>
      <c r="DO182" s="1">
        <v>0.0</v>
      </c>
      <c r="DP182" s="1">
        <v>0.909</v>
      </c>
      <c r="DQ182" s="1">
        <v>0.909</v>
      </c>
      <c r="DR182" s="1" t="s">
        <v>149</v>
      </c>
      <c r="DS182" s="1" t="s">
        <v>149</v>
      </c>
      <c r="DT182" s="1" t="s">
        <v>149</v>
      </c>
      <c r="DU182" s="1" t="s">
        <v>149</v>
      </c>
      <c r="DV182" s="1">
        <v>2474.718</v>
      </c>
      <c r="DW182" s="1" t="s">
        <v>1092</v>
      </c>
      <c r="DX182" s="1">
        <v>1901.832</v>
      </c>
      <c r="DY182" s="1">
        <v>1300.751</v>
      </c>
      <c r="DZ182" s="1">
        <v>592.412</v>
      </c>
      <c r="EA182" s="1" t="s">
        <v>149</v>
      </c>
      <c r="EB182" s="1" t="s">
        <v>149</v>
      </c>
      <c r="EC182" s="1" t="s">
        <v>149</v>
      </c>
      <c r="ED182" s="1" t="s">
        <v>149</v>
      </c>
      <c r="EE182" s="1" t="s">
        <v>681</v>
      </c>
      <c r="EF182" s="1" t="s">
        <v>165</v>
      </c>
      <c r="EG182" s="1" t="s">
        <v>151</v>
      </c>
    </row>
    <row r="183" ht="14.25" customHeight="1">
      <c r="A183" s="1" t="s">
        <v>682</v>
      </c>
      <c r="B183" s="1" t="s">
        <v>136</v>
      </c>
      <c r="C183" s="1">
        <v>43.0</v>
      </c>
      <c r="D183" s="4" t="s">
        <v>161</v>
      </c>
      <c r="E183" s="1">
        <v>80.9</v>
      </c>
      <c r="F183" s="1">
        <v>26.0</v>
      </c>
      <c r="G183" s="1" t="s">
        <v>138</v>
      </c>
      <c r="H183" s="1">
        <v>27.2</v>
      </c>
      <c r="I183" s="1">
        <v>93.0</v>
      </c>
      <c r="J183" s="1">
        <v>146.0</v>
      </c>
      <c r="K183" s="1">
        <v>5.615384615</v>
      </c>
      <c r="L183" s="1">
        <v>168.6</v>
      </c>
      <c r="M183" s="1">
        <v>16.3</v>
      </c>
      <c r="N183" s="1">
        <v>82.0</v>
      </c>
      <c r="O183" s="1">
        <v>5.4</v>
      </c>
      <c r="P183" s="1">
        <v>10.19</v>
      </c>
      <c r="Q183" s="1">
        <v>6.32</v>
      </c>
      <c r="R183" s="1">
        <v>1.612341772</v>
      </c>
      <c r="S183" s="1">
        <v>136.0</v>
      </c>
      <c r="T183" s="1">
        <v>8.47</v>
      </c>
      <c r="U183" s="1">
        <v>4.551</v>
      </c>
      <c r="V183" s="1">
        <v>122.5</v>
      </c>
      <c r="W183" s="1">
        <f t="shared" si="1"/>
        <v>161.1798287</v>
      </c>
      <c r="X183" s="1">
        <v>93.3</v>
      </c>
      <c r="Y183" s="1">
        <v>58.37034661</v>
      </c>
      <c r="Z183" s="1">
        <f t="shared" si="2"/>
        <v>1.713198667</v>
      </c>
      <c r="AA183" s="1">
        <v>0.351416333</v>
      </c>
      <c r="AB183" s="1">
        <v>98.0</v>
      </c>
      <c r="AC183" s="1">
        <v>33.08752901</v>
      </c>
      <c r="AD183" s="1" t="s">
        <v>155</v>
      </c>
      <c r="AE183" s="1">
        <v>34.3444227</v>
      </c>
      <c r="AF183" s="1">
        <v>114.5</v>
      </c>
      <c r="AG183" s="1" t="s">
        <v>140</v>
      </c>
      <c r="AH183" s="1" t="s">
        <v>141</v>
      </c>
      <c r="AI183" s="1" t="s">
        <v>142</v>
      </c>
      <c r="AJ183" s="1" t="s">
        <v>142</v>
      </c>
      <c r="AK183" s="1" t="s">
        <v>143</v>
      </c>
      <c r="AL183" s="1">
        <v>122.0</v>
      </c>
      <c r="AM183" s="1">
        <v>70.0</v>
      </c>
      <c r="AN183" s="1">
        <v>1741.18</v>
      </c>
      <c r="AO183" s="1">
        <v>11.8675</v>
      </c>
      <c r="AP183" s="1">
        <v>1091.6</v>
      </c>
      <c r="AQ183" s="1">
        <v>1263.64</v>
      </c>
      <c r="AR183" s="1">
        <v>12.8877</v>
      </c>
      <c r="AS183" s="1">
        <v>1446.85</v>
      </c>
      <c r="AT183" s="1">
        <v>1516.08</v>
      </c>
      <c r="AU183" s="1">
        <v>176.77</v>
      </c>
      <c r="AV183" s="1">
        <v>10.5154</v>
      </c>
      <c r="AW183" s="1">
        <v>0.884301</v>
      </c>
      <c r="AX183" s="1">
        <v>2.49799</v>
      </c>
      <c r="AY183" s="1">
        <v>795.576</v>
      </c>
      <c r="AZ183" s="1">
        <v>1.02306</v>
      </c>
      <c r="BA183" s="1">
        <v>1.73416</v>
      </c>
      <c r="BB183" s="1">
        <v>12.5826</v>
      </c>
      <c r="BC183" s="1">
        <v>3.97897</v>
      </c>
      <c r="BD183" s="1">
        <v>0.996924</v>
      </c>
      <c r="BE183" s="1">
        <v>381.245</v>
      </c>
      <c r="BF183" s="1">
        <v>7.28322</v>
      </c>
      <c r="BG183" s="1">
        <v>60.671</v>
      </c>
      <c r="BH183" s="1">
        <v>4.435628366</v>
      </c>
      <c r="BI183" s="1">
        <v>1.794898085</v>
      </c>
      <c r="BJ183" s="1">
        <v>0.441916914</v>
      </c>
      <c r="BK183" s="1">
        <v>0.100499682</v>
      </c>
      <c r="BL183" s="1" t="s">
        <v>144</v>
      </c>
      <c r="BM183" s="1" t="s">
        <v>146</v>
      </c>
      <c r="BN183" s="1" t="s">
        <v>146</v>
      </c>
      <c r="BO183" s="1" t="s">
        <v>145</v>
      </c>
      <c r="BP183" s="1" t="s">
        <v>146</v>
      </c>
      <c r="BQ183" s="1" t="s">
        <v>145</v>
      </c>
      <c r="BR183" s="1" t="s">
        <v>146</v>
      </c>
      <c r="BS183" s="1">
        <v>25.2533625</v>
      </c>
      <c r="BT183" s="1">
        <v>13.69625512</v>
      </c>
      <c r="BU183" s="1">
        <v>1.946368237</v>
      </c>
      <c r="BV183" s="1">
        <v>1.864365744</v>
      </c>
      <c r="BW183" s="1">
        <v>7.143924147</v>
      </c>
      <c r="BX183" s="1">
        <v>1.65358952</v>
      </c>
      <c r="BY183" s="1">
        <v>0.949792946</v>
      </c>
      <c r="BZ183" s="1" t="s">
        <v>1091</v>
      </c>
      <c r="CA183" s="1">
        <v>33.93886463</v>
      </c>
      <c r="CB183" s="1" t="s">
        <v>148</v>
      </c>
      <c r="CC183" s="3">
        <v>6.22E-5</v>
      </c>
      <c r="CD183" s="1">
        <v>0.038062499</v>
      </c>
      <c r="CE183" s="1">
        <v>0.833641836</v>
      </c>
      <c r="CF183" s="1">
        <v>0.009892828</v>
      </c>
      <c r="CG183" s="3">
        <v>1.56E-5</v>
      </c>
      <c r="CH183" s="1">
        <v>420.301</v>
      </c>
      <c r="CI183" s="2" t="s">
        <v>1093</v>
      </c>
      <c r="CJ183" s="1">
        <v>391.506</v>
      </c>
      <c r="CK183" s="1">
        <v>262.103</v>
      </c>
      <c r="CL183" s="1">
        <v>129.403</v>
      </c>
      <c r="CM183" s="1">
        <v>17.276</v>
      </c>
      <c r="CN183" s="1">
        <v>357.144</v>
      </c>
      <c r="CO183" s="1">
        <v>16.789</v>
      </c>
      <c r="CP183" s="1">
        <v>0.0</v>
      </c>
      <c r="CQ183" s="1">
        <v>16.789</v>
      </c>
      <c r="CR183" s="1">
        <v>0.0</v>
      </c>
      <c r="CS183" s="1">
        <v>0.297</v>
      </c>
      <c r="CT183" s="1">
        <v>0.297</v>
      </c>
      <c r="CU183" s="1">
        <v>0.0</v>
      </c>
      <c r="CV183" s="1">
        <v>14.464</v>
      </c>
      <c r="CW183" s="1">
        <v>0.0</v>
      </c>
      <c r="CX183" s="1">
        <v>0.0</v>
      </c>
      <c r="CY183" s="1">
        <v>0.0</v>
      </c>
      <c r="CZ183" s="1">
        <v>0.0</v>
      </c>
      <c r="DA183" s="1">
        <v>0.0</v>
      </c>
      <c r="DB183" s="1">
        <v>0.0</v>
      </c>
      <c r="DC183" s="1">
        <v>1.74</v>
      </c>
      <c r="DD183" s="1">
        <v>0.619</v>
      </c>
      <c r="DE183" s="1">
        <v>2.359</v>
      </c>
      <c r="DF183" s="1">
        <v>12.008</v>
      </c>
      <c r="DG183" s="1">
        <v>2.91</v>
      </c>
      <c r="DH183" s="1">
        <v>14.917</v>
      </c>
      <c r="DI183" s="1">
        <v>0.513</v>
      </c>
      <c r="DJ183" s="1">
        <v>0.542</v>
      </c>
      <c r="DK183" s="1">
        <v>1.055</v>
      </c>
      <c r="DL183" s="1">
        <v>231.039</v>
      </c>
      <c r="DM183" s="1">
        <v>125.022</v>
      </c>
      <c r="DN183" s="1">
        <v>356.061</v>
      </c>
      <c r="DO183" s="1">
        <v>0.0</v>
      </c>
      <c r="DP183" s="1">
        <v>0.297</v>
      </c>
      <c r="DQ183" s="1">
        <v>0.297</v>
      </c>
      <c r="DR183" s="1" t="s">
        <v>158</v>
      </c>
      <c r="DS183" s="1" t="s">
        <v>157</v>
      </c>
      <c r="DT183" s="1" t="s">
        <v>158</v>
      </c>
      <c r="DU183" s="1" t="s">
        <v>157</v>
      </c>
      <c r="DV183" s="1">
        <v>241.388</v>
      </c>
      <c r="DW183" s="1" t="s">
        <v>1093</v>
      </c>
      <c r="DX183" s="1">
        <v>224.851</v>
      </c>
      <c r="DY183" s="1">
        <v>9.922</v>
      </c>
      <c r="DZ183" s="1">
        <v>205.116</v>
      </c>
      <c r="EA183" s="1" t="s">
        <v>158</v>
      </c>
      <c r="EB183" s="1" t="s">
        <v>157</v>
      </c>
      <c r="EC183" s="1" t="s">
        <v>158</v>
      </c>
      <c r="ED183" s="1" t="s">
        <v>157</v>
      </c>
      <c r="EE183" s="1" t="s">
        <v>683</v>
      </c>
      <c r="EF183" s="1" t="s">
        <v>151</v>
      </c>
      <c r="EG183" s="1" t="s">
        <v>151</v>
      </c>
    </row>
    <row r="184" ht="14.25" customHeight="1">
      <c r="A184" s="1" t="s">
        <v>692</v>
      </c>
      <c r="B184" s="1" t="s">
        <v>136</v>
      </c>
      <c r="C184" s="1">
        <v>60.0</v>
      </c>
      <c r="D184" s="4" t="s">
        <v>161</v>
      </c>
      <c r="E184" s="1">
        <v>80.8</v>
      </c>
      <c r="F184" s="1">
        <v>30.0</v>
      </c>
      <c r="G184" s="1" t="s">
        <v>138</v>
      </c>
      <c r="H184" s="1">
        <v>24.6</v>
      </c>
      <c r="I184" s="1">
        <v>100.0</v>
      </c>
      <c r="J184" s="1">
        <v>155.0</v>
      </c>
      <c r="K184" s="1">
        <v>5.166666667</v>
      </c>
      <c r="L184" s="1">
        <v>116.5</v>
      </c>
      <c r="M184" s="1">
        <v>1.8</v>
      </c>
      <c r="N184" s="1">
        <v>110.0</v>
      </c>
      <c r="O184" s="1">
        <v>5.6</v>
      </c>
      <c r="P184" s="1">
        <v>6.72</v>
      </c>
      <c r="Q184" s="1">
        <v>2.79</v>
      </c>
      <c r="R184" s="1">
        <v>2.408602151</v>
      </c>
      <c r="S184" s="1">
        <v>123.0</v>
      </c>
      <c r="T184" s="1">
        <v>29.08</v>
      </c>
      <c r="U184" s="1">
        <v>6.105</v>
      </c>
      <c r="V184" s="1">
        <v>161.5</v>
      </c>
      <c r="W184" s="1">
        <f t="shared" si="1"/>
        <v>223.2629559</v>
      </c>
      <c r="X184" s="1">
        <v>26.2</v>
      </c>
      <c r="Y184" s="1">
        <v>12.67367155</v>
      </c>
      <c r="Z184" s="1">
        <f t="shared" si="2"/>
        <v>7.890373333</v>
      </c>
      <c r="AA184" s="1">
        <v>0.284988186</v>
      </c>
      <c r="AB184" s="1">
        <v>102.7</v>
      </c>
      <c r="AC184" s="1">
        <v>36.38747166</v>
      </c>
      <c r="AD184" s="1" t="s">
        <v>155</v>
      </c>
      <c r="AE184" s="1">
        <v>42.63367397</v>
      </c>
      <c r="AF184" s="1">
        <v>119.1</v>
      </c>
      <c r="AG184" s="1" t="s">
        <v>140</v>
      </c>
      <c r="AH184" s="1" t="s">
        <v>141</v>
      </c>
      <c r="AI184" s="1" t="s">
        <v>142</v>
      </c>
      <c r="AJ184" s="1" t="s">
        <v>167</v>
      </c>
      <c r="AK184" s="1" t="s">
        <v>143</v>
      </c>
      <c r="AL184" s="1">
        <v>125.0</v>
      </c>
      <c r="AM184" s="1">
        <v>79.0</v>
      </c>
      <c r="AN184" s="1">
        <v>1759.7</v>
      </c>
      <c r="AO184" s="1">
        <v>21.3753</v>
      </c>
      <c r="AP184" s="1">
        <v>483.803</v>
      </c>
      <c r="AQ184" s="1">
        <v>1009.33</v>
      </c>
      <c r="AR184" s="1">
        <v>14.2678</v>
      </c>
      <c r="AS184" s="1">
        <v>1283.07</v>
      </c>
      <c r="AT184" s="1">
        <v>3144.25</v>
      </c>
      <c r="AU184" s="1">
        <v>254.42</v>
      </c>
      <c r="AV184" s="1">
        <v>10.0836</v>
      </c>
      <c r="AW184" s="1">
        <v>1.89687</v>
      </c>
      <c r="AX184" s="1">
        <v>3.08706</v>
      </c>
      <c r="AY184" s="1">
        <v>909.965</v>
      </c>
      <c r="AZ184" s="1">
        <v>1.11094</v>
      </c>
      <c r="BA184" s="1">
        <v>1.84154</v>
      </c>
      <c r="BB184" s="1">
        <v>18.8048</v>
      </c>
      <c r="BC184" s="1">
        <v>5.57634</v>
      </c>
      <c r="BD184" s="1">
        <v>1.24674</v>
      </c>
      <c r="BE184" s="1">
        <v>361.864</v>
      </c>
      <c r="BF184" s="1">
        <v>6.97182</v>
      </c>
      <c r="BG184" s="1">
        <v>314.647</v>
      </c>
      <c r="BH184" s="1">
        <v>0.650433745</v>
      </c>
      <c r="BI184" s="1">
        <v>0.257002242</v>
      </c>
      <c r="BJ184" s="1">
        <v>0.118097138</v>
      </c>
      <c r="BK184" s="1">
        <v>0.0</v>
      </c>
      <c r="BL184" s="1" t="s">
        <v>144</v>
      </c>
      <c r="BM184" s="1" t="s">
        <v>146</v>
      </c>
      <c r="BN184" s="1" t="s">
        <v>146</v>
      </c>
      <c r="BO184" s="1" t="s">
        <v>145</v>
      </c>
      <c r="BP184" s="1" t="s">
        <v>145</v>
      </c>
      <c r="BQ184" s="1" t="s">
        <v>146</v>
      </c>
      <c r="BR184" s="1" t="s">
        <v>145</v>
      </c>
      <c r="BS184" s="1">
        <v>19.70271961</v>
      </c>
      <c r="BT184" s="1">
        <v>10.04591326</v>
      </c>
      <c r="BU184" s="1">
        <v>6.883814878</v>
      </c>
      <c r="BV184" s="1">
        <v>5.402833875</v>
      </c>
      <c r="BW184" s="1">
        <v>7.293862082</v>
      </c>
      <c r="BX184" s="1">
        <v>-1.257554585</v>
      </c>
      <c r="BY184" s="1">
        <v>-0.714519651</v>
      </c>
      <c r="BZ184" s="1" t="s">
        <v>1094</v>
      </c>
      <c r="CA184" s="1">
        <v>35.7884131</v>
      </c>
      <c r="CB184" s="1" t="s">
        <v>148</v>
      </c>
      <c r="CC184" s="1">
        <v>0.028228382</v>
      </c>
      <c r="CD184" s="1">
        <v>0.235169608</v>
      </c>
      <c r="CE184" s="1">
        <v>0.112220134</v>
      </c>
      <c r="CF184" s="1">
        <v>0.122201339</v>
      </c>
      <c r="CG184" s="1">
        <v>0.275842563</v>
      </c>
      <c r="CH184" s="1">
        <v>903.149</v>
      </c>
      <c r="CI184" s="2" t="s">
        <v>1093</v>
      </c>
      <c r="CJ184" s="1">
        <v>500.37</v>
      </c>
      <c r="CK184" s="1">
        <v>375.358</v>
      </c>
      <c r="CL184" s="1">
        <v>125.012</v>
      </c>
      <c r="CM184" s="1">
        <v>367.022</v>
      </c>
      <c r="CN184" s="1">
        <v>105.329</v>
      </c>
      <c r="CO184" s="1">
        <v>1.607</v>
      </c>
      <c r="CP184" s="1">
        <v>0.0</v>
      </c>
      <c r="CQ184" s="1">
        <v>1.607</v>
      </c>
      <c r="CR184" s="1">
        <v>0.0</v>
      </c>
      <c r="CS184" s="1">
        <v>26.412</v>
      </c>
      <c r="CT184" s="1">
        <v>26.412</v>
      </c>
      <c r="CU184" s="1">
        <v>0.0</v>
      </c>
      <c r="CV184" s="1">
        <v>1.607</v>
      </c>
      <c r="CW184" s="1">
        <v>1.606</v>
      </c>
      <c r="CX184" s="1">
        <v>0.0</v>
      </c>
      <c r="CY184" s="1">
        <v>219.65</v>
      </c>
      <c r="CZ184" s="1">
        <v>1.026</v>
      </c>
      <c r="DA184" s="1">
        <v>36.928</v>
      </c>
      <c r="DB184" s="1">
        <v>37.954</v>
      </c>
      <c r="DC184" s="1">
        <v>15.658</v>
      </c>
      <c r="DD184" s="1">
        <v>2.061</v>
      </c>
      <c r="DE184" s="1">
        <v>17.718</v>
      </c>
      <c r="DF184" s="1">
        <v>56.403</v>
      </c>
      <c r="DG184" s="1">
        <v>24.387</v>
      </c>
      <c r="DH184" s="1">
        <v>80.79</v>
      </c>
      <c r="DI184" s="1">
        <v>2.714</v>
      </c>
      <c r="DJ184" s="1">
        <v>1.965</v>
      </c>
      <c r="DK184" s="1">
        <v>4.68</v>
      </c>
      <c r="DL184" s="1">
        <v>67.389</v>
      </c>
      <c r="DM184" s="1">
        <v>33.26</v>
      </c>
      <c r="DN184" s="1">
        <v>100.649</v>
      </c>
      <c r="DO184" s="1">
        <v>0.0</v>
      </c>
      <c r="DP184" s="1">
        <v>26.412</v>
      </c>
      <c r="DQ184" s="1">
        <v>26.412</v>
      </c>
      <c r="DR184" s="1" t="s">
        <v>157</v>
      </c>
      <c r="DS184" s="1" t="s">
        <v>157</v>
      </c>
      <c r="DT184" s="1" t="s">
        <v>149</v>
      </c>
      <c r="DU184" s="1" t="s">
        <v>158</v>
      </c>
      <c r="DV184" s="1">
        <v>513.24</v>
      </c>
      <c r="DW184" s="1" t="s">
        <v>1092</v>
      </c>
      <c r="DX184" s="1">
        <v>284.35</v>
      </c>
      <c r="DY184" s="1">
        <v>208.571</v>
      </c>
      <c r="DZ184" s="1">
        <v>59.856</v>
      </c>
      <c r="EA184" s="1" t="s">
        <v>157</v>
      </c>
      <c r="EB184" s="1" t="s">
        <v>157</v>
      </c>
      <c r="EC184" s="1" t="s">
        <v>149</v>
      </c>
      <c r="ED184" s="1" t="s">
        <v>157</v>
      </c>
      <c r="EE184" s="1" t="s">
        <v>693</v>
      </c>
      <c r="EF184" s="1" t="s">
        <v>151</v>
      </c>
      <c r="EG184" s="1" t="s">
        <v>151</v>
      </c>
    </row>
    <row r="185" ht="14.25" customHeight="1">
      <c r="A185" s="1" t="s">
        <v>694</v>
      </c>
      <c r="B185" s="1" t="s">
        <v>136</v>
      </c>
      <c r="C185" s="1">
        <v>38.0</v>
      </c>
      <c r="D185" s="4" t="s">
        <v>137</v>
      </c>
      <c r="E185" s="1">
        <v>35.2</v>
      </c>
      <c r="F185" s="1">
        <v>58.0</v>
      </c>
      <c r="G185" s="1" t="s">
        <v>154</v>
      </c>
      <c r="H185" s="1">
        <v>8.0</v>
      </c>
      <c r="I185" s="1">
        <v>60.0</v>
      </c>
      <c r="J185" s="1">
        <v>126.0</v>
      </c>
      <c r="K185" s="1">
        <v>2.172413793</v>
      </c>
      <c r="L185" s="1">
        <v>285.02</v>
      </c>
      <c r="M185" s="1">
        <v>4.9</v>
      </c>
      <c r="N185" s="1">
        <v>74.0</v>
      </c>
      <c r="O185" s="1">
        <v>5.1</v>
      </c>
      <c r="P185" s="1">
        <v>0.56</v>
      </c>
      <c r="Q185" s="1">
        <v>9.27</v>
      </c>
      <c r="R185" s="1">
        <v>0.060409924</v>
      </c>
      <c r="S185" s="1">
        <v>41.0</v>
      </c>
      <c r="T185" s="1">
        <v>3.87</v>
      </c>
      <c r="U185" s="1">
        <v>4.107</v>
      </c>
      <c r="V185" s="1">
        <v>89.4</v>
      </c>
      <c r="W185" s="1">
        <f t="shared" si="1"/>
        <v>127.5123558</v>
      </c>
      <c r="X185" s="1">
        <v>208.5</v>
      </c>
      <c r="Y185" s="1">
        <v>141.5620523</v>
      </c>
      <c r="Z185" s="1">
        <f t="shared" si="2"/>
        <v>0.706404</v>
      </c>
      <c r="AA185" s="1">
        <v>0.40635986</v>
      </c>
      <c r="AB185" s="1">
        <v>66.9</v>
      </c>
      <c r="AC185" s="1">
        <v>21.54836432</v>
      </c>
      <c r="AD185" s="1" t="s">
        <v>154</v>
      </c>
      <c r="AE185" s="1">
        <v>22.1483086</v>
      </c>
      <c r="AF185" s="1">
        <v>79.8</v>
      </c>
      <c r="AG185" s="1" t="s">
        <v>154</v>
      </c>
      <c r="AH185" s="1" t="s">
        <v>154</v>
      </c>
      <c r="AI185" s="1" t="s">
        <v>142</v>
      </c>
      <c r="AJ185" s="1" t="s">
        <v>142</v>
      </c>
      <c r="AK185" s="1" t="s">
        <v>143</v>
      </c>
      <c r="AL185" s="1">
        <v>106.0</v>
      </c>
      <c r="AM185" s="1">
        <v>67.0</v>
      </c>
      <c r="AN185" s="1">
        <v>2194.92</v>
      </c>
      <c r="AO185" s="1">
        <v>17.4592</v>
      </c>
      <c r="AP185" s="1">
        <v>844.939</v>
      </c>
      <c r="AQ185" s="1">
        <v>1292.93</v>
      </c>
      <c r="AR185" s="1">
        <v>13.5568</v>
      </c>
      <c r="AS185" s="1">
        <v>1832.15</v>
      </c>
      <c r="AT185" s="1">
        <v>2819.76</v>
      </c>
      <c r="AU185" s="1">
        <v>263.696</v>
      </c>
      <c r="AV185" s="1">
        <v>10.6383</v>
      </c>
      <c r="AW185" s="1">
        <v>1.60973</v>
      </c>
      <c r="AX185" s="1">
        <v>3.48434</v>
      </c>
      <c r="AY185" s="1">
        <v>821.574</v>
      </c>
      <c r="AZ185" s="1">
        <v>1.47339</v>
      </c>
      <c r="BA185" s="1">
        <v>2.11953</v>
      </c>
      <c r="BB185" s="1">
        <v>13.1065</v>
      </c>
      <c r="BC185" s="1">
        <v>5.16772</v>
      </c>
      <c r="BD185" s="1">
        <v>1.93459</v>
      </c>
      <c r="BE185" s="1">
        <v>397.636</v>
      </c>
      <c r="BF185" s="1">
        <v>7.27667</v>
      </c>
      <c r="BG185" s="1">
        <v>162.902</v>
      </c>
      <c r="BH185" s="1">
        <v>0.70951636</v>
      </c>
      <c r="BI185" s="1">
        <v>0.0</v>
      </c>
      <c r="BJ185" s="1">
        <v>0.104063876</v>
      </c>
      <c r="BK185" s="1">
        <v>0.0</v>
      </c>
      <c r="BL185" s="1" t="s">
        <v>156</v>
      </c>
      <c r="BM185" s="1" t="s">
        <v>146</v>
      </c>
      <c r="BN185" s="1" t="s">
        <v>146</v>
      </c>
      <c r="BO185" s="1" t="s">
        <v>146</v>
      </c>
      <c r="BP185" s="1" t="s">
        <v>146</v>
      </c>
      <c r="BQ185" s="1" t="s">
        <v>145</v>
      </c>
      <c r="BR185" s="1" t="s">
        <v>146</v>
      </c>
      <c r="BS185" s="1">
        <v>22.20169354</v>
      </c>
      <c r="BT185" s="1">
        <v>8.467815864</v>
      </c>
      <c r="BU185" s="1">
        <v>7.409371275</v>
      </c>
      <c r="BV185" s="1">
        <v>4.460123507</v>
      </c>
      <c r="BW185" s="1">
        <v>6.419576095</v>
      </c>
      <c r="BX185" s="1">
        <v>-0.017534655</v>
      </c>
      <c r="BY185" s="1">
        <v>-0.007988453</v>
      </c>
      <c r="BZ185" s="1" t="s">
        <v>1094</v>
      </c>
      <c r="CA185" s="1">
        <v>19.839599</v>
      </c>
      <c r="CB185" s="1" t="s">
        <v>154</v>
      </c>
      <c r="CC185" s="1">
        <v>0.150326188</v>
      </c>
      <c r="CD185" s="1">
        <v>0.104380242</v>
      </c>
      <c r="CE185" s="1">
        <v>0.074128611</v>
      </c>
      <c r="CF185" s="1">
        <v>0.010400746</v>
      </c>
      <c r="CG185" s="1">
        <v>0.293457596</v>
      </c>
      <c r="CH185" s="1">
        <v>851.474</v>
      </c>
      <c r="CI185" s="2" t="s">
        <v>1093</v>
      </c>
      <c r="CJ185" s="1">
        <v>370.958</v>
      </c>
      <c r="CK185" s="1">
        <v>305.297</v>
      </c>
      <c r="CL185" s="1">
        <v>65.661</v>
      </c>
      <c r="CM185" s="1">
        <v>263.495</v>
      </c>
      <c r="CN185" s="1">
        <v>44.345</v>
      </c>
      <c r="CO185" s="1">
        <v>1.215</v>
      </c>
      <c r="CP185" s="1">
        <v>0.0</v>
      </c>
      <c r="CQ185" s="1">
        <v>1.215</v>
      </c>
      <c r="CR185" s="1">
        <v>0.0</v>
      </c>
      <c r="CS185" s="1">
        <v>61.903</v>
      </c>
      <c r="CT185" s="1">
        <v>61.903</v>
      </c>
      <c r="CU185" s="1">
        <v>0.0</v>
      </c>
      <c r="CV185" s="1">
        <v>1.063</v>
      </c>
      <c r="CW185" s="1">
        <v>0.0</v>
      </c>
      <c r="CX185" s="1">
        <v>0.0</v>
      </c>
      <c r="CY185" s="1">
        <v>40.434</v>
      </c>
      <c r="CZ185" s="1">
        <v>1.339</v>
      </c>
      <c r="DA185" s="1">
        <v>0.0</v>
      </c>
      <c r="DB185" s="1">
        <v>1.339</v>
      </c>
      <c r="DC185" s="1">
        <v>0.0</v>
      </c>
      <c r="DD185" s="1">
        <v>0.0</v>
      </c>
      <c r="DE185" s="1">
        <v>0.0</v>
      </c>
      <c r="DF185" s="1">
        <v>220.268</v>
      </c>
      <c r="DG185" s="1">
        <v>1.454</v>
      </c>
      <c r="DH185" s="1">
        <v>221.722</v>
      </c>
      <c r="DI185" s="1">
        <v>3.24</v>
      </c>
      <c r="DJ185" s="1">
        <v>0.192</v>
      </c>
      <c r="DK185" s="1">
        <v>3.432</v>
      </c>
      <c r="DL185" s="1">
        <v>38.801</v>
      </c>
      <c r="DM185" s="1">
        <v>2.112</v>
      </c>
      <c r="DN185" s="1">
        <v>40.913</v>
      </c>
      <c r="DO185" s="1">
        <v>0.0</v>
      </c>
      <c r="DP185" s="1">
        <v>61.903</v>
      </c>
      <c r="DQ185" s="1">
        <v>61.903</v>
      </c>
      <c r="DR185" s="1" t="s">
        <v>157</v>
      </c>
      <c r="DS185" s="1" t="s">
        <v>157</v>
      </c>
      <c r="DT185" s="1" t="s">
        <v>149</v>
      </c>
      <c r="DU185" s="1" t="s">
        <v>158</v>
      </c>
      <c r="DV185" s="1">
        <v>387.929</v>
      </c>
      <c r="DW185" s="1" t="s">
        <v>1093</v>
      </c>
      <c r="DX185" s="1">
        <v>169.008</v>
      </c>
      <c r="DY185" s="1">
        <v>120.048</v>
      </c>
      <c r="DZ185" s="1">
        <v>20.204</v>
      </c>
      <c r="EA185" s="1" t="s">
        <v>158</v>
      </c>
      <c r="EB185" s="1" t="s">
        <v>158</v>
      </c>
      <c r="EC185" s="1" t="s">
        <v>157</v>
      </c>
      <c r="ED185" s="1" t="s">
        <v>158</v>
      </c>
      <c r="EE185" s="1" t="s">
        <v>695</v>
      </c>
      <c r="EF185" s="1" t="s">
        <v>151</v>
      </c>
      <c r="EG185" s="1" t="s">
        <v>151</v>
      </c>
    </row>
    <row r="186" ht="14.25" customHeight="1">
      <c r="A186" s="1" t="s">
        <v>696</v>
      </c>
      <c r="B186" s="1" t="s">
        <v>153</v>
      </c>
      <c r="C186" s="1">
        <v>27.0</v>
      </c>
      <c r="D186" s="4" t="s">
        <v>137</v>
      </c>
      <c r="E186" s="1">
        <v>76.1</v>
      </c>
      <c r="F186" s="1">
        <v>31.0</v>
      </c>
      <c r="G186" s="1" t="s">
        <v>154</v>
      </c>
      <c r="H186" s="1">
        <v>34.0</v>
      </c>
      <c r="I186" s="1">
        <v>83.0</v>
      </c>
      <c r="J186" s="1">
        <v>149.0</v>
      </c>
      <c r="K186" s="1">
        <v>4.806451613</v>
      </c>
      <c r="L186" s="1">
        <v>76.31</v>
      </c>
      <c r="M186" s="1">
        <v>6.9</v>
      </c>
      <c r="N186" s="1">
        <v>95.0</v>
      </c>
      <c r="O186" s="1">
        <v>5.3</v>
      </c>
      <c r="P186" s="1">
        <v>11.7</v>
      </c>
      <c r="Q186" s="1">
        <v>7.63</v>
      </c>
      <c r="R186" s="1">
        <v>1.533420708</v>
      </c>
      <c r="S186" s="1">
        <v>171.0</v>
      </c>
      <c r="T186" s="1">
        <v>17.86</v>
      </c>
      <c r="U186" s="1">
        <v>5.2725</v>
      </c>
      <c r="V186" s="1">
        <v>151.9</v>
      </c>
      <c r="W186" s="1">
        <f t="shared" si="1"/>
        <v>201.5232722</v>
      </c>
      <c r="X186" s="1">
        <v>43.3</v>
      </c>
      <c r="Y186" s="1">
        <v>23.89375879</v>
      </c>
      <c r="Z186" s="1">
        <f t="shared" si="2"/>
        <v>4.185193333</v>
      </c>
      <c r="AA186" s="1">
        <v>0.309259028</v>
      </c>
      <c r="AB186" s="1">
        <v>96.4</v>
      </c>
      <c r="AC186" s="1">
        <v>35.19500552</v>
      </c>
      <c r="AD186" s="1" t="s">
        <v>155</v>
      </c>
      <c r="AE186" s="1">
        <v>45.45870959</v>
      </c>
      <c r="AF186" s="1">
        <v>107.8</v>
      </c>
      <c r="AG186" s="1" t="s">
        <v>140</v>
      </c>
      <c r="AH186" s="1" t="s">
        <v>141</v>
      </c>
      <c r="AI186" s="1" t="s">
        <v>142</v>
      </c>
      <c r="AJ186" s="1" t="s">
        <v>142</v>
      </c>
      <c r="AK186" s="1" t="s">
        <v>173</v>
      </c>
      <c r="AL186" s="1">
        <v>120.0</v>
      </c>
      <c r="AM186" s="1">
        <v>81.0</v>
      </c>
      <c r="AN186" s="1">
        <v>1940.03</v>
      </c>
      <c r="AO186" s="1">
        <v>19.075</v>
      </c>
      <c r="AP186" s="1">
        <v>313.979</v>
      </c>
      <c r="AQ186" s="1">
        <v>837.938</v>
      </c>
      <c r="AR186" s="1">
        <v>13.2622</v>
      </c>
      <c r="AS186" s="1">
        <v>803.225</v>
      </c>
      <c r="AT186" s="1">
        <v>3512.51</v>
      </c>
      <c r="AU186" s="1">
        <v>255.985</v>
      </c>
      <c r="AV186" s="1">
        <v>10.0892</v>
      </c>
      <c r="AW186" s="1">
        <v>2.18019</v>
      </c>
      <c r="AX186" s="1">
        <v>2.86986</v>
      </c>
      <c r="AY186" s="1">
        <v>873.708</v>
      </c>
      <c r="AZ186" s="1">
        <v>1.16891</v>
      </c>
      <c r="BA186" s="1">
        <v>1.16676</v>
      </c>
      <c r="BB186" s="1">
        <v>18.1977</v>
      </c>
      <c r="BC186" s="1">
        <v>5.00744</v>
      </c>
      <c r="BD186" s="1">
        <v>0.989438</v>
      </c>
      <c r="BE186" s="1">
        <v>341.717</v>
      </c>
      <c r="BF186" s="1">
        <v>6.89834</v>
      </c>
      <c r="BG186" s="1">
        <v>187.074</v>
      </c>
      <c r="BH186" s="1" t="s">
        <v>147</v>
      </c>
      <c r="BI186" s="1" t="s">
        <v>147</v>
      </c>
      <c r="BJ186" s="1" t="s">
        <v>147</v>
      </c>
      <c r="BK186" s="1" t="s">
        <v>147</v>
      </c>
      <c r="BL186" s="1" t="s">
        <v>144</v>
      </c>
      <c r="BM186" s="1" t="s">
        <v>146</v>
      </c>
      <c r="BN186" s="1" t="s">
        <v>145</v>
      </c>
      <c r="BO186" s="1" t="s">
        <v>145</v>
      </c>
      <c r="BP186" s="1" t="s">
        <v>146</v>
      </c>
      <c r="BQ186" s="1" t="s">
        <v>145</v>
      </c>
      <c r="BR186" s="1" t="s">
        <v>145</v>
      </c>
      <c r="BS186" s="1">
        <v>23.12838714</v>
      </c>
      <c r="BT186" s="1">
        <v>7.540169145</v>
      </c>
      <c r="BU186" s="1">
        <v>6.172041261</v>
      </c>
      <c r="BV186" s="1">
        <v>3.130047394</v>
      </c>
      <c r="BW186" s="1">
        <v>9.137163456</v>
      </c>
      <c r="BX186" s="1">
        <v>-0.44220524</v>
      </c>
      <c r="BY186" s="1">
        <v>-0.227940845</v>
      </c>
      <c r="BZ186" s="1" t="s">
        <v>1094</v>
      </c>
      <c r="CA186" s="1">
        <v>45.29499072</v>
      </c>
      <c r="CB186" s="1" t="s">
        <v>148</v>
      </c>
      <c r="CC186" s="1" t="s">
        <v>147</v>
      </c>
      <c r="CD186" s="1" t="s">
        <v>147</v>
      </c>
      <c r="CE186" s="1" t="s">
        <v>147</v>
      </c>
      <c r="CF186" s="1" t="s">
        <v>147</v>
      </c>
      <c r="CG186" s="1" t="s">
        <v>147</v>
      </c>
      <c r="CH186" s="1">
        <v>862.28</v>
      </c>
      <c r="CI186" s="2" t="s">
        <v>1093</v>
      </c>
      <c r="CJ186" s="1">
        <v>539.567</v>
      </c>
      <c r="CK186" s="1">
        <v>479.927</v>
      </c>
      <c r="CL186" s="1">
        <v>59.641</v>
      </c>
      <c r="CM186" s="1">
        <v>267.729</v>
      </c>
      <c r="CN186" s="1">
        <v>247.954</v>
      </c>
      <c r="CO186" s="1">
        <v>3.361</v>
      </c>
      <c r="CP186" s="1">
        <v>0.0</v>
      </c>
      <c r="CQ186" s="1">
        <v>3.361</v>
      </c>
      <c r="CR186" s="1">
        <v>0.0</v>
      </c>
      <c r="CS186" s="1">
        <v>20.523</v>
      </c>
      <c r="CT186" s="1">
        <v>20.523</v>
      </c>
      <c r="CU186" s="1">
        <v>0.0</v>
      </c>
      <c r="CV186" s="1">
        <v>0.0</v>
      </c>
      <c r="CW186" s="1">
        <v>131.447</v>
      </c>
      <c r="CX186" s="1">
        <v>0.0</v>
      </c>
      <c r="CY186" s="1">
        <v>17.753</v>
      </c>
      <c r="CZ186" s="1">
        <v>56.941</v>
      </c>
      <c r="DA186" s="1">
        <v>14.827</v>
      </c>
      <c r="DB186" s="1">
        <v>71.769</v>
      </c>
      <c r="DC186" s="1">
        <v>8.623</v>
      </c>
      <c r="DD186" s="1">
        <v>0.084</v>
      </c>
      <c r="DE186" s="1">
        <v>8.707</v>
      </c>
      <c r="DF186" s="1">
        <v>34.856</v>
      </c>
      <c r="DG186" s="1">
        <v>3.194</v>
      </c>
      <c r="DH186" s="1">
        <v>38.05</v>
      </c>
      <c r="DI186" s="1">
        <v>0.658</v>
      </c>
      <c r="DJ186" s="1">
        <v>1.598</v>
      </c>
      <c r="DK186" s="1">
        <v>2.255</v>
      </c>
      <c r="DL186" s="1">
        <v>226.283</v>
      </c>
      <c r="DM186" s="1">
        <v>19.415</v>
      </c>
      <c r="DN186" s="1">
        <v>245.699</v>
      </c>
      <c r="DO186" s="1">
        <v>0.0</v>
      </c>
      <c r="DP186" s="1">
        <v>20.523</v>
      </c>
      <c r="DQ186" s="1">
        <v>20.523</v>
      </c>
      <c r="DR186" s="1" t="s">
        <v>157</v>
      </c>
      <c r="DS186" s="1" t="s">
        <v>157</v>
      </c>
      <c r="DT186" s="1" t="s">
        <v>149</v>
      </c>
      <c r="DU186" s="1" t="s">
        <v>157</v>
      </c>
      <c r="DV186" s="1">
        <v>444.467</v>
      </c>
      <c r="DW186" s="1" t="s">
        <v>1093</v>
      </c>
      <c r="DX186" s="1">
        <v>278.123</v>
      </c>
      <c r="DY186" s="1">
        <v>138.003</v>
      </c>
      <c r="DZ186" s="1">
        <v>127.809</v>
      </c>
      <c r="EA186" s="1" t="s">
        <v>157</v>
      </c>
      <c r="EB186" s="1" t="s">
        <v>157</v>
      </c>
      <c r="EC186" s="1" t="s">
        <v>149</v>
      </c>
      <c r="ED186" s="1" t="s">
        <v>157</v>
      </c>
      <c r="EE186" s="1" t="s">
        <v>697</v>
      </c>
      <c r="EF186" s="1" t="s">
        <v>151</v>
      </c>
      <c r="EG186" s="1" t="s">
        <v>151</v>
      </c>
    </row>
    <row r="187" ht="14.25" customHeight="1">
      <c r="A187" s="1" t="s">
        <v>698</v>
      </c>
      <c r="B187" s="1" t="s">
        <v>136</v>
      </c>
      <c r="C187" s="1">
        <v>40.0</v>
      </c>
      <c r="D187" s="4" t="s">
        <v>137</v>
      </c>
      <c r="E187" s="1">
        <v>142.0</v>
      </c>
      <c r="F187" s="1">
        <v>40.0</v>
      </c>
      <c r="G187" s="1" t="s">
        <v>154</v>
      </c>
      <c r="H187" s="1">
        <v>30.0</v>
      </c>
      <c r="I187" s="1">
        <v>184.0</v>
      </c>
      <c r="J187" s="1">
        <v>254.0</v>
      </c>
      <c r="K187" s="1">
        <v>6.35</v>
      </c>
      <c r="L187" s="1">
        <v>247.7</v>
      </c>
      <c r="M187" s="1">
        <v>3.1</v>
      </c>
      <c r="N187" s="1">
        <v>105.0</v>
      </c>
      <c r="O187" s="1">
        <v>5.3</v>
      </c>
      <c r="P187" s="1">
        <v>2.8</v>
      </c>
      <c r="Q187" s="1">
        <v>1.67</v>
      </c>
      <c r="R187" s="1">
        <v>1.676646707</v>
      </c>
      <c r="S187" s="1">
        <v>152.0</v>
      </c>
      <c r="T187" s="1">
        <v>13.63</v>
      </c>
      <c r="U187" s="1">
        <v>5.8275</v>
      </c>
      <c r="V187" s="1">
        <v>103.9</v>
      </c>
      <c r="W187" s="1">
        <f t="shared" si="1"/>
        <v>117.1213749</v>
      </c>
      <c r="X187" s="1">
        <v>55.0</v>
      </c>
      <c r="Y187" s="1">
        <v>28.3272477</v>
      </c>
      <c r="Z187" s="1">
        <f t="shared" si="2"/>
        <v>3.53017</v>
      </c>
      <c r="AA187" s="1">
        <v>0.316494211</v>
      </c>
      <c r="AB187" s="1">
        <v>72.2</v>
      </c>
      <c r="AC187" s="1">
        <v>26.77878645</v>
      </c>
      <c r="AD187" s="1" t="s">
        <v>139</v>
      </c>
      <c r="AE187" s="1">
        <v>34.3444227</v>
      </c>
      <c r="AF187" s="1">
        <v>97.4</v>
      </c>
      <c r="AG187" s="1" t="s">
        <v>140</v>
      </c>
      <c r="AH187" s="1" t="s">
        <v>141</v>
      </c>
      <c r="AI187" s="1" t="s">
        <v>142</v>
      </c>
      <c r="AJ187" s="1" t="s">
        <v>167</v>
      </c>
      <c r="AK187" s="1" t="s">
        <v>143</v>
      </c>
      <c r="AL187" s="1">
        <v>138.0</v>
      </c>
      <c r="AM187" s="1">
        <v>84.0</v>
      </c>
      <c r="AN187" s="1">
        <v>1890.92</v>
      </c>
      <c r="AO187" s="1">
        <v>22.7835</v>
      </c>
      <c r="AP187" s="1">
        <v>370.545</v>
      </c>
      <c r="AQ187" s="1">
        <v>857.082</v>
      </c>
      <c r="AR187" s="1">
        <v>12.6654</v>
      </c>
      <c r="AS187" s="1">
        <v>557.303</v>
      </c>
      <c r="AT187" s="1">
        <v>3119.91</v>
      </c>
      <c r="AU187" s="1">
        <v>263.901</v>
      </c>
      <c r="AV187" s="1">
        <v>10.2277</v>
      </c>
      <c r="AW187" s="1">
        <v>2.46756</v>
      </c>
      <c r="AX187" s="1">
        <v>3.51046</v>
      </c>
      <c r="AY187" s="1">
        <v>600.345</v>
      </c>
      <c r="AZ187" s="1">
        <v>1.02306</v>
      </c>
      <c r="BA187" s="1">
        <v>1.12775</v>
      </c>
      <c r="BB187" s="1">
        <v>14.9803</v>
      </c>
      <c r="BC187" s="1">
        <v>5.19602</v>
      </c>
      <c r="BD187" s="1">
        <v>0.814068</v>
      </c>
      <c r="BE187" s="1">
        <v>393.804</v>
      </c>
      <c r="BF187" s="1">
        <v>6.77161</v>
      </c>
      <c r="BG187" s="1">
        <v>154.929</v>
      </c>
      <c r="BH187" s="1">
        <v>4.076780477</v>
      </c>
      <c r="BI187" s="1">
        <v>1.055261242</v>
      </c>
      <c r="BJ187" s="1">
        <v>0.57255812</v>
      </c>
      <c r="BK187" s="1">
        <v>0.030918407</v>
      </c>
      <c r="BL187" s="1" t="s">
        <v>144</v>
      </c>
      <c r="BM187" s="1" t="s">
        <v>145</v>
      </c>
      <c r="BN187" s="1" t="s">
        <v>145</v>
      </c>
      <c r="BO187" s="1" t="s">
        <v>146</v>
      </c>
      <c r="BP187" s="1" t="s">
        <v>145</v>
      </c>
      <c r="BQ187" s="1" t="s">
        <v>145</v>
      </c>
      <c r="BR187" s="1" t="s">
        <v>145</v>
      </c>
      <c r="BS187" s="1">
        <v>17.27514657</v>
      </c>
      <c r="BT187" s="1">
        <v>9.037211709</v>
      </c>
      <c r="BU187" s="1">
        <v>7.617531768</v>
      </c>
      <c r="BV187" s="1">
        <v>2.985736172</v>
      </c>
      <c r="BW187" s="1">
        <v>4.082716448</v>
      </c>
      <c r="BX187" s="1">
        <v>-0.043646214</v>
      </c>
      <c r="BY187" s="1">
        <v>-0.023081023</v>
      </c>
      <c r="BZ187" s="1" t="s">
        <v>1094</v>
      </c>
      <c r="CA187" s="1">
        <v>30.28336756</v>
      </c>
      <c r="CB187" s="1" t="s">
        <v>148</v>
      </c>
      <c r="CC187" s="1">
        <v>0.053393622</v>
      </c>
      <c r="CD187" s="1">
        <v>0.337755231</v>
      </c>
      <c r="CE187" s="1">
        <v>0.533920469</v>
      </c>
      <c r="CF187" s="1">
        <v>0.014116461</v>
      </c>
      <c r="CG187" s="1">
        <v>0.023380388</v>
      </c>
      <c r="CH187" s="1">
        <v>679.689</v>
      </c>
      <c r="CI187" s="2" t="s">
        <v>1093</v>
      </c>
      <c r="CJ187" s="1">
        <v>781.696</v>
      </c>
      <c r="CK187" s="1">
        <v>750.715</v>
      </c>
      <c r="CL187" s="1">
        <v>30.981</v>
      </c>
      <c r="CM187" s="1">
        <v>560.982</v>
      </c>
      <c r="CN187" s="1">
        <v>212.237</v>
      </c>
      <c r="CO187" s="1">
        <v>0.0</v>
      </c>
      <c r="CP187" s="1">
        <v>0.0</v>
      </c>
      <c r="CQ187" s="1">
        <v>0.0</v>
      </c>
      <c r="CR187" s="1">
        <v>0.0</v>
      </c>
      <c r="CS187" s="1">
        <v>8.477</v>
      </c>
      <c r="CT187" s="1">
        <v>8.477</v>
      </c>
      <c r="CU187" s="1">
        <v>0.0</v>
      </c>
      <c r="CV187" s="1">
        <v>0.0</v>
      </c>
      <c r="CW187" s="1">
        <v>268.708</v>
      </c>
      <c r="CX187" s="1">
        <v>0.0</v>
      </c>
      <c r="CY187" s="1">
        <v>51.106</v>
      </c>
      <c r="CZ187" s="1">
        <v>0.538</v>
      </c>
      <c r="DA187" s="1">
        <v>3.855</v>
      </c>
      <c r="DB187" s="1">
        <v>4.393</v>
      </c>
      <c r="DC187" s="1">
        <v>0.0</v>
      </c>
      <c r="DD187" s="1">
        <v>0.204</v>
      </c>
      <c r="DE187" s="1">
        <v>0.204</v>
      </c>
      <c r="DF187" s="1">
        <v>231.143</v>
      </c>
      <c r="DG187" s="1">
        <v>5.396</v>
      </c>
      <c r="DH187" s="1">
        <v>236.538</v>
      </c>
      <c r="DI187" s="1">
        <v>0.531</v>
      </c>
      <c r="DJ187" s="1">
        <v>1.725</v>
      </c>
      <c r="DK187" s="1">
        <v>2.256</v>
      </c>
      <c r="DL187" s="1">
        <v>198.658</v>
      </c>
      <c r="DM187" s="1">
        <v>11.324</v>
      </c>
      <c r="DN187" s="1">
        <v>209.982</v>
      </c>
      <c r="DO187" s="1">
        <v>0.0</v>
      </c>
      <c r="DP187" s="1">
        <v>8.477</v>
      </c>
      <c r="DQ187" s="1">
        <v>8.477</v>
      </c>
      <c r="DR187" s="1" t="s">
        <v>158</v>
      </c>
      <c r="DS187" s="1" t="s">
        <v>149</v>
      </c>
      <c r="DT187" s="1" t="s">
        <v>149</v>
      </c>
      <c r="DU187" s="1" t="s">
        <v>157</v>
      </c>
      <c r="DV187" s="1">
        <v>359.449</v>
      </c>
      <c r="DW187" s="1" t="s">
        <v>1093</v>
      </c>
      <c r="DX187" s="1">
        <v>413.395</v>
      </c>
      <c r="DY187" s="1">
        <v>296.672</v>
      </c>
      <c r="DZ187" s="1">
        <v>112.24</v>
      </c>
      <c r="EA187" s="1" t="s">
        <v>158</v>
      </c>
      <c r="EB187" s="1" t="s">
        <v>149</v>
      </c>
      <c r="EC187" s="1" t="s">
        <v>149</v>
      </c>
      <c r="ED187" s="1" t="s">
        <v>157</v>
      </c>
      <c r="EE187" s="1" t="s">
        <v>699</v>
      </c>
      <c r="EF187" s="1" t="s">
        <v>151</v>
      </c>
      <c r="EG187" s="1" t="s">
        <v>151</v>
      </c>
    </row>
    <row r="188" ht="14.25" customHeight="1">
      <c r="A188" s="1" t="s">
        <v>702</v>
      </c>
      <c r="B188" s="1" t="s">
        <v>153</v>
      </c>
      <c r="C188" s="1">
        <v>44.0</v>
      </c>
      <c r="D188" s="4" t="s">
        <v>161</v>
      </c>
      <c r="E188" s="1">
        <v>89.8</v>
      </c>
      <c r="F188" s="1">
        <v>43.0</v>
      </c>
      <c r="G188" s="1" t="s">
        <v>154</v>
      </c>
      <c r="H188" s="1">
        <v>25.0</v>
      </c>
      <c r="I188" s="1">
        <v>117.0</v>
      </c>
      <c r="J188" s="1">
        <v>185.0</v>
      </c>
      <c r="K188" s="1">
        <v>4.302325581</v>
      </c>
      <c r="L188" s="1">
        <v>66.9</v>
      </c>
      <c r="M188" s="1">
        <v>6.5</v>
      </c>
      <c r="N188" s="1">
        <v>85.0</v>
      </c>
      <c r="O188" s="1">
        <v>5.1</v>
      </c>
      <c r="P188" s="1">
        <v>10.16</v>
      </c>
      <c r="Q188" s="1">
        <v>8.59</v>
      </c>
      <c r="R188" s="1">
        <v>1.182770664</v>
      </c>
      <c r="S188" s="1">
        <v>124.0</v>
      </c>
      <c r="T188" s="1">
        <v>7.62</v>
      </c>
      <c r="U188" s="1">
        <v>4.7175</v>
      </c>
      <c r="V188" s="1">
        <v>106.1</v>
      </c>
      <c r="W188" s="1">
        <f t="shared" si="1"/>
        <v>125.174538</v>
      </c>
      <c r="X188" s="1">
        <v>102.6</v>
      </c>
      <c r="Y188" s="1">
        <v>62.59154013</v>
      </c>
      <c r="Z188" s="1">
        <f t="shared" si="2"/>
        <v>1.59766</v>
      </c>
      <c r="AA188" s="1">
        <v>0.355201404</v>
      </c>
      <c r="AB188" s="1">
        <v>70.6</v>
      </c>
      <c r="AC188" s="1">
        <v>30.3574308</v>
      </c>
      <c r="AD188" s="1" t="s">
        <v>155</v>
      </c>
      <c r="AE188" s="1">
        <v>40.65550741</v>
      </c>
      <c r="AF188" s="1">
        <v>90.9</v>
      </c>
      <c r="AG188" s="1" t="s">
        <v>140</v>
      </c>
      <c r="AH188" s="1" t="s">
        <v>141</v>
      </c>
      <c r="AI188" s="1" t="s">
        <v>142</v>
      </c>
      <c r="AJ188" s="1" t="s">
        <v>167</v>
      </c>
      <c r="AK188" s="1" t="s">
        <v>143</v>
      </c>
      <c r="AL188" s="1">
        <v>111.0</v>
      </c>
      <c r="AM188" s="1">
        <v>67.0</v>
      </c>
      <c r="AN188" s="1">
        <v>1604.4</v>
      </c>
      <c r="AO188" s="1">
        <v>17.1561</v>
      </c>
      <c r="AP188" s="1">
        <v>562.274</v>
      </c>
      <c r="AQ188" s="1">
        <v>1035.16</v>
      </c>
      <c r="AR188" s="1">
        <v>12.9392</v>
      </c>
      <c r="AS188" s="1">
        <v>963.088</v>
      </c>
      <c r="AT188" s="1">
        <v>2911.25</v>
      </c>
      <c r="AU188" s="1">
        <v>212.09</v>
      </c>
      <c r="AV188" s="1">
        <v>10.5114</v>
      </c>
      <c r="AW188" s="1">
        <v>1.27618</v>
      </c>
      <c r="AX188" s="1">
        <v>3.09946</v>
      </c>
      <c r="AY188" s="1">
        <v>676.04</v>
      </c>
      <c r="AZ188" s="1">
        <v>0.87749</v>
      </c>
      <c r="BA188" s="1">
        <v>1.60493</v>
      </c>
      <c r="BB188" s="1">
        <v>10.6811</v>
      </c>
      <c r="BC188" s="1">
        <v>4.85302</v>
      </c>
      <c r="BD188" s="1">
        <v>0.533854</v>
      </c>
      <c r="BE188" s="1">
        <v>356.221</v>
      </c>
      <c r="BF188" s="1">
        <v>7.25062</v>
      </c>
      <c r="BG188" s="1">
        <v>103.514</v>
      </c>
      <c r="BH188" s="1">
        <v>3.698726104</v>
      </c>
      <c r="BI188" s="1">
        <v>1.835716019</v>
      </c>
      <c r="BJ188" s="1">
        <v>0.835149913</v>
      </c>
      <c r="BK188" s="1">
        <v>0.040253602</v>
      </c>
      <c r="BL188" s="1" t="s">
        <v>144</v>
      </c>
      <c r="BM188" s="1" t="s">
        <v>146</v>
      </c>
      <c r="BN188" s="1" t="s">
        <v>146</v>
      </c>
      <c r="BO188" s="1" t="s">
        <v>145</v>
      </c>
      <c r="BP188" s="1" t="s">
        <v>146</v>
      </c>
      <c r="BQ188" s="1" t="s">
        <v>145</v>
      </c>
      <c r="BR188" s="1" t="s">
        <v>146</v>
      </c>
      <c r="BS188" s="1">
        <v>49.61862661</v>
      </c>
      <c r="BT188" s="1">
        <v>51.06313377</v>
      </c>
      <c r="BU188" s="1">
        <v>11.52467356</v>
      </c>
      <c r="BV188" s="1">
        <v>13.00610227</v>
      </c>
      <c r="BW188" s="1">
        <v>6.913489801</v>
      </c>
      <c r="BX188" s="1">
        <v>1.00280256</v>
      </c>
      <c r="BY188" s="1">
        <v>0.625188629</v>
      </c>
      <c r="BZ188" s="1" t="s">
        <v>1091</v>
      </c>
      <c r="CA188" s="1">
        <v>42.44664466</v>
      </c>
      <c r="CB188" s="1" t="s">
        <v>148</v>
      </c>
      <c r="CC188" s="1">
        <v>0.103673965</v>
      </c>
      <c r="CD188" s="1">
        <v>0.218599238</v>
      </c>
      <c r="CE188" s="1">
        <v>0.407847239</v>
      </c>
      <c r="CF188" s="1">
        <v>0.031746567</v>
      </c>
      <c r="CG188" s="1">
        <v>0.090314092</v>
      </c>
      <c r="CH188" s="1">
        <v>1705.256</v>
      </c>
      <c r="CI188" s="2" t="s">
        <v>1080</v>
      </c>
      <c r="CJ188" s="1">
        <v>744.887</v>
      </c>
      <c r="CK188" s="1">
        <v>706.375</v>
      </c>
      <c r="CL188" s="1">
        <v>38.512</v>
      </c>
      <c r="CM188" s="1">
        <v>662.216</v>
      </c>
      <c r="CN188" s="1">
        <v>73.741</v>
      </c>
      <c r="CO188" s="1">
        <v>4.359</v>
      </c>
      <c r="CP188" s="1">
        <v>0.0</v>
      </c>
      <c r="CQ188" s="1">
        <v>4.359</v>
      </c>
      <c r="CR188" s="1">
        <v>0.0</v>
      </c>
      <c r="CS188" s="1">
        <v>4.483</v>
      </c>
      <c r="CT188" s="1">
        <v>4.483</v>
      </c>
      <c r="CU188" s="1">
        <v>0.087</v>
      </c>
      <c r="CV188" s="1">
        <v>4.301</v>
      </c>
      <c r="CW188" s="1">
        <v>108.594</v>
      </c>
      <c r="CX188" s="1">
        <v>0.0</v>
      </c>
      <c r="CY188" s="1">
        <v>537.805</v>
      </c>
      <c r="CZ188" s="1">
        <v>0.113</v>
      </c>
      <c r="DA188" s="1">
        <v>0.212</v>
      </c>
      <c r="DB188" s="1">
        <v>0.325</v>
      </c>
      <c r="DC188" s="1">
        <v>0.776</v>
      </c>
      <c r="DD188" s="1">
        <v>0.023</v>
      </c>
      <c r="DE188" s="1">
        <v>0.799</v>
      </c>
      <c r="DF188" s="1">
        <v>9.873</v>
      </c>
      <c r="DG188" s="1">
        <v>4.822</v>
      </c>
      <c r="DH188" s="1">
        <v>14.695</v>
      </c>
      <c r="DI188" s="1">
        <v>23.354</v>
      </c>
      <c r="DJ188" s="1">
        <v>23.768</v>
      </c>
      <c r="DK188" s="1">
        <v>47.123</v>
      </c>
      <c r="DL188" s="1">
        <v>21.415</v>
      </c>
      <c r="DM188" s="1">
        <v>5.204</v>
      </c>
      <c r="DN188" s="1">
        <v>26.619</v>
      </c>
      <c r="DO188" s="1">
        <v>0.0</v>
      </c>
      <c r="DP188" s="1">
        <v>4.483</v>
      </c>
      <c r="DQ188" s="1">
        <v>4.483</v>
      </c>
      <c r="DR188" s="1" t="s">
        <v>149</v>
      </c>
      <c r="DS188" s="1" t="s">
        <v>157</v>
      </c>
      <c r="DT188" s="1" t="s">
        <v>149</v>
      </c>
      <c r="DU188" s="1" t="s">
        <v>158</v>
      </c>
      <c r="DV188" s="1">
        <v>1062.862</v>
      </c>
      <c r="DW188" s="1" t="s">
        <v>1092</v>
      </c>
      <c r="DX188" s="1">
        <v>464.277</v>
      </c>
      <c r="DY188" s="1">
        <v>412.75</v>
      </c>
      <c r="DZ188" s="1">
        <v>45.962</v>
      </c>
      <c r="EA188" s="1" t="s">
        <v>149</v>
      </c>
      <c r="EB188" s="1" t="s">
        <v>149</v>
      </c>
      <c r="EC188" s="1" t="s">
        <v>149</v>
      </c>
      <c r="ED188" s="1" t="s">
        <v>158</v>
      </c>
      <c r="EE188" s="1" t="s">
        <v>703</v>
      </c>
      <c r="EF188" s="1" t="s">
        <v>165</v>
      </c>
      <c r="EG188" s="1" t="s">
        <v>151</v>
      </c>
    </row>
    <row r="189" ht="14.25" customHeight="1">
      <c r="A189" s="1" t="s">
        <v>704</v>
      </c>
      <c r="B189" s="1" t="s">
        <v>136</v>
      </c>
      <c r="C189" s="1">
        <v>22.0</v>
      </c>
      <c r="D189" s="4" t="s">
        <v>137</v>
      </c>
      <c r="E189" s="1">
        <v>63.6</v>
      </c>
      <c r="F189" s="1">
        <v>32.0</v>
      </c>
      <c r="G189" s="1" t="s">
        <v>138</v>
      </c>
      <c r="H189" s="1">
        <v>19.0</v>
      </c>
      <c r="I189" s="1">
        <v>80.0</v>
      </c>
      <c r="J189" s="1">
        <v>131.0</v>
      </c>
      <c r="K189" s="1">
        <v>4.09375</v>
      </c>
      <c r="L189" s="1" t="s">
        <v>147</v>
      </c>
      <c r="M189" s="1">
        <v>1.1</v>
      </c>
      <c r="N189" s="1">
        <v>89.0</v>
      </c>
      <c r="O189" s="1">
        <v>5.0</v>
      </c>
      <c r="P189" s="1">
        <v>0.53</v>
      </c>
      <c r="Q189" s="1">
        <v>5.64</v>
      </c>
      <c r="R189" s="1">
        <v>0.093971631</v>
      </c>
      <c r="S189" s="1">
        <v>94.0</v>
      </c>
      <c r="T189" s="1">
        <v>5.1</v>
      </c>
      <c r="U189" s="1">
        <v>4.9395</v>
      </c>
      <c r="V189" s="1">
        <v>73.9</v>
      </c>
      <c r="W189" s="1">
        <f t="shared" si="1"/>
        <v>70.85793678</v>
      </c>
      <c r="X189" s="1">
        <v>150.7</v>
      </c>
      <c r="Y189" s="1">
        <v>89.31601793</v>
      </c>
      <c r="Z189" s="1">
        <f t="shared" si="2"/>
        <v>1.11962</v>
      </c>
      <c r="AA189" s="1">
        <v>0.37581404</v>
      </c>
      <c r="AB189" s="1">
        <v>58.0</v>
      </c>
      <c r="AC189" s="1">
        <v>21.38162927</v>
      </c>
      <c r="AD189" s="1" t="s">
        <v>154</v>
      </c>
      <c r="AE189" s="1">
        <v>23.70027766</v>
      </c>
      <c r="AF189" s="1">
        <v>82.0</v>
      </c>
      <c r="AG189" s="1" t="s">
        <v>154</v>
      </c>
      <c r="AH189" s="1" t="s">
        <v>154</v>
      </c>
      <c r="AI189" s="1" t="s">
        <v>142</v>
      </c>
      <c r="AJ189" s="1" t="s">
        <v>167</v>
      </c>
      <c r="AK189" s="1" t="s">
        <v>143</v>
      </c>
      <c r="AL189" s="1">
        <v>106.0</v>
      </c>
      <c r="AM189" s="1">
        <v>72.0</v>
      </c>
      <c r="AN189" s="1">
        <v>1950.62</v>
      </c>
      <c r="AO189" s="1">
        <v>10.9765</v>
      </c>
      <c r="AP189" s="1">
        <v>1007.37</v>
      </c>
      <c r="AQ189" s="1">
        <v>1240.07</v>
      </c>
      <c r="AR189" s="1">
        <v>11.2553</v>
      </c>
      <c r="AS189" s="1">
        <v>1269.46</v>
      </c>
      <c r="AT189" s="1">
        <v>2488.67</v>
      </c>
      <c r="AU189" s="1">
        <v>169.012</v>
      </c>
      <c r="AV189" s="1">
        <v>10.3347</v>
      </c>
      <c r="AW189" s="1">
        <v>0.790096</v>
      </c>
      <c r="AX189" s="1">
        <v>2.33299</v>
      </c>
      <c r="AY189" s="1">
        <v>821.13</v>
      </c>
      <c r="AZ189" s="1">
        <v>0.914317</v>
      </c>
      <c r="BA189" s="1">
        <v>1.45994</v>
      </c>
      <c r="BB189" s="1">
        <v>13.7005</v>
      </c>
      <c r="BC189" s="1">
        <v>4.02286</v>
      </c>
      <c r="BD189" s="1">
        <v>1.98279</v>
      </c>
      <c r="BE189" s="1">
        <v>269.025</v>
      </c>
      <c r="BF189" s="1">
        <v>7.14754</v>
      </c>
      <c r="BG189" s="1">
        <v>115.367</v>
      </c>
      <c r="BH189" s="1" t="s">
        <v>147</v>
      </c>
      <c r="BI189" s="1" t="s">
        <v>147</v>
      </c>
      <c r="BJ189" s="1" t="s">
        <v>147</v>
      </c>
      <c r="BK189" s="1" t="s">
        <v>147</v>
      </c>
      <c r="BL189" s="1" t="s">
        <v>156</v>
      </c>
      <c r="BM189" s="1" t="s">
        <v>146</v>
      </c>
      <c r="BN189" s="1" t="s">
        <v>146</v>
      </c>
      <c r="BO189" s="1" t="s">
        <v>145</v>
      </c>
      <c r="BP189" s="1" t="s">
        <v>146</v>
      </c>
      <c r="BQ189" s="1" t="s">
        <v>146</v>
      </c>
      <c r="BR189" s="1" t="s">
        <v>146</v>
      </c>
      <c r="BS189" s="1">
        <v>38.51447123</v>
      </c>
      <c r="BT189" s="1">
        <v>54.61070334</v>
      </c>
      <c r="BU189" s="1">
        <v>8.530966014</v>
      </c>
      <c r="BV189" s="1">
        <v>7.939640387</v>
      </c>
      <c r="BW189" s="1">
        <v>0.0</v>
      </c>
      <c r="BX189" s="1">
        <v>1.443108872</v>
      </c>
      <c r="BY189" s="1">
        <v>0.73967651</v>
      </c>
      <c r="BZ189" s="1" t="s">
        <v>1091</v>
      </c>
      <c r="CA189" s="1">
        <v>23.82926829</v>
      </c>
      <c r="CB189" s="1" t="s">
        <v>148</v>
      </c>
      <c r="CC189" s="1" t="s">
        <v>147</v>
      </c>
      <c r="CD189" s="1" t="s">
        <v>147</v>
      </c>
      <c r="CE189" s="1" t="s">
        <v>147</v>
      </c>
      <c r="CF189" s="1" t="s">
        <v>147</v>
      </c>
      <c r="CG189" s="1" t="s">
        <v>147</v>
      </c>
      <c r="CH189" s="1">
        <v>351.2</v>
      </c>
      <c r="CI189" s="2" t="s">
        <v>1093</v>
      </c>
      <c r="CJ189" s="1">
        <v>253.128</v>
      </c>
      <c r="CK189" s="1">
        <v>139.21</v>
      </c>
      <c r="CL189" s="1">
        <v>113.918</v>
      </c>
      <c r="CM189" s="1">
        <v>79.782</v>
      </c>
      <c r="CN189" s="1">
        <v>169.933</v>
      </c>
      <c r="CO189" s="1">
        <v>0.198</v>
      </c>
      <c r="CP189" s="1">
        <v>0.0</v>
      </c>
      <c r="CQ189" s="1">
        <v>0.198</v>
      </c>
      <c r="CR189" s="1">
        <v>0.0</v>
      </c>
      <c r="CS189" s="1">
        <v>3.214</v>
      </c>
      <c r="CT189" s="1">
        <v>3.214</v>
      </c>
      <c r="CU189" s="1">
        <v>0.0</v>
      </c>
      <c r="CV189" s="1">
        <v>0.198</v>
      </c>
      <c r="CW189" s="1">
        <v>61.658</v>
      </c>
      <c r="CX189" s="1">
        <v>0.0</v>
      </c>
      <c r="CY189" s="1">
        <v>0.836</v>
      </c>
      <c r="CZ189" s="1">
        <v>0.0</v>
      </c>
      <c r="DA189" s="1">
        <v>3.701</v>
      </c>
      <c r="DB189" s="1">
        <v>3.701</v>
      </c>
      <c r="DC189" s="1">
        <v>1.933</v>
      </c>
      <c r="DD189" s="1">
        <v>0.204</v>
      </c>
      <c r="DE189" s="1">
        <v>2.136</v>
      </c>
      <c r="DF189" s="1">
        <v>11.29</v>
      </c>
      <c r="DG189" s="1">
        <v>0.161</v>
      </c>
      <c r="DH189" s="1">
        <v>11.451</v>
      </c>
      <c r="DI189" s="1">
        <v>0.525</v>
      </c>
      <c r="DJ189" s="1">
        <v>3.099</v>
      </c>
      <c r="DK189" s="1">
        <v>3.625</v>
      </c>
      <c r="DL189" s="1">
        <v>62.712</v>
      </c>
      <c r="DM189" s="1">
        <v>103.48</v>
      </c>
      <c r="DN189" s="1">
        <v>166.192</v>
      </c>
      <c r="DO189" s="1">
        <v>0.0</v>
      </c>
      <c r="DP189" s="1">
        <v>3.214</v>
      </c>
      <c r="DQ189" s="1">
        <v>3.214</v>
      </c>
      <c r="DR189" s="1" t="s">
        <v>158</v>
      </c>
      <c r="DS189" s="1" t="s">
        <v>158</v>
      </c>
      <c r="DT189" s="1" t="s">
        <v>157</v>
      </c>
      <c r="DU189" s="1" t="s">
        <v>157</v>
      </c>
      <c r="DV189" s="1">
        <v>180.046</v>
      </c>
      <c r="DW189" s="1" t="s">
        <v>1093</v>
      </c>
      <c r="DX189" s="1">
        <v>129.768</v>
      </c>
      <c r="DY189" s="1">
        <v>40.901</v>
      </c>
      <c r="DZ189" s="1">
        <v>87.117</v>
      </c>
      <c r="EA189" s="1" t="s">
        <v>158</v>
      </c>
      <c r="EB189" s="1" t="s">
        <v>158</v>
      </c>
      <c r="EC189" s="1" t="s">
        <v>157</v>
      </c>
      <c r="ED189" s="1" t="s">
        <v>157</v>
      </c>
      <c r="EE189" s="1" t="s">
        <v>705</v>
      </c>
      <c r="EF189" s="1" t="s">
        <v>151</v>
      </c>
      <c r="EG189" s="1" t="s">
        <v>151</v>
      </c>
    </row>
    <row r="190" ht="14.25" customHeight="1">
      <c r="A190" s="1" t="s">
        <v>706</v>
      </c>
      <c r="B190" s="1" t="s">
        <v>153</v>
      </c>
      <c r="C190" s="1">
        <v>48.0</v>
      </c>
      <c r="D190" s="4" t="s">
        <v>161</v>
      </c>
      <c r="E190" s="1">
        <v>136.0</v>
      </c>
      <c r="F190" s="1">
        <v>55.0</v>
      </c>
      <c r="G190" s="1" t="s">
        <v>154</v>
      </c>
      <c r="H190" s="1">
        <v>30.0</v>
      </c>
      <c r="I190" s="1">
        <v>175.0</v>
      </c>
      <c r="J190" s="1">
        <v>260.0</v>
      </c>
      <c r="K190" s="1">
        <v>4.727272727</v>
      </c>
      <c r="L190" s="1">
        <v>45.72</v>
      </c>
      <c r="M190" s="1">
        <v>4.5</v>
      </c>
      <c r="N190" s="1">
        <v>88.0</v>
      </c>
      <c r="O190" s="1">
        <v>5.5</v>
      </c>
      <c r="P190" s="1">
        <v>8.29</v>
      </c>
      <c r="Q190" s="1">
        <v>12.0</v>
      </c>
      <c r="R190" s="1">
        <v>0.690833333</v>
      </c>
      <c r="S190" s="1">
        <v>151.0</v>
      </c>
      <c r="T190" s="1">
        <v>7.16</v>
      </c>
      <c r="U190" s="1">
        <v>4.884</v>
      </c>
      <c r="V190" s="1">
        <v>95.0</v>
      </c>
      <c r="W190" s="1">
        <f t="shared" si="1"/>
        <v>103.4682081</v>
      </c>
      <c r="X190" s="1">
        <v>108.1</v>
      </c>
      <c r="Y190" s="1">
        <v>64.34189396</v>
      </c>
      <c r="Z190" s="1">
        <f t="shared" si="2"/>
        <v>1.554197333</v>
      </c>
      <c r="AA190" s="1">
        <v>0.356719127</v>
      </c>
      <c r="AB190" s="1">
        <v>68.8</v>
      </c>
      <c r="AC190" s="1">
        <v>28.78521377</v>
      </c>
      <c r="AD190" s="1" t="s">
        <v>139</v>
      </c>
      <c r="AE190" s="1">
        <v>43.16395223</v>
      </c>
      <c r="AF190" s="1">
        <v>90.0</v>
      </c>
      <c r="AG190" s="1" t="s">
        <v>140</v>
      </c>
      <c r="AH190" s="1" t="s">
        <v>141</v>
      </c>
      <c r="AI190" s="1" t="s">
        <v>142</v>
      </c>
      <c r="AJ190" s="1" t="s">
        <v>142</v>
      </c>
      <c r="AK190" s="1" t="s">
        <v>173</v>
      </c>
      <c r="AL190" s="1">
        <v>119.0</v>
      </c>
      <c r="AM190" s="1">
        <v>81.0</v>
      </c>
      <c r="AN190" s="1">
        <v>2352.92</v>
      </c>
      <c r="AO190" s="1">
        <v>19.2104</v>
      </c>
      <c r="AP190" s="1">
        <v>959.231</v>
      </c>
      <c r="AQ190" s="1">
        <v>1389.22</v>
      </c>
      <c r="AR190" s="1">
        <v>15.2236</v>
      </c>
      <c r="AS190" s="1">
        <v>1768.84</v>
      </c>
      <c r="AT190" s="1">
        <v>2719.79</v>
      </c>
      <c r="AU190" s="1">
        <v>252.48</v>
      </c>
      <c r="AV190" s="1">
        <v>10.4413</v>
      </c>
      <c r="AW190" s="1">
        <v>1.43476</v>
      </c>
      <c r="AX190" s="1">
        <v>3.381</v>
      </c>
      <c r="AY190" s="1">
        <v>743.623</v>
      </c>
      <c r="AZ190" s="1">
        <v>1.48956</v>
      </c>
      <c r="BA190" s="1">
        <v>1.95964</v>
      </c>
      <c r="BB190" s="1">
        <v>19.0751</v>
      </c>
      <c r="BC190" s="1">
        <v>4.9932</v>
      </c>
      <c r="BD190" s="1">
        <v>1.53327</v>
      </c>
      <c r="BE190" s="1">
        <v>448.115</v>
      </c>
      <c r="BF190" s="1">
        <v>7.74686</v>
      </c>
      <c r="BG190" s="1">
        <v>185.279</v>
      </c>
      <c r="BH190" s="1">
        <v>2.997314654</v>
      </c>
      <c r="BI190" s="1">
        <v>0.610319685</v>
      </c>
      <c r="BJ190" s="1">
        <v>0.462141926</v>
      </c>
      <c r="BK190" s="1">
        <v>0.027766416</v>
      </c>
      <c r="BL190" s="1" t="s">
        <v>144</v>
      </c>
      <c r="BM190" s="1" t="s">
        <v>146</v>
      </c>
      <c r="BN190" s="1" t="s">
        <v>145</v>
      </c>
      <c r="BO190" s="1" t="s">
        <v>146</v>
      </c>
      <c r="BP190" s="1" t="s">
        <v>146</v>
      </c>
      <c r="BQ190" s="1" t="s">
        <v>145</v>
      </c>
      <c r="BR190" s="1" t="s">
        <v>146</v>
      </c>
      <c r="BS190" s="1" t="s">
        <v>147</v>
      </c>
      <c r="BT190" s="1" t="s">
        <v>147</v>
      </c>
      <c r="BU190" s="1" t="s">
        <v>147</v>
      </c>
      <c r="BV190" s="1" t="s">
        <v>147</v>
      </c>
      <c r="BW190" s="1" t="s">
        <v>147</v>
      </c>
      <c r="BX190" s="1">
        <v>-0.111005337</v>
      </c>
      <c r="BY190" s="1">
        <v>-0.047176089</v>
      </c>
      <c r="BZ190" s="1" t="s">
        <v>1094</v>
      </c>
      <c r="CA190" s="1">
        <v>41.64444444</v>
      </c>
      <c r="CB190" s="1" t="s">
        <v>148</v>
      </c>
      <c r="CC190" s="1">
        <v>0.028401895</v>
      </c>
      <c r="CD190" s="1">
        <v>0.662005309</v>
      </c>
      <c r="CE190" s="1">
        <v>0.033346635</v>
      </c>
      <c r="CF190" s="1">
        <v>0.075472353</v>
      </c>
      <c r="CG190" s="1">
        <v>0.011121328</v>
      </c>
      <c r="CH190" s="1">
        <v>1428.251</v>
      </c>
      <c r="CI190" s="2" t="s">
        <v>1080</v>
      </c>
      <c r="CJ190" s="1">
        <v>613.842</v>
      </c>
      <c r="CK190" s="1">
        <v>372.541</v>
      </c>
      <c r="CL190" s="1">
        <v>241.301</v>
      </c>
      <c r="CM190" s="1">
        <v>275.376</v>
      </c>
      <c r="CN190" s="1">
        <v>272.588</v>
      </c>
      <c r="CO190" s="1">
        <v>19.105</v>
      </c>
      <c r="CP190" s="1">
        <v>0.0</v>
      </c>
      <c r="CQ190" s="1">
        <v>19.105</v>
      </c>
      <c r="CR190" s="1">
        <v>0.0</v>
      </c>
      <c r="CS190" s="1">
        <v>46.773</v>
      </c>
      <c r="CT190" s="1">
        <v>46.773</v>
      </c>
      <c r="CU190" s="1">
        <v>0.0</v>
      </c>
      <c r="CV190" s="1">
        <v>0.112</v>
      </c>
      <c r="CW190" s="1">
        <v>199.389</v>
      </c>
      <c r="CX190" s="1">
        <v>0.0</v>
      </c>
      <c r="CY190" s="1">
        <v>34.098</v>
      </c>
      <c r="CZ190" s="1">
        <v>1.233</v>
      </c>
      <c r="DA190" s="1">
        <v>1.155</v>
      </c>
      <c r="DB190" s="1">
        <v>2.388</v>
      </c>
      <c r="DC190" s="1">
        <v>1.528</v>
      </c>
      <c r="DD190" s="1">
        <v>0.268</v>
      </c>
      <c r="DE190" s="1">
        <v>1.795</v>
      </c>
      <c r="DF190" s="1">
        <v>25.15</v>
      </c>
      <c r="DG190" s="1">
        <v>12.555</v>
      </c>
      <c r="DH190" s="1">
        <v>37.705</v>
      </c>
      <c r="DI190" s="1">
        <v>59.904</v>
      </c>
      <c r="DJ190" s="1">
        <v>46.549</v>
      </c>
      <c r="DK190" s="1">
        <v>106.453</v>
      </c>
      <c r="DL190" s="1">
        <v>30.512</v>
      </c>
      <c r="DM190" s="1">
        <v>130.565</v>
      </c>
      <c r="DN190" s="1">
        <v>161.077</v>
      </c>
      <c r="DO190" s="1">
        <v>0.0</v>
      </c>
      <c r="DP190" s="1">
        <v>46.773</v>
      </c>
      <c r="DQ190" s="1">
        <v>46.773</v>
      </c>
      <c r="DR190" s="1" t="s">
        <v>149</v>
      </c>
      <c r="DS190" s="1" t="s">
        <v>157</v>
      </c>
      <c r="DT190" s="1" t="s">
        <v>149</v>
      </c>
      <c r="DU190" s="1" t="s">
        <v>157</v>
      </c>
      <c r="DV190" s="1">
        <v>607.012</v>
      </c>
      <c r="DW190" s="1" t="s">
        <v>1092</v>
      </c>
      <c r="DX190" s="1">
        <v>260.885</v>
      </c>
      <c r="DY190" s="1">
        <v>117.036</v>
      </c>
      <c r="DZ190" s="1">
        <v>115.851</v>
      </c>
      <c r="EA190" s="1" t="s">
        <v>157</v>
      </c>
      <c r="EB190" s="1" t="s">
        <v>157</v>
      </c>
      <c r="EC190" s="1" t="s">
        <v>157</v>
      </c>
      <c r="ED190" s="1" t="s">
        <v>157</v>
      </c>
      <c r="EE190" s="1" t="s">
        <v>707</v>
      </c>
      <c r="EF190" s="1" t="s">
        <v>151</v>
      </c>
      <c r="EG190" s="1" t="s">
        <v>151</v>
      </c>
    </row>
    <row r="191" ht="14.25" customHeight="1">
      <c r="A191" s="1" t="s">
        <v>708</v>
      </c>
      <c r="B191" s="1" t="s">
        <v>136</v>
      </c>
      <c r="C191" s="1">
        <v>57.0</v>
      </c>
      <c r="D191" s="4" t="s">
        <v>161</v>
      </c>
      <c r="E191" s="1">
        <v>89.8</v>
      </c>
      <c r="F191" s="1">
        <v>30.0</v>
      </c>
      <c r="G191" s="1" t="s">
        <v>138</v>
      </c>
      <c r="H191" s="1">
        <v>39.0</v>
      </c>
      <c r="I191" s="1">
        <v>93.0</v>
      </c>
      <c r="J191" s="1">
        <v>162.0</v>
      </c>
      <c r="K191" s="1">
        <v>5.4</v>
      </c>
      <c r="L191" s="1">
        <v>91.8</v>
      </c>
      <c r="M191" s="1">
        <v>5.1</v>
      </c>
      <c r="N191" s="1">
        <v>93.0</v>
      </c>
      <c r="O191" s="1">
        <v>5.5</v>
      </c>
      <c r="P191" s="1">
        <v>4.66</v>
      </c>
      <c r="Q191" s="1">
        <v>2.6</v>
      </c>
      <c r="R191" s="1">
        <v>1.792307692</v>
      </c>
      <c r="S191" s="1">
        <v>195.0</v>
      </c>
      <c r="T191" s="1">
        <v>19.02</v>
      </c>
      <c r="U191" s="1">
        <v>5.1615</v>
      </c>
      <c r="V191" s="1">
        <v>165.3</v>
      </c>
      <c r="W191" s="1">
        <f t="shared" si="1"/>
        <v>228.9497442</v>
      </c>
      <c r="X191" s="1">
        <v>41.0</v>
      </c>
      <c r="Y191" s="1">
        <v>22.9190216</v>
      </c>
      <c r="Z191" s="1">
        <f t="shared" si="2"/>
        <v>4.363188</v>
      </c>
      <c r="AA191" s="1">
        <v>0.307538656</v>
      </c>
      <c r="AB191" s="1">
        <v>84.1</v>
      </c>
      <c r="AC191" s="1">
        <v>33.56094384</v>
      </c>
      <c r="AD191" s="1" t="s">
        <v>155</v>
      </c>
      <c r="AE191" s="1">
        <v>40.05030005</v>
      </c>
      <c r="AF191" s="1">
        <v>107.0</v>
      </c>
      <c r="AG191" s="1" t="s">
        <v>140</v>
      </c>
      <c r="AH191" s="1" t="s">
        <v>141</v>
      </c>
      <c r="AI191" s="1" t="s">
        <v>142</v>
      </c>
      <c r="AJ191" s="1" t="s">
        <v>167</v>
      </c>
      <c r="AK191" s="1" t="s">
        <v>143</v>
      </c>
      <c r="AL191" s="1">
        <v>152.0</v>
      </c>
      <c r="AM191" s="1">
        <v>100.0</v>
      </c>
      <c r="AN191" s="1">
        <v>1688.63</v>
      </c>
      <c r="AO191" s="1">
        <v>19.1123</v>
      </c>
      <c r="AP191" s="1">
        <v>618.684</v>
      </c>
      <c r="AQ191" s="1">
        <v>848.744</v>
      </c>
      <c r="AR191" s="1">
        <v>12.3985</v>
      </c>
      <c r="AS191" s="1">
        <v>1225.28</v>
      </c>
      <c r="AT191" s="1">
        <v>3667.48</v>
      </c>
      <c r="AU191" s="1">
        <v>243.219</v>
      </c>
      <c r="AV191" s="1">
        <v>10.0147</v>
      </c>
      <c r="AW191" s="1">
        <v>1.42345</v>
      </c>
      <c r="AX191" s="1">
        <v>3.58158</v>
      </c>
      <c r="AY191" s="1">
        <v>625.956</v>
      </c>
      <c r="AZ191" s="1">
        <v>1.07896</v>
      </c>
      <c r="BA191" s="1">
        <v>1.40425</v>
      </c>
      <c r="BB191" s="1">
        <v>11.8631</v>
      </c>
      <c r="BC191" s="1">
        <v>3.75205</v>
      </c>
      <c r="BD191" s="1">
        <v>2.77116</v>
      </c>
      <c r="BE191" s="1">
        <v>333.156</v>
      </c>
      <c r="BF191" s="1">
        <v>7.09128</v>
      </c>
      <c r="BG191" s="1">
        <v>207.009</v>
      </c>
      <c r="BH191" s="1">
        <v>5.451853175</v>
      </c>
      <c r="BI191" s="1">
        <v>1.037158387</v>
      </c>
      <c r="BJ191" s="1">
        <v>0.280725421</v>
      </c>
      <c r="BK191" s="1">
        <v>0.0</v>
      </c>
      <c r="BL191" s="1" t="s">
        <v>144</v>
      </c>
      <c r="BM191" s="1" t="s">
        <v>145</v>
      </c>
      <c r="BN191" s="1" t="s">
        <v>145</v>
      </c>
      <c r="BO191" s="1" t="s">
        <v>145</v>
      </c>
      <c r="BP191" s="1" t="s">
        <v>146</v>
      </c>
      <c r="BQ191" s="1" t="s">
        <v>145</v>
      </c>
      <c r="BR191" s="1" t="s">
        <v>145</v>
      </c>
      <c r="BS191" s="1">
        <v>40.41210423</v>
      </c>
      <c r="BT191" s="1">
        <v>26.7694006</v>
      </c>
      <c r="BU191" s="1">
        <v>7.166458968</v>
      </c>
      <c r="BV191" s="1">
        <v>7.262686218</v>
      </c>
      <c r="BW191" s="1">
        <v>1.529561519</v>
      </c>
      <c r="BX191" s="1">
        <v>-0.416123726</v>
      </c>
      <c r="BY191" s="1">
        <v>-0.24637284</v>
      </c>
      <c r="BZ191" s="1" t="s">
        <v>1094</v>
      </c>
      <c r="CA191" s="1">
        <v>34.41121495</v>
      </c>
      <c r="CB191" s="1" t="s">
        <v>148</v>
      </c>
      <c r="CC191" s="1">
        <v>0.022539469</v>
      </c>
      <c r="CD191" s="1">
        <v>0.159590191</v>
      </c>
      <c r="CE191" s="1">
        <v>0.013940208</v>
      </c>
      <c r="CF191" s="1">
        <v>0.699160228</v>
      </c>
      <c r="CG191" s="1">
        <v>0.00349345</v>
      </c>
      <c r="CH191" s="1">
        <v>3050.435</v>
      </c>
      <c r="CI191" s="2" t="s">
        <v>1080</v>
      </c>
      <c r="CJ191" s="1">
        <v>1839.974</v>
      </c>
      <c r="CK191" s="1">
        <v>1805.424</v>
      </c>
      <c r="CL191" s="1">
        <v>34.55</v>
      </c>
      <c r="CM191" s="1">
        <v>1732.073</v>
      </c>
      <c r="CN191" s="1">
        <v>105.12</v>
      </c>
      <c r="CO191" s="1">
        <v>0.865</v>
      </c>
      <c r="CP191" s="1">
        <v>0.0</v>
      </c>
      <c r="CQ191" s="1">
        <v>0.865</v>
      </c>
      <c r="CR191" s="1">
        <v>0.0</v>
      </c>
      <c r="CS191" s="1">
        <v>1.916</v>
      </c>
      <c r="CT191" s="1">
        <v>1.916</v>
      </c>
      <c r="CU191" s="1">
        <v>0.0</v>
      </c>
      <c r="CV191" s="1">
        <v>0.75</v>
      </c>
      <c r="CW191" s="1">
        <v>3.212</v>
      </c>
      <c r="CX191" s="1">
        <v>0.0</v>
      </c>
      <c r="CY191" s="1">
        <v>1455.454</v>
      </c>
      <c r="CZ191" s="1">
        <v>0.0</v>
      </c>
      <c r="DA191" s="1">
        <v>0.0</v>
      </c>
      <c r="DB191" s="1">
        <v>0.0</v>
      </c>
      <c r="DC191" s="1">
        <v>7.247</v>
      </c>
      <c r="DD191" s="1">
        <v>0.59</v>
      </c>
      <c r="DE191" s="1">
        <v>7.837</v>
      </c>
      <c r="DF191" s="1">
        <v>238.442</v>
      </c>
      <c r="DG191" s="1">
        <v>8.521</v>
      </c>
      <c r="DH191" s="1">
        <v>246.962</v>
      </c>
      <c r="DI191" s="1">
        <v>6.636</v>
      </c>
      <c r="DJ191" s="1">
        <v>14.87</v>
      </c>
      <c r="DK191" s="1">
        <v>21.507</v>
      </c>
      <c r="DL191" s="1">
        <v>74.96</v>
      </c>
      <c r="DM191" s="1">
        <v>8.654</v>
      </c>
      <c r="DN191" s="1">
        <v>83.614</v>
      </c>
      <c r="DO191" s="1">
        <v>0.0</v>
      </c>
      <c r="DP191" s="1">
        <v>1.916</v>
      </c>
      <c r="DQ191" s="1">
        <v>1.916</v>
      </c>
      <c r="DR191" s="1" t="s">
        <v>149</v>
      </c>
      <c r="DS191" s="1" t="s">
        <v>149</v>
      </c>
      <c r="DT191" s="1" t="s">
        <v>149</v>
      </c>
      <c r="DU191" s="1" t="s">
        <v>158</v>
      </c>
      <c r="DV191" s="1">
        <v>1806.455</v>
      </c>
      <c r="DW191" s="1" t="s">
        <v>1092</v>
      </c>
      <c r="DX191" s="1">
        <v>1089.626</v>
      </c>
      <c r="DY191" s="1">
        <v>1025.727</v>
      </c>
      <c r="DZ191" s="1">
        <v>62.252</v>
      </c>
      <c r="EA191" s="1" t="s">
        <v>149</v>
      </c>
      <c r="EB191" s="1" t="s">
        <v>149</v>
      </c>
      <c r="EC191" s="1" t="s">
        <v>149</v>
      </c>
      <c r="ED191" s="1" t="s">
        <v>157</v>
      </c>
      <c r="EE191" s="1" t="s">
        <v>709</v>
      </c>
      <c r="EF191" s="1" t="s">
        <v>151</v>
      </c>
      <c r="EG191" s="1" t="s">
        <v>151</v>
      </c>
    </row>
    <row r="192" ht="14.25" customHeight="1">
      <c r="A192" s="1" t="s">
        <v>712</v>
      </c>
      <c r="B192" s="1" t="s">
        <v>136</v>
      </c>
      <c r="C192" s="1">
        <v>38.0</v>
      </c>
      <c r="D192" s="4" t="s">
        <v>137</v>
      </c>
      <c r="E192" s="1">
        <v>125.0</v>
      </c>
      <c r="F192" s="1">
        <v>31.0</v>
      </c>
      <c r="G192" s="1" t="s">
        <v>138</v>
      </c>
      <c r="H192" s="1">
        <v>23.0</v>
      </c>
      <c r="I192" s="1">
        <v>153.0</v>
      </c>
      <c r="J192" s="1">
        <v>208.0</v>
      </c>
      <c r="K192" s="1">
        <v>6.709677419</v>
      </c>
      <c r="L192" s="1">
        <v>205.52</v>
      </c>
      <c r="M192" s="1">
        <v>4.9</v>
      </c>
      <c r="N192" s="1">
        <v>97.0</v>
      </c>
      <c r="O192" s="1">
        <v>5.4</v>
      </c>
      <c r="P192" s="1">
        <v>5.33</v>
      </c>
      <c r="Q192" s="1">
        <v>2.26</v>
      </c>
      <c r="R192" s="1">
        <v>2.35840708</v>
      </c>
      <c r="S192" s="1">
        <v>117.0</v>
      </c>
      <c r="T192" s="1">
        <v>23.99</v>
      </c>
      <c r="U192" s="1">
        <v>5.3835</v>
      </c>
      <c r="V192" s="1">
        <v>178.8</v>
      </c>
      <c r="W192" s="1">
        <f t="shared" si="1"/>
        <v>254.7385187</v>
      </c>
      <c r="X192" s="1">
        <v>32.5</v>
      </c>
      <c r="Y192" s="1">
        <v>17.42158053</v>
      </c>
      <c r="Z192" s="1">
        <f t="shared" si="2"/>
        <v>5.740007333</v>
      </c>
      <c r="AA192" s="1">
        <v>0.296671441</v>
      </c>
      <c r="AB192" s="1">
        <v>86.6</v>
      </c>
      <c r="AC192" s="1">
        <v>29.51230742</v>
      </c>
      <c r="AD192" s="1" t="s">
        <v>139</v>
      </c>
      <c r="AE192" s="1">
        <v>26.83794532</v>
      </c>
      <c r="AF192" s="1">
        <v>101.8</v>
      </c>
      <c r="AG192" s="1" t="s">
        <v>140</v>
      </c>
      <c r="AH192" s="1" t="s">
        <v>141</v>
      </c>
      <c r="AI192" s="1" t="s">
        <v>142</v>
      </c>
      <c r="AJ192" s="1" t="s">
        <v>142</v>
      </c>
      <c r="AK192" s="1" t="s">
        <v>173</v>
      </c>
      <c r="AL192" s="1">
        <v>127.0</v>
      </c>
      <c r="AM192" s="1">
        <v>83.0</v>
      </c>
      <c r="AN192" s="1">
        <v>1725.94</v>
      </c>
      <c r="AO192" s="1">
        <v>11.6503</v>
      </c>
      <c r="AP192" s="1">
        <v>527.664</v>
      </c>
      <c r="AQ192" s="1">
        <v>982.35</v>
      </c>
      <c r="AR192" s="1">
        <v>11.4501</v>
      </c>
      <c r="AS192" s="1">
        <v>1225.05</v>
      </c>
      <c r="AT192" s="1">
        <v>2202.22</v>
      </c>
      <c r="AU192" s="1">
        <v>175.8</v>
      </c>
      <c r="AV192" s="1">
        <v>10.0628</v>
      </c>
      <c r="AW192" s="1">
        <v>0.875743</v>
      </c>
      <c r="AX192" s="1">
        <v>2.55763</v>
      </c>
      <c r="AY192" s="1">
        <v>695.011</v>
      </c>
      <c r="AZ192" s="1">
        <v>0.87749</v>
      </c>
      <c r="BA192" s="1">
        <v>1.40425</v>
      </c>
      <c r="BB192" s="1">
        <v>13.6516</v>
      </c>
      <c r="BC192" s="1">
        <v>4.163</v>
      </c>
      <c r="BD192" s="1">
        <v>1.61284</v>
      </c>
      <c r="BE192" s="1">
        <v>205.037</v>
      </c>
      <c r="BF192" s="1">
        <v>7.75162</v>
      </c>
      <c r="BG192" s="1">
        <v>104.336</v>
      </c>
      <c r="BH192" s="1">
        <v>1.859726987</v>
      </c>
      <c r="BI192" s="1">
        <v>0.229860623</v>
      </c>
      <c r="BJ192" s="1">
        <v>0.095843391</v>
      </c>
      <c r="BK192" s="1">
        <v>0.0</v>
      </c>
      <c r="BL192" s="1" t="s">
        <v>144</v>
      </c>
      <c r="BM192" s="1" t="s">
        <v>146</v>
      </c>
      <c r="BN192" s="1" t="s">
        <v>146</v>
      </c>
      <c r="BO192" s="1" t="s">
        <v>145</v>
      </c>
      <c r="BP192" s="1" t="s">
        <v>146</v>
      </c>
      <c r="BQ192" s="1" t="s">
        <v>145</v>
      </c>
      <c r="BR192" s="1" t="s">
        <v>145</v>
      </c>
      <c r="BS192" s="1">
        <v>22.7882063</v>
      </c>
      <c r="BT192" s="1">
        <v>12.7232216</v>
      </c>
      <c r="BU192" s="1">
        <v>4.001900501</v>
      </c>
      <c r="BV192" s="1">
        <v>2.449413749</v>
      </c>
      <c r="BW192" s="1">
        <v>0.0</v>
      </c>
      <c r="BX192" s="1">
        <v>1.555705035</v>
      </c>
      <c r="BY192" s="1">
        <v>0.901335478</v>
      </c>
      <c r="BZ192" s="1" t="s">
        <v>1091</v>
      </c>
      <c r="CA192" s="1">
        <v>30.34577603</v>
      </c>
      <c r="CB192" s="1" t="s">
        <v>148</v>
      </c>
      <c r="CC192" s="1">
        <v>0.052997777</v>
      </c>
      <c r="CD192" s="1">
        <v>0.477908712</v>
      </c>
      <c r="CE192" s="1">
        <v>0.042340367</v>
      </c>
      <c r="CF192" s="1">
        <v>0.1952742</v>
      </c>
      <c r="CG192" s="1">
        <v>0.155552511</v>
      </c>
      <c r="CH192" s="1">
        <v>270.464</v>
      </c>
      <c r="CI192" s="2" t="s">
        <v>1093</v>
      </c>
      <c r="CJ192" s="1">
        <v>107.304</v>
      </c>
      <c r="CK192" s="1">
        <v>19.431</v>
      </c>
      <c r="CL192" s="1">
        <v>87.873</v>
      </c>
      <c r="CM192" s="1">
        <v>34.843</v>
      </c>
      <c r="CN192" s="1">
        <v>67.065</v>
      </c>
      <c r="CO192" s="1">
        <v>1.031</v>
      </c>
      <c r="CP192" s="1">
        <v>0.0</v>
      </c>
      <c r="CQ192" s="1">
        <v>1.031</v>
      </c>
      <c r="CR192" s="1">
        <v>0.0</v>
      </c>
      <c r="CS192" s="1">
        <v>4.365</v>
      </c>
      <c r="CT192" s="1">
        <v>4.365</v>
      </c>
      <c r="CU192" s="1">
        <v>0.0</v>
      </c>
      <c r="CV192" s="1">
        <v>0.814</v>
      </c>
      <c r="CW192" s="1">
        <v>0.0</v>
      </c>
      <c r="CX192" s="1">
        <v>0.0</v>
      </c>
      <c r="CY192" s="1">
        <v>0.0</v>
      </c>
      <c r="CZ192" s="1">
        <v>0.0</v>
      </c>
      <c r="DA192" s="1">
        <v>25.38</v>
      </c>
      <c r="DB192" s="1">
        <v>25.38</v>
      </c>
      <c r="DC192" s="1">
        <v>7.934</v>
      </c>
      <c r="DD192" s="1">
        <v>1.043</v>
      </c>
      <c r="DE192" s="1">
        <v>8.976</v>
      </c>
      <c r="DF192" s="1">
        <v>0.0</v>
      </c>
      <c r="DG192" s="1">
        <v>0.487</v>
      </c>
      <c r="DH192" s="1">
        <v>0.487</v>
      </c>
      <c r="DI192" s="1">
        <v>0.233</v>
      </c>
      <c r="DJ192" s="1">
        <v>4.057</v>
      </c>
      <c r="DK192" s="1">
        <v>4.29</v>
      </c>
      <c r="DL192" s="1">
        <v>10.209</v>
      </c>
      <c r="DM192" s="1">
        <v>52.517</v>
      </c>
      <c r="DN192" s="1">
        <v>62.726</v>
      </c>
      <c r="DO192" s="1">
        <v>0.0</v>
      </c>
      <c r="DP192" s="1">
        <v>4.365</v>
      </c>
      <c r="DQ192" s="1">
        <v>4.365</v>
      </c>
      <c r="DR192" s="1" t="s">
        <v>158</v>
      </c>
      <c r="DS192" s="1" t="s">
        <v>158</v>
      </c>
      <c r="DT192" s="1" t="s">
        <v>158</v>
      </c>
      <c r="DU192" s="1" t="s">
        <v>158</v>
      </c>
      <c r="DV192" s="1">
        <v>156.706</v>
      </c>
      <c r="DW192" s="1" t="s">
        <v>1093</v>
      </c>
      <c r="DX192" s="1">
        <v>62.171</v>
      </c>
      <c r="DY192" s="1">
        <v>20.188</v>
      </c>
      <c r="DZ192" s="1">
        <v>38.857</v>
      </c>
      <c r="EA192" s="1" t="s">
        <v>158</v>
      </c>
      <c r="EB192" s="1" t="s">
        <v>158</v>
      </c>
      <c r="EC192" s="1" t="s">
        <v>158</v>
      </c>
      <c r="ED192" s="1" t="s">
        <v>158</v>
      </c>
      <c r="EE192" s="1" t="s">
        <v>713</v>
      </c>
      <c r="EF192" s="1" t="s">
        <v>151</v>
      </c>
      <c r="EG192" s="1" t="s">
        <v>151</v>
      </c>
    </row>
    <row r="193" ht="14.25" customHeight="1">
      <c r="A193" s="1" t="s">
        <v>718</v>
      </c>
      <c r="B193" s="1" t="s">
        <v>136</v>
      </c>
      <c r="C193" s="1">
        <v>22.0</v>
      </c>
      <c r="D193" s="4" t="s">
        <v>137</v>
      </c>
      <c r="E193" s="1">
        <v>73.9</v>
      </c>
      <c r="F193" s="1">
        <v>43.0</v>
      </c>
      <c r="G193" s="1" t="s">
        <v>154</v>
      </c>
      <c r="H193" s="1">
        <v>21.0</v>
      </c>
      <c r="I193" s="1">
        <v>111.0</v>
      </c>
      <c r="J193" s="1">
        <v>162.0</v>
      </c>
      <c r="K193" s="1">
        <v>3.76744186</v>
      </c>
      <c r="L193" s="1">
        <v>90.9</v>
      </c>
      <c r="M193" s="1">
        <v>0.7</v>
      </c>
      <c r="N193" s="1">
        <v>77.0</v>
      </c>
      <c r="O193" s="1">
        <v>5.2</v>
      </c>
      <c r="P193" s="1">
        <v>1.13</v>
      </c>
      <c r="Q193" s="1">
        <v>5.02</v>
      </c>
      <c r="R193" s="1">
        <v>0.225099602</v>
      </c>
      <c r="S193" s="1">
        <v>105.0</v>
      </c>
      <c r="T193" s="1">
        <v>12.12</v>
      </c>
      <c r="U193" s="1">
        <v>4.2735</v>
      </c>
      <c r="V193" s="1">
        <v>176.6</v>
      </c>
      <c r="W193" s="1">
        <f t="shared" si="1"/>
        <v>313.3807369</v>
      </c>
      <c r="X193" s="1">
        <v>66.8</v>
      </c>
      <c r="Y193" s="1">
        <v>43.4406375</v>
      </c>
      <c r="Z193" s="1">
        <f t="shared" si="2"/>
        <v>2.301992</v>
      </c>
      <c r="AA193" s="1">
        <v>0.336256112</v>
      </c>
      <c r="AB193" s="1">
        <v>65.8</v>
      </c>
      <c r="AC193" s="1">
        <v>22.03628687</v>
      </c>
      <c r="AD193" s="1" t="s">
        <v>154</v>
      </c>
      <c r="AE193" s="1">
        <v>31.90904846</v>
      </c>
      <c r="AF193" s="1">
        <v>80.7</v>
      </c>
      <c r="AG193" s="1" t="s">
        <v>140</v>
      </c>
      <c r="AH193" s="1" t="s">
        <v>154</v>
      </c>
      <c r="AI193" s="1" t="s">
        <v>142</v>
      </c>
      <c r="AJ193" s="1" t="s">
        <v>142</v>
      </c>
      <c r="AK193" s="1" t="s">
        <v>143</v>
      </c>
      <c r="AL193" s="1">
        <v>126.0</v>
      </c>
      <c r="AM193" s="1">
        <v>75.0</v>
      </c>
      <c r="AN193" s="1">
        <v>2138.09</v>
      </c>
      <c r="AO193" s="1">
        <v>18.3715</v>
      </c>
      <c r="AP193" s="1">
        <v>663.735</v>
      </c>
      <c r="AQ193" s="1">
        <v>1126.63</v>
      </c>
      <c r="AR193" s="1">
        <v>13.7331</v>
      </c>
      <c r="AS193" s="1">
        <v>1433.18</v>
      </c>
      <c r="AT193" s="1">
        <v>2974.73</v>
      </c>
      <c r="AU193" s="1">
        <v>251.029</v>
      </c>
      <c r="AV193" s="1">
        <v>10.1552</v>
      </c>
      <c r="AW193" s="1">
        <v>1.68545</v>
      </c>
      <c r="AX193" s="1">
        <v>3.32936</v>
      </c>
      <c r="AY193" s="1">
        <v>667.197</v>
      </c>
      <c r="AZ193" s="1">
        <v>1.48342</v>
      </c>
      <c r="BA193" s="1">
        <v>1.51432</v>
      </c>
      <c r="BB193" s="1">
        <v>17.1962</v>
      </c>
      <c r="BC193" s="1">
        <v>5.26148</v>
      </c>
      <c r="BD193" s="1">
        <v>1.09754</v>
      </c>
      <c r="BE193" s="1">
        <v>431.612</v>
      </c>
      <c r="BF193" s="1">
        <v>6.65291</v>
      </c>
      <c r="BG193" s="1">
        <v>139.702</v>
      </c>
      <c r="BH193" s="1">
        <v>5.004044305</v>
      </c>
      <c r="BI193" s="1">
        <v>0.908976925</v>
      </c>
      <c r="BJ193" s="1">
        <v>0.268289968</v>
      </c>
      <c r="BK193" s="1">
        <v>0.038426573</v>
      </c>
      <c r="BL193" s="1" t="s">
        <v>156</v>
      </c>
      <c r="BM193" s="1" t="s">
        <v>146</v>
      </c>
      <c r="BN193" s="1" t="s">
        <v>146</v>
      </c>
      <c r="BO193" s="1" t="s">
        <v>146</v>
      </c>
      <c r="BP193" s="1" t="s">
        <v>146</v>
      </c>
      <c r="BQ193" s="1" t="s">
        <v>146</v>
      </c>
      <c r="BR193" s="1" t="s">
        <v>146</v>
      </c>
      <c r="BS193" s="1">
        <v>19.86516558</v>
      </c>
      <c r="BT193" s="1">
        <v>10.0885131</v>
      </c>
      <c r="BU193" s="1">
        <v>13.7795868</v>
      </c>
      <c r="BV193" s="1">
        <v>12.78940742</v>
      </c>
      <c r="BW193" s="1">
        <v>0.0</v>
      </c>
      <c r="BX193" s="1">
        <v>0.399934498</v>
      </c>
      <c r="BY193" s="1">
        <v>0.187060102</v>
      </c>
      <c r="BZ193" s="1" t="s">
        <v>1091</v>
      </c>
      <c r="CA193" s="1">
        <v>21.17472119</v>
      </c>
      <c r="CB193" s="1" t="s">
        <v>148</v>
      </c>
      <c r="CC193" s="1">
        <v>0.028289972</v>
      </c>
      <c r="CD193" s="1">
        <v>0.047991917</v>
      </c>
      <c r="CE193" s="1">
        <v>0.009637243</v>
      </c>
      <c r="CF193" s="1">
        <v>0.017117765</v>
      </c>
      <c r="CG193" s="1">
        <v>0.135465444</v>
      </c>
      <c r="CH193" s="1">
        <v>970.693</v>
      </c>
      <c r="CI193" s="2" t="s">
        <v>1093</v>
      </c>
      <c r="CJ193" s="1">
        <v>577.767</v>
      </c>
      <c r="CK193" s="1">
        <v>485.366</v>
      </c>
      <c r="CL193" s="1">
        <v>92.401</v>
      </c>
      <c r="CM193" s="1">
        <v>346.594</v>
      </c>
      <c r="CN193" s="1">
        <v>217.238</v>
      </c>
      <c r="CO193" s="1">
        <v>6.453</v>
      </c>
      <c r="CP193" s="1">
        <v>0.0</v>
      </c>
      <c r="CQ193" s="1">
        <v>6.453</v>
      </c>
      <c r="CR193" s="1">
        <v>0.0</v>
      </c>
      <c r="CS193" s="1">
        <v>7.483</v>
      </c>
      <c r="CT193" s="1">
        <v>7.483</v>
      </c>
      <c r="CU193" s="1">
        <v>0.0</v>
      </c>
      <c r="CV193" s="1">
        <v>0.105</v>
      </c>
      <c r="CW193" s="1">
        <v>0.0</v>
      </c>
      <c r="CX193" s="1">
        <v>0.0</v>
      </c>
      <c r="CY193" s="1">
        <v>17.867</v>
      </c>
      <c r="CZ193" s="1">
        <v>91.776</v>
      </c>
      <c r="DA193" s="1">
        <v>23.898</v>
      </c>
      <c r="DB193" s="1">
        <v>115.674</v>
      </c>
      <c r="DC193" s="1">
        <v>13.898</v>
      </c>
      <c r="DD193" s="1">
        <v>0.005</v>
      </c>
      <c r="DE193" s="1">
        <v>13.903</v>
      </c>
      <c r="DF193" s="1">
        <v>197.601</v>
      </c>
      <c r="DG193" s="1">
        <v>1.549</v>
      </c>
      <c r="DH193" s="1">
        <v>199.15</v>
      </c>
      <c r="DI193" s="1">
        <v>0.165</v>
      </c>
      <c r="DJ193" s="1">
        <v>0.363</v>
      </c>
      <c r="DK193" s="1">
        <v>0.527</v>
      </c>
      <c r="DL193" s="1">
        <v>157.607</v>
      </c>
      <c r="DM193" s="1">
        <v>59.104</v>
      </c>
      <c r="DN193" s="1">
        <v>216.711</v>
      </c>
      <c r="DO193" s="1">
        <v>0.0</v>
      </c>
      <c r="DP193" s="1">
        <v>7.483</v>
      </c>
      <c r="DQ193" s="1">
        <v>7.483</v>
      </c>
      <c r="DR193" s="1" t="s">
        <v>157</v>
      </c>
      <c r="DS193" s="1" t="s">
        <v>157</v>
      </c>
      <c r="DT193" s="1" t="s">
        <v>149</v>
      </c>
      <c r="DU193" s="1" t="s">
        <v>157</v>
      </c>
      <c r="DV193" s="1">
        <v>454.0</v>
      </c>
      <c r="DW193" s="1" t="s">
        <v>1093</v>
      </c>
      <c r="DX193" s="1">
        <v>270.226</v>
      </c>
      <c r="DY193" s="1">
        <v>162.104</v>
      </c>
      <c r="DZ193" s="1">
        <v>101.604</v>
      </c>
      <c r="EA193" s="1" t="s">
        <v>157</v>
      </c>
      <c r="EB193" s="1" t="s">
        <v>157</v>
      </c>
      <c r="EC193" s="1" t="s">
        <v>149</v>
      </c>
      <c r="ED193" s="1" t="s">
        <v>157</v>
      </c>
      <c r="EE193" s="1" t="s">
        <v>719</v>
      </c>
      <c r="EF193" s="1" t="s">
        <v>151</v>
      </c>
      <c r="EG193" s="1" t="s">
        <v>151</v>
      </c>
    </row>
    <row r="194" ht="14.25" customHeight="1">
      <c r="A194" s="1" t="s">
        <v>722</v>
      </c>
      <c r="B194" s="1" t="s">
        <v>153</v>
      </c>
      <c r="C194" s="1">
        <v>55.0</v>
      </c>
      <c r="D194" s="4" t="s">
        <v>161</v>
      </c>
      <c r="E194" s="1">
        <v>108.0</v>
      </c>
      <c r="F194" s="1">
        <v>46.0</v>
      </c>
      <c r="G194" s="1" t="s">
        <v>154</v>
      </c>
      <c r="H194" s="1">
        <v>25.0</v>
      </c>
      <c r="I194" s="1">
        <v>155.0</v>
      </c>
      <c r="J194" s="1">
        <v>213.0</v>
      </c>
      <c r="K194" s="1">
        <v>4.630434783</v>
      </c>
      <c r="L194" s="1">
        <v>80.0</v>
      </c>
      <c r="M194" s="1">
        <v>1.5</v>
      </c>
      <c r="N194" s="1">
        <v>86.0</v>
      </c>
      <c r="O194" s="1">
        <v>6.0</v>
      </c>
      <c r="P194" s="1">
        <v>6.84</v>
      </c>
      <c r="Q194" s="1">
        <v>6.73</v>
      </c>
      <c r="R194" s="1">
        <v>1.016344725</v>
      </c>
      <c r="S194" s="1">
        <v>127.0</v>
      </c>
      <c r="T194" s="1">
        <v>8.71</v>
      </c>
      <c r="U194" s="1">
        <v>4.773</v>
      </c>
      <c r="V194" s="1">
        <v>113.5</v>
      </c>
      <c r="W194" s="1">
        <f t="shared" si="1"/>
        <v>136.8421053</v>
      </c>
      <c r="X194" s="1">
        <v>89.6</v>
      </c>
      <c r="Y194" s="1">
        <v>54.12188683</v>
      </c>
      <c r="Z194" s="1">
        <f t="shared" si="2"/>
        <v>1.847681333</v>
      </c>
      <c r="AA194" s="1">
        <v>0.34740957</v>
      </c>
      <c r="AB194" s="1">
        <v>61.0</v>
      </c>
      <c r="AC194" s="1">
        <v>25.29221841</v>
      </c>
      <c r="AD194" s="1" t="s">
        <v>139</v>
      </c>
      <c r="AE194" s="1">
        <v>44.27023945</v>
      </c>
      <c r="AF194" s="1">
        <v>87.4</v>
      </c>
      <c r="AG194" s="1" t="s">
        <v>140</v>
      </c>
      <c r="AH194" s="1" t="s">
        <v>141</v>
      </c>
      <c r="AI194" s="1" t="s">
        <v>142</v>
      </c>
      <c r="AJ194" s="1" t="s">
        <v>142</v>
      </c>
      <c r="AK194" s="1" t="s">
        <v>143</v>
      </c>
      <c r="AL194" s="1">
        <v>104.0</v>
      </c>
      <c r="AM194" s="1">
        <v>81.0</v>
      </c>
      <c r="AN194" s="1">
        <v>1694.81</v>
      </c>
      <c r="AO194" s="1">
        <v>17.5186</v>
      </c>
      <c r="AP194" s="1">
        <v>845.162</v>
      </c>
      <c r="AQ194" s="1">
        <v>1048.35</v>
      </c>
      <c r="AR194" s="1">
        <v>12.9458</v>
      </c>
      <c r="AS194" s="1">
        <v>1182.15</v>
      </c>
      <c r="AT194" s="1">
        <v>2606.73</v>
      </c>
      <c r="AU194" s="1">
        <v>242.332</v>
      </c>
      <c r="AV194" s="1">
        <v>10.8877</v>
      </c>
      <c r="AW194" s="1">
        <v>2.17462</v>
      </c>
      <c r="AX194" s="1">
        <v>3.45822</v>
      </c>
      <c r="AY194" s="1">
        <v>927.866</v>
      </c>
      <c r="AZ194" s="1">
        <v>0.97616</v>
      </c>
      <c r="BA194" s="1">
        <v>1.98348</v>
      </c>
      <c r="BB194" s="1">
        <v>14.805</v>
      </c>
      <c r="BC194" s="1">
        <v>4.53622</v>
      </c>
      <c r="BD194" s="1">
        <v>1.13692</v>
      </c>
      <c r="BE194" s="1">
        <v>312.927</v>
      </c>
      <c r="BF194" s="1">
        <v>7.36449</v>
      </c>
      <c r="BG194" s="1">
        <v>169.031</v>
      </c>
      <c r="BH194" s="1">
        <v>0.0</v>
      </c>
      <c r="BI194" s="1">
        <v>0.0</v>
      </c>
      <c r="BJ194" s="1">
        <v>0.0</v>
      </c>
      <c r="BK194" s="1">
        <v>0.0</v>
      </c>
      <c r="BL194" s="1" t="s">
        <v>156</v>
      </c>
      <c r="BM194" s="1" t="s">
        <v>146</v>
      </c>
      <c r="BN194" s="1" t="s">
        <v>146</v>
      </c>
      <c r="BO194" s="1" t="s">
        <v>145</v>
      </c>
      <c r="BP194" s="1" t="s">
        <v>146</v>
      </c>
      <c r="BQ194" s="1" t="s">
        <v>146</v>
      </c>
      <c r="BR194" s="1" t="s">
        <v>146</v>
      </c>
      <c r="BS194" s="1">
        <v>16.00234378</v>
      </c>
      <c r="BT194" s="1">
        <v>6.160329731</v>
      </c>
      <c r="BU194" s="1">
        <v>7.919996221</v>
      </c>
      <c r="BV194" s="1">
        <v>5.806178687</v>
      </c>
      <c r="BW194" s="1">
        <v>0.0</v>
      </c>
      <c r="BX194" s="1">
        <v>-0.115742358</v>
      </c>
      <c r="BY194" s="1">
        <v>-0.068284577</v>
      </c>
      <c r="BZ194" s="1" t="s">
        <v>1094</v>
      </c>
      <c r="CA194" s="1">
        <v>40.46224256</v>
      </c>
      <c r="CB194" s="1" t="s">
        <v>148</v>
      </c>
      <c r="CC194" s="1">
        <v>0.01778353</v>
      </c>
      <c r="CD194" s="1">
        <v>0.041750551</v>
      </c>
      <c r="CE194" s="1">
        <v>0.050953887</v>
      </c>
      <c r="CF194" s="1">
        <v>0.183731186</v>
      </c>
      <c r="CG194" s="1">
        <v>0.417313776</v>
      </c>
      <c r="CH194" s="1">
        <v>1071.414</v>
      </c>
      <c r="CI194" s="2" t="s">
        <v>1080</v>
      </c>
      <c r="CJ194" s="1">
        <v>465.795</v>
      </c>
      <c r="CK194" s="1">
        <v>303.136</v>
      </c>
      <c r="CL194" s="1">
        <v>162.659</v>
      </c>
      <c r="CM194" s="1">
        <v>143.235</v>
      </c>
      <c r="CN194" s="1">
        <v>304.47</v>
      </c>
      <c r="CO194" s="1">
        <v>1.598</v>
      </c>
      <c r="CP194" s="1">
        <v>0.0</v>
      </c>
      <c r="CQ194" s="1">
        <v>1.598</v>
      </c>
      <c r="CR194" s="1">
        <v>0.0</v>
      </c>
      <c r="CS194" s="1">
        <v>16.493</v>
      </c>
      <c r="CT194" s="1">
        <v>16.493</v>
      </c>
      <c r="CU194" s="1">
        <v>0.0</v>
      </c>
      <c r="CV194" s="1">
        <v>0.158</v>
      </c>
      <c r="CW194" s="1">
        <v>95.707</v>
      </c>
      <c r="CX194" s="1">
        <v>0.0</v>
      </c>
      <c r="CY194" s="1">
        <v>25.774</v>
      </c>
      <c r="CZ194" s="1">
        <v>0.024</v>
      </c>
      <c r="DA194" s="1">
        <v>4.23</v>
      </c>
      <c r="DB194" s="1">
        <v>4.254</v>
      </c>
      <c r="DC194" s="1">
        <v>0.0</v>
      </c>
      <c r="DD194" s="1">
        <v>1.323</v>
      </c>
      <c r="DE194" s="1">
        <v>1.323</v>
      </c>
      <c r="DF194" s="1">
        <v>10.473</v>
      </c>
      <c r="DG194" s="1">
        <v>5.625</v>
      </c>
      <c r="DH194" s="1">
        <v>16.098</v>
      </c>
      <c r="DI194" s="1">
        <v>28.013</v>
      </c>
      <c r="DJ194" s="1">
        <v>25.955</v>
      </c>
      <c r="DK194" s="1">
        <v>53.967</v>
      </c>
      <c r="DL194" s="1">
        <v>141.491</v>
      </c>
      <c r="DM194" s="1">
        <v>108.973</v>
      </c>
      <c r="DN194" s="1">
        <v>250.464</v>
      </c>
      <c r="DO194" s="1">
        <v>0.0</v>
      </c>
      <c r="DP194" s="1">
        <v>16.493</v>
      </c>
      <c r="DQ194" s="1">
        <v>16.493</v>
      </c>
      <c r="DR194" s="1" t="s">
        <v>157</v>
      </c>
      <c r="DS194" s="1" t="s">
        <v>157</v>
      </c>
      <c r="DT194" s="1" t="s">
        <v>157</v>
      </c>
      <c r="DU194" s="1" t="s">
        <v>157</v>
      </c>
      <c r="DV194" s="1">
        <v>632.173</v>
      </c>
      <c r="DW194" s="1" t="s">
        <v>1092</v>
      </c>
      <c r="DX194" s="1">
        <v>274.836</v>
      </c>
      <c r="DY194" s="1">
        <v>84.514</v>
      </c>
      <c r="DZ194" s="1">
        <v>179.648</v>
      </c>
      <c r="EA194" s="1" t="s">
        <v>157</v>
      </c>
      <c r="EB194" s="1" t="s">
        <v>157</v>
      </c>
      <c r="EC194" s="1" t="s">
        <v>157</v>
      </c>
      <c r="ED194" s="1" t="s">
        <v>157</v>
      </c>
      <c r="EE194" s="1" t="s">
        <v>723</v>
      </c>
      <c r="EF194" s="1" t="s">
        <v>151</v>
      </c>
      <c r="EG194" s="1" t="s">
        <v>151</v>
      </c>
    </row>
    <row r="195" ht="14.25" customHeight="1">
      <c r="A195" s="1" t="s">
        <v>724</v>
      </c>
      <c r="B195" s="1" t="s">
        <v>136</v>
      </c>
      <c r="C195" s="1">
        <v>53.0</v>
      </c>
      <c r="D195" s="4" t="s">
        <v>161</v>
      </c>
      <c r="E195" s="1">
        <v>46.7</v>
      </c>
      <c r="F195" s="1">
        <v>32.0</v>
      </c>
      <c r="G195" s="1" t="s">
        <v>138</v>
      </c>
      <c r="H195" s="1">
        <v>24.0</v>
      </c>
      <c r="I195" s="1">
        <v>53.0</v>
      </c>
      <c r="J195" s="1">
        <v>99.0</v>
      </c>
      <c r="K195" s="1">
        <v>3.09375</v>
      </c>
      <c r="L195" s="1">
        <v>111.2</v>
      </c>
      <c r="M195" s="1">
        <v>1.9</v>
      </c>
      <c r="N195" s="1">
        <v>94.0</v>
      </c>
      <c r="O195" s="1">
        <v>5.7</v>
      </c>
      <c r="P195" s="1">
        <v>4.62</v>
      </c>
      <c r="Q195" s="1">
        <v>5.18</v>
      </c>
      <c r="R195" s="1">
        <v>0.891891892</v>
      </c>
      <c r="S195" s="1">
        <v>121.0</v>
      </c>
      <c r="T195" s="1">
        <v>20.81</v>
      </c>
      <c r="U195" s="1">
        <v>5.217</v>
      </c>
      <c r="V195" s="1">
        <v>172.2</v>
      </c>
      <c r="W195" s="1">
        <f t="shared" si="1"/>
        <v>242.3995341</v>
      </c>
      <c r="X195" s="1">
        <v>37.5</v>
      </c>
      <c r="Y195" s="1">
        <v>20.72476435</v>
      </c>
      <c r="Z195" s="1">
        <f t="shared" si="2"/>
        <v>4.825145333</v>
      </c>
      <c r="AA195" s="1">
        <v>0.303459724</v>
      </c>
      <c r="AB195" s="1">
        <v>98.2</v>
      </c>
      <c r="AC195" s="1">
        <v>35.67949639</v>
      </c>
      <c r="AD195" s="1" t="s">
        <v>155</v>
      </c>
      <c r="AE195" s="1">
        <v>43.25717924</v>
      </c>
      <c r="AF195" s="1">
        <v>117.7</v>
      </c>
      <c r="AG195" s="1" t="s">
        <v>140</v>
      </c>
      <c r="AH195" s="1" t="s">
        <v>141</v>
      </c>
      <c r="AI195" s="1" t="s">
        <v>142</v>
      </c>
      <c r="AJ195" s="1" t="s">
        <v>167</v>
      </c>
      <c r="AK195" s="1" t="s">
        <v>143</v>
      </c>
      <c r="AL195" s="1">
        <v>144.0</v>
      </c>
      <c r="AM195" s="1">
        <v>87.0</v>
      </c>
      <c r="AN195" s="1">
        <v>1823.61</v>
      </c>
      <c r="AO195" s="1">
        <v>16.0832</v>
      </c>
      <c r="AP195" s="1">
        <v>318.833</v>
      </c>
      <c r="AQ195" s="1">
        <v>728.105</v>
      </c>
      <c r="AR195" s="1">
        <v>10.9598</v>
      </c>
      <c r="AS195" s="1">
        <v>1162.67</v>
      </c>
      <c r="AT195" s="1">
        <v>2869.0</v>
      </c>
      <c r="AU195" s="1">
        <v>213.198</v>
      </c>
      <c r="AV195" s="1">
        <v>9.78963</v>
      </c>
      <c r="AW195" s="1">
        <v>0.944573</v>
      </c>
      <c r="AX195" s="1">
        <v>2.98578</v>
      </c>
      <c r="AY195" s="1">
        <v>705.432</v>
      </c>
      <c r="AZ195" s="1">
        <v>0.749979</v>
      </c>
      <c r="BA195" s="1">
        <v>1.33184</v>
      </c>
      <c r="BB195" s="1">
        <v>14.1259</v>
      </c>
      <c r="BC195" s="1">
        <v>4.17518</v>
      </c>
      <c r="BD195" s="1">
        <v>1.50891</v>
      </c>
      <c r="BE195" s="1">
        <v>281.276</v>
      </c>
      <c r="BF195" s="1">
        <v>6.76185</v>
      </c>
      <c r="BG195" s="1">
        <v>152.328</v>
      </c>
      <c r="BH195" s="1">
        <v>3.874914132</v>
      </c>
      <c r="BI195" s="1">
        <v>0.998054244</v>
      </c>
      <c r="BJ195" s="1">
        <v>0.336949479</v>
      </c>
      <c r="BK195" s="1">
        <v>0.048856648</v>
      </c>
      <c r="BL195" s="1" t="s">
        <v>144</v>
      </c>
      <c r="BM195" s="1" t="s">
        <v>145</v>
      </c>
      <c r="BN195" s="1" t="s">
        <v>146</v>
      </c>
      <c r="BO195" s="1" t="s">
        <v>145</v>
      </c>
      <c r="BP195" s="1" t="s">
        <v>146</v>
      </c>
      <c r="BQ195" s="1" t="s">
        <v>146</v>
      </c>
      <c r="BR195" s="1" t="s">
        <v>145</v>
      </c>
      <c r="BS195" s="1">
        <v>13.19907306</v>
      </c>
      <c r="BT195" s="1">
        <v>4.465052473</v>
      </c>
      <c r="BU195" s="1">
        <v>6.461777341</v>
      </c>
      <c r="BV195" s="1">
        <v>4.379147536</v>
      </c>
      <c r="BW195" s="1">
        <v>0.0</v>
      </c>
      <c r="BX195" s="1">
        <v>0.648432314</v>
      </c>
      <c r="BY195" s="1">
        <v>0.355500172</v>
      </c>
      <c r="BZ195" s="1" t="s">
        <v>1091</v>
      </c>
      <c r="CA195" s="1">
        <v>35.80968564</v>
      </c>
      <c r="CB195" s="1" t="s">
        <v>148</v>
      </c>
      <c r="CC195" s="1">
        <v>0.132346439</v>
      </c>
      <c r="CD195" s="1">
        <v>0.254310673</v>
      </c>
      <c r="CE195" s="1">
        <v>0.011373165</v>
      </c>
      <c r="CF195" s="1">
        <v>0.035796503</v>
      </c>
      <c r="CG195" s="1">
        <v>0.113320019</v>
      </c>
      <c r="CH195" s="1">
        <v>841.814</v>
      </c>
      <c r="CI195" s="2" t="s">
        <v>1093</v>
      </c>
      <c r="CJ195" s="1">
        <v>81.865</v>
      </c>
      <c r="CK195" s="1">
        <v>2.799</v>
      </c>
      <c r="CL195" s="1">
        <v>79.066</v>
      </c>
      <c r="CM195" s="1">
        <v>54.63</v>
      </c>
      <c r="CN195" s="1">
        <v>22.321</v>
      </c>
      <c r="CO195" s="1">
        <v>1.594</v>
      </c>
      <c r="CP195" s="1">
        <v>0.0</v>
      </c>
      <c r="CQ195" s="1">
        <v>1.594</v>
      </c>
      <c r="CR195" s="1">
        <v>0.0</v>
      </c>
      <c r="CS195" s="1">
        <v>3.32</v>
      </c>
      <c r="CT195" s="1">
        <v>3.32</v>
      </c>
      <c r="CU195" s="1">
        <v>0.0</v>
      </c>
      <c r="CV195" s="1">
        <v>1.594</v>
      </c>
      <c r="CW195" s="1">
        <v>0.0</v>
      </c>
      <c r="CX195" s="1">
        <v>0.0</v>
      </c>
      <c r="CY195" s="1">
        <v>0.317</v>
      </c>
      <c r="CZ195" s="1">
        <v>0.0</v>
      </c>
      <c r="DA195" s="1">
        <v>50.76</v>
      </c>
      <c r="DB195" s="1">
        <v>50.76</v>
      </c>
      <c r="DC195" s="1">
        <v>0.0</v>
      </c>
      <c r="DD195" s="1">
        <v>1.829</v>
      </c>
      <c r="DE195" s="1">
        <v>1.829</v>
      </c>
      <c r="DF195" s="1">
        <v>0.727</v>
      </c>
      <c r="DG195" s="1">
        <v>0.997</v>
      </c>
      <c r="DH195" s="1">
        <v>1.724</v>
      </c>
      <c r="DI195" s="1">
        <v>0.081</v>
      </c>
      <c r="DJ195" s="1">
        <v>0.349</v>
      </c>
      <c r="DK195" s="1">
        <v>0.43</v>
      </c>
      <c r="DL195" s="1">
        <v>0.068</v>
      </c>
      <c r="DM195" s="1">
        <v>21.799</v>
      </c>
      <c r="DN195" s="1">
        <v>21.867</v>
      </c>
      <c r="DO195" s="1">
        <v>0.0</v>
      </c>
      <c r="DP195" s="1">
        <v>3.32</v>
      </c>
      <c r="DQ195" s="1">
        <v>3.32</v>
      </c>
      <c r="DR195" s="1" t="s">
        <v>157</v>
      </c>
      <c r="DS195" s="1" t="s">
        <v>158</v>
      </c>
      <c r="DT195" s="1" t="s">
        <v>158</v>
      </c>
      <c r="DU195" s="1" t="s">
        <v>158</v>
      </c>
      <c r="DV195" s="1">
        <v>461.62</v>
      </c>
      <c r="DW195" s="1" t="s">
        <v>1093</v>
      </c>
      <c r="DX195" s="1">
        <v>44.892</v>
      </c>
      <c r="DY195" s="1">
        <v>29.957</v>
      </c>
      <c r="DZ195" s="1">
        <v>12.24</v>
      </c>
      <c r="EA195" s="1" t="s">
        <v>157</v>
      </c>
      <c r="EB195" s="1" t="s">
        <v>158</v>
      </c>
      <c r="EC195" s="1" t="s">
        <v>158</v>
      </c>
      <c r="ED195" s="1" t="s">
        <v>158</v>
      </c>
      <c r="EE195" s="1" t="s">
        <v>725</v>
      </c>
      <c r="EF195" s="1" t="s">
        <v>151</v>
      </c>
      <c r="EG195" s="1" t="s">
        <v>151</v>
      </c>
    </row>
    <row r="196" ht="14.25" customHeight="1">
      <c r="A196" s="1" t="s">
        <v>730</v>
      </c>
      <c r="B196" s="1" t="s">
        <v>136</v>
      </c>
      <c r="C196" s="1">
        <v>33.0</v>
      </c>
      <c r="D196" s="4" t="s">
        <v>137</v>
      </c>
      <c r="E196" s="1">
        <v>76.8</v>
      </c>
      <c r="F196" s="1">
        <v>35.0</v>
      </c>
      <c r="G196" s="1" t="s">
        <v>138</v>
      </c>
      <c r="H196" s="1">
        <v>33.0</v>
      </c>
      <c r="I196" s="1">
        <v>110.0</v>
      </c>
      <c r="J196" s="1">
        <v>162.0</v>
      </c>
      <c r="K196" s="1">
        <v>4.628571429</v>
      </c>
      <c r="L196" s="1">
        <v>229.9</v>
      </c>
      <c r="M196" s="1">
        <v>2.2</v>
      </c>
      <c r="N196" s="1">
        <v>83.0</v>
      </c>
      <c r="O196" s="1">
        <v>5.5</v>
      </c>
      <c r="P196" s="1">
        <v>2.94</v>
      </c>
      <c r="Q196" s="1">
        <v>3.32</v>
      </c>
      <c r="R196" s="1">
        <v>0.885542169</v>
      </c>
      <c r="S196" s="1">
        <v>166.0</v>
      </c>
      <c r="T196" s="1">
        <v>14.05</v>
      </c>
      <c r="U196" s="1">
        <v>4.6065</v>
      </c>
      <c r="V196" s="1">
        <v>168.0</v>
      </c>
      <c r="W196" s="1">
        <f t="shared" si="1"/>
        <v>253.9539087</v>
      </c>
      <c r="X196" s="1">
        <v>56.7</v>
      </c>
      <c r="Y196" s="1">
        <v>34.76443043</v>
      </c>
      <c r="Z196" s="1">
        <f t="shared" si="2"/>
        <v>2.876503333</v>
      </c>
      <c r="AA196" s="1">
        <v>0.325660266</v>
      </c>
      <c r="AB196" s="1">
        <v>78.0</v>
      </c>
      <c r="AC196" s="1">
        <v>24.18142767</v>
      </c>
      <c r="AD196" s="1" t="s">
        <v>154</v>
      </c>
      <c r="AE196" s="1">
        <v>32.90531504</v>
      </c>
      <c r="AF196" s="1">
        <v>83.8</v>
      </c>
      <c r="AG196" s="1" t="s">
        <v>140</v>
      </c>
      <c r="AH196" s="1" t="s">
        <v>154</v>
      </c>
      <c r="AI196" s="1" t="s">
        <v>142</v>
      </c>
      <c r="AJ196" s="1" t="s">
        <v>142</v>
      </c>
      <c r="AK196" s="1" t="s">
        <v>143</v>
      </c>
      <c r="AL196" s="1">
        <v>122.0</v>
      </c>
      <c r="AM196" s="1">
        <v>75.0</v>
      </c>
      <c r="AN196" s="1">
        <v>2290.27</v>
      </c>
      <c r="AO196" s="1">
        <v>17.0088</v>
      </c>
      <c r="AP196" s="1">
        <v>633.644</v>
      </c>
      <c r="AQ196" s="1">
        <v>1082.21</v>
      </c>
      <c r="AR196" s="1">
        <v>13.6616</v>
      </c>
      <c r="AS196" s="1">
        <v>1515.91</v>
      </c>
      <c r="AT196" s="1">
        <v>2740.78</v>
      </c>
      <c r="AU196" s="1">
        <v>230.943</v>
      </c>
      <c r="AV196" s="1">
        <v>9.91537</v>
      </c>
      <c r="AW196" s="1">
        <v>1.3165</v>
      </c>
      <c r="AX196" s="1">
        <v>3.88111</v>
      </c>
      <c r="AY196" s="1">
        <v>627.778</v>
      </c>
      <c r="AZ196" s="1">
        <v>0.908231</v>
      </c>
      <c r="BA196" s="1">
        <v>1.3206</v>
      </c>
      <c r="BB196" s="1">
        <v>18.5222</v>
      </c>
      <c r="BC196" s="1">
        <v>4.5753</v>
      </c>
      <c r="BD196" s="1">
        <v>2.45367</v>
      </c>
      <c r="BE196" s="1">
        <v>357.52</v>
      </c>
      <c r="BF196" s="1">
        <v>6.65084</v>
      </c>
      <c r="BG196" s="1">
        <v>124.118</v>
      </c>
      <c r="BH196" s="1">
        <v>1.982883349</v>
      </c>
      <c r="BI196" s="1">
        <v>0.279843442</v>
      </c>
      <c r="BJ196" s="1">
        <v>0.103251543</v>
      </c>
      <c r="BK196" s="1">
        <v>0.0</v>
      </c>
      <c r="BL196" s="1" t="s">
        <v>144</v>
      </c>
      <c r="BM196" s="1" t="s">
        <v>146</v>
      </c>
      <c r="BN196" s="1" t="s">
        <v>145</v>
      </c>
      <c r="BO196" s="1" t="s">
        <v>145</v>
      </c>
      <c r="BP196" s="1" t="s">
        <v>146</v>
      </c>
      <c r="BQ196" s="1" t="s">
        <v>146</v>
      </c>
      <c r="BR196" s="1" t="s">
        <v>146</v>
      </c>
      <c r="BS196" s="1">
        <v>4.337757995</v>
      </c>
      <c r="BT196" s="1">
        <v>1.522560692</v>
      </c>
      <c r="BU196" s="1">
        <v>0.0</v>
      </c>
      <c r="BV196" s="1">
        <v>0.677689407</v>
      </c>
      <c r="BW196" s="1">
        <v>0.868433601</v>
      </c>
      <c r="BX196" s="1">
        <v>0.205174672</v>
      </c>
      <c r="BY196" s="1">
        <v>0.089595927</v>
      </c>
      <c r="BZ196" s="1" t="s">
        <v>1091</v>
      </c>
      <c r="CA196" s="1">
        <v>21.13603819</v>
      </c>
      <c r="CB196" s="1" t="s">
        <v>148</v>
      </c>
      <c r="CC196" s="1">
        <v>0.003955832</v>
      </c>
      <c r="CD196" s="1">
        <v>0.052664167</v>
      </c>
      <c r="CE196" s="1">
        <v>0.019882357</v>
      </c>
      <c r="CF196" s="1">
        <v>0.907089539</v>
      </c>
      <c r="CG196" s="1">
        <v>0.004231021</v>
      </c>
      <c r="CH196" s="1">
        <v>1192.604</v>
      </c>
      <c r="CI196" s="2" t="s">
        <v>1080</v>
      </c>
      <c r="CJ196" s="1">
        <v>1064.65</v>
      </c>
      <c r="CK196" s="1">
        <v>801.135</v>
      </c>
      <c r="CL196" s="1">
        <v>263.515</v>
      </c>
      <c r="CM196" s="1">
        <v>288.395</v>
      </c>
      <c r="CN196" s="1">
        <v>759.759</v>
      </c>
      <c r="CO196" s="1">
        <v>15.148</v>
      </c>
      <c r="CP196" s="1">
        <v>0.0</v>
      </c>
      <c r="CQ196" s="1">
        <v>15.148</v>
      </c>
      <c r="CR196" s="1">
        <v>0.0</v>
      </c>
      <c r="CS196" s="1">
        <v>1.339</v>
      </c>
      <c r="CT196" s="1">
        <v>1.339</v>
      </c>
      <c r="CU196" s="1">
        <v>0.01</v>
      </c>
      <c r="CV196" s="1">
        <v>9.568</v>
      </c>
      <c r="CW196" s="1">
        <v>0.0</v>
      </c>
      <c r="CX196" s="1">
        <v>0.0</v>
      </c>
      <c r="CY196" s="1">
        <v>41.895</v>
      </c>
      <c r="CZ196" s="1">
        <v>0.049</v>
      </c>
      <c r="DA196" s="1">
        <v>15.156</v>
      </c>
      <c r="DB196" s="1">
        <v>15.206</v>
      </c>
      <c r="DC196" s="1">
        <v>0.0</v>
      </c>
      <c r="DD196" s="1">
        <v>0.567</v>
      </c>
      <c r="DE196" s="1">
        <v>0.567</v>
      </c>
      <c r="DF196" s="1">
        <v>230.126</v>
      </c>
      <c r="DG196" s="1">
        <v>0.601</v>
      </c>
      <c r="DH196" s="1">
        <v>230.727</v>
      </c>
      <c r="DI196" s="1">
        <v>0.056</v>
      </c>
      <c r="DJ196" s="1">
        <v>0.418</v>
      </c>
      <c r="DK196" s="1">
        <v>0.474</v>
      </c>
      <c r="DL196" s="1">
        <v>513.85</v>
      </c>
      <c r="DM196" s="1">
        <v>245.435</v>
      </c>
      <c r="DN196" s="1">
        <v>759.285</v>
      </c>
      <c r="DO196" s="1">
        <v>0.0</v>
      </c>
      <c r="DP196" s="1">
        <v>1.339</v>
      </c>
      <c r="DQ196" s="1">
        <v>1.339</v>
      </c>
      <c r="DR196" s="1" t="s">
        <v>157</v>
      </c>
      <c r="DS196" s="1" t="s">
        <v>149</v>
      </c>
      <c r="DT196" s="1" t="s">
        <v>149</v>
      </c>
      <c r="DU196" s="1" t="s">
        <v>149</v>
      </c>
      <c r="DV196" s="1">
        <v>520.726</v>
      </c>
      <c r="DW196" s="1" t="s">
        <v>1092</v>
      </c>
      <c r="DX196" s="1">
        <v>464.858</v>
      </c>
      <c r="DY196" s="1">
        <v>125.922</v>
      </c>
      <c r="DZ196" s="1">
        <v>331.733</v>
      </c>
      <c r="EA196" s="1" t="s">
        <v>157</v>
      </c>
      <c r="EB196" s="1" t="s">
        <v>149</v>
      </c>
      <c r="EC196" s="1" t="s">
        <v>157</v>
      </c>
      <c r="ED196" s="1" t="s">
        <v>149</v>
      </c>
      <c r="EE196" s="1" t="s">
        <v>731</v>
      </c>
      <c r="EF196" s="1" t="s">
        <v>151</v>
      </c>
      <c r="EG196" s="1" t="s">
        <v>151</v>
      </c>
    </row>
    <row r="197" ht="14.25" customHeight="1">
      <c r="A197" s="1" t="s">
        <v>732</v>
      </c>
      <c r="B197" s="1" t="s">
        <v>136</v>
      </c>
      <c r="C197" s="1">
        <v>26.0</v>
      </c>
      <c r="D197" s="4" t="s">
        <v>137</v>
      </c>
      <c r="E197" s="1">
        <v>118.0</v>
      </c>
      <c r="F197" s="1">
        <v>41.0</v>
      </c>
      <c r="G197" s="1" t="s">
        <v>154</v>
      </c>
      <c r="H197" s="1">
        <v>32.0</v>
      </c>
      <c r="I197" s="1">
        <v>165.0</v>
      </c>
      <c r="J197" s="1">
        <v>223.0</v>
      </c>
      <c r="K197" s="1">
        <v>5.43902439</v>
      </c>
      <c r="L197" s="1">
        <v>172.6</v>
      </c>
      <c r="M197" s="1">
        <v>0.9</v>
      </c>
      <c r="N197" s="1">
        <v>86.0</v>
      </c>
      <c r="O197" s="1">
        <v>5.4</v>
      </c>
      <c r="P197" s="1">
        <v>0.57</v>
      </c>
      <c r="Q197" s="1">
        <v>3.19</v>
      </c>
      <c r="R197" s="1">
        <v>0.178683386</v>
      </c>
      <c r="S197" s="1">
        <v>159.0</v>
      </c>
      <c r="T197" s="1">
        <v>10.93</v>
      </c>
      <c r="U197" s="1">
        <v>4.773</v>
      </c>
      <c r="V197" s="1">
        <v>132.2</v>
      </c>
      <c r="W197" s="1">
        <f t="shared" si="1"/>
        <v>171.7203456</v>
      </c>
      <c r="X197" s="1">
        <v>71.7</v>
      </c>
      <c r="Y197" s="1">
        <v>43.12915227</v>
      </c>
      <c r="Z197" s="1">
        <f t="shared" si="2"/>
        <v>2.318617333</v>
      </c>
      <c r="AA197" s="1">
        <v>0.335903115</v>
      </c>
      <c r="AB197" s="1">
        <v>66.4</v>
      </c>
      <c r="AC197" s="1">
        <v>25.77614736</v>
      </c>
      <c r="AD197" s="1" t="s">
        <v>139</v>
      </c>
      <c r="AE197" s="1">
        <v>32.90531504</v>
      </c>
      <c r="AF197" s="1">
        <v>80.9</v>
      </c>
      <c r="AG197" s="1" t="s">
        <v>140</v>
      </c>
      <c r="AH197" s="1" t="s">
        <v>154</v>
      </c>
      <c r="AI197" s="1" t="s">
        <v>142</v>
      </c>
      <c r="AJ197" s="1" t="s">
        <v>167</v>
      </c>
      <c r="AK197" s="1" t="s">
        <v>170</v>
      </c>
      <c r="AL197" s="1">
        <v>107.0</v>
      </c>
      <c r="AM197" s="1">
        <v>67.0</v>
      </c>
      <c r="AN197" s="1">
        <v>1811.22</v>
      </c>
      <c r="AO197" s="1">
        <v>18.2563</v>
      </c>
      <c r="AP197" s="1">
        <v>384.268</v>
      </c>
      <c r="AQ197" s="1">
        <v>1276.4</v>
      </c>
      <c r="AR197" s="1">
        <v>15.6617</v>
      </c>
      <c r="AS197" s="1">
        <v>1155.51</v>
      </c>
      <c r="AT197" s="1">
        <v>3304.95</v>
      </c>
      <c r="AU197" s="1">
        <v>216.744</v>
      </c>
      <c r="AV197" s="1">
        <v>11.1306</v>
      </c>
      <c r="AW197" s="1">
        <v>4.56737</v>
      </c>
      <c r="AX197" s="1">
        <v>2.91852</v>
      </c>
      <c r="AY197" s="1">
        <v>1414.13</v>
      </c>
      <c r="AZ197" s="1">
        <v>1.33912</v>
      </c>
      <c r="BA197" s="1">
        <v>3.05096</v>
      </c>
      <c r="BB197" s="1">
        <v>22.2002</v>
      </c>
      <c r="BC197" s="1">
        <v>7.49579</v>
      </c>
      <c r="BD197" s="1">
        <v>1.4841</v>
      </c>
      <c r="BE197" s="1">
        <v>471.225</v>
      </c>
      <c r="BF197" s="1">
        <v>8.14586</v>
      </c>
      <c r="BG197" s="1">
        <v>241.966</v>
      </c>
      <c r="BH197" s="1">
        <v>1.290300536</v>
      </c>
      <c r="BI197" s="1">
        <v>0.601390214</v>
      </c>
      <c r="BJ197" s="1">
        <v>0.574722765</v>
      </c>
      <c r="BK197" s="1">
        <v>0.0</v>
      </c>
      <c r="BL197" s="1" t="s">
        <v>156</v>
      </c>
      <c r="BM197" s="1" t="s">
        <v>146</v>
      </c>
      <c r="BN197" s="1" t="s">
        <v>145</v>
      </c>
      <c r="BO197" s="1" t="s">
        <v>146</v>
      </c>
      <c r="BP197" s="1" t="s">
        <v>146</v>
      </c>
      <c r="BQ197" s="1" t="s">
        <v>146</v>
      </c>
      <c r="BR197" s="1" t="s">
        <v>146</v>
      </c>
      <c r="BS197" s="1">
        <v>287.1320199</v>
      </c>
      <c r="BT197" s="1">
        <v>174.3335928</v>
      </c>
      <c r="BU197" s="1">
        <v>4.656414997</v>
      </c>
      <c r="BV197" s="1">
        <v>5.658277702</v>
      </c>
      <c r="BW197" s="1">
        <v>4.841914023</v>
      </c>
      <c r="BX197" s="1">
        <v>-1.354842757</v>
      </c>
      <c r="BY197" s="1">
        <v>-0.748118585</v>
      </c>
      <c r="BZ197" s="1" t="s">
        <v>1094</v>
      </c>
      <c r="CA197" s="1">
        <v>24.32138443</v>
      </c>
      <c r="CB197" s="1" t="s">
        <v>148</v>
      </c>
      <c r="CC197" s="1">
        <v>0.010260039</v>
      </c>
      <c r="CD197" s="1">
        <v>0.292676455</v>
      </c>
      <c r="CE197" s="1">
        <v>0.032283743</v>
      </c>
      <c r="CF197" s="1">
        <v>0.5318415</v>
      </c>
      <c r="CG197" s="1">
        <v>0.061471785</v>
      </c>
      <c r="CH197" s="1">
        <v>277.683</v>
      </c>
      <c r="CI197" s="2" t="s">
        <v>1093</v>
      </c>
      <c r="CJ197" s="1">
        <v>59.99</v>
      </c>
      <c r="CK197" s="1">
        <v>30.485</v>
      </c>
      <c r="CL197" s="1">
        <v>29.505</v>
      </c>
      <c r="CM197" s="1">
        <v>4.579</v>
      </c>
      <c r="CN197" s="1">
        <v>32.186</v>
      </c>
      <c r="CO197" s="1">
        <v>16.229</v>
      </c>
      <c r="CP197" s="1">
        <v>0.0</v>
      </c>
      <c r="CQ197" s="1">
        <v>16.229</v>
      </c>
      <c r="CR197" s="1">
        <v>0.0</v>
      </c>
      <c r="CS197" s="1">
        <v>6.996</v>
      </c>
      <c r="CT197" s="1">
        <v>6.996</v>
      </c>
      <c r="CU197" s="1">
        <v>0.0</v>
      </c>
      <c r="CV197" s="1">
        <v>16.229</v>
      </c>
      <c r="CW197" s="1">
        <v>0.0</v>
      </c>
      <c r="CX197" s="1">
        <v>0.0</v>
      </c>
      <c r="CY197" s="1">
        <v>0.0</v>
      </c>
      <c r="CZ197" s="1">
        <v>0.273</v>
      </c>
      <c r="DA197" s="1">
        <v>0.169</v>
      </c>
      <c r="DB197" s="1">
        <v>0.442</v>
      </c>
      <c r="DC197" s="1">
        <v>0.0</v>
      </c>
      <c r="DD197" s="1">
        <v>0.208</v>
      </c>
      <c r="DE197" s="1">
        <v>0.208</v>
      </c>
      <c r="DF197" s="1">
        <v>2.831</v>
      </c>
      <c r="DG197" s="1">
        <v>1.098</v>
      </c>
      <c r="DH197" s="1">
        <v>3.929</v>
      </c>
      <c r="DI197" s="1">
        <v>0.135</v>
      </c>
      <c r="DJ197" s="1">
        <v>4.65</v>
      </c>
      <c r="DK197" s="1">
        <v>4.785</v>
      </c>
      <c r="DL197" s="1">
        <v>11.018</v>
      </c>
      <c r="DM197" s="1">
        <v>16.383</v>
      </c>
      <c r="DN197" s="1">
        <v>27.401</v>
      </c>
      <c r="DO197" s="1">
        <v>0.0</v>
      </c>
      <c r="DP197" s="1">
        <v>6.996</v>
      </c>
      <c r="DQ197" s="1">
        <v>6.996</v>
      </c>
      <c r="DR197" s="1" t="s">
        <v>158</v>
      </c>
      <c r="DS197" s="1" t="s">
        <v>158</v>
      </c>
      <c r="DT197" s="1" t="s">
        <v>158</v>
      </c>
      <c r="DU197" s="1" t="s">
        <v>158</v>
      </c>
      <c r="DV197" s="1">
        <v>153.313</v>
      </c>
      <c r="DW197" s="1" t="s">
        <v>1093</v>
      </c>
      <c r="DX197" s="1">
        <v>33.121</v>
      </c>
      <c r="DY197" s="1">
        <v>2.528</v>
      </c>
      <c r="DZ197" s="1">
        <v>17.77</v>
      </c>
      <c r="EA197" s="1" t="s">
        <v>158</v>
      </c>
      <c r="EB197" s="1" t="s">
        <v>158</v>
      </c>
      <c r="EC197" s="1" t="s">
        <v>158</v>
      </c>
      <c r="ED197" s="1" t="s">
        <v>158</v>
      </c>
      <c r="EE197" s="1" t="s">
        <v>733</v>
      </c>
      <c r="EF197" s="1" t="s">
        <v>151</v>
      </c>
      <c r="EG197" s="1" t="s">
        <v>151</v>
      </c>
    </row>
    <row r="198" ht="14.25" customHeight="1">
      <c r="A198" s="1" t="s">
        <v>734</v>
      </c>
      <c r="B198" s="1" t="s">
        <v>136</v>
      </c>
      <c r="C198" s="1">
        <v>34.0</v>
      </c>
      <c r="D198" s="4" t="s">
        <v>137</v>
      </c>
      <c r="E198" s="1">
        <v>64.2</v>
      </c>
      <c r="F198" s="1">
        <v>54.0</v>
      </c>
      <c r="G198" s="1" t="s">
        <v>154</v>
      </c>
      <c r="H198" s="1">
        <v>23.0</v>
      </c>
      <c r="I198" s="1">
        <v>90.0</v>
      </c>
      <c r="J198" s="1">
        <v>181.0</v>
      </c>
      <c r="K198" s="1">
        <v>3.351851852</v>
      </c>
      <c r="L198" s="1">
        <v>52.5</v>
      </c>
      <c r="M198" s="1">
        <v>1.1</v>
      </c>
      <c r="N198" s="1">
        <v>87.0</v>
      </c>
      <c r="O198" s="1">
        <v>5.5</v>
      </c>
      <c r="P198" s="1">
        <v>0.8</v>
      </c>
      <c r="Q198" s="1">
        <v>6.67</v>
      </c>
      <c r="R198" s="1">
        <v>0.11994003</v>
      </c>
      <c r="S198" s="1">
        <v>113.0</v>
      </c>
      <c r="T198" s="1">
        <v>4.01</v>
      </c>
      <c r="U198" s="1">
        <v>4.8285</v>
      </c>
      <c r="V198" s="1">
        <v>65.9</v>
      </c>
      <c r="W198" s="1">
        <f t="shared" si="1"/>
        <v>60.36883703</v>
      </c>
      <c r="X198" s="1">
        <v>192.3</v>
      </c>
      <c r="Y198" s="1">
        <v>116.2052929</v>
      </c>
      <c r="Z198" s="1">
        <f t="shared" si="2"/>
        <v>0.860546</v>
      </c>
      <c r="AA198" s="1">
        <v>0.392681374</v>
      </c>
      <c r="AB198" s="1">
        <v>47.0</v>
      </c>
      <c r="AC198" s="1">
        <v>18.59103675</v>
      </c>
      <c r="AD198" s="1" t="s">
        <v>154</v>
      </c>
      <c r="AE198" s="1">
        <v>20.54093112</v>
      </c>
      <c r="AF198" s="1">
        <v>75.0</v>
      </c>
      <c r="AG198" s="1" t="s">
        <v>154</v>
      </c>
      <c r="AH198" s="1" t="s">
        <v>154</v>
      </c>
      <c r="AI198" s="1" t="s">
        <v>167</v>
      </c>
      <c r="AJ198" s="1" t="s">
        <v>167</v>
      </c>
      <c r="AK198" s="1" t="s">
        <v>143</v>
      </c>
      <c r="AL198" s="1">
        <v>100.0</v>
      </c>
      <c r="AM198" s="1">
        <v>64.0</v>
      </c>
      <c r="AN198" s="1">
        <v>2234.92</v>
      </c>
      <c r="AO198" s="1">
        <v>18.9174</v>
      </c>
      <c r="AP198" s="1">
        <v>323.967</v>
      </c>
      <c r="AQ198" s="1">
        <v>908.779</v>
      </c>
      <c r="AR198" s="1">
        <v>16.0575</v>
      </c>
      <c r="AS198" s="1">
        <v>1568.16</v>
      </c>
      <c r="AT198" s="1">
        <v>3335.94</v>
      </c>
      <c r="AU198" s="1">
        <v>248.219</v>
      </c>
      <c r="AV198" s="1">
        <v>10.3826</v>
      </c>
      <c r="AW198" s="1">
        <v>2.09447</v>
      </c>
      <c r="AX198" s="1">
        <v>3.63918</v>
      </c>
      <c r="AY198" s="1">
        <v>1040.92</v>
      </c>
      <c r="AZ198" s="1">
        <v>1.30141</v>
      </c>
      <c r="BA198" s="1">
        <v>1.72743</v>
      </c>
      <c r="BB198" s="1">
        <v>20.9949</v>
      </c>
      <c r="BC198" s="1">
        <v>5.18186</v>
      </c>
      <c r="BD198" s="1">
        <v>2.19427</v>
      </c>
      <c r="BE198" s="1">
        <v>419.749</v>
      </c>
      <c r="BF198" s="1">
        <v>7.453</v>
      </c>
      <c r="BG198" s="1">
        <v>219.893</v>
      </c>
      <c r="BH198" s="1">
        <v>2.319550548</v>
      </c>
      <c r="BI198" s="1">
        <v>0.481304861</v>
      </c>
      <c r="BJ198" s="1">
        <v>0.18942989</v>
      </c>
      <c r="BK198" s="1">
        <v>0.031158995</v>
      </c>
      <c r="BL198" s="1" t="s">
        <v>156</v>
      </c>
      <c r="BM198" s="1" t="s">
        <v>146</v>
      </c>
      <c r="BN198" s="1" t="s">
        <v>146</v>
      </c>
      <c r="BO198" s="1" t="s">
        <v>146</v>
      </c>
      <c r="BP198" s="1" t="s">
        <v>146</v>
      </c>
      <c r="BQ198" s="1" t="s">
        <v>146</v>
      </c>
      <c r="BR198" s="1" t="s">
        <v>146</v>
      </c>
      <c r="BS198" s="1">
        <v>62.53856029</v>
      </c>
      <c r="BT198" s="1">
        <v>18.43502654</v>
      </c>
      <c r="BU198" s="1">
        <v>2.39902628</v>
      </c>
      <c r="BV198" s="1">
        <v>1.347183421</v>
      </c>
      <c r="BW198" s="1">
        <v>0.0</v>
      </c>
      <c r="BX198" s="1">
        <v>-1.06739738</v>
      </c>
      <c r="BY198" s="1">
        <v>-0.47758272</v>
      </c>
      <c r="BZ198" s="1" t="s">
        <v>1094</v>
      </c>
      <c r="CA198" s="1">
        <v>21.6</v>
      </c>
      <c r="CB198" s="1" t="s">
        <v>148</v>
      </c>
      <c r="CC198" s="1">
        <v>0.178358927</v>
      </c>
      <c r="CD198" s="1">
        <v>0.095539245</v>
      </c>
      <c r="CE198" s="1">
        <v>0.011615064</v>
      </c>
      <c r="CF198" s="1">
        <v>0.030231232</v>
      </c>
      <c r="CG198" s="1">
        <v>0.358802152</v>
      </c>
      <c r="CH198" s="1">
        <v>766.373</v>
      </c>
      <c r="CI198" s="2" t="s">
        <v>1093</v>
      </c>
      <c r="CJ198" s="1">
        <v>166.837</v>
      </c>
      <c r="CK198" s="1">
        <v>72.509</v>
      </c>
      <c r="CL198" s="1">
        <v>94.329</v>
      </c>
      <c r="CM198" s="1">
        <v>8.709</v>
      </c>
      <c r="CN198" s="1">
        <v>137.517</v>
      </c>
      <c r="CO198" s="1">
        <v>12.035</v>
      </c>
      <c r="CP198" s="1">
        <v>0.0</v>
      </c>
      <c r="CQ198" s="1">
        <v>12.035</v>
      </c>
      <c r="CR198" s="1">
        <v>0.0</v>
      </c>
      <c r="CS198" s="1">
        <v>8.576</v>
      </c>
      <c r="CT198" s="1">
        <v>8.576</v>
      </c>
      <c r="CU198" s="1">
        <v>0.0</v>
      </c>
      <c r="CV198" s="1">
        <v>12.035</v>
      </c>
      <c r="CW198" s="1">
        <v>0.0</v>
      </c>
      <c r="CX198" s="1">
        <v>0.0</v>
      </c>
      <c r="CY198" s="1">
        <v>0.005</v>
      </c>
      <c r="CZ198" s="1">
        <v>1.071</v>
      </c>
      <c r="DA198" s="1">
        <v>0.0</v>
      </c>
      <c r="DB198" s="1">
        <v>1.071</v>
      </c>
      <c r="DC198" s="1">
        <v>4.783</v>
      </c>
      <c r="DD198" s="1">
        <v>0.131</v>
      </c>
      <c r="DE198" s="1">
        <v>4.914</v>
      </c>
      <c r="DF198" s="1">
        <v>2.412</v>
      </c>
      <c r="DG198" s="1">
        <v>0.307</v>
      </c>
      <c r="DH198" s="1">
        <v>2.719</v>
      </c>
      <c r="DI198" s="1">
        <v>0.268</v>
      </c>
      <c r="DJ198" s="1">
        <v>4.254</v>
      </c>
      <c r="DK198" s="1">
        <v>4.522</v>
      </c>
      <c r="DL198" s="1">
        <v>51.892</v>
      </c>
      <c r="DM198" s="1">
        <v>81.018</v>
      </c>
      <c r="DN198" s="1">
        <v>132.911</v>
      </c>
      <c r="DO198" s="1">
        <v>0.0</v>
      </c>
      <c r="DP198" s="1">
        <v>8.576</v>
      </c>
      <c r="DQ198" s="1">
        <v>8.576</v>
      </c>
      <c r="DR198" s="1" t="s">
        <v>157</v>
      </c>
      <c r="DS198" s="1" t="s">
        <v>158</v>
      </c>
      <c r="DT198" s="1" t="s">
        <v>158</v>
      </c>
      <c r="DU198" s="1" t="s">
        <v>157</v>
      </c>
      <c r="DV198" s="1">
        <v>342.908</v>
      </c>
      <c r="DW198" s="1" t="s">
        <v>1093</v>
      </c>
      <c r="DX198" s="1">
        <v>74.65</v>
      </c>
      <c r="DY198" s="1">
        <v>3.897</v>
      </c>
      <c r="DZ198" s="1">
        <v>61.531</v>
      </c>
      <c r="EA198" s="1" t="s">
        <v>158</v>
      </c>
      <c r="EB198" s="1" t="s">
        <v>158</v>
      </c>
      <c r="EC198" s="1" t="s">
        <v>158</v>
      </c>
      <c r="ED198" s="1" t="s">
        <v>157</v>
      </c>
      <c r="EE198" s="1" t="s">
        <v>735</v>
      </c>
      <c r="EF198" s="1" t="s">
        <v>151</v>
      </c>
      <c r="EG198" s="1" t="s">
        <v>151</v>
      </c>
    </row>
    <row r="199" ht="14.25" customHeight="1">
      <c r="A199" s="1" t="s">
        <v>738</v>
      </c>
      <c r="B199" s="1" t="s">
        <v>153</v>
      </c>
      <c r="C199" s="1">
        <v>28.0</v>
      </c>
      <c r="D199" s="4" t="s">
        <v>137</v>
      </c>
      <c r="E199" s="1">
        <v>150.0</v>
      </c>
      <c r="F199" s="1">
        <v>47.0</v>
      </c>
      <c r="G199" s="1" t="s">
        <v>154</v>
      </c>
      <c r="H199" s="1">
        <v>31.0</v>
      </c>
      <c r="I199" s="1">
        <v>213.0</v>
      </c>
      <c r="J199" s="1">
        <v>276.0</v>
      </c>
      <c r="K199" s="1">
        <v>5.872340426</v>
      </c>
      <c r="L199" s="1">
        <v>224.7</v>
      </c>
      <c r="M199" s="1">
        <v>8.2</v>
      </c>
      <c r="N199" s="1">
        <v>88.0</v>
      </c>
      <c r="O199" s="1">
        <v>5.2</v>
      </c>
      <c r="P199" s="1">
        <v>5.12</v>
      </c>
      <c r="Q199" s="1">
        <v>4.28</v>
      </c>
      <c r="R199" s="1">
        <v>1.196261682</v>
      </c>
      <c r="S199" s="1">
        <v>157.0</v>
      </c>
      <c r="T199" s="1">
        <v>20.04</v>
      </c>
      <c r="U199" s="1">
        <v>4.884</v>
      </c>
      <c r="V199" s="1">
        <v>190.6</v>
      </c>
      <c r="W199" s="1">
        <f t="shared" si="1"/>
        <v>289.5953757</v>
      </c>
      <c r="X199" s="1">
        <v>39.5</v>
      </c>
      <c r="Y199" s="1">
        <v>22.98842119</v>
      </c>
      <c r="Z199" s="1">
        <f t="shared" si="2"/>
        <v>4.350016</v>
      </c>
      <c r="AA199" s="1">
        <v>0.307662897</v>
      </c>
      <c r="AB199" s="1">
        <v>71.0</v>
      </c>
      <c r="AC199" s="1">
        <v>30.09372287</v>
      </c>
      <c r="AD199" s="1" t="s">
        <v>155</v>
      </c>
      <c r="AE199" s="1">
        <v>36.04380071</v>
      </c>
      <c r="AF199" s="1">
        <v>87.2</v>
      </c>
      <c r="AG199" s="1" t="s">
        <v>140</v>
      </c>
      <c r="AH199" s="1" t="s">
        <v>141</v>
      </c>
      <c r="AI199" s="1" t="s">
        <v>167</v>
      </c>
      <c r="AJ199" s="1" t="s">
        <v>167</v>
      </c>
      <c r="AK199" s="1" t="s">
        <v>143</v>
      </c>
      <c r="AL199" s="1">
        <v>123.0</v>
      </c>
      <c r="AM199" s="1">
        <v>79.0</v>
      </c>
      <c r="AN199" s="1">
        <v>1705.86</v>
      </c>
      <c r="AO199" s="1">
        <v>16.8077</v>
      </c>
      <c r="AP199" s="1">
        <v>512.038</v>
      </c>
      <c r="AQ199" s="1">
        <v>784.191</v>
      </c>
      <c r="AR199" s="1">
        <v>14.1829</v>
      </c>
      <c r="AS199" s="1">
        <v>1469.81</v>
      </c>
      <c r="AT199" s="1">
        <v>2543.97</v>
      </c>
      <c r="AU199" s="1">
        <v>192.289</v>
      </c>
      <c r="AV199" s="1">
        <v>9.75172</v>
      </c>
      <c r="AW199" s="1">
        <v>1.87621</v>
      </c>
      <c r="AX199" s="1">
        <v>2.57842</v>
      </c>
      <c r="AY199" s="1">
        <v>792.864</v>
      </c>
      <c r="AZ199" s="1">
        <v>1.13674</v>
      </c>
      <c r="BA199" s="1">
        <v>1.61105</v>
      </c>
      <c r="BB199" s="1">
        <v>23.7981</v>
      </c>
      <c r="BC199" s="1">
        <v>6.7202</v>
      </c>
      <c r="BD199" s="1">
        <v>2.10776</v>
      </c>
      <c r="BE199" s="1">
        <v>322.35</v>
      </c>
      <c r="BF199" s="1">
        <v>7.54972</v>
      </c>
      <c r="BG199" s="1">
        <v>216.92</v>
      </c>
      <c r="BH199" s="1">
        <v>1.019882792</v>
      </c>
      <c r="BI199" s="1">
        <v>0.245145346</v>
      </c>
      <c r="BJ199" s="1">
        <v>0.171296323</v>
      </c>
      <c r="BK199" s="1">
        <v>0.0</v>
      </c>
      <c r="BL199" s="1" t="s">
        <v>144</v>
      </c>
      <c r="BM199" s="1" t="s">
        <v>146</v>
      </c>
      <c r="BN199" s="1" t="s">
        <v>145</v>
      </c>
      <c r="BO199" s="1" t="s">
        <v>145</v>
      </c>
      <c r="BP199" s="1" t="s">
        <v>146</v>
      </c>
      <c r="BQ199" s="1" t="s">
        <v>145</v>
      </c>
      <c r="BR199" s="1" t="s">
        <v>145</v>
      </c>
      <c r="BS199" s="1">
        <v>32.41731481</v>
      </c>
      <c r="BT199" s="1">
        <v>5.026262821</v>
      </c>
      <c r="BU199" s="1">
        <v>1.285926748</v>
      </c>
      <c r="BV199" s="1">
        <v>0.419818702</v>
      </c>
      <c r="BW199" s="1">
        <v>0.199582435</v>
      </c>
      <c r="BX199" s="1">
        <v>-0.323534393</v>
      </c>
      <c r="BY199" s="1">
        <v>-0.189645014</v>
      </c>
      <c r="BZ199" s="1" t="s">
        <v>1094</v>
      </c>
      <c r="CA199" s="1">
        <v>40.7706422</v>
      </c>
      <c r="CB199" s="1" t="s">
        <v>148</v>
      </c>
      <c r="CC199" s="1">
        <v>0.101419954</v>
      </c>
      <c r="CD199" s="1">
        <v>0.11487703</v>
      </c>
      <c r="CE199" s="1">
        <v>0.667081206</v>
      </c>
      <c r="CF199" s="1">
        <v>0.012194896</v>
      </c>
      <c r="CG199" s="1">
        <v>0.037735499</v>
      </c>
      <c r="CH199" s="1">
        <v>792.532</v>
      </c>
      <c r="CI199" s="2" t="s">
        <v>1093</v>
      </c>
      <c r="CJ199" s="1">
        <v>416.532</v>
      </c>
      <c r="CK199" s="1">
        <v>320.33</v>
      </c>
      <c r="CL199" s="1">
        <v>96.202</v>
      </c>
      <c r="CM199" s="1">
        <v>276.562</v>
      </c>
      <c r="CN199" s="1">
        <v>95.946</v>
      </c>
      <c r="CO199" s="1">
        <v>16.45</v>
      </c>
      <c r="CP199" s="1">
        <v>0.0</v>
      </c>
      <c r="CQ199" s="1">
        <v>16.45</v>
      </c>
      <c r="CR199" s="1">
        <v>0.0</v>
      </c>
      <c r="CS199" s="1">
        <v>27.375</v>
      </c>
      <c r="CT199" s="1">
        <v>27.375</v>
      </c>
      <c r="CU199" s="1">
        <v>0.2</v>
      </c>
      <c r="CV199" s="1">
        <v>16.411</v>
      </c>
      <c r="CW199" s="1">
        <v>42.481</v>
      </c>
      <c r="CX199" s="1">
        <v>0.0</v>
      </c>
      <c r="CY199" s="1">
        <v>210.441</v>
      </c>
      <c r="CZ199" s="1">
        <v>0.0</v>
      </c>
      <c r="DA199" s="1">
        <v>0.0</v>
      </c>
      <c r="DB199" s="1">
        <v>0.0</v>
      </c>
      <c r="DC199" s="1">
        <v>1.208</v>
      </c>
      <c r="DD199" s="1">
        <v>3.739</v>
      </c>
      <c r="DE199" s="1">
        <v>4.947</v>
      </c>
      <c r="DF199" s="1">
        <v>8.371</v>
      </c>
      <c r="DG199" s="1">
        <v>5.285</v>
      </c>
      <c r="DH199" s="1">
        <v>13.656</v>
      </c>
      <c r="DI199" s="1">
        <v>5.584</v>
      </c>
      <c r="DJ199" s="1">
        <v>26.485</v>
      </c>
      <c r="DK199" s="1">
        <v>32.068</v>
      </c>
      <c r="DL199" s="1">
        <v>30.542</v>
      </c>
      <c r="DM199" s="1">
        <v>33.301</v>
      </c>
      <c r="DN199" s="1">
        <v>63.843</v>
      </c>
      <c r="DO199" s="1">
        <v>0.0</v>
      </c>
      <c r="DP199" s="1">
        <v>27.375</v>
      </c>
      <c r="DQ199" s="1">
        <v>27.375</v>
      </c>
      <c r="DR199" s="1" t="s">
        <v>157</v>
      </c>
      <c r="DS199" s="1" t="s">
        <v>157</v>
      </c>
      <c r="DT199" s="1" t="s">
        <v>149</v>
      </c>
      <c r="DU199" s="1" t="s">
        <v>158</v>
      </c>
      <c r="DV199" s="1">
        <v>464.594</v>
      </c>
      <c r="DW199" s="1" t="s">
        <v>1093</v>
      </c>
      <c r="DX199" s="1">
        <v>244.177</v>
      </c>
      <c r="DY199" s="1">
        <v>162.125</v>
      </c>
      <c r="DZ199" s="1">
        <v>56.245</v>
      </c>
      <c r="EA199" s="1" t="s">
        <v>157</v>
      </c>
      <c r="EB199" s="1" t="s">
        <v>157</v>
      </c>
      <c r="EC199" s="1" t="s">
        <v>149</v>
      </c>
      <c r="ED199" s="1" t="s">
        <v>158</v>
      </c>
      <c r="EE199" s="1" t="s">
        <v>739</v>
      </c>
      <c r="EF199" s="1" t="s">
        <v>151</v>
      </c>
      <c r="EG199" s="1" t="s">
        <v>151</v>
      </c>
    </row>
    <row r="200" ht="14.25" customHeight="1">
      <c r="A200" s="1" t="s">
        <v>742</v>
      </c>
      <c r="B200" s="1" t="s">
        <v>136</v>
      </c>
      <c r="C200" s="1">
        <v>47.0</v>
      </c>
      <c r="D200" s="4" t="s">
        <v>161</v>
      </c>
      <c r="E200" s="1">
        <v>103.0</v>
      </c>
      <c r="F200" s="1">
        <v>52.0</v>
      </c>
      <c r="G200" s="1" t="s">
        <v>154</v>
      </c>
      <c r="H200" s="1">
        <v>15.0</v>
      </c>
      <c r="I200" s="1">
        <v>147.0</v>
      </c>
      <c r="J200" s="1">
        <v>203.0</v>
      </c>
      <c r="K200" s="1">
        <v>3.903846154</v>
      </c>
      <c r="L200" s="1">
        <v>103.4</v>
      </c>
      <c r="M200" s="1">
        <v>0.8</v>
      </c>
      <c r="N200" s="1">
        <v>82.0</v>
      </c>
      <c r="O200" s="1">
        <v>5.6</v>
      </c>
      <c r="P200" s="1">
        <v>0.67</v>
      </c>
      <c r="Q200" s="1">
        <v>8.9</v>
      </c>
      <c r="R200" s="1">
        <v>0.075280899</v>
      </c>
      <c r="S200" s="1">
        <v>74.0</v>
      </c>
      <c r="T200" s="1">
        <v>5.11</v>
      </c>
      <c r="U200" s="1">
        <v>4.551</v>
      </c>
      <c r="V200" s="1">
        <v>87.3</v>
      </c>
      <c r="W200" s="1">
        <f t="shared" si="1"/>
        <v>97.24072312</v>
      </c>
      <c r="X200" s="1">
        <v>153.7</v>
      </c>
      <c r="Y200" s="1">
        <v>96.75084847</v>
      </c>
      <c r="Z200" s="1">
        <f t="shared" si="2"/>
        <v>1.033582667</v>
      </c>
      <c r="AA200" s="1">
        <v>0.380783379</v>
      </c>
      <c r="AB200" s="1">
        <v>66.8</v>
      </c>
      <c r="AC200" s="1">
        <v>22.8179405</v>
      </c>
      <c r="AD200" s="1" t="s">
        <v>154</v>
      </c>
      <c r="AE200" s="1">
        <v>32.53117309</v>
      </c>
      <c r="AF200" s="1">
        <v>84.9</v>
      </c>
      <c r="AG200" s="1" t="s">
        <v>140</v>
      </c>
      <c r="AH200" s="1" t="s">
        <v>154</v>
      </c>
      <c r="AI200" s="1" t="s">
        <v>142</v>
      </c>
      <c r="AJ200" s="1" t="s">
        <v>167</v>
      </c>
      <c r="AK200" s="1" t="s">
        <v>170</v>
      </c>
      <c r="AL200" s="1">
        <v>136.0</v>
      </c>
      <c r="AM200" s="1">
        <v>77.0</v>
      </c>
      <c r="AN200" s="1">
        <v>2237.41</v>
      </c>
      <c r="AO200" s="1">
        <v>26.2586</v>
      </c>
      <c r="AP200" s="1">
        <v>893.157</v>
      </c>
      <c r="AQ200" s="1">
        <v>1330.86</v>
      </c>
      <c r="AR200" s="1">
        <v>18.3968</v>
      </c>
      <c r="AS200" s="1">
        <v>1565.24</v>
      </c>
      <c r="AT200" s="1">
        <v>4098.69</v>
      </c>
      <c r="AU200" s="1">
        <v>355.542</v>
      </c>
      <c r="AV200" s="1">
        <v>11.101</v>
      </c>
      <c r="AW200" s="1">
        <v>3.19674</v>
      </c>
      <c r="AX200" s="1">
        <v>4.05075</v>
      </c>
      <c r="AY200" s="1">
        <v>1298.4</v>
      </c>
      <c r="AZ200" s="1">
        <v>1.28939</v>
      </c>
      <c r="BA200" s="1">
        <v>1.88579</v>
      </c>
      <c r="BB200" s="1">
        <v>16.8924</v>
      </c>
      <c r="BC200" s="1">
        <v>5.08206</v>
      </c>
      <c r="BD200" s="1">
        <v>1.92365</v>
      </c>
      <c r="BE200" s="1">
        <v>358.116</v>
      </c>
      <c r="BF200" s="1">
        <v>7.41633</v>
      </c>
      <c r="BG200" s="1">
        <v>235.189</v>
      </c>
      <c r="BH200" s="1">
        <v>0.0</v>
      </c>
      <c r="BI200" s="1">
        <v>0.0</v>
      </c>
      <c r="BJ200" s="1">
        <v>0.206572674</v>
      </c>
      <c r="BK200" s="1">
        <v>0.032119303</v>
      </c>
      <c r="BL200" s="1" t="s">
        <v>156</v>
      </c>
      <c r="BM200" s="1" t="s">
        <v>145</v>
      </c>
      <c r="BN200" s="1" t="s">
        <v>146</v>
      </c>
      <c r="BO200" s="1" t="s">
        <v>146</v>
      </c>
      <c r="BP200" s="1" t="s">
        <v>146</v>
      </c>
      <c r="BQ200" s="1" t="s">
        <v>146</v>
      </c>
      <c r="BR200" s="1" t="s">
        <v>146</v>
      </c>
      <c r="BS200" s="1">
        <v>30.04725055</v>
      </c>
      <c r="BT200" s="1">
        <v>4.649587323</v>
      </c>
      <c r="BU200" s="1">
        <v>1.898491874</v>
      </c>
      <c r="BV200" s="1">
        <v>0.989834185</v>
      </c>
      <c r="BW200" s="1">
        <v>0.187143022</v>
      </c>
      <c r="BX200" s="1">
        <v>-1.228137312</v>
      </c>
      <c r="BY200" s="1">
        <v>-0.549010868</v>
      </c>
      <c r="BZ200" s="1" t="s">
        <v>1094</v>
      </c>
      <c r="CA200" s="1">
        <v>23.69375736</v>
      </c>
      <c r="CB200" s="1" t="s">
        <v>148</v>
      </c>
      <c r="CC200" s="1">
        <v>0.095061252</v>
      </c>
      <c r="CD200" s="1">
        <v>0.680042442</v>
      </c>
      <c r="CE200" s="1">
        <v>0.004581846</v>
      </c>
      <c r="CF200" s="1">
        <v>0.080833414</v>
      </c>
      <c r="CG200" s="1">
        <v>0.055560914</v>
      </c>
      <c r="CH200" s="1">
        <v>2323.294</v>
      </c>
      <c r="CI200" s="2" t="s">
        <v>1080</v>
      </c>
      <c r="CJ200" s="1">
        <v>2398.065</v>
      </c>
      <c r="CK200" s="1">
        <v>1745.728</v>
      </c>
      <c r="CL200" s="1">
        <v>652.336</v>
      </c>
      <c r="CM200" s="1">
        <v>176.823</v>
      </c>
      <c r="CN200" s="1">
        <v>2169.908</v>
      </c>
      <c r="CO200" s="1">
        <v>47.974</v>
      </c>
      <c r="CP200" s="1">
        <v>0.0</v>
      </c>
      <c r="CQ200" s="1">
        <v>47.974</v>
      </c>
      <c r="CR200" s="1">
        <v>0.0</v>
      </c>
      <c r="CS200" s="1">
        <v>3.359</v>
      </c>
      <c r="CT200" s="1">
        <v>3.359</v>
      </c>
      <c r="CU200" s="1">
        <v>0.0</v>
      </c>
      <c r="CV200" s="1">
        <v>33.442</v>
      </c>
      <c r="CW200" s="1">
        <v>131.447</v>
      </c>
      <c r="CX200" s="1">
        <v>0.0</v>
      </c>
      <c r="CY200" s="1">
        <v>7.936</v>
      </c>
      <c r="CZ200" s="1">
        <v>0.187</v>
      </c>
      <c r="DA200" s="1">
        <v>0.0</v>
      </c>
      <c r="DB200" s="1">
        <v>0.187</v>
      </c>
      <c r="DC200" s="1">
        <v>7.934</v>
      </c>
      <c r="DD200" s="1">
        <v>0.084</v>
      </c>
      <c r="DE200" s="1">
        <v>8.018</v>
      </c>
      <c r="DF200" s="1">
        <v>28.167</v>
      </c>
      <c r="DG200" s="1">
        <v>1.038</v>
      </c>
      <c r="DH200" s="1">
        <v>29.205</v>
      </c>
      <c r="DI200" s="1">
        <v>2.12</v>
      </c>
      <c r="DJ200" s="1">
        <v>3.61</v>
      </c>
      <c r="DK200" s="1">
        <v>5.73</v>
      </c>
      <c r="DL200" s="1">
        <v>1519.935</v>
      </c>
      <c r="DM200" s="1">
        <v>644.214</v>
      </c>
      <c r="DN200" s="1">
        <v>2164.149</v>
      </c>
      <c r="DO200" s="1">
        <v>0.0</v>
      </c>
      <c r="DP200" s="1">
        <v>3.359</v>
      </c>
      <c r="DQ200" s="1">
        <v>3.359</v>
      </c>
      <c r="DR200" s="1" t="s">
        <v>149</v>
      </c>
      <c r="DS200" s="1" t="s">
        <v>149</v>
      </c>
      <c r="DT200" s="1" t="s">
        <v>157</v>
      </c>
      <c r="DU200" s="1" t="s">
        <v>149</v>
      </c>
      <c r="DV200" s="1">
        <v>1038.385</v>
      </c>
      <c r="DW200" s="1" t="s">
        <v>1092</v>
      </c>
      <c r="DX200" s="1">
        <v>1071.804</v>
      </c>
      <c r="DY200" s="1">
        <v>79.03</v>
      </c>
      <c r="DZ200" s="1">
        <v>969.831</v>
      </c>
      <c r="EA200" s="1" t="s">
        <v>149</v>
      </c>
      <c r="EB200" s="1" t="s">
        <v>149</v>
      </c>
      <c r="EC200" s="1" t="s">
        <v>157</v>
      </c>
      <c r="ED200" s="1" t="s">
        <v>149</v>
      </c>
      <c r="EE200" s="1" t="s">
        <v>743</v>
      </c>
      <c r="EF200" s="1" t="s">
        <v>151</v>
      </c>
      <c r="EG200" s="1" t="s">
        <v>151</v>
      </c>
    </row>
    <row r="201" ht="14.25" customHeight="1">
      <c r="A201" s="1" t="s">
        <v>744</v>
      </c>
      <c r="B201" s="1" t="s">
        <v>153</v>
      </c>
      <c r="C201" s="1">
        <v>49.0</v>
      </c>
      <c r="D201" s="4" t="s">
        <v>161</v>
      </c>
      <c r="E201" s="1">
        <v>123.0</v>
      </c>
      <c r="F201" s="1">
        <v>45.0</v>
      </c>
      <c r="G201" s="1" t="s">
        <v>154</v>
      </c>
      <c r="H201" s="1">
        <v>24.0</v>
      </c>
      <c r="I201" s="1">
        <v>164.0</v>
      </c>
      <c r="J201" s="1">
        <v>221.0</v>
      </c>
      <c r="K201" s="1">
        <v>4.911111111</v>
      </c>
      <c r="L201" s="1">
        <v>26.4</v>
      </c>
      <c r="M201" s="1">
        <v>1.9</v>
      </c>
      <c r="N201" s="1">
        <v>78.0</v>
      </c>
      <c r="O201" s="1">
        <v>4.9</v>
      </c>
      <c r="P201" s="1">
        <v>3.2</v>
      </c>
      <c r="Q201" s="1">
        <v>7.22</v>
      </c>
      <c r="R201" s="1">
        <v>0.443213296</v>
      </c>
      <c r="S201" s="1">
        <v>122.0</v>
      </c>
      <c r="T201" s="1">
        <v>1.95</v>
      </c>
      <c r="U201" s="1">
        <v>4.329</v>
      </c>
      <c r="V201" s="1">
        <v>51.0</v>
      </c>
      <c r="W201" s="1">
        <f t="shared" si="1"/>
        <v>47.04463209</v>
      </c>
      <c r="X201" s="1">
        <v>406.0</v>
      </c>
      <c r="Y201" s="1">
        <v>266.5387281</v>
      </c>
      <c r="Z201" s="1">
        <f t="shared" si="2"/>
        <v>0.37518</v>
      </c>
      <c r="AA201" s="1">
        <v>0.457444089</v>
      </c>
      <c r="AB201" s="1">
        <v>64.4</v>
      </c>
      <c r="AC201" s="1">
        <v>24.06131001</v>
      </c>
      <c r="AD201" s="1" t="s">
        <v>154</v>
      </c>
      <c r="AE201" s="1">
        <v>37.57925739</v>
      </c>
      <c r="AF201" s="1">
        <v>85.5</v>
      </c>
      <c r="AG201" s="1" t="s">
        <v>140</v>
      </c>
      <c r="AH201" s="1" t="s">
        <v>154</v>
      </c>
      <c r="AI201" s="1" t="s">
        <v>142</v>
      </c>
      <c r="AJ201" s="1" t="s">
        <v>167</v>
      </c>
      <c r="AK201" s="1" t="s">
        <v>170</v>
      </c>
      <c r="AL201" s="1">
        <v>137.0</v>
      </c>
      <c r="AM201" s="1">
        <v>85.0</v>
      </c>
      <c r="AN201" s="1">
        <v>1746.09</v>
      </c>
      <c r="AO201" s="1">
        <v>32.1937</v>
      </c>
      <c r="AP201" s="1">
        <v>507.194</v>
      </c>
      <c r="AQ201" s="1">
        <v>782.036</v>
      </c>
      <c r="AR201" s="1">
        <v>15.1447</v>
      </c>
      <c r="AS201" s="1">
        <v>1480.08</v>
      </c>
      <c r="AT201" s="1">
        <v>2648.83</v>
      </c>
      <c r="AU201" s="1">
        <v>220.732</v>
      </c>
      <c r="AV201" s="1">
        <v>9.79018</v>
      </c>
      <c r="AW201" s="1">
        <v>1.24219</v>
      </c>
      <c r="AX201" s="1">
        <v>3.46325</v>
      </c>
      <c r="AY201" s="1">
        <v>965.808</v>
      </c>
      <c r="AZ201" s="1">
        <v>1.14067</v>
      </c>
      <c r="BA201" s="1">
        <v>1.09864</v>
      </c>
      <c r="BB201" s="1">
        <v>20.3783</v>
      </c>
      <c r="BC201" s="1">
        <v>3.59952</v>
      </c>
      <c r="BD201" s="1">
        <v>1.85144</v>
      </c>
      <c r="BE201" s="1">
        <v>327.654</v>
      </c>
      <c r="BF201" s="1">
        <v>6.90849</v>
      </c>
      <c r="BG201" s="1">
        <v>199.449</v>
      </c>
      <c r="BH201" s="1">
        <v>0.635722336</v>
      </c>
      <c r="BI201" s="1">
        <v>0.19751174</v>
      </c>
      <c r="BJ201" s="1">
        <v>0.351873936</v>
      </c>
      <c r="BK201" s="1">
        <v>0.010961837</v>
      </c>
      <c r="BL201" s="1" t="s">
        <v>144</v>
      </c>
      <c r="BM201" s="1" t="s">
        <v>145</v>
      </c>
      <c r="BN201" s="1" t="s">
        <v>146</v>
      </c>
      <c r="BO201" s="1" t="s">
        <v>145</v>
      </c>
      <c r="BP201" s="1" t="s">
        <v>146</v>
      </c>
      <c r="BQ201" s="1" t="s">
        <v>146</v>
      </c>
      <c r="BR201" s="1" t="s">
        <v>146</v>
      </c>
      <c r="BS201" s="1">
        <v>19.95748577</v>
      </c>
      <c r="BT201" s="1">
        <v>4.642389354</v>
      </c>
      <c r="BU201" s="1">
        <v>0.819638607</v>
      </c>
      <c r="BV201" s="1">
        <v>0.682048503</v>
      </c>
      <c r="BW201" s="1">
        <v>0.147646857</v>
      </c>
      <c r="BX201" s="1">
        <v>-1.630759825</v>
      </c>
      <c r="BY201" s="1">
        <v>-0.933997609</v>
      </c>
      <c r="BZ201" s="1" t="s">
        <v>1094</v>
      </c>
      <c r="CA201" s="1">
        <v>37.73099415</v>
      </c>
      <c r="CB201" s="1" t="s">
        <v>148</v>
      </c>
      <c r="CC201" s="1">
        <v>0.007504628</v>
      </c>
      <c r="CD201" s="1">
        <v>0.316979635</v>
      </c>
      <c r="CE201" s="1">
        <v>0.077294367</v>
      </c>
      <c r="CF201" s="1">
        <v>0.461650357</v>
      </c>
      <c r="CG201" s="1">
        <v>0.056532663</v>
      </c>
      <c r="CH201" s="1">
        <v>920.87</v>
      </c>
      <c r="CI201" s="2" t="s">
        <v>1093</v>
      </c>
      <c r="CJ201" s="1">
        <v>665.855</v>
      </c>
      <c r="CK201" s="1">
        <v>619.753</v>
      </c>
      <c r="CL201" s="1">
        <v>46.101</v>
      </c>
      <c r="CM201" s="1">
        <v>441.384</v>
      </c>
      <c r="CN201" s="1">
        <v>208.824</v>
      </c>
      <c r="CO201" s="1">
        <v>10.187</v>
      </c>
      <c r="CP201" s="1">
        <v>0.0</v>
      </c>
      <c r="CQ201" s="1">
        <v>10.187</v>
      </c>
      <c r="CR201" s="1">
        <v>0.0</v>
      </c>
      <c r="CS201" s="1">
        <v>5.461</v>
      </c>
      <c r="CT201" s="1">
        <v>5.461</v>
      </c>
      <c r="CU201" s="1">
        <v>0.0</v>
      </c>
      <c r="CV201" s="1">
        <v>9.943</v>
      </c>
      <c r="CW201" s="1">
        <v>124.415</v>
      </c>
      <c r="CX201" s="1">
        <v>0.0</v>
      </c>
      <c r="CY201" s="1">
        <v>152.84</v>
      </c>
      <c r="CZ201" s="1">
        <v>0.105</v>
      </c>
      <c r="DA201" s="1">
        <v>9.206</v>
      </c>
      <c r="DB201" s="1">
        <v>9.311</v>
      </c>
      <c r="DC201" s="1">
        <v>0.0</v>
      </c>
      <c r="DD201" s="1">
        <v>0.641</v>
      </c>
      <c r="DE201" s="1">
        <v>0.641</v>
      </c>
      <c r="DF201" s="1">
        <v>41.21</v>
      </c>
      <c r="DG201" s="1">
        <v>6.563</v>
      </c>
      <c r="DH201" s="1">
        <v>47.773</v>
      </c>
      <c r="DI201" s="1">
        <v>3.272</v>
      </c>
      <c r="DJ201" s="1">
        <v>2.501</v>
      </c>
      <c r="DK201" s="1">
        <v>5.773</v>
      </c>
      <c r="DL201" s="1">
        <v>181.325</v>
      </c>
      <c r="DM201" s="1">
        <v>21.718</v>
      </c>
      <c r="DN201" s="1">
        <v>203.043</v>
      </c>
      <c r="DO201" s="1">
        <v>0.0</v>
      </c>
      <c r="DP201" s="1">
        <v>5.461</v>
      </c>
      <c r="DQ201" s="1">
        <v>5.461</v>
      </c>
      <c r="DR201" s="1" t="s">
        <v>157</v>
      </c>
      <c r="DS201" s="1" t="s">
        <v>157</v>
      </c>
      <c r="DT201" s="1" t="s">
        <v>149</v>
      </c>
      <c r="DU201" s="1" t="s">
        <v>157</v>
      </c>
      <c r="DV201" s="1">
        <v>527.39</v>
      </c>
      <c r="DW201" s="1" t="s">
        <v>1092</v>
      </c>
      <c r="DX201" s="1">
        <v>381.34</v>
      </c>
      <c r="DY201" s="1">
        <v>252.784</v>
      </c>
      <c r="DZ201" s="1">
        <v>119.595</v>
      </c>
      <c r="EA201" s="1" t="s">
        <v>157</v>
      </c>
      <c r="EB201" s="1" t="s">
        <v>157</v>
      </c>
      <c r="EC201" s="1" t="s">
        <v>149</v>
      </c>
      <c r="ED201" s="1" t="s">
        <v>157</v>
      </c>
      <c r="EE201" s="1" t="s">
        <v>745</v>
      </c>
      <c r="EF201" s="1" t="s">
        <v>151</v>
      </c>
      <c r="EG201" s="1" t="s">
        <v>151</v>
      </c>
    </row>
    <row r="202" ht="14.25" customHeight="1">
      <c r="A202" s="1" t="s">
        <v>746</v>
      </c>
      <c r="B202" s="1" t="s">
        <v>136</v>
      </c>
      <c r="C202" s="1">
        <v>30.0</v>
      </c>
      <c r="D202" s="4" t="s">
        <v>137</v>
      </c>
      <c r="E202" s="1">
        <v>76.2</v>
      </c>
      <c r="F202" s="1">
        <v>54.0</v>
      </c>
      <c r="G202" s="1" t="s">
        <v>154</v>
      </c>
      <c r="H202" s="1">
        <v>14.0</v>
      </c>
      <c r="I202" s="1">
        <v>112.0</v>
      </c>
      <c r="J202" s="1">
        <v>170.0</v>
      </c>
      <c r="K202" s="1">
        <v>3.148148148</v>
      </c>
      <c r="L202" s="1">
        <v>190.8</v>
      </c>
      <c r="M202" s="1">
        <v>1.0</v>
      </c>
      <c r="N202" s="1">
        <v>83.0</v>
      </c>
      <c r="O202" s="1">
        <v>5.0</v>
      </c>
      <c r="P202" s="1">
        <v>0.61</v>
      </c>
      <c r="Q202" s="1">
        <v>7.19</v>
      </c>
      <c r="R202" s="1">
        <v>0.084840056</v>
      </c>
      <c r="S202" s="1">
        <v>71.0</v>
      </c>
      <c r="T202" s="1">
        <v>8.16</v>
      </c>
      <c r="U202" s="1">
        <v>4.6065</v>
      </c>
      <c r="V202" s="1">
        <v>116.6</v>
      </c>
      <c r="W202" s="1">
        <f t="shared" si="1"/>
        <v>147.4920922</v>
      </c>
      <c r="X202" s="1">
        <v>96.5</v>
      </c>
      <c r="Y202" s="1">
        <v>59.85787347</v>
      </c>
      <c r="Z202" s="1">
        <f t="shared" si="2"/>
        <v>1.670624</v>
      </c>
      <c r="AA202" s="1">
        <v>0.352771197</v>
      </c>
      <c r="AB202" s="1">
        <v>67.8</v>
      </c>
      <c r="AC202" s="1">
        <v>24.16573847</v>
      </c>
      <c r="AD202" s="1" t="s">
        <v>154</v>
      </c>
      <c r="AE202" s="1">
        <v>31.06338372</v>
      </c>
      <c r="AF202" s="1">
        <v>83.1</v>
      </c>
      <c r="AG202" s="1" t="s">
        <v>140</v>
      </c>
      <c r="AH202" s="1" t="s">
        <v>154</v>
      </c>
      <c r="AI202" s="1" t="s">
        <v>142</v>
      </c>
      <c r="AJ202" s="1" t="s">
        <v>142</v>
      </c>
      <c r="AK202" s="1" t="s">
        <v>143</v>
      </c>
      <c r="AL202" s="1">
        <v>138.0</v>
      </c>
      <c r="AM202" s="1">
        <v>87.0</v>
      </c>
      <c r="AN202" s="1">
        <v>1844.24</v>
      </c>
      <c r="AO202" s="1">
        <v>22.6129</v>
      </c>
      <c r="AP202" s="1">
        <v>633.104</v>
      </c>
      <c r="AQ202" s="1">
        <v>988.71</v>
      </c>
      <c r="AR202" s="1">
        <v>13.5213</v>
      </c>
      <c r="AS202" s="1">
        <v>1104.4</v>
      </c>
      <c r="AT202" s="1">
        <v>2939.13</v>
      </c>
      <c r="AU202" s="1">
        <v>248.562</v>
      </c>
      <c r="AV202" s="1">
        <v>10.0817</v>
      </c>
      <c r="AW202" s="1">
        <v>2.85582</v>
      </c>
      <c r="AX202" s="1">
        <v>4.15026</v>
      </c>
      <c r="AY202" s="1">
        <v>684.301</v>
      </c>
      <c r="AZ202" s="1">
        <v>2.03951</v>
      </c>
      <c r="BA202" s="1">
        <v>1.34305</v>
      </c>
      <c r="BB202" s="1">
        <v>14.6223</v>
      </c>
      <c r="BC202" s="1">
        <v>4.9932</v>
      </c>
      <c r="BD202" s="1">
        <v>1.37515</v>
      </c>
      <c r="BE202" s="1">
        <v>392.026</v>
      </c>
      <c r="BF202" s="1">
        <v>6.60887</v>
      </c>
      <c r="BG202" s="1">
        <v>186.173</v>
      </c>
      <c r="BH202" s="1">
        <v>5.166991402</v>
      </c>
      <c r="BI202" s="1">
        <v>1.219831381</v>
      </c>
      <c r="BJ202" s="1">
        <v>0.748915695</v>
      </c>
      <c r="BK202" s="1">
        <v>0.0</v>
      </c>
      <c r="BL202" s="1" t="s">
        <v>156</v>
      </c>
      <c r="BM202" s="1" t="s">
        <v>145</v>
      </c>
      <c r="BN202" s="1" t="s">
        <v>146</v>
      </c>
      <c r="BO202" s="1" t="s">
        <v>146</v>
      </c>
      <c r="BP202" s="1" t="s">
        <v>146</v>
      </c>
      <c r="BQ202" s="1" t="s">
        <v>146</v>
      </c>
      <c r="BR202" s="1" t="s">
        <v>146</v>
      </c>
      <c r="BS202" s="1">
        <v>31.54880685</v>
      </c>
      <c r="BT202" s="1">
        <v>6.241980733</v>
      </c>
      <c r="BU202" s="1">
        <v>7.171034412</v>
      </c>
      <c r="BV202" s="1">
        <v>7.178777753</v>
      </c>
      <c r="BW202" s="1">
        <v>0.132283975</v>
      </c>
      <c r="BX202" s="1">
        <v>-0.435611354</v>
      </c>
      <c r="BY202" s="1">
        <v>-0.236231754</v>
      </c>
      <c r="BZ202" s="1" t="s">
        <v>1094</v>
      </c>
      <c r="CA202" s="1">
        <v>23.68712395</v>
      </c>
      <c r="CB202" s="1" t="s">
        <v>148</v>
      </c>
      <c r="CC202" s="1">
        <v>0.054552608</v>
      </c>
      <c r="CD202" s="1">
        <v>0.514913064</v>
      </c>
      <c r="CE202" s="1">
        <v>0.111692871</v>
      </c>
      <c r="CF202" s="1">
        <v>0.091218619</v>
      </c>
      <c r="CG202" s="1">
        <v>0.063314317</v>
      </c>
      <c r="CH202" s="1">
        <v>1639.156</v>
      </c>
      <c r="CI202" s="2" t="s">
        <v>1080</v>
      </c>
      <c r="CJ202" s="1">
        <v>585.604</v>
      </c>
      <c r="CK202" s="1">
        <v>530.942</v>
      </c>
      <c r="CL202" s="1">
        <v>54.662</v>
      </c>
      <c r="CM202" s="1">
        <v>513.31</v>
      </c>
      <c r="CN202" s="1">
        <v>65.95</v>
      </c>
      <c r="CO202" s="1">
        <v>1.107</v>
      </c>
      <c r="CP202" s="1">
        <v>0.0</v>
      </c>
      <c r="CQ202" s="1">
        <v>1.107</v>
      </c>
      <c r="CR202" s="1">
        <v>0.0</v>
      </c>
      <c r="CS202" s="1">
        <v>5.216</v>
      </c>
      <c r="CT202" s="1">
        <v>5.216</v>
      </c>
      <c r="CU202" s="1">
        <v>0.021</v>
      </c>
      <c r="CV202" s="1">
        <v>0.0</v>
      </c>
      <c r="CW202" s="1">
        <v>59.817</v>
      </c>
      <c r="CX202" s="1">
        <v>0.0</v>
      </c>
      <c r="CY202" s="1">
        <v>44.284</v>
      </c>
      <c r="CZ202" s="1">
        <v>19.006</v>
      </c>
      <c r="DA202" s="1">
        <v>25.153</v>
      </c>
      <c r="DB202" s="1">
        <v>44.159</v>
      </c>
      <c r="DC202" s="1">
        <v>3.057</v>
      </c>
      <c r="DD202" s="1">
        <v>0.732</v>
      </c>
      <c r="DE202" s="1">
        <v>3.789</v>
      </c>
      <c r="DF202" s="1">
        <v>358.519</v>
      </c>
      <c r="DG202" s="1">
        <v>2.742</v>
      </c>
      <c r="DH202" s="1">
        <v>361.261</v>
      </c>
      <c r="DI202" s="1">
        <v>17.639</v>
      </c>
      <c r="DJ202" s="1">
        <v>13.078</v>
      </c>
      <c r="DK202" s="1">
        <v>30.717</v>
      </c>
      <c r="DL202" s="1">
        <v>27.493</v>
      </c>
      <c r="DM202" s="1">
        <v>7.741</v>
      </c>
      <c r="DN202" s="1">
        <v>35.233</v>
      </c>
      <c r="DO202" s="1">
        <v>0.0</v>
      </c>
      <c r="DP202" s="1">
        <v>5.216</v>
      </c>
      <c r="DQ202" s="1">
        <v>5.216</v>
      </c>
      <c r="DR202" s="1" t="s">
        <v>149</v>
      </c>
      <c r="DS202" s="1" t="s">
        <v>157</v>
      </c>
      <c r="DT202" s="1" t="s">
        <v>149</v>
      </c>
      <c r="DU202" s="1" t="s">
        <v>158</v>
      </c>
      <c r="DV202" s="1">
        <v>888.798</v>
      </c>
      <c r="DW202" s="1" t="s">
        <v>1092</v>
      </c>
      <c r="DX202" s="1">
        <v>317.531</v>
      </c>
      <c r="DY202" s="1">
        <v>278.332</v>
      </c>
      <c r="DZ202" s="1">
        <v>35.76</v>
      </c>
      <c r="EA202" s="1" t="s">
        <v>149</v>
      </c>
      <c r="EB202" s="1" t="s">
        <v>157</v>
      </c>
      <c r="EC202" s="1" t="s">
        <v>149</v>
      </c>
      <c r="ED202" s="1" t="s">
        <v>158</v>
      </c>
      <c r="EE202" s="1" t="s">
        <v>747</v>
      </c>
      <c r="EF202" s="1" t="s">
        <v>151</v>
      </c>
      <c r="EG202" s="1" t="s">
        <v>151</v>
      </c>
    </row>
    <row r="203" ht="14.25" customHeight="1">
      <c r="A203" s="1" t="s">
        <v>748</v>
      </c>
      <c r="B203" s="1" t="s">
        <v>153</v>
      </c>
      <c r="C203" s="1">
        <v>44.0</v>
      </c>
      <c r="D203" s="4" t="s">
        <v>161</v>
      </c>
      <c r="E203" s="1">
        <v>118.0</v>
      </c>
      <c r="F203" s="1">
        <v>33.0</v>
      </c>
      <c r="G203" s="1" t="s">
        <v>154</v>
      </c>
      <c r="H203" s="1">
        <v>42.0</v>
      </c>
      <c r="I203" s="1">
        <v>155.0</v>
      </c>
      <c r="J203" s="1">
        <v>235.0</v>
      </c>
      <c r="K203" s="1">
        <v>7.121212121</v>
      </c>
      <c r="L203" s="1">
        <v>55.0</v>
      </c>
      <c r="M203" s="1">
        <v>1.0</v>
      </c>
      <c r="N203" s="1">
        <v>91.0</v>
      </c>
      <c r="O203" s="1">
        <v>5.4</v>
      </c>
      <c r="P203" s="1">
        <v>5.46</v>
      </c>
      <c r="Q203" s="1">
        <v>3.6</v>
      </c>
      <c r="R203" s="1">
        <v>1.516666667</v>
      </c>
      <c r="S203" s="1">
        <v>208.0</v>
      </c>
      <c r="T203" s="1">
        <v>18.43</v>
      </c>
      <c r="U203" s="1">
        <v>5.0505</v>
      </c>
      <c r="V203" s="1">
        <v>168.7</v>
      </c>
      <c r="W203" s="1">
        <f t="shared" si="1"/>
        <v>237.7297646</v>
      </c>
      <c r="X203" s="1">
        <v>42.5</v>
      </c>
      <c r="Y203" s="1">
        <v>24.17256893</v>
      </c>
      <c r="Z203" s="1">
        <f t="shared" si="2"/>
        <v>4.136920667</v>
      </c>
      <c r="AA203" s="1">
        <v>0.309741652</v>
      </c>
      <c r="AB203" s="1">
        <v>65.6</v>
      </c>
      <c r="AC203" s="1">
        <v>25.59299875</v>
      </c>
      <c r="AD203" s="1" t="s">
        <v>139</v>
      </c>
      <c r="AE203" s="1">
        <v>36.32074665</v>
      </c>
      <c r="AF203" s="1">
        <v>83.6</v>
      </c>
      <c r="AG203" s="1" t="s">
        <v>140</v>
      </c>
      <c r="AH203" s="1" t="s">
        <v>154</v>
      </c>
      <c r="AI203" s="1" t="s">
        <v>142</v>
      </c>
      <c r="AJ203" s="1" t="s">
        <v>142</v>
      </c>
      <c r="AK203" s="1" t="s">
        <v>143</v>
      </c>
      <c r="AL203" s="1">
        <v>136.0</v>
      </c>
      <c r="AM203" s="1">
        <v>87.0</v>
      </c>
      <c r="AN203" s="1">
        <v>1924.54</v>
      </c>
      <c r="AO203" s="1">
        <v>15.5155</v>
      </c>
      <c r="AP203" s="1">
        <v>929.297</v>
      </c>
      <c r="AQ203" s="1">
        <v>1161.97</v>
      </c>
      <c r="AR203" s="1">
        <v>13.8146</v>
      </c>
      <c r="AS203" s="1">
        <v>1402.34</v>
      </c>
      <c r="AT203" s="1">
        <v>3202.93</v>
      </c>
      <c r="AU203" s="1">
        <v>237.599</v>
      </c>
      <c r="AV203" s="1">
        <v>9.89303</v>
      </c>
      <c r="AW203" s="1">
        <v>1.21758</v>
      </c>
      <c r="AX203" s="1">
        <v>3.65845</v>
      </c>
      <c r="AY203" s="1">
        <v>671.238</v>
      </c>
      <c r="AZ203" s="1">
        <v>0.883688</v>
      </c>
      <c r="BA203" s="1">
        <v>1.62961</v>
      </c>
      <c r="BB203" s="1">
        <v>10.6671</v>
      </c>
      <c r="BC203" s="1">
        <v>4.00623</v>
      </c>
      <c r="BD203" s="1">
        <v>2.50877</v>
      </c>
      <c r="BE203" s="1">
        <v>347.764</v>
      </c>
      <c r="BF203" s="1">
        <v>6.90613</v>
      </c>
      <c r="BG203" s="1">
        <v>138.866</v>
      </c>
      <c r="BH203" s="1">
        <v>0.0</v>
      </c>
      <c r="BI203" s="1">
        <v>0.0</v>
      </c>
      <c r="BJ203" s="1">
        <v>0.0</v>
      </c>
      <c r="BK203" s="1">
        <v>0.0</v>
      </c>
      <c r="BL203" s="1" t="s">
        <v>144</v>
      </c>
      <c r="BM203" s="1" t="s">
        <v>145</v>
      </c>
      <c r="BN203" s="1" t="s">
        <v>145</v>
      </c>
      <c r="BO203" s="1" t="s">
        <v>145</v>
      </c>
      <c r="BP203" s="1" t="s">
        <v>146</v>
      </c>
      <c r="BQ203" s="1" t="s">
        <v>146</v>
      </c>
      <c r="BR203" s="1" t="s">
        <v>145</v>
      </c>
      <c r="BS203" s="1">
        <v>29.83046024</v>
      </c>
      <c r="BT203" s="1">
        <v>5.748892445</v>
      </c>
      <c r="BU203" s="1">
        <v>2.857317521</v>
      </c>
      <c r="BV203" s="1">
        <v>2.65773517</v>
      </c>
      <c r="BW203" s="1">
        <v>0.234071135</v>
      </c>
      <c r="BX203" s="1">
        <v>0.484406449</v>
      </c>
      <c r="BY203" s="1">
        <v>0.251639714</v>
      </c>
      <c r="BZ203" s="1" t="s">
        <v>1091</v>
      </c>
      <c r="CA203" s="1">
        <v>37.69856459</v>
      </c>
      <c r="CB203" s="1" t="s">
        <v>148</v>
      </c>
      <c r="CC203" s="1">
        <v>0.269472041</v>
      </c>
      <c r="CD203" s="1">
        <v>0.367967641</v>
      </c>
      <c r="CE203" s="1">
        <v>0.010828839</v>
      </c>
      <c r="CF203" s="1">
        <v>0.044237865</v>
      </c>
      <c r="CG203" s="1">
        <v>0.134132841</v>
      </c>
      <c r="CH203" s="1">
        <v>1399.168</v>
      </c>
      <c r="CI203" s="2" t="s">
        <v>1080</v>
      </c>
      <c r="CJ203" s="1">
        <v>1374.256</v>
      </c>
      <c r="CK203" s="1">
        <v>912.815</v>
      </c>
      <c r="CL203" s="1">
        <v>461.442</v>
      </c>
      <c r="CM203" s="1">
        <v>15.192</v>
      </c>
      <c r="CN203" s="1">
        <v>1323.165</v>
      </c>
      <c r="CO203" s="1">
        <v>16.764</v>
      </c>
      <c r="CP203" s="1">
        <v>0.0</v>
      </c>
      <c r="CQ203" s="1">
        <v>16.764</v>
      </c>
      <c r="CR203" s="1">
        <v>0.0</v>
      </c>
      <c r="CS203" s="1">
        <v>19.136</v>
      </c>
      <c r="CT203" s="1">
        <v>19.136</v>
      </c>
      <c r="CU203" s="1">
        <v>0.0</v>
      </c>
      <c r="CV203" s="1">
        <v>6.999</v>
      </c>
      <c r="CW203" s="1">
        <v>0.0</v>
      </c>
      <c r="CX203" s="1">
        <v>0.0</v>
      </c>
      <c r="CY203" s="1">
        <v>0.0</v>
      </c>
      <c r="CZ203" s="1">
        <v>0.498</v>
      </c>
      <c r="DA203" s="1">
        <v>12.69</v>
      </c>
      <c r="DB203" s="1">
        <v>13.188</v>
      </c>
      <c r="DC203" s="1">
        <v>0.0</v>
      </c>
      <c r="DD203" s="1">
        <v>0.524</v>
      </c>
      <c r="DE203" s="1">
        <v>0.524</v>
      </c>
      <c r="DF203" s="1">
        <v>1.064</v>
      </c>
      <c r="DG203" s="1">
        <v>0.415</v>
      </c>
      <c r="DH203" s="1">
        <v>1.479</v>
      </c>
      <c r="DI203" s="1">
        <v>0.134</v>
      </c>
      <c r="DJ203" s="1">
        <v>1.507</v>
      </c>
      <c r="DK203" s="1">
        <v>1.641</v>
      </c>
      <c r="DL203" s="1">
        <v>894.354</v>
      </c>
      <c r="DM203" s="1">
        <v>427.169</v>
      </c>
      <c r="DN203" s="1">
        <v>1321.524</v>
      </c>
      <c r="DO203" s="1">
        <v>0.0</v>
      </c>
      <c r="DP203" s="1">
        <v>19.136</v>
      </c>
      <c r="DQ203" s="1">
        <v>19.136</v>
      </c>
      <c r="DR203" s="1" t="s">
        <v>149</v>
      </c>
      <c r="DS203" s="1" t="s">
        <v>149</v>
      </c>
      <c r="DT203" s="1" t="s">
        <v>158</v>
      </c>
      <c r="DU203" s="1" t="s">
        <v>149</v>
      </c>
      <c r="DV203" s="1">
        <v>727.014</v>
      </c>
      <c r="DW203" s="1" t="s">
        <v>1092</v>
      </c>
      <c r="DX203" s="1">
        <v>714.07</v>
      </c>
      <c r="DY203" s="1">
        <v>7.894</v>
      </c>
      <c r="DZ203" s="1">
        <v>687.523</v>
      </c>
      <c r="EA203" s="1" t="s">
        <v>149</v>
      </c>
      <c r="EB203" s="1" t="s">
        <v>149</v>
      </c>
      <c r="EC203" s="1" t="s">
        <v>158</v>
      </c>
      <c r="ED203" s="1" t="s">
        <v>149</v>
      </c>
      <c r="EE203" s="1" t="s">
        <v>749</v>
      </c>
      <c r="EF203" s="1" t="s">
        <v>151</v>
      </c>
      <c r="EG203" s="1" t="s">
        <v>151</v>
      </c>
    </row>
    <row r="204" ht="14.25" customHeight="1">
      <c r="A204" s="1" t="s">
        <v>754</v>
      </c>
      <c r="B204" s="1" t="s">
        <v>136</v>
      </c>
      <c r="C204" s="1">
        <v>29.0</v>
      </c>
      <c r="D204" s="4" t="s">
        <v>137</v>
      </c>
      <c r="E204" s="1">
        <v>95.5</v>
      </c>
      <c r="F204" s="1">
        <v>28.0</v>
      </c>
      <c r="G204" s="1" t="s">
        <v>138</v>
      </c>
      <c r="H204" s="1">
        <v>28.0</v>
      </c>
      <c r="I204" s="1">
        <v>121.0</v>
      </c>
      <c r="J204" s="1">
        <v>167.0</v>
      </c>
      <c r="K204" s="1">
        <v>5.964285714</v>
      </c>
      <c r="L204" s="1">
        <v>65.7</v>
      </c>
      <c r="M204" s="1">
        <v>1.9</v>
      </c>
      <c r="N204" s="1">
        <v>90.0</v>
      </c>
      <c r="O204" s="1">
        <v>5.8</v>
      </c>
      <c r="P204" s="1">
        <v>6.65</v>
      </c>
      <c r="Q204" s="1">
        <v>4.0</v>
      </c>
      <c r="R204" s="1">
        <v>1.6625</v>
      </c>
      <c r="S204" s="1">
        <v>138.0</v>
      </c>
      <c r="T204" s="1">
        <v>26.12</v>
      </c>
      <c r="U204" s="1">
        <v>4.995</v>
      </c>
      <c r="V204" s="1">
        <v>218.6</v>
      </c>
      <c r="W204" s="1">
        <f t="shared" si="1"/>
        <v>349.4314381</v>
      </c>
      <c r="X204" s="1">
        <v>30.5</v>
      </c>
      <c r="Y204" s="1">
        <v>17.24542306</v>
      </c>
      <c r="Z204" s="1">
        <f t="shared" si="2"/>
        <v>5.79864</v>
      </c>
      <c r="AA204" s="1">
        <v>0.296283481</v>
      </c>
      <c r="AB204" s="1">
        <v>95.3</v>
      </c>
      <c r="AC204" s="1">
        <v>31.47707755</v>
      </c>
      <c r="AD204" s="1" t="s">
        <v>155</v>
      </c>
      <c r="AE204" s="1">
        <v>38.52685193</v>
      </c>
      <c r="AF204" s="1">
        <v>112.5</v>
      </c>
      <c r="AG204" s="1" t="s">
        <v>140</v>
      </c>
      <c r="AH204" s="1" t="s">
        <v>141</v>
      </c>
      <c r="AI204" s="1" t="s">
        <v>142</v>
      </c>
      <c r="AJ204" s="1" t="s">
        <v>167</v>
      </c>
      <c r="AK204" s="1" t="s">
        <v>173</v>
      </c>
      <c r="AL204" s="1">
        <v>146.0</v>
      </c>
      <c r="AM204" s="1">
        <v>94.0</v>
      </c>
      <c r="AN204" s="1">
        <v>2066.96</v>
      </c>
      <c r="AO204" s="1">
        <v>18.6831</v>
      </c>
      <c r="AP204" s="1">
        <v>442.041</v>
      </c>
      <c r="AQ204" s="1">
        <v>922.769</v>
      </c>
      <c r="AR204" s="1">
        <v>12.0456</v>
      </c>
      <c r="AS204" s="1">
        <v>1135.45</v>
      </c>
      <c r="AT204" s="1">
        <v>3527.03</v>
      </c>
      <c r="AU204" s="1">
        <v>261.875</v>
      </c>
      <c r="AV204" s="1">
        <v>10.3363</v>
      </c>
      <c r="AW204" s="1">
        <v>1.5055</v>
      </c>
      <c r="AX204" s="1">
        <v>3.00615</v>
      </c>
      <c r="AY204" s="1">
        <v>753.903</v>
      </c>
      <c r="AZ204" s="1">
        <v>0.95659</v>
      </c>
      <c r="BA204" s="1">
        <v>2.03671</v>
      </c>
      <c r="BB204" s="1">
        <v>13.1898</v>
      </c>
      <c r="BC204" s="1">
        <v>6.14512</v>
      </c>
      <c r="BD204" s="1">
        <v>1.06055</v>
      </c>
      <c r="BE204" s="1">
        <v>337.807</v>
      </c>
      <c r="BF204" s="1">
        <v>7.24737</v>
      </c>
      <c r="BG204" s="1">
        <v>142.036</v>
      </c>
      <c r="BH204" s="1">
        <v>1.878776132</v>
      </c>
      <c r="BI204" s="1">
        <v>3.575685903</v>
      </c>
      <c r="BJ204" s="1">
        <v>0.894688136</v>
      </c>
      <c r="BK204" s="1">
        <v>0.0</v>
      </c>
      <c r="BL204" s="1" t="s">
        <v>144</v>
      </c>
      <c r="BM204" s="1" t="s">
        <v>145</v>
      </c>
      <c r="BN204" s="1" t="s">
        <v>146</v>
      </c>
      <c r="BO204" s="1" t="s">
        <v>145</v>
      </c>
      <c r="BP204" s="1" t="s">
        <v>146</v>
      </c>
      <c r="BQ204" s="1" t="s">
        <v>146</v>
      </c>
      <c r="BR204" s="1" t="s">
        <v>145</v>
      </c>
      <c r="BS204" s="1">
        <v>17.76399251</v>
      </c>
      <c r="BT204" s="1">
        <v>3.967107591</v>
      </c>
      <c r="BU204" s="1">
        <v>1.077662889</v>
      </c>
      <c r="BV204" s="1">
        <v>0.821598555</v>
      </c>
      <c r="BW204" s="1">
        <v>0.295575493</v>
      </c>
      <c r="BX204" s="1">
        <v>0.949443997</v>
      </c>
      <c r="BY204" s="1">
        <v>0.459334299</v>
      </c>
      <c r="BZ204" s="1" t="s">
        <v>1091</v>
      </c>
      <c r="CA204" s="1">
        <v>33.06666667</v>
      </c>
      <c r="CB204" s="1" t="s">
        <v>148</v>
      </c>
      <c r="CC204" s="1">
        <v>0.135765364</v>
      </c>
      <c r="CD204" s="1">
        <v>0.066328117</v>
      </c>
      <c r="CE204" s="1">
        <v>0.701627112</v>
      </c>
      <c r="CF204" s="1">
        <v>0.009741942</v>
      </c>
      <c r="CG204" s="1">
        <v>0.00984558</v>
      </c>
      <c r="CH204" s="1">
        <v>855.27</v>
      </c>
      <c r="CI204" s="2" t="s">
        <v>1093</v>
      </c>
      <c r="CJ204" s="1">
        <v>521.596</v>
      </c>
      <c r="CK204" s="1">
        <v>316.928</v>
      </c>
      <c r="CL204" s="1">
        <v>204.667</v>
      </c>
      <c r="CM204" s="1">
        <v>24.598</v>
      </c>
      <c r="CN204" s="1">
        <v>489.587</v>
      </c>
      <c r="CO204" s="1">
        <v>3.235</v>
      </c>
      <c r="CP204" s="1">
        <v>0.0</v>
      </c>
      <c r="CQ204" s="1">
        <v>3.235</v>
      </c>
      <c r="CR204" s="1">
        <v>0.0</v>
      </c>
      <c r="CS204" s="1">
        <v>4.175</v>
      </c>
      <c r="CT204" s="1">
        <v>4.175</v>
      </c>
      <c r="CU204" s="1">
        <v>0.0</v>
      </c>
      <c r="CV204" s="1">
        <v>0.329</v>
      </c>
      <c r="CW204" s="1">
        <v>0.0</v>
      </c>
      <c r="CX204" s="1">
        <v>0.0</v>
      </c>
      <c r="CY204" s="1">
        <v>5.638</v>
      </c>
      <c r="CZ204" s="1">
        <v>0.374</v>
      </c>
      <c r="DA204" s="1">
        <v>16.92</v>
      </c>
      <c r="DB204" s="1">
        <v>17.294</v>
      </c>
      <c r="DC204" s="1">
        <v>0.0</v>
      </c>
      <c r="DD204" s="1">
        <v>0.612</v>
      </c>
      <c r="DE204" s="1">
        <v>0.612</v>
      </c>
      <c r="DF204" s="1">
        <v>0.798</v>
      </c>
      <c r="DG204" s="1">
        <v>0.256</v>
      </c>
      <c r="DH204" s="1">
        <v>1.054</v>
      </c>
      <c r="DI204" s="1">
        <v>0.277</v>
      </c>
      <c r="DJ204" s="1">
        <v>0.977</v>
      </c>
      <c r="DK204" s="1">
        <v>1.254</v>
      </c>
      <c r="DL204" s="1">
        <v>306.575</v>
      </c>
      <c r="DM204" s="1">
        <v>181.695</v>
      </c>
      <c r="DN204" s="1">
        <v>488.271</v>
      </c>
      <c r="DO204" s="1">
        <v>0.0</v>
      </c>
      <c r="DP204" s="1">
        <v>4.175</v>
      </c>
      <c r="DQ204" s="1">
        <v>4.175</v>
      </c>
      <c r="DR204" s="1" t="s">
        <v>157</v>
      </c>
      <c r="DS204" s="1" t="s">
        <v>157</v>
      </c>
      <c r="DT204" s="1" t="s">
        <v>158</v>
      </c>
      <c r="DU204" s="1" t="s">
        <v>149</v>
      </c>
      <c r="DV204" s="1">
        <v>413.781</v>
      </c>
      <c r="DW204" s="1" t="s">
        <v>1093</v>
      </c>
      <c r="DX204" s="1">
        <v>252.349</v>
      </c>
      <c r="DY204" s="1">
        <v>11.9</v>
      </c>
      <c r="DZ204" s="1">
        <v>236.864</v>
      </c>
      <c r="EA204" s="1" t="s">
        <v>157</v>
      </c>
      <c r="EB204" s="1" t="s">
        <v>157</v>
      </c>
      <c r="EC204" s="1" t="s">
        <v>158</v>
      </c>
      <c r="ED204" s="1" t="s">
        <v>149</v>
      </c>
      <c r="EE204" s="1" t="s">
        <v>755</v>
      </c>
      <c r="EF204" s="1" t="s">
        <v>151</v>
      </c>
      <c r="EG204" s="1" t="s">
        <v>151</v>
      </c>
    </row>
    <row r="205" ht="14.25" customHeight="1">
      <c r="A205" s="1" t="s">
        <v>758</v>
      </c>
      <c r="B205" s="1" t="s">
        <v>136</v>
      </c>
      <c r="C205" s="1">
        <v>46.0</v>
      </c>
      <c r="D205" s="4" t="s">
        <v>161</v>
      </c>
      <c r="E205" s="1">
        <v>106.0</v>
      </c>
      <c r="F205" s="1">
        <v>30.0</v>
      </c>
      <c r="G205" s="1" t="s">
        <v>138</v>
      </c>
      <c r="H205" s="1">
        <v>52.0</v>
      </c>
      <c r="I205" s="1">
        <v>127.0</v>
      </c>
      <c r="J205" s="1">
        <v>186.0</v>
      </c>
      <c r="K205" s="1">
        <v>6.2</v>
      </c>
      <c r="L205" s="1">
        <v>175.6</v>
      </c>
      <c r="M205" s="1">
        <v>2.1</v>
      </c>
      <c r="N205" s="1">
        <v>72.0</v>
      </c>
      <c r="O205" s="1">
        <v>4.8</v>
      </c>
      <c r="P205" s="1">
        <v>0.4</v>
      </c>
      <c r="Q205" s="1">
        <v>3.47</v>
      </c>
      <c r="R205" s="1">
        <v>0.115273775</v>
      </c>
      <c r="S205" s="1">
        <v>259.0</v>
      </c>
      <c r="T205" s="1">
        <v>8.03</v>
      </c>
      <c r="U205" s="1">
        <v>3.996</v>
      </c>
      <c r="V205" s="1">
        <v>153.4</v>
      </c>
      <c r="W205" s="1">
        <f t="shared" si="1"/>
        <v>323.7903226</v>
      </c>
      <c r="X205" s="1">
        <v>102.1</v>
      </c>
      <c r="Y205" s="1">
        <v>70.11993313</v>
      </c>
      <c r="Z205" s="1">
        <f t="shared" si="2"/>
        <v>1.426128</v>
      </c>
      <c r="AA205" s="1">
        <v>0.361535731</v>
      </c>
      <c r="AB205" s="1">
        <v>61.0</v>
      </c>
      <c r="AC205" s="1">
        <v>23.01553284</v>
      </c>
      <c r="AD205" s="1" t="s">
        <v>154</v>
      </c>
      <c r="AE205" s="1">
        <v>29.0330011</v>
      </c>
      <c r="AF205" s="1">
        <v>82.5</v>
      </c>
      <c r="AG205" s="1" t="s">
        <v>140</v>
      </c>
      <c r="AH205" s="1" t="s">
        <v>154</v>
      </c>
      <c r="AI205" s="1" t="s">
        <v>142</v>
      </c>
      <c r="AJ205" s="1" t="s">
        <v>167</v>
      </c>
      <c r="AK205" s="1" t="s">
        <v>170</v>
      </c>
      <c r="AL205" s="1">
        <v>160.0</v>
      </c>
      <c r="AM205" s="1">
        <v>96.0</v>
      </c>
      <c r="AN205" s="1">
        <v>1799.46</v>
      </c>
      <c r="AO205" s="1">
        <v>13.7892</v>
      </c>
      <c r="AP205" s="1">
        <v>656.641</v>
      </c>
      <c r="AQ205" s="1">
        <v>1039.38</v>
      </c>
      <c r="AR205" s="1">
        <v>14.5485</v>
      </c>
      <c r="AS205" s="1">
        <v>1163.31</v>
      </c>
      <c r="AT205" s="1">
        <v>2855.4</v>
      </c>
      <c r="AU205" s="1">
        <v>228.164</v>
      </c>
      <c r="AV205" s="1">
        <v>11.0458</v>
      </c>
      <c r="AW205" s="1">
        <v>1.48132</v>
      </c>
      <c r="AX205" s="1">
        <v>2.95798</v>
      </c>
      <c r="AY205" s="1">
        <v>811.621</v>
      </c>
      <c r="AZ205" s="1">
        <v>1.04764</v>
      </c>
      <c r="BA205" s="1">
        <v>2.07705</v>
      </c>
      <c r="BB205" s="1">
        <v>15.7279</v>
      </c>
      <c r="BC205" s="1">
        <v>4.67155</v>
      </c>
      <c r="BD205" s="1">
        <v>1.64411</v>
      </c>
      <c r="BE205" s="1">
        <v>352.403</v>
      </c>
      <c r="BF205" s="1">
        <v>7.33889</v>
      </c>
      <c r="BG205" s="1">
        <v>97.0201</v>
      </c>
      <c r="BH205" s="1">
        <v>1.121954372</v>
      </c>
      <c r="BI205" s="1">
        <v>0.283648176</v>
      </c>
      <c r="BJ205" s="1">
        <v>0.157239152</v>
      </c>
      <c r="BK205" s="1">
        <v>0.0</v>
      </c>
      <c r="BL205" s="1" t="s">
        <v>144</v>
      </c>
      <c r="BM205" s="1" t="s">
        <v>145</v>
      </c>
      <c r="BN205" s="1" t="s">
        <v>145</v>
      </c>
      <c r="BO205" s="1" t="s">
        <v>145</v>
      </c>
      <c r="BP205" s="1" t="s">
        <v>146</v>
      </c>
      <c r="BQ205" s="1" t="s">
        <v>146</v>
      </c>
      <c r="BR205" s="1" t="s">
        <v>146</v>
      </c>
      <c r="BS205" s="1">
        <v>20.26539353</v>
      </c>
      <c r="BT205" s="1">
        <v>3.407431242</v>
      </c>
      <c r="BU205" s="1">
        <v>1.144010122</v>
      </c>
      <c r="BV205" s="1">
        <v>0.67308967</v>
      </c>
      <c r="BW205" s="1">
        <v>0.207167014</v>
      </c>
      <c r="BX205" s="1">
        <v>0.438449782</v>
      </c>
      <c r="BY205" s="1">
        <v>0.243718611</v>
      </c>
      <c r="BZ205" s="1" t="s">
        <v>1091</v>
      </c>
      <c r="CA205" s="1">
        <v>24.53333333</v>
      </c>
      <c r="CB205" s="1" t="s">
        <v>148</v>
      </c>
      <c r="CC205" s="1">
        <v>0.117472952</v>
      </c>
      <c r="CD205" s="1">
        <v>0.137205063</v>
      </c>
      <c r="CE205" s="1">
        <v>0.074547248</v>
      </c>
      <c r="CF205" s="1">
        <v>0.225681845</v>
      </c>
      <c r="CG205" s="1">
        <v>0.159328439</v>
      </c>
      <c r="CH205" s="1">
        <v>906.333</v>
      </c>
      <c r="CI205" s="2" t="s">
        <v>1093</v>
      </c>
      <c r="CJ205" s="1">
        <v>720.968</v>
      </c>
      <c r="CK205" s="1">
        <v>472.799</v>
      </c>
      <c r="CL205" s="1">
        <v>248.17</v>
      </c>
      <c r="CM205" s="1">
        <v>1.779</v>
      </c>
      <c r="CN205" s="1">
        <v>702.758</v>
      </c>
      <c r="CO205" s="1">
        <v>8.612</v>
      </c>
      <c r="CP205" s="1">
        <v>0.0</v>
      </c>
      <c r="CQ205" s="1">
        <v>8.612</v>
      </c>
      <c r="CR205" s="1">
        <v>0.0</v>
      </c>
      <c r="CS205" s="1">
        <v>7.819</v>
      </c>
      <c r="CT205" s="1">
        <v>7.819</v>
      </c>
      <c r="CU205" s="1">
        <v>0.0</v>
      </c>
      <c r="CV205" s="1">
        <v>3.769</v>
      </c>
      <c r="CW205" s="1">
        <v>0.0</v>
      </c>
      <c r="CX205" s="1">
        <v>0.0</v>
      </c>
      <c r="CY205" s="1">
        <v>0.316</v>
      </c>
      <c r="CZ205" s="1">
        <v>0.0</v>
      </c>
      <c r="DA205" s="1">
        <v>0.0</v>
      </c>
      <c r="DB205" s="1">
        <v>0.0</v>
      </c>
      <c r="DC205" s="1">
        <v>0.0</v>
      </c>
      <c r="DD205" s="1">
        <v>0.087</v>
      </c>
      <c r="DE205" s="1">
        <v>0.087</v>
      </c>
      <c r="DF205" s="1">
        <v>0.727</v>
      </c>
      <c r="DG205" s="1">
        <v>0.649</v>
      </c>
      <c r="DH205" s="1">
        <v>1.376</v>
      </c>
      <c r="DI205" s="1">
        <v>0.096</v>
      </c>
      <c r="DJ205" s="1">
        <v>2.619</v>
      </c>
      <c r="DK205" s="1">
        <v>2.715</v>
      </c>
      <c r="DL205" s="1">
        <v>463.035</v>
      </c>
      <c r="DM205" s="1">
        <v>236.983</v>
      </c>
      <c r="DN205" s="1">
        <v>700.018</v>
      </c>
      <c r="DO205" s="1">
        <v>0.0</v>
      </c>
      <c r="DP205" s="1">
        <v>7.819</v>
      </c>
      <c r="DQ205" s="1">
        <v>7.819</v>
      </c>
      <c r="DR205" s="1" t="s">
        <v>157</v>
      </c>
      <c r="DS205" s="1" t="s">
        <v>157</v>
      </c>
      <c r="DT205" s="1" t="s">
        <v>158</v>
      </c>
      <c r="DU205" s="1" t="s">
        <v>149</v>
      </c>
      <c r="DV205" s="1">
        <v>503.669</v>
      </c>
      <c r="DW205" s="1" t="s">
        <v>1093</v>
      </c>
      <c r="DX205" s="1">
        <v>400.658</v>
      </c>
      <c r="DY205" s="1">
        <v>0.989</v>
      </c>
      <c r="DZ205" s="1">
        <v>390.538</v>
      </c>
      <c r="EA205" s="1" t="s">
        <v>157</v>
      </c>
      <c r="EB205" s="1" t="s">
        <v>157</v>
      </c>
      <c r="EC205" s="1" t="s">
        <v>158</v>
      </c>
      <c r="ED205" s="1" t="s">
        <v>149</v>
      </c>
      <c r="EE205" s="1" t="s">
        <v>759</v>
      </c>
      <c r="EF205" s="1" t="s">
        <v>151</v>
      </c>
      <c r="EG205" s="1" t="s">
        <v>151</v>
      </c>
    </row>
    <row r="206" ht="14.25" customHeight="1">
      <c r="A206" s="1" t="s">
        <v>762</v>
      </c>
      <c r="B206" s="1" t="s">
        <v>136</v>
      </c>
      <c r="C206" s="1">
        <v>37.0</v>
      </c>
      <c r="D206" s="4" t="s">
        <v>137</v>
      </c>
      <c r="E206" s="1">
        <v>91.4</v>
      </c>
      <c r="F206" s="1">
        <v>46.0</v>
      </c>
      <c r="G206" s="1" t="s">
        <v>154</v>
      </c>
      <c r="H206" s="1">
        <v>40.0</v>
      </c>
      <c r="I206" s="1">
        <v>113.0</v>
      </c>
      <c r="J206" s="1">
        <v>210.0</v>
      </c>
      <c r="K206" s="1">
        <v>4.565217391</v>
      </c>
      <c r="L206" s="1">
        <v>173.4</v>
      </c>
      <c r="M206" s="1">
        <v>1.9</v>
      </c>
      <c r="N206" s="1">
        <v>89.0</v>
      </c>
      <c r="O206" s="1">
        <v>5.3</v>
      </c>
      <c r="P206" s="1">
        <v>7.39</v>
      </c>
      <c r="Q206" s="1">
        <v>4.28</v>
      </c>
      <c r="R206" s="1">
        <v>1.726635514</v>
      </c>
      <c r="S206" s="1">
        <v>201.0</v>
      </c>
      <c r="T206" s="1">
        <v>20.38</v>
      </c>
      <c r="U206" s="1">
        <v>4.9395</v>
      </c>
      <c r="V206" s="1">
        <v>188.6</v>
      </c>
      <c r="W206" s="1">
        <f t="shared" si="1"/>
        <v>283.1538729</v>
      </c>
      <c r="X206" s="1">
        <v>38.8</v>
      </c>
      <c r="Y206" s="1">
        <v>22.35091715</v>
      </c>
      <c r="Z206" s="1">
        <f t="shared" si="2"/>
        <v>4.474089333</v>
      </c>
      <c r="AA206" s="1">
        <v>0.30651111</v>
      </c>
      <c r="AB206" s="1">
        <v>72.2</v>
      </c>
      <c r="AC206" s="1">
        <v>28.77576268</v>
      </c>
      <c r="AD206" s="1" t="s">
        <v>139</v>
      </c>
      <c r="AE206" s="1">
        <v>38.66153807</v>
      </c>
      <c r="AF206" s="1">
        <v>87.5</v>
      </c>
      <c r="AG206" s="1" t="s">
        <v>140</v>
      </c>
      <c r="AH206" s="1" t="s">
        <v>154</v>
      </c>
      <c r="AI206" s="1" t="s">
        <v>142</v>
      </c>
      <c r="AJ206" s="1" t="s">
        <v>142</v>
      </c>
      <c r="AK206" s="1" t="s">
        <v>143</v>
      </c>
      <c r="AL206" s="1">
        <v>129.0</v>
      </c>
      <c r="AM206" s="1">
        <v>82.0</v>
      </c>
      <c r="AN206" s="1">
        <v>2400.57</v>
      </c>
      <c r="AO206" s="1">
        <v>21.9757</v>
      </c>
      <c r="AP206" s="1">
        <v>423.977</v>
      </c>
      <c r="AQ206" s="1">
        <v>993.088</v>
      </c>
      <c r="AR206" s="1">
        <v>16.6648</v>
      </c>
      <c r="AS206" s="1">
        <v>1411.98</v>
      </c>
      <c r="AT206" s="1">
        <v>3659.87</v>
      </c>
      <c r="AU206" s="1">
        <v>290.645</v>
      </c>
      <c r="AV206" s="1">
        <v>10.8919</v>
      </c>
      <c r="AW206" s="1">
        <v>2.29732</v>
      </c>
      <c r="AX206" s="1">
        <v>3.62636</v>
      </c>
      <c r="AY206" s="1">
        <v>519.773</v>
      </c>
      <c r="AZ206" s="1">
        <v>1.14576</v>
      </c>
      <c r="BA206" s="1">
        <v>1.40634</v>
      </c>
      <c r="BB206" s="1">
        <v>15.4462</v>
      </c>
      <c r="BC206" s="1">
        <v>5.78728</v>
      </c>
      <c r="BD206" s="1">
        <v>1.10769</v>
      </c>
      <c r="BE206" s="1">
        <v>345.455</v>
      </c>
      <c r="BF206" s="1">
        <v>7.14309</v>
      </c>
      <c r="BG206" s="1">
        <v>144.179</v>
      </c>
      <c r="BH206" s="1">
        <v>7.902221086</v>
      </c>
      <c r="BI206" s="1">
        <v>2.784094016</v>
      </c>
      <c r="BJ206" s="1">
        <v>0.848945934</v>
      </c>
      <c r="BK206" s="1">
        <v>0.0</v>
      </c>
      <c r="BL206" s="1" t="s">
        <v>144</v>
      </c>
      <c r="BM206" s="1" t="s">
        <v>146</v>
      </c>
      <c r="BN206" s="1" t="s">
        <v>145</v>
      </c>
      <c r="BO206" s="1" t="s">
        <v>146</v>
      </c>
      <c r="BP206" s="1" t="s">
        <v>146</v>
      </c>
      <c r="BQ206" s="1" t="s">
        <v>146</v>
      </c>
      <c r="BR206" s="1" t="s">
        <v>145</v>
      </c>
      <c r="BS206" s="1" t="s">
        <v>147</v>
      </c>
      <c r="BT206" s="1" t="s">
        <v>147</v>
      </c>
      <c r="BU206" s="1" t="s">
        <v>147</v>
      </c>
      <c r="BV206" s="1" t="s">
        <v>147</v>
      </c>
      <c r="BW206" s="1" t="s">
        <v>147</v>
      </c>
      <c r="BX206" s="1">
        <v>0.69189333</v>
      </c>
      <c r="BY206" s="1">
        <v>0.288168817</v>
      </c>
      <c r="BZ206" s="1" t="s">
        <v>1091</v>
      </c>
      <c r="CA206" s="1">
        <v>27.79428571</v>
      </c>
      <c r="CB206" s="1" t="s">
        <v>148</v>
      </c>
      <c r="CC206" s="1">
        <v>0.41611467</v>
      </c>
      <c r="CD206" s="1">
        <v>0.441524596</v>
      </c>
      <c r="CE206" s="1">
        <v>0.024161147</v>
      </c>
      <c r="CF206" s="1">
        <v>0.028939081</v>
      </c>
      <c r="CG206" s="1">
        <v>0.029101965</v>
      </c>
      <c r="CH206" s="1">
        <v>483.275</v>
      </c>
      <c r="CI206" s="2" t="s">
        <v>1093</v>
      </c>
      <c r="CJ206" s="1">
        <v>442.687</v>
      </c>
      <c r="CK206" s="1">
        <v>205.944</v>
      </c>
      <c r="CL206" s="1">
        <v>236.743</v>
      </c>
      <c r="CM206" s="1">
        <v>47.638</v>
      </c>
      <c r="CN206" s="1">
        <v>386.162</v>
      </c>
      <c r="CO206" s="1">
        <v>0.0</v>
      </c>
      <c r="CP206" s="1">
        <v>0.0</v>
      </c>
      <c r="CQ206" s="1">
        <v>0.0</v>
      </c>
      <c r="CR206" s="1">
        <v>0.0</v>
      </c>
      <c r="CS206" s="1">
        <v>8.816</v>
      </c>
      <c r="CT206" s="1">
        <v>8.816</v>
      </c>
      <c r="CU206" s="1">
        <v>0.07</v>
      </c>
      <c r="CV206" s="1">
        <v>0.0</v>
      </c>
      <c r="CW206" s="1">
        <v>14.6</v>
      </c>
      <c r="CX206" s="1">
        <v>0.0</v>
      </c>
      <c r="CY206" s="1">
        <v>30.693</v>
      </c>
      <c r="CZ206" s="1">
        <v>0.001</v>
      </c>
      <c r="DA206" s="1">
        <v>0.01</v>
      </c>
      <c r="DB206" s="1">
        <v>0.011</v>
      </c>
      <c r="DC206" s="1">
        <v>0.0</v>
      </c>
      <c r="DD206" s="1">
        <v>0.022</v>
      </c>
      <c r="DE206" s="1">
        <v>0.022</v>
      </c>
      <c r="DF206" s="1">
        <v>1.129</v>
      </c>
      <c r="DG206" s="1">
        <v>1.183</v>
      </c>
      <c r="DH206" s="1">
        <v>2.311</v>
      </c>
      <c r="DI206" s="1">
        <v>1.751</v>
      </c>
      <c r="DJ206" s="1">
        <v>12.067</v>
      </c>
      <c r="DK206" s="1">
        <v>13.817</v>
      </c>
      <c r="DL206" s="1">
        <v>157.568</v>
      </c>
      <c r="DM206" s="1">
        <v>214.513</v>
      </c>
      <c r="DN206" s="1">
        <v>372.082</v>
      </c>
      <c r="DO206" s="1">
        <v>0.0</v>
      </c>
      <c r="DP206" s="1">
        <v>8.816</v>
      </c>
      <c r="DQ206" s="1">
        <v>8.816</v>
      </c>
      <c r="DR206" s="1" t="s">
        <v>158</v>
      </c>
      <c r="DS206" s="1" t="s">
        <v>157</v>
      </c>
      <c r="DT206" s="1" t="s">
        <v>158</v>
      </c>
      <c r="DU206" s="1" t="s">
        <v>157</v>
      </c>
      <c r="DV206" s="1">
        <v>201.317</v>
      </c>
      <c r="DW206" s="1" t="s">
        <v>1093</v>
      </c>
      <c r="DX206" s="1">
        <v>184.409</v>
      </c>
      <c r="DY206" s="1">
        <v>19.845</v>
      </c>
      <c r="DZ206" s="1">
        <v>160.863</v>
      </c>
      <c r="EA206" s="1" t="s">
        <v>158</v>
      </c>
      <c r="EB206" s="1" t="s">
        <v>157</v>
      </c>
      <c r="EC206" s="1" t="s">
        <v>158</v>
      </c>
      <c r="ED206" s="1" t="s">
        <v>157</v>
      </c>
      <c r="EE206" s="1" t="s">
        <v>763</v>
      </c>
      <c r="EF206" s="1" t="s">
        <v>175</v>
      </c>
      <c r="EG206" s="1" t="s">
        <v>151</v>
      </c>
    </row>
    <row r="207" ht="14.25" customHeight="1">
      <c r="A207" s="1" t="s">
        <v>764</v>
      </c>
      <c r="B207" s="1" t="s">
        <v>153</v>
      </c>
      <c r="C207" s="1">
        <v>27.0</v>
      </c>
      <c r="D207" s="4" t="s">
        <v>137</v>
      </c>
      <c r="E207" s="1">
        <v>46.4</v>
      </c>
      <c r="F207" s="1">
        <v>51.0</v>
      </c>
      <c r="G207" s="1" t="s">
        <v>154</v>
      </c>
      <c r="H207" s="1">
        <v>10.0</v>
      </c>
      <c r="I207" s="1">
        <v>69.0</v>
      </c>
      <c r="J207" s="1">
        <v>129.0</v>
      </c>
      <c r="K207" s="1">
        <v>2.529411765</v>
      </c>
      <c r="L207" s="1">
        <v>166.8</v>
      </c>
      <c r="M207" s="1">
        <v>2.1</v>
      </c>
      <c r="N207" s="1">
        <v>85.0</v>
      </c>
      <c r="O207" s="1">
        <v>5.4</v>
      </c>
      <c r="P207" s="1">
        <v>7.78</v>
      </c>
      <c r="Q207" s="1">
        <v>9.39</v>
      </c>
      <c r="R207" s="1">
        <v>0.828541001</v>
      </c>
      <c r="S207" s="1">
        <v>51.0</v>
      </c>
      <c r="T207" s="1">
        <v>6.9</v>
      </c>
      <c r="U207" s="1">
        <v>4.7175</v>
      </c>
      <c r="V207" s="1">
        <v>99.3</v>
      </c>
      <c r="W207" s="1">
        <f t="shared" si="1"/>
        <v>113.3470226</v>
      </c>
      <c r="X207" s="1">
        <v>113.1</v>
      </c>
      <c r="Y207" s="1">
        <v>69.12283127</v>
      </c>
      <c r="Z207" s="1">
        <f t="shared" si="2"/>
        <v>1.4467</v>
      </c>
      <c r="AA207" s="1">
        <v>0.360724554</v>
      </c>
      <c r="AB207" s="1">
        <v>62.0</v>
      </c>
      <c r="AC207" s="1">
        <v>26.31327653</v>
      </c>
      <c r="AD207" s="1" t="s">
        <v>139</v>
      </c>
      <c r="AE207" s="1">
        <v>39.31848698</v>
      </c>
      <c r="AF207" s="1">
        <v>81.7</v>
      </c>
      <c r="AG207" s="1" t="s">
        <v>140</v>
      </c>
      <c r="AH207" s="1" t="s">
        <v>154</v>
      </c>
      <c r="AI207" s="1" t="s">
        <v>142</v>
      </c>
      <c r="AJ207" s="1" t="s">
        <v>167</v>
      </c>
      <c r="AK207" s="1" t="s">
        <v>143</v>
      </c>
      <c r="AL207" s="1">
        <v>99.0</v>
      </c>
      <c r="AM207" s="1">
        <v>61.0</v>
      </c>
      <c r="AN207" s="1">
        <v>2066.98</v>
      </c>
      <c r="AO207" s="1">
        <v>16.3937</v>
      </c>
      <c r="AP207" s="1">
        <v>720.385</v>
      </c>
      <c r="AQ207" s="1">
        <v>1070.6</v>
      </c>
      <c r="AR207" s="1">
        <v>13.2172</v>
      </c>
      <c r="AS207" s="1">
        <v>908.125</v>
      </c>
      <c r="AT207" s="1">
        <v>2500.09</v>
      </c>
      <c r="AU207" s="1">
        <v>245.085</v>
      </c>
      <c r="AV207" s="1">
        <v>10.0456</v>
      </c>
      <c r="AW207" s="1">
        <v>1.65261</v>
      </c>
      <c r="AX207" s="1">
        <v>2.9615</v>
      </c>
      <c r="AY207" s="1">
        <v>642.43</v>
      </c>
      <c r="AZ207" s="1">
        <v>1.05385</v>
      </c>
      <c r="BA207" s="1">
        <v>1.70732</v>
      </c>
      <c r="BB207" s="1">
        <v>14.8234</v>
      </c>
      <c r="BC207" s="1">
        <v>4.66604</v>
      </c>
      <c r="BD207" s="1">
        <v>1.06729</v>
      </c>
      <c r="BE207" s="1">
        <v>374.718</v>
      </c>
      <c r="BF207" s="1">
        <v>7.01511</v>
      </c>
      <c r="BG207" s="1">
        <v>85.6135</v>
      </c>
      <c r="BH207" s="1">
        <v>0.0</v>
      </c>
      <c r="BI207" s="1">
        <v>0.0</v>
      </c>
      <c r="BJ207" s="1">
        <v>0.0</v>
      </c>
      <c r="BK207" s="1">
        <v>0.0</v>
      </c>
      <c r="BL207" s="1" t="s">
        <v>156</v>
      </c>
      <c r="BM207" s="1" t="s">
        <v>146</v>
      </c>
      <c r="BN207" s="1" t="s">
        <v>146</v>
      </c>
      <c r="BO207" s="1" t="s">
        <v>146</v>
      </c>
      <c r="BP207" s="1" t="s">
        <v>146</v>
      </c>
      <c r="BQ207" s="1" t="s">
        <v>146</v>
      </c>
      <c r="BR207" s="1" t="s">
        <v>146</v>
      </c>
      <c r="BS207" s="1">
        <v>12.17126267</v>
      </c>
      <c r="BT207" s="1">
        <v>3.709472279</v>
      </c>
      <c r="BU207" s="1">
        <v>0.809099617</v>
      </c>
      <c r="BV207" s="1">
        <v>0.579770657</v>
      </c>
      <c r="BW207" s="1">
        <v>0.268013885</v>
      </c>
      <c r="BX207" s="1">
        <v>1.855807823</v>
      </c>
      <c r="BY207" s="1">
        <v>0.897826716</v>
      </c>
      <c r="BZ207" s="1" t="s">
        <v>1091</v>
      </c>
      <c r="CA207" s="1">
        <v>38.42350061</v>
      </c>
      <c r="CB207" s="1" t="s">
        <v>148</v>
      </c>
      <c r="CC207" s="1">
        <v>0.129117625</v>
      </c>
      <c r="CD207" s="1">
        <v>0.130801688</v>
      </c>
      <c r="CE207" s="1">
        <v>0.081149604</v>
      </c>
      <c r="CF207" s="1">
        <v>0.09667629</v>
      </c>
      <c r="CG207" s="1">
        <v>0.321063735</v>
      </c>
      <c r="CH207" s="1">
        <v>2671.163</v>
      </c>
      <c r="CI207" s="2" t="s">
        <v>1080</v>
      </c>
      <c r="CJ207" s="1">
        <v>1379.305</v>
      </c>
      <c r="CK207" s="1">
        <v>1349.62</v>
      </c>
      <c r="CL207" s="1">
        <v>29.684</v>
      </c>
      <c r="CM207" s="1">
        <v>1312.348</v>
      </c>
      <c r="CN207" s="1">
        <v>57.644</v>
      </c>
      <c r="CO207" s="1">
        <v>8.954</v>
      </c>
      <c r="CP207" s="1">
        <v>0.0</v>
      </c>
      <c r="CQ207" s="1">
        <v>8.954</v>
      </c>
      <c r="CR207" s="1">
        <v>0.0</v>
      </c>
      <c r="CS207" s="1">
        <v>0.359</v>
      </c>
      <c r="CT207" s="1">
        <v>0.359</v>
      </c>
      <c r="CU207" s="1">
        <v>0.0</v>
      </c>
      <c r="CV207" s="1">
        <v>8.839</v>
      </c>
      <c r="CW207" s="1">
        <v>47.853</v>
      </c>
      <c r="CX207" s="1">
        <v>0.0</v>
      </c>
      <c r="CY207" s="1">
        <v>1250.505</v>
      </c>
      <c r="CZ207" s="1">
        <v>0.498</v>
      </c>
      <c r="DA207" s="1">
        <v>0.0</v>
      </c>
      <c r="DB207" s="1">
        <v>0.498</v>
      </c>
      <c r="DC207" s="1">
        <v>6.998</v>
      </c>
      <c r="DD207" s="1">
        <v>0.0</v>
      </c>
      <c r="DE207" s="1">
        <v>6.998</v>
      </c>
      <c r="DF207" s="1">
        <v>4.605</v>
      </c>
      <c r="DG207" s="1">
        <v>1.888</v>
      </c>
      <c r="DH207" s="1">
        <v>6.493</v>
      </c>
      <c r="DI207" s="1">
        <v>14.086</v>
      </c>
      <c r="DJ207" s="1">
        <v>23.477</v>
      </c>
      <c r="DK207" s="1">
        <v>37.563</v>
      </c>
      <c r="DL207" s="1">
        <v>16.121</v>
      </c>
      <c r="DM207" s="1">
        <v>3.96</v>
      </c>
      <c r="DN207" s="1">
        <v>20.081</v>
      </c>
      <c r="DO207" s="1">
        <v>0.0</v>
      </c>
      <c r="DP207" s="1">
        <v>0.359</v>
      </c>
      <c r="DQ207" s="1">
        <v>0.359</v>
      </c>
      <c r="DR207" s="1" t="s">
        <v>149</v>
      </c>
      <c r="DS207" s="1" t="s">
        <v>149</v>
      </c>
      <c r="DT207" s="1" t="s">
        <v>149</v>
      </c>
      <c r="DU207" s="1" t="s">
        <v>158</v>
      </c>
      <c r="DV207" s="1">
        <v>1292.303</v>
      </c>
      <c r="DW207" s="1" t="s">
        <v>1092</v>
      </c>
      <c r="DX207" s="1">
        <v>667.304</v>
      </c>
      <c r="DY207" s="1">
        <v>634.911</v>
      </c>
      <c r="DZ207" s="1">
        <v>27.888</v>
      </c>
      <c r="EA207" s="1" t="s">
        <v>149</v>
      </c>
      <c r="EB207" s="1" t="s">
        <v>149</v>
      </c>
      <c r="EC207" s="1" t="s">
        <v>149</v>
      </c>
      <c r="ED207" s="1" t="s">
        <v>158</v>
      </c>
      <c r="EE207" s="1" t="s">
        <v>765</v>
      </c>
      <c r="EF207" s="1" t="s">
        <v>151</v>
      </c>
      <c r="EG207" s="1" t="s">
        <v>151</v>
      </c>
    </row>
    <row r="208" ht="14.25" customHeight="1">
      <c r="A208" s="1" t="s">
        <v>766</v>
      </c>
      <c r="B208" s="1" t="s">
        <v>153</v>
      </c>
      <c r="C208" s="1">
        <v>37.0</v>
      </c>
      <c r="D208" s="4" t="s">
        <v>137</v>
      </c>
      <c r="E208" s="1">
        <v>64.7</v>
      </c>
      <c r="F208" s="1">
        <v>63.0</v>
      </c>
      <c r="G208" s="1" t="s">
        <v>154</v>
      </c>
      <c r="H208" s="1">
        <v>10.0</v>
      </c>
      <c r="I208" s="1">
        <v>96.0</v>
      </c>
      <c r="J208" s="1">
        <v>163.0</v>
      </c>
      <c r="K208" s="1">
        <v>2.587301587</v>
      </c>
      <c r="L208" s="1">
        <v>163.2</v>
      </c>
      <c r="M208" s="1">
        <v>6.0</v>
      </c>
      <c r="N208" s="1">
        <v>91.0</v>
      </c>
      <c r="O208" s="1">
        <v>5.3</v>
      </c>
      <c r="P208" s="1">
        <v>46.02</v>
      </c>
      <c r="Q208" s="1">
        <v>4.81</v>
      </c>
      <c r="R208" s="1">
        <v>9.567567568</v>
      </c>
      <c r="S208" s="1">
        <v>51.0</v>
      </c>
      <c r="T208" s="1">
        <v>17.25</v>
      </c>
      <c r="U208" s="1">
        <v>5.0505</v>
      </c>
      <c r="V208" s="1">
        <v>161.3</v>
      </c>
      <c r="W208" s="1">
        <f t="shared" si="1"/>
        <v>222.5088681</v>
      </c>
      <c r="X208" s="1">
        <v>45.3</v>
      </c>
      <c r="Y208" s="1">
        <v>25.82611278</v>
      </c>
      <c r="Z208" s="1">
        <f t="shared" si="2"/>
        <v>3.87205</v>
      </c>
      <c r="AA208" s="1">
        <v>0.312523363</v>
      </c>
      <c r="AB208" s="1">
        <v>92.0</v>
      </c>
      <c r="AC208" s="1">
        <v>36.52867958</v>
      </c>
      <c r="AD208" s="1" t="s">
        <v>155</v>
      </c>
      <c r="AE208" s="1">
        <v>44.36417413</v>
      </c>
      <c r="AF208" s="1">
        <v>106.8</v>
      </c>
      <c r="AG208" s="1" t="s">
        <v>140</v>
      </c>
      <c r="AH208" s="1" t="s">
        <v>141</v>
      </c>
      <c r="AI208" s="1" t="s">
        <v>142</v>
      </c>
      <c r="AJ208" s="1" t="s">
        <v>167</v>
      </c>
      <c r="AK208" s="1" t="s">
        <v>143</v>
      </c>
      <c r="AL208" s="1">
        <v>108.0</v>
      </c>
      <c r="AM208" s="1">
        <v>63.0</v>
      </c>
      <c r="AN208" s="1">
        <v>1837.25</v>
      </c>
      <c r="AO208" s="1">
        <v>13.728</v>
      </c>
      <c r="AP208" s="1">
        <v>701.349</v>
      </c>
      <c r="AQ208" s="1">
        <v>937.981</v>
      </c>
      <c r="AR208" s="1">
        <v>10.9832</v>
      </c>
      <c r="AS208" s="1">
        <v>1352.04</v>
      </c>
      <c r="AT208" s="1">
        <v>2747.66</v>
      </c>
      <c r="AU208" s="1">
        <v>194.484</v>
      </c>
      <c r="AV208" s="1">
        <v>10.0532</v>
      </c>
      <c r="AW208" s="1">
        <v>1.07751</v>
      </c>
      <c r="AX208" s="1">
        <v>2.50912</v>
      </c>
      <c r="AY208" s="1">
        <v>710.857</v>
      </c>
      <c r="AZ208" s="1">
        <v>0.833102</v>
      </c>
      <c r="BA208" s="1">
        <v>1.39315</v>
      </c>
      <c r="BB208" s="1">
        <v>12.9496</v>
      </c>
      <c r="BC208" s="1">
        <v>3.51914</v>
      </c>
      <c r="BD208" s="1">
        <v>2.15469</v>
      </c>
      <c r="BE208" s="1">
        <v>256.326</v>
      </c>
      <c r="BF208" s="1">
        <v>6.92127</v>
      </c>
      <c r="BG208" s="1">
        <v>121.935</v>
      </c>
      <c r="BH208" s="1">
        <v>0.233766442</v>
      </c>
      <c r="BI208" s="1">
        <v>0.157346294</v>
      </c>
      <c r="BJ208" s="1">
        <v>0.193266558</v>
      </c>
      <c r="BK208" s="1">
        <v>0.019658962</v>
      </c>
      <c r="BL208" s="1" t="s">
        <v>144</v>
      </c>
      <c r="BM208" s="1" t="s">
        <v>146</v>
      </c>
      <c r="BN208" s="1" t="s">
        <v>146</v>
      </c>
      <c r="BO208" s="1" t="s">
        <v>146</v>
      </c>
      <c r="BP208" s="1" t="s">
        <v>146</v>
      </c>
      <c r="BQ208" s="1" t="s">
        <v>145</v>
      </c>
      <c r="BR208" s="1" t="s">
        <v>145</v>
      </c>
      <c r="BS208" s="1">
        <v>29.9982615</v>
      </c>
      <c r="BT208" s="1">
        <v>33.0337198</v>
      </c>
      <c r="BU208" s="1">
        <v>33.34678059</v>
      </c>
      <c r="BV208" s="1">
        <v>17.44993362</v>
      </c>
      <c r="BW208" s="1">
        <v>17.57777153</v>
      </c>
      <c r="BX208" s="1">
        <v>0.214374711</v>
      </c>
      <c r="BY208" s="1">
        <v>0.116698264</v>
      </c>
      <c r="BZ208" s="1" t="s">
        <v>1091</v>
      </c>
      <c r="CA208" s="1">
        <v>46.28089888</v>
      </c>
      <c r="CB208" s="1" t="s">
        <v>148</v>
      </c>
      <c r="CC208" s="1">
        <v>0.05868316</v>
      </c>
      <c r="CD208" s="1">
        <v>0.054494984</v>
      </c>
      <c r="CE208" s="1">
        <v>0.147073147</v>
      </c>
      <c r="CF208" s="1">
        <v>0.50516217</v>
      </c>
      <c r="CG208" s="1">
        <v>0.145758255</v>
      </c>
      <c r="CH208" s="1">
        <v>378.081</v>
      </c>
      <c r="CI208" s="2" t="s">
        <v>1093</v>
      </c>
      <c r="CJ208" s="1">
        <v>85.256</v>
      </c>
      <c r="CK208" s="1">
        <v>57.58</v>
      </c>
      <c r="CL208" s="1">
        <v>27.676</v>
      </c>
      <c r="CM208" s="1">
        <v>12.545</v>
      </c>
      <c r="CN208" s="1">
        <v>58.908</v>
      </c>
      <c r="CO208" s="1">
        <v>0.558</v>
      </c>
      <c r="CP208" s="1">
        <v>0.0</v>
      </c>
      <c r="CQ208" s="1">
        <v>0.558</v>
      </c>
      <c r="CR208" s="1">
        <v>0.0</v>
      </c>
      <c r="CS208" s="1">
        <v>13.245</v>
      </c>
      <c r="CT208" s="1">
        <v>13.245</v>
      </c>
      <c r="CU208" s="1">
        <v>0.0</v>
      </c>
      <c r="CV208" s="1">
        <v>0.558</v>
      </c>
      <c r="CW208" s="1">
        <v>0.0</v>
      </c>
      <c r="CX208" s="1">
        <v>0.0</v>
      </c>
      <c r="CY208" s="1">
        <v>0.766</v>
      </c>
      <c r="CZ208" s="1">
        <v>0.0</v>
      </c>
      <c r="DA208" s="1">
        <v>4.23</v>
      </c>
      <c r="DB208" s="1">
        <v>4.23</v>
      </c>
      <c r="DC208" s="1">
        <v>5.436</v>
      </c>
      <c r="DD208" s="1">
        <v>0.24</v>
      </c>
      <c r="DE208" s="1">
        <v>5.676</v>
      </c>
      <c r="DF208" s="1">
        <v>1.298</v>
      </c>
      <c r="DG208" s="1">
        <v>0.575</v>
      </c>
      <c r="DH208" s="1">
        <v>1.873</v>
      </c>
      <c r="DI208" s="1">
        <v>0.105</v>
      </c>
      <c r="DJ208" s="1">
        <v>2.341</v>
      </c>
      <c r="DK208" s="1">
        <v>2.446</v>
      </c>
      <c r="DL208" s="1">
        <v>49.417</v>
      </c>
      <c r="DM208" s="1">
        <v>7.045</v>
      </c>
      <c r="DN208" s="1">
        <v>56.462</v>
      </c>
      <c r="DO208" s="1">
        <v>0.0</v>
      </c>
      <c r="DP208" s="1">
        <v>13.245</v>
      </c>
      <c r="DQ208" s="1">
        <v>13.245</v>
      </c>
      <c r="DR208" s="1" t="s">
        <v>158</v>
      </c>
      <c r="DS208" s="1" t="s">
        <v>158</v>
      </c>
      <c r="DT208" s="1" t="s">
        <v>158</v>
      </c>
      <c r="DU208" s="1" t="s">
        <v>158</v>
      </c>
      <c r="DV208" s="1">
        <v>205.786</v>
      </c>
      <c r="DW208" s="1" t="s">
        <v>1093</v>
      </c>
      <c r="DX208" s="1">
        <v>46.404</v>
      </c>
      <c r="DY208" s="1">
        <v>6.828</v>
      </c>
      <c r="DZ208" s="1">
        <v>32.063</v>
      </c>
      <c r="EA208" s="1" t="s">
        <v>158</v>
      </c>
      <c r="EB208" s="1" t="s">
        <v>158</v>
      </c>
      <c r="EC208" s="1" t="s">
        <v>158</v>
      </c>
      <c r="ED208" s="1" t="s">
        <v>158</v>
      </c>
      <c r="EE208" s="1" t="s">
        <v>767</v>
      </c>
      <c r="EF208" s="1" t="s">
        <v>151</v>
      </c>
      <c r="EG208" s="1" t="s">
        <v>151</v>
      </c>
    </row>
    <row r="209" ht="14.25" customHeight="1">
      <c r="A209" s="1" t="s">
        <v>770</v>
      </c>
      <c r="B209" s="1" t="s">
        <v>153</v>
      </c>
      <c r="C209" s="1">
        <v>45.0</v>
      </c>
      <c r="D209" s="4" t="s">
        <v>161</v>
      </c>
      <c r="E209" s="1">
        <v>76.9</v>
      </c>
      <c r="F209" s="1">
        <v>44.0</v>
      </c>
      <c r="G209" s="1" t="s">
        <v>154</v>
      </c>
      <c r="H209" s="1">
        <v>31.0</v>
      </c>
      <c r="I209" s="1">
        <v>115.0</v>
      </c>
      <c r="J209" s="1">
        <v>175.0</v>
      </c>
      <c r="K209" s="1">
        <v>3.977272727</v>
      </c>
      <c r="L209" s="1">
        <v>103.1</v>
      </c>
      <c r="M209" s="1">
        <v>0.9</v>
      </c>
      <c r="N209" s="1">
        <v>77.0</v>
      </c>
      <c r="O209" s="1">
        <v>5.2</v>
      </c>
      <c r="P209" s="1">
        <v>11.63</v>
      </c>
      <c r="Q209" s="1">
        <v>3.97</v>
      </c>
      <c r="R209" s="1">
        <v>2.929471033</v>
      </c>
      <c r="S209" s="1">
        <v>153.0</v>
      </c>
      <c r="T209" s="1">
        <v>12.78</v>
      </c>
      <c r="U209" s="1">
        <v>4.2735</v>
      </c>
      <c r="V209" s="1">
        <v>182.9</v>
      </c>
      <c r="W209" s="1">
        <f t="shared" si="1"/>
        <v>330.4460246</v>
      </c>
      <c r="X209" s="1">
        <v>63.5</v>
      </c>
      <c r="Y209" s="1">
        <v>41.1972243</v>
      </c>
      <c r="Z209" s="1">
        <f t="shared" si="2"/>
        <v>2.427348</v>
      </c>
      <c r="AA209" s="1">
        <v>0.333672359</v>
      </c>
      <c r="AB209" s="1">
        <v>59.4</v>
      </c>
      <c r="AC209" s="1">
        <v>25.11156468</v>
      </c>
      <c r="AD209" s="1" t="s">
        <v>139</v>
      </c>
      <c r="AE209" s="1">
        <v>35.98676758</v>
      </c>
      <c r="AF209" s="1">
        <v>86.9</v>
      </c>
      <c r="AG209" s="1" t="s">
        <v>140</v>
      </c>
      <c r="AH209" s="1" t="s">
        <v>141</v>
      </c>
      <c r="AI209" s="1" t="s">
        <v>142</v>
      </c>
      <c r="AJ209" s="1" t="s">
        <v>167</v>
      </c>
      <c r="AK209" s="1" t="s">
        <v>170</v>
      </c>
      <c r="AL209" s="1">
        <v>107.0</v>
      </c>
      <c r="AM209" s="1">
        <v>63.0</v>
      </c>
      <c r="AN209" s="1">
        <v>2311.24</v>
      </c>
      <c r="AO209" s="1">
        <v>22.1114</v>
      </c>
      <c r="AP209" s="1">
        <v>837.969</v>
      </c>
      <c r="AQ209" s="1">
        <v>1162.3</v>
      </c>
      <c r="AR209" s="1">
        <v>16.9952</v>
      </c>
      <c r="AS209" s="1">
        <v>1371.37</v>
      </c>
      <c r="AT209" s="1">
        <v>3653.32</v>
      </c>
      <c r="AU209" s="1">
        <v>278.916</v>
      </c>
      <c r="AV209" s="1">
        <v>10.652</v>
      </c>
      <c r="AW209" s="1">
        <v>2.36152</v>
      </c>
      <c r="AX209" s="1">
        <v>3.43044</v>
      </c>
      <c r="AY209" s="1">
        <v>850.913</v>
      </c>
      <c r="AZ209" s="1">
        <v>1.34575</v>
      </c>
      <c r="BA209" s="1">
        <v>1.75506</v>
      </c>
      <c r="BB209" s="1">
        <v>17.7066</v>
      </c>
      <c r="BC209" s="1">
        <v>4.98402</v>
      </c>
      <c r="BD209" s="1">
        <v>2.53124</v>
      </c>
      <c r="BE209" s="1">
        <v>495.902</v>
      </c>
      <c r="BF209" s="1">
        <v>6.97455</v>
      </c>
      <c r="BG209" s="1">
        <v>147.063</v>
      </c>
      <c r="BH209" s="1">
        <v>0.0</v>
      </c>
      <c r="BI209" s="1">
        <v>0.0</v>
      </c>
      <c r="BJ209" s="1">
        <v>0.109170457</v>
      </c>
      <c r="BK209" s="1">
        <v>0.0</v>
      </c>
      <c r="BL209" s="1" t="s">
        <v>144</v>
      </c>
      <c r="BM209" s="1" t="s">
        <v>146</v>
      </c>
      <c r="BN209" s="1" t="s">
        <v>145</v>
      </c>
      <c r="BO209" s="1" t="s">
        <v>145</v>
      </c>
      <c r="BP209" s="1" t="s">
        <v>146</v>
      </c>
      <c r="BQ209" s="1" t="s">
        <v>146</v>
      </c>
      <c r="BR209" s="1" t="s">
        <v>146</v>
      </c>
      <c r="BS209" s="1">
        <v>25.92275609</v>
      </c>
      <c r="BT209" s="1">
        <v>17.33893108</v>
      </c>
      <c r="BU209" s="1">
        <v>9.131909687</v>
      </c>
      <c r="BV209" s="1">
        <v>2.625069893</v>
      </c>
      <c r="BW209" s="1">
        <v>4.502402141</v>
      </c>
      <c r="BX209" s="1">
        <v>-0.850073163</v>
      </c>
      <c r="BY209" s="1">
        <v>-0.367837803</v>
      </c>
      <c r="BZ209" s="1" t="s">
        <v>1094</v>
      </c>
      <c r="CA209" s="1">
        <v>40.60299194</v>
      </c>
      <c r="CB209" s="1" t="s">
        <v>148</v>
      </c>
      <c r="CC209" s="1">
        <v>0.035948174</v>
      </c>
      <c r="CD209" s="1">
        <v>0.13130742</v>
      </c>
      <c r="CE209" s="1">
        <v>0.043627797</v>
      </c>
      <c r="CF209" s="1">
        <v>0.254888104</v>
      </c>
      <c r="CG209" s="1">
        <v>0.232037691</v>
      </c>
      <c r="CH209" s="1">
        <v>606.854</v>
      </c>
      <c r="CI209" s="2" t="s">
        <v>1093</v>
      </c>
      <c r="CJ209" s="1">
        <v>153.37</v>
      </c>
      <c r="CK209" s="1">
        <v>108.97</v>
      </c>
      <c r="CL209" s="1">
        <v>44.4</v>
      </c>
      <c r="CM209" s="1">
        <v>99.727</v>
      </c>
      <c r="CN209" s="1">
        <v>36.341</v>
      </c>
      <c r="CO209" s="1">
        <v>7.963</v>
      </c>
      <c r="CP209" s="1">
        <v>0.0</v>
      </c>
      <c r="CQ209" s="1">
        <v>7.963</v>
      </c>
      <c r="CR209" s="1">
        <v>0.0</v>
      </c>
      <c r="CS209" s="1">
        <v>9.339</v>
      </c>
      <c r="CT209" s="1">
        <v>9.339</v>
      </c>
      <c r="CU209" s="1">
        <v>0.0</v>
      </c>
      <c r="CV209" s="1">
        <v>7.963</v>
      </c>
      <c r="CW209" s="1">
        <v>0.0</v>
      </c>
      <c r="CX209" s="1">
        <v>0.0</v>
      </c>
      <c r="CY209" s="1">
        <v>52.901</v>
      </c>
      <c r="CZ209" s="1">
        <v>0.085</v>
      </c>
      <c r="DA209" s="1">
        <v>9.07</v>
      </c>
      <c r="DB209" s="1">
        <v>9.155</v>
      </c>
      <c r="DC209" s="1">
        <v>7.997</v>
      </c>
      <c r="DD209" s="1">
        <v>0.544</v>
      </c>
      <c r="DE209" s="1">
        <v>8.541</v>
      </c>
      <c r="DF209" s="1">
        <v>23.459</v>
      </c>
      <c r="DG209" s="1">
        <v>5.654</v>
      </c>
      <c r="DH209" s="1">
        <v>29.113</v>
      </c>
      <c r="DI209" s="1">
        <v>0.48</v>
      </c>
      <c r="DJ209" s="1">
        <v>3.834</v>
      </c>
      <c r="DK209" s="1">
        <v>4.314</v>
      </c>
      <c r="DL209" s="1">
        <v>16.056</v>
      </c>
      <c r="DM209" s="1">
        <v>15.949</v>
      </c>
      <c r="DN209" s="1">
        <v>32.006</v>
      </c>
      <c r="DO209" s="1">
        <v>0.0</v>
      </c>
      <c r="DP209" s="1">
        <v>9.339</v>
      </c>
      <c r="DQ209" s="1">
        <v>9.339</v>
      </c>
      <c r="DR209" s="1" t="s">
        <v>158</v>
      </c>
      <c r="DS209" s="1" t="s">
        <v>158</v>
      </c>
      <c r="DT209" s="1" t="s">
        <v>157</v>
      </c>
      <c r="DU209" s="1" t="s">
        <v>158</v>
      </c>
      <c r="DV209" s="1">
        <v>262.566</v>
      </c>
      <c r="DW209" s="1" t="s">
        <v>1093</v>
      </c>
      <c r="DX209" s="1">
        <v>66.358</v>
      </c>
      <c r="DY209" s="1">
        <v>43.149</v>
      </c>
      <c r="DZ209" s="1">
        <v>15.723</v>
      </c>
      <c r="EA209" s="1" t="s">
        <v>158</v>
      </c>
      <c r="EB209" s="1" t="s">
        <v>158</v>
      </c>
      <c r="EC209" s="1" t="s">
        <v>157</v>
      </c>
      <c r="ED209" s="1" t="s">
        <v>158</v>
      </c>
      <c r="EE209" s="1" t="s">
        <v>771</v>
      </c>
      <c r="EF209" s="1" t="s">
        <v>151</v>
      </c>
      <c r="EG209" s="1" t="s">
        <v>151</v>
      </c>
    </row>
    <row r="210" ht="14.25" customHeight="1">
      <c r="A210" s="1" t="s">
        <v>772</v>
      </c>
      <c r="B210" s="1" t="s">
        <v>136</v>
      </c>
      <c r="C210" s="1">
        <v>50.0</v>
      </c>
      <c r="D210" s="4" t="s">
        <v>161</v>
      </c>
      <c r="E210" s="1">
        <v>125.0</v>
      </c>
      <c r="F210" s="1">
        <v>44.0</v>
      </c>
      <c r="G210" s="1" t="s">
        <v>154</v>
      </c>
      <c r="H210" s="1">
        <v>46.0</v>
      </c>
      <c r="I210" s="1">
        <v>162.0</v>
      </c>
      <c r="J210" s="1">
        <v>231.0</v>
      </c>
      <c r="K210" s="1">
        <v>5.25</v>
      </c>
      <c r="L210" s="1">
        <v>219.6</v>
      </c>
      <c r="M210" s="1">
        <v>2.9</v>
      </c>
      <c r="N210" s="1">
        <v>88.0</v>
      </c>
      <c r="O210" s="1">
        <v>5.6</v>
      </c>
      <c r="P210" s="1">
        <v>3.45</v>
      </c>
      <c r="Q210" s="1">
        <v>4.46</v>
      </c>
      <c r="R210" s="1">
        <v>0.773542601</v>
      </c>
      <c r="S210" s="1">
        <v>231.0</v>
      </c>
      <c r="T210" s="1">
        <v>16.45</v>
      </c>
      <c r="U210" s="1">
        <v>4.884</v>
      </c>
      <c r="V210" s="1">
        <v>166.7</v>
      </c>
      <c r="W210" s="1">
        <f t="shared" si="1"/>
        <v>237.716763</v>
      </c>
      <c r="X210" s="1">
        <v>47.9</v>
      </c>
      <c r="Y210" s="1">
        <v>28.00534715</v>
      </c>
      <c r="Z210" s="1">
        <f t="shared" si="2"/>
        <v>3.570746667</v>
      </c>
      <c r="AA210" s="1">
        <v>0.315997813</v>
      </c>
      <c r="AB210" s="1">
        <v>69.9</v>
      </c>
      <c r="AC210" s="1">
        <v>26.56901635</v>
      </c>
      <c r="AD210" s="1" t="s">
        <v>139</v>
      </c>
      <c r="AE210" s="1">
        <v>39.3707426</v>
      </c>
      <c r="AF210" s="1">
        <v>93.3</v>
      </c>
      <c r="AG210" s="1" t="s">
        <v>140</v>
      </c>
      <c r="AH210" s="1" t="s">
        <v>141</v>
      </c>
      <c r="AI210" s="1" t="s">
        <v>142</v>
      </c>
      <c r="AJ210" s="1" t="s">
        <v>167</v>
      </c>
      <c r="AK210" s="1" t="s">
        <v>143</v>
      </c>
      <c r="AL210" s="1">
        <v>169.0</v>
      </c>
      <c r="AM210" s="1">
        <v>106.0</v>
      </c>
      <c r="AN210" s="1">
        <v>2197.69</v>
      </c>
      <c r="AO210" s="1">
        <v>15.6988</v>
      </c>
      <c r="AP210" s="1">
        <v>790.057</v>
      </c>
      <c r="AQ210" s="1">
        <v>1149.14</v>
      </c>
      <c r="AR210" s="1">
        <v>16.2158</v>
      </c>
      <c r="AS210" s="1">
        <v>1681.06</v>
      </c>
      <c r="AT210" s="1">
        <v>3416.81</v>
      </c>
      <c r="AU210" s="1">
        <v>243.923</v>
      </c>
      <c r="AV210" s="1">
        <v>11.0656</v>
      </c>
      <c r="AW210" s="1">
        <v>1.55513</v>
      </c>
      <c r="AX210" s="1">
        <v>3.72697</v>
      </c>
      <c r="AY210" s="1">
        <v>891.256</v>
      </c>
      <c r="AZ210" s="1">
        <v>1.52739</v>
      </c>
      <c r="BA210" s="1">
        <v>2.14656</v>
      </c>
      <c r="BB210" s="1">
        <v>16.7968</v>
      </c>
      <c r="BC210" s="1">
        <v>6.33076</v>
      </c>
      <c r="BD210" s="1">
        <v>2.46612</v>
      </c>
      <c r="BE210" s="1">
        <v>415.84</v>
      </c>
      <c r="BF210" s="1">
        <v>7.64147</v>
      </c>
      <c r="BG210" s="1">
        <v>178.225</v>
      </c>
      <c r="BH210" s="1">
        <v>6.194441003</v>
      </c>
      <c r="BI210" s="1">
        <v>1.193876354</v>
      </c>
      <c r="BJ210" s="1">
        <v>0.649724043</v>
      </c>
      <c r="BK210" s="1">
        <v>0.03373703</v>
      </c>
      <c r="BL210" s="1" t="s">
        <v>144</v>
      </c>
      <c r="BM210" s="1" t="s">
        <v>145</v>
      </c>
      <c r="BN210" s="1" t="s">
        <v>145</v>
      </c>
      <c r="BO210" s="1" t="s">
        <v>146</v>
      </c>
      <c r="BP210" s="1" t="s">
        <v>146</v>
      </c>
      <c r="BQ210" s="1" t="s">
        <v>146</v>
      </c>
      <c r="BR210" s="1" t="s">
        <v>145</v>
      </c>
      <c r="BS210" s="1">
        <v>25.37799431</v>
      </c>
      <c r="BT210" s="1">
        <v>16.75732242</v>
      </c>
      <c r="BU210" s="1">
        <v>8.77421767</v>
      </c>
      <c r="BV210" s="1">
        <v>3.553318402</v>
      </c>
      <c r="BW210" s="1">
        <v>4.738060043</v>
      </c>
      <c r="BX210" s="1">
        <v>-0.307315502</v>
      </c>
      <c r="BY210" s="1">
        <v>-0.13981597</v>
      </c>
      <c r="BZ210" s="1" t="s">
        <v>1094</v>
      </c>
      <c r="CA210" s="1">
        <v>29.23043944</v>
      </c>
      <c r="CB210" s="1" t="s">
        <v>148</v>
      </c>
      <c r="CC210" s="1">
        <v>0.267127181</v>
      </c>
      <c r="CD210" s="1">
        <v>0.132164561</v>
      </c>
      <c r="CE210" s="1">
        <v>0.113102785</v>
      </c>
      <c r="CF210" s="1">
        <v>0.179644122</v>
      </c>
      <c r="CG210" s="1">
        <v>0.033270668</v>
      </c>
      <c r="CH210" s="1">
        <v>716.482</v>
      </c>
      <c r="CI210" s="2" t="s">
        <v>1093</v>
      </c>
      <c r="CJ210" s="1">
        <v>368.862</v>
      </c>
      <c r="CK210" s="1">
        <v>185.48</v>
      </c>
      <c r="CL210" s="1">
        <v>183.382</v>
      </c>
      <c r="CM210" s="1">
        <v>111.908</v>
      </c>
      <c r="CN210" s="1">
        <v>244.111</v>
      </c>
      <c r="CO210" s="1">
        <v>4.465</v>
      </c>
      <c r="CP210" s="1">
        <v>0.0</v>
      </c>
      <c r="CQ210" s="1">
        <v>4.465</v>
      </c>
      <c r="CR210" s="1">
        <v>0.0</v>
      </c>
      <c r="CS210" s="1">
        <v>8.379</v>
      </c>
      <c r="CT210" s="1">
        <v>8.379</v>
      </c>
      <c r="CU210" s="1">
        <v>0.0</v>
      </c>
      <c r="CV210" s="1">
        <v>3.535</v>
      </c>
      <c r="CW210" s="1">
        <v>0.0</v>
      </c>
      <c r="CX210" s="1">
        <v>0.0</v>
      </c>
      <c r="CY210" s="1">
        <v>0.002</v>
      </c>
      <c r="CZ210" s="1">
        <v>0.119</v>
      </c>
      <c r="DA210" s="1">
        <v>17.767</v>
      </c>
      <c r="DB210" s="1">
        <v>17.886</v>
      </c>
      <c r="DC210" s="1">
        <v>0.0</v>
      </c>
      <c r="DD210" s="1">
        <v>0.819</v>
      </c>
      <c r="DE210" s="1">
        <v>0.819</v>
      </c>
      <c r="DF210" s="1">
        <v>73.843</v>
      </c>
      <c r="DG210" s="1">
        <v>19.357</v>
      </c>
      <c r="DH210" s="1">
        <v>93.2</v>
      </c>
      <c r="DI210" s="1">
        <v>1.445</v>
      </c>
      <c r="DJ210" s="1">
        <v>4.34</v>
      </c>
      <c r="DK210" s="1">
        <v>5.786</v>
      </c>
      <c r="DL210" s="1">
        <v>105.558</v>
      </c>
      <c r="DM210" s="1">
        <v>132.671</v>
      </c>
      <c r="DN210" s="1">
        <v>238.23</v>
      </c>
      <c r="DO210" s="1">
        <v>0.0</v>
      </c>
      <c r="DP210" s="1">
        <v>8.379</v>
      </c>
      <c r="DQ210" s="1">
        <v>8.379</v>
      </c>
      <c r="DR210" s="1" t="s">
        <v>158</v>
      </c>
      <c r="DS210" s="1" t="s">
        <v>157</v>
      </c>
      <c r="DT210" s="1" t="s">
        <v>157</v>
      </c>
      <c r="DU210" s="1" t="s">
        <v>157</v>
      </c>
      <c r="DV210" s="1">
        <v>326.016</v>
      </c>
      <c r="DW210" s="1" t="s">
        <v>1093</v>
      </c>
      <c r="DX210" s="1">
        <v>167.841</v>
      </c>
      <c r="DY210" s="1">
        <v>50.921</v>
      </c>
      <c r="DZ210" s="1">
        <v>111.076</v>
      </c>
      <c r="EA210" s="1" t="s">
        <v>158</v>
      </c>
      <c r="EB210" s="1" t="s">
        <v>158</v>
      </c>
      <c r="EC210" s="1" t="s">
        <v>157</v>
      </c>
      <c r="ED210" s="1" t="s">
        <v>157</v>
      </c>
      <c r="EE210" s="1" t="s">
        <v>773</v>
      </c>
      <c r="EF210" s="1" t="s">
        <v>151</v>
      </c>
      <c r="EG210" s="1" t="s">
        <v>151</v>
      </c>
    </row>
    <row r="211" ht="14.25" customHeight="1">
      <c r="A211" s="1" t="s">
        <v>774</v>
      </c>
      <c r="B211" s="1" t="s">
        <v>136</v>
      </c>
      <c r="C211" s="1">
        <v>51.0</v>
      </c>
      <c r="D211" s="4" t="s">
        <v>161</v>
      </c>
      <c r="E211" s="1">
        <v>67.4</v>
      </c>
      <c r="F211" s="1">
        <v>48.0</v>
      </c>
      <c r="G211" s="1" t="s">
        <v>154</v>
      </c>
      <c r="H211" s="1">
        <v>18.0</v>
      </c>
      <c r="I211" s="1">
        <v>92.0</v>
      </c>
      <c r="J211" s="1">
        <v>151.0</v>
      </c>
      <c r="K211" s="1">
        <v>3.145833333</v>
      </c>
      <c r="L211" s="1">
        <v>98.9</v>
      </c>
      <c r="M211" s="1">
        <v>1.3</v>
      </c>
      <c r="N211" s="1">
        <v>85.0</v>
      </c>
      <c r="O211" s="1">
        <v>5.3</v>
      </c>
      <c r="P211" s="1">
        <v>0.76</v>
      </c>
      <c r="Q211" s="1">
        <v>4.22</v>
      </c>
      <c r="R211" s="1">
        <v>0.180094787</v>
      </c>
      <c r="S211" s="1">
        <v>92.0</v>
      </c>
      <c r="T211" s="1">
        <v>7.32</v>
      </c>
      <c r="U211" s="1">
        <v>4.7175</v>
      </c>
      <c r="V211" s="1">
        <v>103.3</v>
      </c>
      <c r="W211" s="1">
        <f t="shared" si="1"/>
        <v>120.2464066</v>
      </c>
      <c r="X211" s="1">
        <v>106.7</v>
      </c>
      <c r="Y211" s="1">
        <v>65.15676718</v>
      </c>
      <c r="Z211" s="1">
        <f t="shared" si="2"/>
        <v>1.53476</v>
      </c>
      <c r="AA211" s="1">
        <v>0.357415987</v>
      </c>
      <c r="AB211" s="1">
        <v>82.8</v>
      </c>
      <c r="AC211" s="1">
        <v>27.56977434</v>
      </c>
      <c r="AD211" s="1" t="s">
        <v>139</v>
      </c>
      <c r="AE211" s="1">
        <v>38.84663164</v>
      </c>
      <c r="AF211" s="1">
        <v>101.0</v>
      </c>
      <c r="AG211" s="1" t="s">
        <v>140</v>
      </c>
      <c r="AH211" s="1" t="s">
        <v>141</v>
      </c>
      <c r="AI211" s="1" t="s">
        <v>167</v>
      </c>
      <c r="AJ211" s="1" t="s">
        <v>167</v>
      </c>
      <c r="AK211" s="1" t="s">
        <v>143</v>
      </c>
      <c r="AL211" s="1">
        <v>100.0</v>
      </c>
      <c r="AM211" s="1">
        <v>61.0</v>
      </c>
      <c r="AN211" s="1">
        <v>1946.37</v>
      </c>
      <c r="AO211" s="1">
        <v>23.0542</v>
      </c>
      <c r="AP211" s="1">
        <v>598.483</v>
      </c>
      <c r="AQ211" s="1">
        <v>1185.71</v>
      </c>
      <c r="AR211" s="1">
        <v>14.7149</v>
      </c>
      <c r="AS211" s="1">
        <v>1079.34</v>
      </c>
      <c r="AT211" s="1">
        <v>3888.12</v>
      </c>
      <c r="AU211" s="1">
        <v>276.439</v>
      </c>
      <c r="AV211" s="1">
        <v>11.156</v>
      </c>
      <c r="AW211" s="1">
        <v>2.555</v>
      </c>
      <c r="AX211" s="1">
        <v>3.30414</v>
      </c>
      <c r="AY211" s="1">
        <v>727.465</v>
      </c>
      <c r="AZ211" s="1">
        <v>1.04764</v>
      </c>
      <c r="BA211" s="1">
        <v>2.03671</v>
      </c>
      <c r="BB211" s="1">
        <v>15.5115</v>
      </c>
      <c r="BC211" s="1">
        <v>5.59771</v>
      </c>
      <c r="BD211" s="1">
        <v>0.533854</v>
      </c>
      <c r="BE211" s="1">
        <v>417.094</v>
      </c>
      <c r="BF211" s="1">
        <v>7.46193</v>
      </c>
      <c r="BG211" s="1">
        <v>177.339</v>
      </c>
      <c r="BH211" s="1">
        <v>1.290805493</v>
      </c>
      <c r="BI211" s="1">
        <v>0.367142976</v>
      </c>
      <c r="BJ211" s="1">
        <v>0.220242107</v>
      </c>
      <c r="BK211" s="1">
        <v>0.0</v>
      </c>
      <c r="BL211" s="1" t="s">
        <v>156</v>
      </c>
      <c r="BM211" s="1" t="s">
        <v>146</v>
      </c>
      <c r="BN211" s="1" t="s">
        <v>146</v>
      </c>
      <c r="BO211" s="1" t="s">
        <v>146</v>
      </c>
      <c r="BP211" s="1" t="s">
        <v>146</v>
      </c>
      <c r="BQ211" s="1" t="s">
        <v>146</v>
      </c>
      <c r="BR211" s="1" t="s">
        <v>146</v>
      </c>
      <c r="BS211" s="1">
        <v>21.15002221</v>
      </c>
      <c r="BT211" s="1">
        <v>19.95976594</v>
      </c>
      <c r="BU211" s="1">
        <v>7.092055583</v>
      </c>
      <c r="BV211" s="1">
        <v>2.614359568</v>
      </c>
      <c r="BW211" s="1">
        <v>3.29105458</v>
      </c>
      <c r="BX211" s="1">
        <v>0.174607506</v>
      </c>
      <c r="BY211" s="1">
        <v>0.089726365</v>
      </c>
      <c r="BZ211" s="1" t="s">
        <v>1091</v>
      </c>
      <c r="CA211" s="1">
        <v>29.68316832</v>
      </c>
      <c r="CB211" s="1" t="s">
        <v>148</v>
      </c>
      <c r="CC211" s="1">
        <v>0.548420893</v>
      </c>
      <c r="CD211" s="1">
        <v>0.149005559</v>
      </c>
      <c r="CE211" s="1">
        <v>0.00647189</v>
      </c>
      <c r="CF211" s="1">
        <v>0.037141554</v>
      </c>
      <c r="CG211" s="1">
        <v>0.156170263</v>
      </c>
      <c r="CH211" s="1">
        <v>2593.49</v>
      </c>
      <c r="CI211" s="2" t="s">
        <v>1080</v>
      </c>
      <c r="CJ211" s="1">
        <v>607.478</v>
      </c>
      <c r="CK211" s="1">
        <v>570.696</v>
      </c>
      <c r="CL211" s="1">
        <v>36.782</v>
      </c>
      <c r="CM211" s="1">
        <v>279.576</v>
      </c>
      <c r="CN211" s="1">
        <v>319.573</v>
      </c>
      <c r="CO211" s="1">
        <v>0.737</v>
      </c>
      <c r="CP211" s="1">
        <v>0.0</v>
      </c>
      <c r="CQ211" s="1">
        <v>0.737</v>
      </c>
      <c r="CR211" s="1">
        <v>0.0</v>
      </c>
      <c r="CS211" s="1">
        <v>7.38</v>
      </c>
      <c r="CT211" s="1">
        <v>7.38</v>
      </c>
      <c r="CU211" s="1">
        <v>0.212</v>
      </c>
      <c r="CV211" s="1">
        <v>0.737</v>
      </c>
      <c r="CW211" s="1">
        <v>0.0</v>
      </c>
      <c r="CX211" s="1">
        <v>0.0</v>
      </c>
      <c r="CY211" s="1">
        <v>93.263</v>
      </c>
      <c r="CZ211" s="1">
        <v>0.279</v>
      </c>
      <c r="DA211" s="1">
        <v>13.802</v>
      </c>
      <c r="DB211" s="1">
        <v>14.081</v>
      </c>
      <c r="DC211" s="1">
        <v>7.274</v>
      </c>
      <c r="DD211" s="1">
        <v>0.58</v>
      </c>
      <c r="DE211" s="1">
        <v>7.854</v>
      </c>
      <c r="DF211" s="1">
        <v>156.274</v>
      </c>
      <c r="DG211" s="1">
        <v>8.103</v>
      </c>
      <c r="DH211" s="1">
        <v>164.378</v>
      </c>
      <c r="DI211" s="1">
        <v>0.36</v>
      </c>
      <c r="DJ211" s="1">
        <v>0.363</v>
      </c>
      <c r="DK211" s="1">
        <v>0.723</v>
      </c>
      <c r="DL211" s="1">
        <v>312.297</v>
      </c>
      <c r="DM211" s="1">
        <v>6.554</v>
      </c>
      <c r="DN211" s="1">
        <v>318.851</v>
      </c>
      <c r="DO211" s="1">
        <v>0.0</v>
      </c>
      <c r="DP211" s="1">
        <v>7.38</v>
      </c>
      <c r="DQ211" s="1">
        <v>7.38</v>
      </c>
      <c r="DR211" s="1" t="s">
        <v>149</v>
      </c>
      <c r="DS211" s="1" t="s">
        <v>157</v>
      </c>
      <c r="DT211" s="1" t="s">
        <v>149</v>
      </c>
      <c r="DU211" s="1" t="s">
        <v>157</v>
      </c>
      <c r="DV211" s="1">
        <v>1332.475</v>
      </c>
      <c r="DW211" s="1" t="s">
        <v>1092</v>
      </c>
      <c r="DX211" s="1">
        <v>312.108</v>
      </c>
      <c r="DY211" s="1">
        <v>143.64</v>
      </c>
      <c r="DZ211" s="1">
        <v>164.189</v>
      </c>
      <c r="EA211" s="1" t="s">
        <v>149</v>
      </c>
      <c r="EB211" s="1" t="s">
        <v>157</v>
      </c>
      <c r="EC211" s="1" t="s">
        <v>149</v>
      </c>
      <c r="ED211" s="1" t="s">
        <v>157</v>
      </c>
      <c r="EE211" s="1" t="s">
        <v>775</v>
      </c>
      <c r="EF211" s="1" t="s">
        <v>151</v>
      </c>
      <c r="EG211" s="1" t="s">
        <v>151</v>
      </c>
    </row>
    <row r="212" ht="14.25" customHeight="1">
      <c r="A212" s="1" t="s">
        <v>778</v>
      </c>
      <c r="B212" s="1" t="s">
        <v>153</v>
      </c>
      <c r="C212" s="1">
        <v>24.0</v>
      </c>
      <c r="D212" s="4" t="s">
        <v>137</v>
      </c>
      <c r="E212" s="1">
        <v>77.8</v>
      </c>
      <c r="F212" s="1">
        <v>38.0</v>
      </c>
      <c r="G212" s="1" t="s">
        <v>154</v>
      </c>
      <c r="H212" s="1">
        <v>20.0</v>
      </c>
      <c r="I212" s="1">
        <v>101.0</v>
      </c>
      <c r="J212" s="1">
        <v>155.0</v>
      </c>
      <c r="K212" s="1">
        <v>4.078947368</v>
      </c>
      <c r="L212" s="1">
        <v>201.8</v>
      </c>
      <c r="M212" s="1">
        <v>1.8</v>
      </c>
      <c r="N212" s="1">
        <v>90.0</v>
      </c>
      <c r="O212" s="1">
        <v>5.7</v>
      </c>
      <c r="P212" s="1">
        <v>12.68</v>
      </c>
      <c r="Q212" s="1">
        <v>0.68</v>
      </c>
      <c r="R212" s="1">
        <v>18.64705882</v>
      </c>
      <c r="S212" s="1">
        <v>102.0</v>
      </c>
      <c r="T212" s="1">
        <v>15.23</v>
      </c>
      <c r="U212" s="1">
        <v>4.995</v>
      </c>
      <c r="V212" s="1">
        <v>151.4</v>
      </c>
      <c r="W212" s="1">
        <f t="shared" si="1"/>
        <v>203.7458194</v>
      </c>
      <c r="X212" s="1">
        <v>51.3</v>
      </c>
      <c r="Y212" s="1">
        <v>29.57652334</v>
      </c>
      <c r="Z212" s="1">
        <f t="shared" si="2"/>
        <v>3.38106</v>
      </c>
      <c r="AA212" s="1">
        <v>0.318382849</v>
      </c>
      <c r="AB212" s="1">
        <v>96.4</v>
      </c>
      <c r="AC212" s="1">
        <v>29.68707848</v>
      </c>
      <c r="AD212" s="1" t="s">
        <v>139</v>
      </c>
      <c r="AE212" s="1">
        <v>40.91058637</v>
      </c>
      <c r="AF212" s="1">
        <v>97.5</v>
      </c>
      <c r="AG212" s="1" t="s">
        <v>140</v>
      </c>
      <c r="AH212" s="1" t="s">
        <v>141</v>
      </c>
      <c r="AI212" s="1" t="s">
        <v>167</v>
      </c>
      <c r="AJ212" s="1" t="s">
        <v>167</v>
      </c>
      <c r="AK212" s="1" t="s">
        <v>143</v>
      </c>
      <c r="AL212" s="1">
        <v>104.0</v>
      </c>
      <c r="AM212" s="1">
        <v>68.0</v>
      </c>
      <c r="AN212" s="1">
        <v>2279.84</v>
      </c>
      <c r="AO212" s="1">
        <v>17.3522</v>
      </c>
      <c r="AP212" s="1">
        <v>650.353</v>
      </c>
      <c r="AQ212" s="1">
        <v>1166.22</v>
      </c>
      <c r="AR212" s="1">
        <v>15.1536</v>
      </c>
      <c r="AS212" s="1">
        <v>2185.01</v>
      </c>
      <c r="AT212" s="1">
        <v>2628.51</v>
      </c>
      <c r="AU212" s="1">
        <v>229.941</v>
      </c>
      <c r="AV212" s="1">
        <v>10.8271</v>
      </c>
      <c r="AW212" s="1">
        <v>1.39028</v>
      </c>
      <c r="AX212" s="1">
        <v>3.04899</v>
      </c>
      <c r="AY212" s="1">
        <v>948.277</v>
      </c>
      <c r="AZ212" s="1">
        <v>1.65871</v>
      </c>
      <c r="BA212" s="1">
        <v>2.0672</v>
      </c>
      <c r="BB212" s="1">
        <v>20.1226</v>
      </c>
      <c r="BC212" s="1">
        <v>4.6825</v>
      </c>
      <c r="BD212" s="1">
        <v>0.66748</v>
      </c>
      <c r="BE212" s="1">
        <v>473.8</v>
      </c>
      <c r="BF212" s="1">
        <v>7.35281</v>
      </c>
      <c r="BG212" s="1">
        <v>99.4449</v>
      </c>
      <c r="BH212" s="1">
        <v>0.77130872</v>
      </c>
      <c r="BI212" s="1">
        <v>0.236329544</v>
      </c>
      <c r="BJ212" s="1">
        <v>0.108842788</v>
      </c>
      <c r="BK212" s="1">
        <v>0.032234465</v>
      </c>
      <c r="BL212" s="1" t="s">
        <v>144</v>
      </c>
      <c r="BM212" s="1" t="s">
        <v>146</v>
      </c>
      <c r="BN212" s="1" t="s">
        <v>146</v>
      </c>
      <c r="BO212" s="1" t="s">
        <v>145</v>
      </c>
      <c r="BP212" s="1" t="s">
        <v>146</v>
      </c>
      <c r="BQ212" s="1" t="s">
        <v>146</v>
      </c>
      <c r="BR212" s="1" t="s">
        <v>145</v>
      </c>
      <c r="BS212" s="1">
        <v>17.9724348</v>
      </c>
      <c r="BT212" s="1">
        <v>16.35611802</v>
      </c>
      <c r="BU212" s="1">
        <v>4.619607387</v>
      </c>
      <c r="BV212" s="1">
        <v>2.145033156</v>
      </c>
      <c r="BW212" s="1">
        <v>3.432484028</v>
      </c>
      <c r="BX212" s="1">
        <v>0.451982533</v>
      </c>
      <c r="BY212" s="1">
        <v>0.198237953</v>
      </c>
      <c r="BZ212" s="1" t="s">
        <v>1091</v>
      </c>
      <c r="CA212" s="1">
        <v>39.03589744</v>
      </c>
      <c r="CB212" s="1" t="s">
        <v>148</v>
      </c>
      <c r="CC212" s="1">
        <v>0.268312388</v>
      </c>
      <c r="CD212" s="1">
        <v>0.182181329</v>
      </c>
      <c r="CE212" s="1">
        <v>0.074955117</v>
      </c>
      <c r="CF212" s="1">
        <v>0.038689408</v>
      </c>
      <c r="CG212" s="1">
        <v>0.245287253</v>
      </c>
      <c r="CH212" s="1">
        <v>156.508</v>
      </c>
      <c r="CI212" s="2" t="s">
        <v>1093</v>
      </c>
      <c r="CJ212" s="1">
        <v>100.816</v>
      </c>
      <c r="CK212" s="1">
        <v>79.912</v>
      </c>
      <c r="CL212" s="1">
        <v>20.904</v>
      </c>
      <c r="CM212" s="1">
        <v>69.3</v>
      </c>
      <c r="CN212" s="1">
        <v>9.519</v>
      </c>
      <c r="CO212" s="1">
        <v>20.419</v>
      </c>
      <c r="CP212" s="1">
        <v>0.0</v>
      </c>
      <c r="CQ212" s="1">
        <v>20.419</v>
      </c>
      <c r="CR212" s="1">
        <v>0.0</v>
      </c>
      <c r="CS212" s="1">
        <v>1.578</v>
      </c>
      <c r="CT212" s="1">
        <v>1.578</v>
      </c>
      <c r="CU212" s="1">
        <v>0.0</v>
      </c>
      <c r="CV212" s="1">
        <v>20.358</v>
      </c>
      <c r="CW212" s="1">
        <v>0.23</v>
      </c>
      <c r="CX212" s="1">
        <v>0.0</v>
      </c>
      <c r="CY212" s="1">
        <v>0.169</v>
      </c>
      <c r="CZ212" s="1">
        <v>1.031</v>
      </c>
      <c r="DA212" s="1">
        <v>0.354</v>
      </c>
      <c r="DB212" s="1">
        <v>1.385</v>
      </c>
      <c r="DC212" s="1">
        <v>0.001</v>
      </c>
      <c r="DD212" s="1">
        <v>0.206</v>
      </c>
      <c r="DE212" s="1">
        <v>0.207</v>
      </c>
      <c r="DF212" s="1">
        <v>54.261</v>
      </c>
      <c r="DG212" s="1">
        <v>13.048</v>
      </c>
      <c r="DH212" s="1">
        <v>67.309</v>
      </c>
      <c r="DI212" s="1">
        <v>0.87</v>
      </c>
      <c r="DJ212" s="1">
        <v>4.488</v>
      </c>
      <c r="DK212" s="1">
        <v>5.358</v>
      </c>
      <c r="DL212" s="1">
        <v>2.93</v>
      </c>
      <c r="DM212" s="1">
        <v>1.231</v>
      </c>
      <c r="DN212" s="1">
        <v>4.161</v>
      </c>
      <c r="DO212" s="1">
        <v>0.0</v>
      </c>
      <c r="DP212" s="1">
        <v>1.578</v>
      </c>
      <c r="DQ212" s="1">
        <v>1.578</v>
      </c>
      <c r="DR212" s="1" t="s">
        <v>158</v>
      </c>
      <c r="DS212" s="1" t="s">
        <v>158</v>
      </c>
      <c r="DT212" s="1" t="s">
        <v>157</v>
      </c>
      <c r="DU212" s="1" t="s">
        <v>158</v>
      </c>
      <c r="DV212" s="1">
        <v>68.648</v>
      </c>
      <c r="DW212" s="1" t="s">
        <v>1093</v>
      </c>
      <c r="DX212" s="1">
        <v>44.221</v>
      </c>
      <c r="DY212" s="1">
        <v>30.397</v>
      </c>
      <c r="DZ212" s="1">
        <v>4.175</v>
      </c>
      <c r="EA212" s="1" t="s">
        <v>158</v>
      </c>
      <c r="EB212" s="1" t="s">
        <v>158</v>
      </c>
      <c r="EC212" s="1" t="s">
        <v>158</v>
      </c>
      <c r="ED212" s="1" t="s">
        <v>158</v>
      </c>
      <c r="EE212" s="1" t="s">
        <v>779</v>
      </c>
      <c r="EF212" s="1" t="s">
        <v>151</v>
      </c>
      <c r="EG212" s="1" t="s">
        <v>151</v>
      </c>
    </row>
    <row r="213" ht="14.25" customHeight="1">
      <c r="A213" s="1" t="s">
        <v>780</v>
      </c>
      <c r="B213" s="1" t="s">
        <v>153</v>
      </c>
      <c r="C213" s="1">
        <v>36.0</v>
      </c>
      <c r="D213" s="4" t="s">
        <v>137</v>
      </c>
      <c r="E213" s="1">
        <v>96.7</v>
      </c>
      <c r="F213" s="1">
        <v>32.0</v>
      </c>
      <c r="G213" s="1" t="s">
        <v>154</v>
      </c>
      <c r="H213" s="1">
        <v>42.0</v>
      </c>
      <c r="I213" s="1">
        <v>109.0</v>
      </c>
      <c r="J213" s="1">
        <v>167.0</v>
      </c>
      <c r="K213" s="1">
        <v>5.21875</v>
      </c>
      <c r="L213" s="1">
        <v>208.2</v>
      </c>
      <c r="M213" s="1">
        <v>1.2</v>
      </c>
      <c r="N213" s="1">
        <v>83.0</v>
      </c>
      <c r="O213" s="1">
        <v>5.5</v>
      </c>
      <c r="P213" s="1">
        <v>6.79</v>
      </c>
      <c r="Q213" s="1">
        <v>2.95</v>
      </c>
      <c r="R213" s="1">
        <v>2.301694915</v>
      </c>
      <c r="S213" s="1">
        <v>210.0</v>
      </c>
      <c r="T213" s="1">
        <v>18.95</v>
      </c>
      <c r="U213" s="1">
        <v>4.6065</v>
      </c>
      <c r="V213" s="1">
        <v>205.6</v>
      </c>
      <c r="W213" s="1">
        <f t="shared" si="1"/>
        <v>342.5214641</v>
      </c>
      <c r="X213" s="1">
        <v>42.4</v>
      </c>
      <c r="Y213" s="1">
        <v>25.77521095</v>
      </c>
      <c r="Z213" s="1">
        <f t="shared" si="2"/>
        <v>3.879696667</v>
      </c>
      <c r="AA213" s="1">
        <v>0.312439699</v>
      </c>
      <c r="AB213" s="1">
        <v>63.2</v>
      </c>
      <c r="AC213" s="1">
        <v>24.38177539</v>
      </c>
      <c r="AD213" s="1" t="s">
        <v>154</v>
      </c>
      <c r="AE213" s="1">
        <v>38.39102213</v>
      </c>
      <c r="AF213" s="1">
        <v>82.9</v>
      </c>
      <c r="AG213" s="1" t="s">
        <v>140</v>
      </c>
      <c r="AH213" s="1" t="s">
        <v>154</v>
      </c>
      <c r="AI213" s="1" t="s">
        <v>142</v>
      </c>
      <c r="AJ213" s="1" t="s">
        <v>142</v>
      </c>
      <c r="AK213" s="1" t="s">
        <v>143</v>
      </c>
      <c r="AL213" s="1">
        <v>95.0</v>
      </c>
      <c r="AM213" s="1">
        <v>63.0</v>
      </c>
      <c r="AN213" s="1">
        <v>1609.24</v>
      </c>
      <c r="AO213" s="1">
        <v>19.4605</v>
      </c>
      <c r="AP213" s="1">
        <v>311.63</v>
      </c>
      <c r="AQ213" s="1">
        <v>794.959</v>
      </c>
      <c r="AR213" s="1">
        <v>10.9082</v>
      </c>
      <c r="AS213" s="1">
        <v>769.346</v>
      </c>
      <c r="AT213" s="1">
        <v>2958.12</v>
      </c>
      <c r="AU213" s="1">
        <v>229.196</v>
      </c>
      <c r="AV213" s="1">
        <v>9.85408</v>
      </c>
      <c r="AW213" s="1">
        <v>1.69811</v>
      </c>
      <c r="AX213" s="1">
        <v>2.7171</v>
      </c>
      <c r="AY213" s="1">
        <v>828.007</v>
      </c>
      <c r="AZ213" s="1">
        <v>0.799881</v>
      </c>
      <c r="BA213" s="1">
        <v>1.62961</v>
      </c>
      <c r="BB213" s="1">
        <v>10.5841</v>
      </c>
      <c r="BC213" s="1">
        <v>5.083</v>
      </c>
      <c r="BD213" s="1">
        <v>0.762097</v>
      </c>
      <c r="BE213" s="1">
        <v>330.319</v>
      </c>
      <c r="BF213" s="1">
        <v>7.11182</v>
      </c>
      <c r="BG213" s="1">
        <v>131.34</v>
      </c>
      <c r="BH213" s="1">
        <v>1.500372485</v>
      </c>
      <c r="BI213" s="1">
        <v>0.430981134</v>
      </c>
      <c r="BJ213" s="1">
        <v>0.165277938</v>
      </c>
      <c r="BK213" s="1">
        <v>0.0</v>
      </c>
      <c r="BL213" s="1" t="s">
        <v>144</v>
      </c>
      <c r="BM213" s="1" t="s">
        <v>146</v>
      </c>
      <c r="BN213" s="1" t="s">
        <v>145</v>
      </c>
      <c r="BO213" s="1" t="s">
        <v>145</v>
      </c>
      <c r="BP213" s="1" t="s">
        <v>146</v>
      </c>
      <c r="BQ213" s="1" t="s">
        <v>146</v>
      </c>
      <c r="BR213" s="1" t="s">
        <v>145</v>
      </c>
      <c r="BS213" s="1">
        <v>27.99895155</v>
      </c>
      <c r="BT213" s="1">
        <v>18.17033616</v>
      </c>
      <c r="BU213" s="1">
        <v>22.62060231</v>
      </c>
      <c r="BV213" s="1">
        <v>9.442650344</v>
      </c>
      <c r="BW213" s="1">
        <v>2.897741888</v>
      </c>
      <c r="BX213" s="1">
        <v>0.324759825</v>
      </c>
      <c r="BY213" s="1">
        <v>0.201839543</v>
      </c>
      <c r="BZ213" s="1" t="s">
        <v>1091</v>
      </c>
      <c r="CA213" s="1">
        <v>37.15802171</v>
      </c>
      <c r="CB213" s="1" t="s">
        <v>148</v>
      </c>
      <c r="CC213" s="1">
        <v>0.047627361</v>
      </c>
      <c r="CD213" s="1">
        <v>0.102342959</v>
      </c>
      <c r="CE213" s="1">
        <v>0.009916547</v>
      </c>
      <c r="CF213" s="1">
        <v>0.41174622</v>
      </c>
      <c r="CG213" s="1">
        <v>0.217395859</v>
      </c>
      <c r="CH213" s="1">
        <v>594.023</v>
      </c>
      <c r="CI213" s="2" t="s">
        <v>1093</v>
      </c>
      <c r="CJ213" s="1">
        <v>19.557</v>
      </c>
      <c r="CK213" s="1">
        <v>13.097</v>
      </c>
      <c r="CL213" s="1">
        <v>6.46</v>
      </c>
      <c r="CM213" s="1">
        <v>15.323</v>
      </c>
      <c r="CN213" s="1">
        <v>1.013</v>
      </c>
      <c r="CO213" s="1">
        <v>0.417</v>
      </c>
      <c r="CP213" s="1">
        <v>0.0</v>
      </c>
      <c r="CQ213" s="1">
        <v>0.417</v>
      </c>
      <c r="CR213" s="1">
        <v>0.026</v>
      </c>
      <c r="CS213" s="1">
        <v>2.779</v>
      </c>
      <c r="CT213" s="1">
        <v>2.805</v>
      </c>
      <c r="CU213" s="1">
        <v>0.0</v>
      </c>
      <c r="CV213" s="1">
        <v>0.0</v>
      </c>
      <c r="CW213" s="1">
        <v>0.0</v>
      </c>
      <c r="CX213" s="1">
        <v>0.0</v>
      </c>
      <c r="CY213" s="1">
        <v>11.276</v>
      </c>
      <c r="CZ213" s="1">
        <v>0.134</v>
      </c>
      <c r="DA213" s="1">
        <v>0.0</v>
      </c>
      <c r="DB213" s="1">
        <v>0.134</v>
      </c>
      <c r="DC213" s="1">
        <v>0.033</v>
      </c>
      <c r="DD213" s="1">
        <v>3.036</v>
      </c>
      <c r="DE213" s="1">
        <v>3.069</v>
      </c>
      <c r="DF213" s="1">
        <v>0.596</v>
      </c>
      <c r="DG213" s="1">
        <v>0.248</v>
      </c>
      <c r="DH213" s="1">
        <v>0.845</v>
      </c>
      <c r="DI213" s="1">
        <v>0.034</v>
      </c>
      <c r="DJ213" s="1">
        <v>0.117</v>
      </c>
      <c r="DK213" s="1">
        <v>0.151</v>
      </c>
      <c r="DL213" s="1">
        <v>0.581</v>
      </c>
      <c r="DM213" s="1">
        <v>0.281</v>
      </c>
      <c r="DN213" s="1">
        <v>0.862</v>
      </c>
      <c r="DO213" s="1">
        <v>0.026</v>
      </c>
      <c r="DP213" s="1">
        <v>2.779</v>
      </c>
      <c r="DQ213" s="1">
        <v>2.805</v>
      </c>
      <c r="DR213" s="1" t="s">
        <v>158</v>
      </c>
      <c r="DS213" s="1" t="s">
        <v>158</v>
      </c>
      <c r="DT213" s="1" t="s">
        <v>158</v>
      </c>
      <c r="DU213" s="1" t="s">
        <v>158</v>
      </c>
      <c r="DV213" s="1">
        <v>369.133</v>
      </c>
      <c r="DW213" s="1" t="s">
        <v>1093</v>
      </c>
      <c r="DX213" s="1">
        <v>12.153</v>
      </c>
      <c r="DY213" s="1">
        <v>9.522</v>
      </c>
      <c r="DZ213" s="1">
        <v>0.629</v>
      </c>
      <c r="EA213" s="1" t="s">
        <v>158</v>
      </c>
      <c r="EB213" s="1" t="s">
        <v>158</v>
      </c>
      <c r="EC213" s="1" t="s">
        <v>158</v>
      </c>
      <c r="ED213" s="1" t="s">
        <v>158</v>
      </c>
      <c r="EE213" s="1" t="s">
        <v>781</v>
      </c>
      <c r="EF213" s="1" t="s">
        <v>165</v>
      </c>
      <c r="EG213" s="1" t="s">
        <v>151</v>
      </c>
    </row>
    <row r="214" ht="14.25" customHeight="1">
      <c r="A214" s="1" t="s">
        <v>782</v>
      </c>
      <c r="B214" s="1" t="s">
        <v>153</v>
      </c>
      <c r="C214" s="1">
        <v>39.0</v>
      </c>
      <c r="D214" s="4" t="s">
        <v>137</v>
      </c>
      <c r="E214" s="1">
        <v>91.5</v>
      </c>
      <c r="F214" s="1">
        <v>42.0</v>
      </c>
      <c r="G214" s="1" t="s">
        <v>154</v>
      </c>
      <c r="H214" s="1">
        <v>18.0</v>
      </c>
      <c r="I214" s="1">
        <v>120.0</v>
      </c>
      <c r="J214" s="1">
        <v>177.0</v>
      </c>
      <c r="K214" s="1">
        <v>4.214285714</v>
      </c>
      <c r="L214" s="1">
        <v>209.3</v>
      </c>
      <c r="M214" s="1">
        <v>4.3</v>
      </c>
      <c r="N214" s="1">
        <v>102.0</v>
      </c>
      <c r="O214" s="1">
        <v>6.0</v>
      </c>
      <c r="P214" s="1">
        <v>12.49</v>
      </c>
      <c r="Q214" s="1">
        <v>5.52</v>
      </c>
      <c r="R214" s="1">
        <v>2.262681159</v>
      </c>
      <c r="S214" s="1">
        <v>92.0</v>
      </c>
      <c r="T214" s="1">
        <v>15.19</v>
      </c>
      <c r="U214" s="1">
        <v>5.661</v>
      </c>
      <c r="V214" s="1">
        <v>118.5</v>
      </c>
      <c r="W214" s="1">
        <f t="shared" si="1"/>
        <v>140.5830634</v>
      </c>
      <c r="X214" s="1">
        <v>49.8</v>
      </c>
      <c r="Y214" s="1">
        <v>26.16565371</v>
      </c>
      <c r="Z214" s="1">
        <f t="shared" si="2"/>
        <v>3.821804</v>
      </c>
      <c r="AA214" s="1">
        <v>0.313078389</v>
      </c>
      <c r="AB214" s="1">
        <v>69.5</v>
      </c>
      <c r="AC214" s="1">
        <v>29.92367096</v>
      </c>
      <c r="AD214" s="1" t="s">
        <v>139</v>
      </c>
      <c r="AE214" s="1">
        <v>36.51112683</v>
      </c>
      <c r="AF214" s="1">
        <v>84.7</v>
      </c>
      <c r="AG214" s="1" t="s">
        <v>140</v>
      </c>
      <c r="AH214" s="1" t="s">
        <v>154</v>
      </c>
      <c r="AI214" s="1" t="s">
        <v>142</v>
      </c>
      <c r="AJ214" s="1" t="s">
        <v>142</v>
      </c>
      <c r="AK214" s="1" t="s">
        <v>143</v>
      </c>
      <c r="AL214" s="1">
        <v>110.0</v>
      </c>
      <c r="AM214" s="1">
        <v>79.0</v>
      </c>
      <c r="AN214" s="1">
        <v>1821.26</v>
      </c>
      <c r="AO214" s="1">
        <v>14.658</v>
      </c>
      <c r="AP214" s="1">
        <v>457.249</v>
      </c>
      <c r="AQ214" s="1">
        <v>817.738</v>
      </c>
      <c r="AR214" s="1">
        <v>11.4592</v>
      </c>
      <c r="AS214" s="1">
        <v>1257.29</v>
      </c>
      <c r="AT214" s="1">
        <v>2407.26</v>
      </c>
      <c r="AU214" s="1">
        <v>191.049</v>
      </c>
      <c r="AV214" s="1">
        <v>9.58403</v>
      </c>
      <c r="AW214" s="1">
        <v>1.35809</v>
      </c>
      <c r="AX214" s="1">
        <v>2.94737</v>
      </c>
      <c r="AY214" s="1">
        <v>647.889</v>
      </c>
      <c r="AZ214" s="1">
        <v>0.986688</v>
      </c>
      <c r="BA214" s="1">
        <v>1.17309</v>
      </c>
      <c r="BB214" s="1">
        <v>13.5077</v>
      </c>
      <c r="BC214" s="1">
        <v>4.29315</v>
      </c>
      <c r="BD214" s="1">
        <v>2.11742</v>
      </c>
      <c r="BE214" s="1">
        <v>306.813</v>
      </c>
      <c r="BF214" s="1">
        <v>6.78765</v>
      </c>
      <c r="BG214" s="1">
        <v>157.844</v>
      </c>
      <c r="BH214" s="1">
        <v>0.861326626</v>
      </c>
      <c r="BI214" s="1">
        <v>0.8005202</v>
      </c>
      <c r="BJ214" s="1">
        <v>0.220932821</v>
      </c>
      <c r="BK214" s="1">
        <v>0.0</v>
      </c>
      <c r="BL214" s="1" t="s">
        <v>144</v>
      </c>
      <c r="BM214" s="1" t="s">
        <v>146</v>
      </c>
      <c r="BN214" s="1" t="s">
        <v>146</v>
      </c>
      <c r="BO214" s="1" t="s">
        <v>145</v>
      </c>
      <c r="BP214" s="1" t="s">
        <v>145</v>
      </c>
      <c r="BQ214" s="1" t="s">
        <v>145</v>
      </c>
      <c r="BR214" s="1" t="s">
        <v>145</v>
      </c>
      <c r="BS214" s="1">
        <v>27.12215243</v>
      </c>
      <c r="BT214" s="1">
        <v>21.35755472</v>
      </c>
      <c r="BU214" s="1">
        <v>19.17349561</v>
      </c>
      <c r="BV214" s="1">
        <v>8.532517583</v>
      </c>
      <c r="BW214" s="1">
        <v>4.998359641</v>
      </c>
      <c r="BX214" s="1">
        <v>0.689938379</v>
      </c>
      <c r="BY214" s="1">
        <v>0.378878846</v>
      </c>
      <c r="BZ214" s="1" t="s">
        <v>1091</v>
      </c>
      <c r="CA214" s="1">
        <v>40.01416765</v>
      </c>
      <c r="CB214" s="1" t="s">
        <v>148</v>
      </c>
      <c r="CC214" s="1">
        <v>0.2080209</v>
      </c>
      <c r="CD214" s="1">
        <v>0.064805076</v>
      </c>
      <c r="CE214" s="1">
        <v>0.13341024</v>
      </c>
      <c r="CF214" s="1">
        <v>0.084416245</v>
      </c>
      <c r="CG214" s="1">
        <v>0.052115496</v>
      </c>
      <c r="CH214" s="1">
        <v>1078.856</v>
      </c>
      <c r="CI214" s="2" t="s">
        <v>1080</v>
      </c>
      <c r="CJ214" s="1">
        <v>887.745</v>
      </c>
      <c r="CK214" s="1">
        <v>617.654</v>
      </c>
      <c r="CL214" s="1">
        <v>270.091</v>
      </c>
      <c r="CM214" s="1">
        <v>50.345</v>
      </c>
      <c r="CN214" s="1">
        <v>808.364</v>
      </c>
      <c r="CO214" s="1">
        <v>6.658</v>
      </c>
      <c r="CP214" s="1">
        <v>0.0</v>
      </c>
      <c r="CQ214" s="1">
        <v>6.658</v>
      </c>
      <c r="CR214" s="1">
        <v>0.0</v>
      </c>
      <c r="CS214" s="1">
        <v>22.377</v>
      </c>
      <c r="CT214" s="1">
        <v>22.377</v>
      </c>
      <c r="CU214" s="1">
        <v>0.0</v>
      </c>
      <c r="CV214" s="1">
        <v>1.078</v>
      </c>
      <c r="CW214" s="1">
        <v>0.0</v>
      </c>
      <c r="CX214" s="1">
        <v>0.0</v>
      </c>
      <c r="CY214" s="1">
        <v>45.535</v>
      </c>
      <c r="CZ214" s="1">
        <v>0.022</v>
      </c>
      <c r="DA214" s="1">
        <v>0.0</v>
      </c>
      <c r="DB214" s="1">
        <v>0.022</v>
      </c>
      <c r="DC214" s="1">
        <v>4.348</v>
      </c>
      <c r="DD214" s="1">
        <v>0.026</v>
      </c>
      <c r="DE214" s="1">
        <v>4.374</v>
      </c>
      <c r="DF214" s="1">
        <v>0.063</v>
      </c>
      <c r="DG214" s="1">
        <v>0.3</v>
      </c>
      <c r="DH214" s="1">
        <v>0.363</v>
      </c>
      <c r="DI214" s="1">
        <v>0.128</v>
      </c>
      <c r="DJ214" s="1">
        <v>0.669</v>
      </c>
      <c r="DK214" s="1">
        <v>0.797</v>
      </c>
      <c r="DL214" s="1">
        <v>560.848</v>
      </c>
      <c r="DM214" s="1">
        <v>246.718</v>
      </c>
      <c r="DN214" s="1">
        <v>807.567</v>
      </c>
      <c r="DO214" s="1">
        <v>0.0</v>
      </c>
      <c r="DP214" s="1">
        <v>22.377</v>
      </c>
      <c r="DQ214" s="1">
        <v>22.377</v>
      </c>
      <c r="DR214" s="1" t="s">
        <v>157</v>
      </c>
      <c r="DS214" s="1" t="s">
        <v>149</v>
      </c>
      <c r="DT214" s="1" t="s">
        <v>158</v>
      </c>
      <c r="DU214" s="1" t="s">
        <v>149</v>
      </c>
      <c r="DV214" s="1">
        <v>592.368</v>
      </c>
      <c r="DW214" s="1" t="s">
        <v>1092</v>
      </c>
      <c r="DX214" s="1">
        <v>487.434</v>
      </c>
      <c r="DY214" s="1">
        <v>27.643</v>
      </c>
      <c r="DZ214" s="1">
        <v>443.849</v>
      </c>
      <c r="EA214" s="1" t="s">
        <v>157</v>
      </c>
      <c r="EB214" s="1" t="s">
        <v>149</v>
      </c>
      <c r="EC214" s="1" t="s">
        <v>158</v>
      </c>
      <c r="ED214" s="1" t="s">
        <v>149</v>
      </c>
      <c r="EE214" s="1" t="s">
        <v>783</v>
      </c>
      <c r="EF214" s="1" t="s">
        <v>151</v>
      </c>
      <c r="EG214" s="1" t="s">
        <v>151</v>
      </c>
    </row>
    <row r="215" ht="14.25" customHeight="1">
      <c r="A215" s="1" t="s">
        <v>784</v>
      </c>
      <c r="B215" s="1" t="s">
        <v>153</v>
      </c>
      <c r="C215" s="1">
        <v>35.0</v>
      </c>
      <c r="D215" s="4" t="s">
        <v>137</v>
      </c>
      <c r="E215" s="1">
        <v>59.8</v>
      </c>
      <c r="F215" s="1">
        <v>15.0</v>
      </c>
      <c r="G215" s="1" t="s">
        <v>154</v>
      </c>
      <c r="H215" s="1">
        <v>49.0</v>
      </c>
      <c r="I215" s="1">
        <v>89.0</v>
      </c>
      <c r="J215" s="1">
        <v>142.0</v>
      </c>
      <c r="K215" s="1">
        <v>9.466666667</v>
      </c>
      <c r="L215" s="1">
        <v>209.3</v>
      </c>
      <c r="M215" s="1">
        <v>0.5</v>
      </c>
      <c r="N215" s="1">
        <v>76.0</v>
      </c>
      <c r="O215" s="1">
        <v>5.6</v>
      </c>
      <c r="P215" s="1">
        <v>3.98</v>
      </c>
      <c r="Q215" s="1">
        <v>7.72</v>
      </c>
      <c r="R215" s="1">
        <v>0.515544041</v>
      </c>
      <c r="S215" s="1">
        <v>77.0</v>
      </c>
      <c r="T215" s="1">
        <v>6.96</v>
      </c>
      <c r="U215" s="1">
        <v>4.218</v>
      </c>
      <c r="V215" s="1">
        <v>125.1</v>
      </c>
      <c r="W215" s="1">
        <f t="shared" si="1"/>
        <v>193.8718663</v>
      </c>
      <c r="X215" s="1">
        <v>115.7</v>
      </c>
      <c r="Y215" s="1">
        <v>76.64197773</v>
      </c>
      <c r="Z215" s="1">
        <f t="shared" si="2"/>
        <v>1.304768</v>
      </c>
      <c r="AA215" s="1">
        <v>0.366655858</v>
      </c>
      <c r="AB215" s="1">
        <v>48.0</v>
      </c>
      <c r="AC215" s="1">
        <v>20.94061764</v>
      </c>
      <c r="AD215" s="1" t="s">
        <v>154</v>
      </c>
      <c r="AE215" s="1">
        <v>32.71108924</v>
      </c>
      <c r="AF215" s="1">
        <v>73.6</v>
      </c>
      <c r="AG215" s="1" t="s">
        <v>154</v>
      </c>
      <c r="AH215" s="1" t="s">
        <v>154</v>
      </c>
      <c r="AI215" s="1" t="s">
        <v>142</v>
      </c>
      <c r="AJ215" s="1" t="s">
        <v>142</v>
      </c>
      <c r="AK215" s="1" t="s">
        <v>143</v>
      </c>
      <c r="AL215" s="1">
        <v>96.0</v>
      </c>
      <c r="AM215" s="1">
        <v>54.0</v>
      </c>
      <c r="AN215" s="1">
        <v>2048.77</v>
      </c>
      <c r="AO215" s="1">
        <v>28.4713</v>
      </c>
      <c r="AP215" s="1">
        <v>475.031</v>
      </c>
      <c r="AQ215" s="1">
        <v>889.377</v>
      </c>
      <c r="AR215" s="1">
        <v>13.2905</v>
      </c>
      <c r="AS215" s="1">
        <v>698.794</v>
      </c>
      <c r="AT215" s="1">
        <v>3142.13</v>
      </c>
      <c r="AU215" s="1">
        <v>283.837</v>
      </c>
      <c r="AV215" s="1">
        <v>9.68764</v>
      </c>
      <c r="AW215" s="1">
        <v>1.9784</v>
      </c>
      <c r="AX215" s="1">
        <v>3.86221</v>
      </c>
      <c r="AY215" s="1">
        <v>684.491</v>
      </c>
      <c r="AZ215" s="1">
        <v>1.21055</v>
      </c>
      <c r="BA215" s="1">
        <v>1.36397</v>
      </c>
      <c r="BB215" s="1">
        <v>12.6707</v>
      </c>
      <c r="BC215" s="1">
        <v>4.34696</v>
      </c>
      <c r="BD215" s="1">
        <v>1.2125</v>
      </c>
      <c r="BE215" s="1">
        <v>480.885</v>
      </c>
      <c r="BF215" s="1">
        <v>5.90849</v>
      </c>
      <c r="BG215" s="1">
        <v>154.1</v>
      </c>
      <c r="BH215" s="1">
        <v>0.928458245</v>
      </c>
      <c r="BI215" s="1">
        <v>0.158997052</v>
      </c>
      <c r="BJ215" s="1">
        <v>0.09766037</v>
      </c>
      <c r="BK215" s="1">
        <v>0.0</v>
      </c>
      <c r="BL215" s="1" t="s">
        <v>156</v>
      </c>
      <c r="BM215" s="1" t="s">
        <v>146</v>
      </c>
      <c r="BN215" s="1" t="s">
        <v>146</v>
      </c>
      <c r="BO215" s="1" t="s">
        <v>145</v>
      </c>
      <c r="BP215" s="1" t="s">
        <v>146</v>
      </c>
      <c r="BQ215" s="1" t="s">
        <v>146</v>
      </c>
      <c r="BR215" s="1" t="s">
        <v>146</v>
      </c>
      <c r="BS215" s="1">
        <v>21.69389131</v>
      </c>
      <c r="BT215" s="1">
        <v>23.33932391</v>
      </c>
      <c r="BU215" s="1">
        <v>10.78698114</v>
      </c>
      <c r="BV215" s="1">
        <v>5.10894711</v>
      </c>
      <c r="BW215" s="1">
        <v>6.590004914</v>
      </c>
      <c r="BX215" s="1">
        <v>-0.747026201</v>
      </c>
      <c r="BY215" s="1">
        <v>-0.364580869</v>
      </c>
      <c r="BZ215" s="1" t="s">
        <v>1094</v>
      </c>
      <c r="CA215" s="1">
        <v>34.85869565</v>
      </c>
      <c r="CB215" s="1" t="s">
        <v>148</v>
      </c>
      <c r="CC215" s="1">
        <v>0.002746296</v>
      </c>
      <c r="CD215" s="1">
        <v>0.098209105</v>
      </c>
      <c r="CE215" s="1">
        <v>0.059876997</v>
      </c>
      <c r="CF215" s="1">
        <v>0.414187909</v>
      </c>
      <c r="CG215" s="1">
        <v>0.198506943</v>
      </c>
      <c r="CH215" s="1">
        <v>1567.63</v>
      </c>
      <c r="CI215" s="2" t="s">
        <v>1080</v>
      </c>
      <c r="CJ215" s="1">
        <v>577.223</v>
      </c>
      <c r="CK215" s="1">
        <v>453.552</v>
      </c>
      <c r="CL215" s="1">
        <v>123.671</v>
      </c>
      <c r="CM215" s="1">
        <v>374.771</v>
      </c>
      <c r="CN215" s="1">
        <v>163.572</v>
      </c>
      <c r="CO215" s="1">
        <v>21.212</v>
      </c>
      <c r="CP215" s="1">
        <v>0.0</v>
      </c>
      <c r="CQ215" s="1">
        <v>21.212</v>
      </c>
      <c r="CR215" s="1">
        <v>0.009</v>
      </c>
      <c r="CS215" s="1">
        <v>17.394</v>
      </c>
      <c r="CT215" s="1">
        <v>17.403</v>
      </c>
      <c r="CU215" s="1">
        <v>0.266</v>
      </c>
      <c r="CV215" s="1">
        <v>21.12</v>
      </c>
      <c r="CW215" s="1">
        <v>202.232</v>
      </c>
      <c r="CX215" s="1">
        <v>0.0</v>
      </c>
      <c r="CY215" s="1">
        <v>139.053</v>
      </c>
      <c r="CZ215" s="1">
        <v>0.046</v>
      </c>
      <c r="DA215" s="1">
        <v>0.33</v>
      </c>
      <c r="DB215" s="1">
        <v>0.377</v>
      </c>
      <c r="DC215" s="1">
        <v>8.124</v>
      </c>
      <c r="DD215" s="1">
        <v>0.032</v>
      </c>
      <c r="DE215" s="1">
        <v>8.156</v>
      </c>
      <c r="DF215" s="1">
        <v>14.38</v>
      </c>
      <c r="DG215" s="1">
        <v>10.542</v>
      </c>
      <c r="DH215" s="1">
        <v>24.922</v>
      </c>
      <c r="DI215" s="1">
        <v>47.584</v>
      </c>
      <c r="DJ215" s="1">
        <v>69.726</v>
      </c>
      <c r="DK215" s="1">
        <v>117.31</v>
      </c>
      <c r="DL215" s="1">
        <v>20.617</v>
      </c>
      <c r="DM215" s="1">
        <v>25.615</v>
      </c>
      <c r="DN215" s="1">
        <v>46.232</v>
      </c>
      <c r="DO215" s="1">
        <v>0.009</v>
      </c>
      <c r="DP215" s="1">
        <v>17.394</v>
      </c>
      <c r="DQ215" s="1">
        <v>17.403</v>
      </c>
      <c r="DR215" s="1" t="s">
        <v>149</v>
      </c>
      <c r="DS215" s="1" t="s">
        <v>157</v>
      </c>
      <c r="DT215" s="1" t="s">
        <v>149</v>
      </c>
      <c r="DU215" s="1" t="s">
        <v>157</v>
      </c>
      <c r="DV215" s="1">
        <v>765.157</v>
      </c>
      <c r="DW215" s="1" t="s">
        <v>1092</v>
      </c>
      <c r="DX215" s="1">
        <v>281.741</v>
      </c>
      <c r="DY215" s="1">
        <v>182.925</v>
      </c>
      <c r="DZ215" s="1">
        <v>79.839</v>
      </c>
      <c r="EA215" s="1" t="s">
        <v>149</v>
      </c>
      <c r="EB215" s="1" t="s">
        <v>157</v>
      </c>
      <c r="EC215" s="1" t="s">
        <v>149</v>
      </c>
      <c r="ED215" s="1" t="s">
        <v>157</v>
      </c>
      <c r="EE215" s="1" t="s">
        <v>785</v>
      </c>
      <c r="EF215" s="1" t="s">
        <v>151</v>
      </c>
      <c r="EG215" s="1" t="s">
        <v>151</v>
      </c>
    </row>
    <row r="216" ht="14.25" customHeight="1">
      <c r="A216" s="1" t="s">
        <v>786</v>
      </c>
      <c r="B216" s="1" t="s">
        <v>136</v>
      </c>
      <c r="C216" s="1">
        <v>29.0</v>
      </c>
      <c r="D216" s="4" t="s">
        <v>137</v>
      </c>
      <c r="E216" s="1">
        <v>51.3</v>
      </c>
      <c r="F216" s="1">
        <v>34.0</v>
      </c>
      <c r="G216" s="1" t="s">
        <v>138</v>
      </c>
      <c r="H216" s="1">
        <v>23.0</v>
      </c>
      <c r="I216" s="1">
        <v>65.0</v>
      </c>
      <c r="J216" s="1">
        <v>115.0</v>
      </c>
      <c r="K216" s="1">
        <v>3.382352941</v>
      </c>
      <c r="L216" s="1">
        <v>271.4</v>
      </c>
      <c r="M216" s="1">
        <v>2.9</v>
      </c>
      <c r="N216" s="1">
        <v>84.0</v>
      </c>
      <c r="O216" s="1">
        <v>5.9</v>
      </c>
      <c r="P216" s="1">
        <v>2.49</v>
      </c>
      <c r="Q216" s="1">
        <v>3.97</v>
      </c>
      <c r="R216" s="1">
        <v>0.62720403</v>
      </c>
      <c r="S216" s="1">
        <v>115.0</v>
      </c>
      <c r="T216" s="1">
        <v>11.53</v>
      </c>
      <c r="U216" s="1">
        <v>4.662</v>
      </c>
      <c r="V216" s="1">
        <v>143.6</v>
      </c>
      <c r="W216" s="1">
        <f t="shared" si="1"/>
        <v>198.4509466</v>
      </c>
      <c r="X216" s="1">
        <v>68.5</v>
      </c>
      <c r="Y216" s="1">
        <v>41.85823787</v>
      </c>
      <c r="Z216" s="1">
        <f t="shared" si="2"/>
        <v>2.389016</v>
      </c>
      <c r="AA216" s="1">
        <v>0.334443811</v>
      </c>
      <c r="AB216" s="1">
        <v>74.8</v>
      </c>
      <c r="AC216" s="1">
        <v>24.79145185</v>
      </c>
      <c r="AD216" s="1" t="s">
        <v>154</v>
      </c>
      <c r="AE216" s="1">
        <v>35.72440624</v>
      </c>
      <c r="AF216" s="1">
        <v>92.2</v>
      </c>
      <c r="AG216" s="1" t="s">
        <v>140</v>
      </c>
      <c r="AH216" s="1" t="s">
        <v>141</v>
      </c>
      <c r="AI216" s="1" t="s">
        <v>142</v>
      </c>
      <c r="AJ216" s="1" t="s">
        <v>167</v>
      </c>
      <c r="AK216" s="1" t="s">
        <v>143</v>
      </c>
      <c r="AL216" s="1">
        <v>121.0</v>
      </c>
      <c r="AM216" s="1">
        <v>78.0</v>
      </c>
      <c r="AN216" s="1">
        <v>1806.44</v>
      </c>
      <c r="AO216" s="1">
        <v>14.9787</v>
      </c>
      <c r="AP216" s="1">
        <v>484.108</v>
      </c>
      <c r="AQ216" s="1">
        <v>845.372</v>
      </c>
      <c r="AR216" s="1">
        <v>12.1673</v>
      </c>
      <c r="AS216" s="1">
        <v>753.547</v>
      </c>
      <c r="AT216" s="1">
        <v>1829.58</v>
      </c>
      <c r="AU216" s="1">
        <v>185.307</v>
      </c>
      <c r="AV216" s="1">
        <v>9.54768</v>
      </c>
      <c r="AW216" s="1">
        <v>1.0866</v>
      </c>
      <c r="AX216" s="1">
        <v>3.46661</v>
      </c>
      <c r="AY216" s="1">
        <v>775.633</v>
      </c>
      <c r="AZ216" s="1">
        <v>0.79303</v>
      </c>
      <c r="BA216" s="1">
        <v>1.34864</v>
      </c>
      <c r="BB216" s="1">
        <v>9.52135</v>
      </c>
      <c r="BC216" s="1">
        <v>4.66604</v>
      </c>
      <c r="BD216" s="1">
        <v>0.864905</v>
      </c>
      <c r="BE216" s="1">
        <v>385.248</v>
      </c>
      <c r="BF216" s="1">
        <v>6.82183</v>
      </c>
      <c r="BG216" s="1">
        <v>144.839</v>
      </c>
      <c r="BH216" s="1">
        <v>3.399351251</v>
      </c>
      <c r="BI216" s="1">
        <v>2.9536357</v>
      </c>
      <c r="BJ216" s="1">
        <v>1.135508584</v>
      </c>
      <c r="BK216" s="1">
        <v>0.0</v>
      </c>
      <c r="BL216" s="1" t="s">
        <v>156</v>
      </c>
      <c r="BM216" s="1" t="s">
        <v>146</v>
      </c>
      <c r="BN216" s="1" t="s">
        <v>146</v>
      </c>
      <c r="BO216" s="1" t="s">
        <v>145</v>
      </c>
      <c r="BP216" s="1" t="s">
        <v>146</v>
      </c>
      <c r="BQ216" s="1" t="s">
        <v>146</v>
      </c>
      <c r="BR216" s="1" t="s">
        <v>146</v>
      </c>
      <c r="BS216" s="1">
        <v>25.08473043</v>
      </c>
      <c r="BT216" s="1">
        <v>13.32176108</v>
      </c>
      <c r="BU216" s="1">
        <v>10.72315702</v>
      </c>
      <c r="BV216" s="1">
        <v>4.453383458</v>
      </c>
      <c r="BW216" s="1">
        <v>5.775874539</v>
      </c>
      <c r="BX216" s="1">
        <v>0.663373878</v>
      </c>
      <c r="BY216" s="1">
        <v>0.367316655</v>
      </c>
      <c r="BZ216" s="1" t="s">
        <v>1091</v>
      </c>
      <c r="CA216" s="1">
        <v>26.32104121</v>
      </c>
      <c r="CB216" s="1" t="s">
        <v>148</v>
      </c>
      <c r="CC216" s="1">
        <v>0.277623027</v>
      </c>
      <c r="CD216" s="1">
        <v>0.11354291</v>
      </c>
      <c r="CE216" s="1">
        <v>0.02957952</v>
      </c>
      <c r="CF216" s="1">
        <v>0.006731662</v>
      </c>
      <c r="CG216" s="1">
        <v>0.075872132</v>
      </c>
      <c r="CH216" s="1">
        <v>393.057</v>
      </c>
      <c r="CI216" s="2" t="s">
        <v>1093</v>
      </c>
      <c r="CJ216" s="1">
        <v>377.514</v>
      </c>
      <c r="CK216" s="1">
        <v>356.656</v>
      </c>
      <c r="CL216" s="1">
        <v>20.858</v>
      </c>
      <c r="CM216" s="1">
        <v>361.265</v>
      </c>
      <c r="CN216" s="1">
        <v>14.819</v>
      </c>
      <c r="CO216" s="1">
        <v>1.384</v>
      </c>
      <c r="CP216" s="1">
        <v>0.0</v>
      </c>
      <c r="CQ216" s="1">
        <v>1.384</v>
      </c>
      <c r="CR216" s="1">
        <v>0.0</v>
      </c>
      <c r="CS216" s="1">
        <v>0.046</v>
      </c>
      <c r="CT216" s="1">
        <v>0.046</v>
      </c>
      <c r="CU216" s="1">
        <v>0.0</v>
      </c>
      <c r="CV216" s="1">
        <v>0.0</v>
      </c>
      <c r="CW216" s="1">
        <v>0.0</v>
      </c>
      <c r="CX216" s="1">
        <v>0.0</v>
      </c>
      <c r="CY216" s="1">
        <v>27.408</v>
      </c>
      <c r="CZ216" s="1">
        <v>23.624</v>
      </c>
      <c r="DA216" s="1">
        <v>6.105</v>
      </c>
      <c r="DB216" s="1">
        <v>29.73</v>
      </c>
      <c r="DC216" s="1">
        <v>3.55</v>
      </c>
      <c r="DD216" s="1">
        <v>0.0</v>
      </c>
      <c r="DE216" s="1">
        <v>3.55</v>
      </c>
      <c r="DF216" s="1">
        <v>299.949</v>
      </c>
      <c r="DG216" s="1">
        <v>0.579</v>
      </c>
      <c r="DH216" s="1">
        <v>300.527</v>
      </c>
      <c r="DI216" s="1">
        <v>0.241</v>
      </c>
      <c r="DJ216" s="1">
        <v>0.448</v>
      </c>
      <c r="DK216" s="1">
        <v>0.689</v>
      </c>
      <c r="DL216" s="1">
        <v>0.45</v>
      </c>
      <c r="DM216" s="1">
        <v>13.68</v>
      </c>
      <c r="DN216" s="1">
        <v>14.13</v>
      </c>
      <c r="DO216" s="1">
        <v>0.0</v>
      </c>
      <c r="DP216" s="1">
        <v>0.046</v>
      </c>
      <c r="DQ216" s="1">
        <v>0.046</v>
      </c>
      <c r="DR216" s="1" t="s">
        <v>158</v>
      </c>
      <c r="DS216" s="1" t="s">
        <v>157</v>
      </c>
      <c r="DT216" s="1" t="s">
        <v>149</v>
      </c>
      <c r="DU216" s="1" t="s">
        <v>158</v>
      </c>
      <c r="DV216" s="1">
        <v>217.587</v>
      </c>
      <c r="DW216" s="1" t="s">
        <v>1093</v>
      </c>
      <c r="DX216" s="1">
        <v>208.982</v>
      </c>
      <c r="DY216" s="1">
        <v>199.987</v>
      </c>
      <c r="DZ216" s="1">
        <v>8.203</v>
      </c>
      <c r="EA216" s="1" t="s">
        <v>158</v>
      </c>
      <c r="EB216" s="1" t="s">
        <v>157</v>
      </c>
      <c r="EC216" s="1" t="s">
        <v>149</v>
      </c>
      <c r="ED216" s="1" t="s">
        <v>158</v>
      </c>
      <c r="EE216" s="1" t="s">
        <v>787</v>
      </c>
      <c r="EF216" s="1" t="s">
        <v>151</v>
      </c>
      <c r="EG216" s="1" t="s">
        <v>151</v>
      </c>
    </row>
    <row r="217" ht="14.25" customHeight="1">
      <c r="A217" s="1" t="s">
        <v>788</v>
      </c>
      <c r="B217" s="1" t="s">
        <v>153</v>
      </c>
      <c r="C217" s="1">
        <v>30.0</v>
      </c>
      <c r="D217" s="4" t="s">
        <v>137</v>
      </c>
      <c r="E217" s="1">
        <v>95.9</v>
      </c>
      <c r="F217" s="1">
        <v>108.0</v>
      </c>
      <c r="G217" s="1" t="s">
        <v>154</v>
      </c>
      <c r="H217" s="1">
        <v>10.0</v>
      </c>
      <c r="I217" s="1">
        <v>134.0</v>
      </c>
      <c r="J217" s="1">
        <v>234.0</v>
      </c>
      <c r="K217" s="1">
        <v>2.166666667</v>
      </c>
      <c r="L217" s="1">
        <v>271.4</v>
      </c>
      <c r="M217" s="1">
        <v>6.4</v>
      </c>
      <c r="N217" s="1">
        <v>79.0</v>
      </c>
      <c r="O217" s="1">
        <v>5.6</v>
      </c>
      <c r="P217" s="1">
        <v>13.42</v>
      </c>
      <c r="Q217" s="1">
        <v>10.6</v>
      </c>
      <c r="R217" s="1">
        <v>1.266037736</v>
      </c>
      <c r="S217" s="1">
        <v>52.0</v>
      </c>
      <c r="T217" s="1">
        <v>9.65</v>
      </c>
      <c r="U217" s="1">
        <v>4.3845</v>
      </c>
      <c r="V217" s="1">
        <v>144.0</v>
      </c>
      <c r="W217" s="1">
        <f t="shared" si="1"/>
        <v>218.2023742</v>
      </c>
      <c r="X217" s="1">
        <v>83.0</v>
      </c>
      <c r="Y217" s="1">
        <v>53.17838335</v>
      </c>
      <c r="Z217" s="1">
        <f t="shared" si="2"/>
        <v>1.880463333</v>
      </c>
      <c r="AA217" s="1">
        <v>0.346490178</v>
      </c>
      <c r="AB217" s="1">
        <v>68.2</v>
      </c>
      <c r="AC217" s="1">
        <v>29.05807525</v>
      </c>
      <c r="AD217" s="1" t="s">
        <v>139</v>
      </c>
      <c r="AE217" s="1">
        <v>34.55272204</v>
      </c>
      <c r="AF217" s="1">
        <v>80.5</v>
      </c>
      <c r="AG217" s="1" t="s">
        <v>140</v>
      </c>
      <c r="AH217" s="1" t="s">
        <v>154</v>
      </c>
      <c r="AI217" s="1" t="s">
        <v>167</v>
      </c>
      <c r="AJ217" s="1" t="s">
        <v>167</v>
      </c>
      <c r="AK217" s="1" t="s">
        <v>173</v>
      </c>
      <c r="AL217" s="1">
        <v>112.0</v>
      </c>
      <c r="AM217" s="1">
        <v>80.0</v>
      </c>
      <c r="AN217" s="1">
        <v>1753.81</v>
      </c>
      <c r="AO217" s="1">
        <v>11.3302</v>
      </c>
      <c r="AP217" s="1">
        <v>855.683</v>
      </c>
      <c r="AQ217" s="1">
        <v>1089.68</v>
      </c>
      <c r="AR217" s="1">
        <v>14.1982</v>
      </c>
      <c r="AS217" s="1">
        <v>1397.94</v>
      </c>
      <c r="AT217" s="1">
        <v>3670.51</v>
      </c>
      <c r="AU217" s="1">
        <v>233.744</v>
      </c>
      <c r="AV217" s="1">
        <v>10.6462</v>
      </c>
      <c r="AW217" s="1">
        <v>1.36872</v>
      </c>
      <c r="AX217" s="1">
        <v>3.2463</v>
      </c>
      <c r="AY217" s="1">
        <v>945.641</v>
      </c>
      <c r="AZ217" s="1">
        <v>1.43951</v>
      </c>
      <c r="BA217" s="1">
        <v>2.01016</v>
      </c>
      <c r="BB217" s="1">
        <v>17.5185</v>
      </c>
      <c r="BC217" s="1">
        <v>4.00073</v>
      </c>
      <c r="BD217" s="1">
        <v>2.56454</v>
      </c>
      <c r="BE217" s="1">
        <v>330.206</v>
      </c>
      <c r="BF217" s="1">
        <v>7.29962</v>
      </c>
      <c r="BG217" s="1">
        <v>169.55</v>
      </c>
      <c r="BH217" s="1">
        <v>0.0</v>
      </c>
      <c r="BI217" s="1">
        <v>0.0</v>
      </c>
      <c r="BJ217" s="1">
        <v>0.126134175</v>
      </c>
      <c r="BK217" s="1">
        <v>0.0</v>
      </c>
      <c r="BL217" s="1" t="s">
        <v>156</v>
      </c>
      <c r="BM217" s="1" t="s">
        <v>146</v>
      </c>
      <c r="BN217" s="1" t="s">
        <v>146</v>
      </c>
      <c r="BO217" s="1" t="s">
        <v>146</v>
      </c>
      <c r="BP217" s="1" t="s">
        <v>146</v>
      </c>
      <c r="BQ217" s="1" t="s">
        <v>145</v>
      </c>
      <c r="BR217" s="1" t="s">
        <v>146</v>
      </c>
      <c r="BS217" s="1">
        <v>25.98975744</v>
      </c>
      <c r="BT217" s="1">
        <v>0.0</v>
      </c>
      <c r="BU217" s="1">
        <v>8.746799734</v>
      </c>
      <c r="BV217" s="1">
        <v>3.852503662</v>
      </c>
      <c r="BW217" s="1">
        <v>2.967415413</v>
      </c>
      <c r="BX217" s="1">
        <v>-0.502692354</v>
      </c>
      <c r="BY217" s="1">
        <v>-0.286597693</v>
      </c>
      <c r="BZ217" s="1" t="s">
        <v>1094</v>
      </c>
      <c r="CA217" s="1">
        <v>37.9378882</v>
      </c>
      <c r="CB217" s="1" t="s">
        <v>148</v>
      </c>
      <c r="CC217" s="1">
        <v>0.041630843</v>
      </c>
      <c r="CD217" s="1">
        <v>0.208063713</v>
      </c>
      <c r="CE217" s="1">
        <v>0.046653695</v>
      </c>
      <c r="CF217" s="1">
        <v>0.19901353</v>
      </c>
      <c r="CG217" s="1">
        <v>0.111407756</v>
      </c>
      <c r="CH217" s="1">
        <v>1979.518</v>
      </c>
      <c r="CI217" s="2" t="s">
        <v>1080</v>
      </c>
      <c r="CJ217" s="1">
        <v>2018.638</v>
      </c>
      <c r="CK217" s="1">
        <v>1361.171</v>
      </c>
      <c r="CL217" s="1">
        <v>657.467</v>
      </c>
      <c r="CM217" s="1">
        <v>103.613</v>
      </c>
      <c r="CN217" s="1">
        <v>1835.503</v>
      </c>
      <c r="CO217" s="1">
        <v>19.141</v>
      </c>
      <c r="CP217" s="1">
        <v>0.0</v>
      </c>
      <c r="CQ217" s="1">
        <v>19.141</v>
      </c>
      <c r="CR217" s="1">
        <v>0.0</v>
      </c>
      <c r="CS217" s="1">
        <v>60.381</v>
      </c>
      <c r="CT217" s="1">
        <v>60.381</v>
      </c>
      <c r="CU217" s="1">
        <v>0.0</v>
      </c>
      <c r="CV217" s="1">
        <v>5.714</v>
      </c>
      <c r="CW217" s="1">
        <v>0.0</v>
      </c>
      <c r="CX217" s="1">
        <v>0.0</v>
      </c>
      <c r="CY217" s="1">
        <v>77.441</v>
      </c>
      <c r="CZ217" s="1">
        <v>0.0</v>
      </c>
      <c r="DA217" s="1">
        <v>0.0</v>
      </c>
      <c r="DB217" s="1">
        <v>0.0</v>
      </c>
      <c r="DC217" s="1">
        <v>7.438</v>
      </c>
      <c r="DD217" s="1">
        <v>0.064</v>
      </c>
      <c r="DE217" s="1">
        <v>7.502</v>
      </c>
      <c r="DF217" s="1">
        <v>13.802</v>
      </c>
      <c r="DG217" s="1">
        <v>4.869</v>
      </c>
      <c r="DH217" s="1">
        <v>18.67</v>
      </c>
      <c r="DI217" s="1">
        <v>0.072</v>
      </c>
      <c r="DJ217" s="1">
        <v>2.445</v>
      </c>
      <c r="DK217" s="1">
        <v>2.517</v>
      </c>
      <c r="DL217" s="1">
        <v>1243.278</v>
      </c>
      <c r="DM217" s="1">
        <v>589.708</v>
      </c>
      <c r="DN217" s="1">
        <v>1832.986</v>
      </c>
      <c r="DO217" s="1">
        <v>0.0</v>
      </c>
      <c r="DP217" s="1">
        <v>60.381</v>
      </c>
      <c r="DQ217" s="1">
        <v>60.381</v>
      </c>
      <c r="DR217" s="1" t="s">
        <v>149</v>
      </c>
      <c r="DS217" s="1" t="s">
        <v>149</v>
      </c>
      <c r="DT217" s="1" t="s">
        <v>157</v>
      </c>
      <c r="DU217" s="1" t="s">
        <v>149</v>
      </c>
      <c r="DV217" s="1">
        <v>1128.696</v>
      </c>
      <c r="DW217" s="1" t="s">
        <v>1092</v>
      </c>
      <c r="DX217" s="1">
        <v>1151.002</v>
      </c>
      <c r="DY217" s="1">
        <v>59.079</v>
      </c>
      <c r="DZ217" s="1">
        <v>1046.58</v>
      </c>
      <c r="EA217" s="1" t="s">
        <v>149</v>
      </c>
      <c r="EB217" s="1" t="s">
        <v>149</v>
      </c>
      <c r="EC217" s="1" t="s">
        <v>157</v>
      </c>
      <c r="ED217" s="1" t="s">
        <v>149</v>
      </c>
      <c r="EE217" s="1" t="s">
        <v>789</v>
      </c>
      <c r="EF217" s="1" t="s">
        <v>151</v>
      </c>
      <c r="EG217" s="1" t="s">
        <v>151</v>
      </c>
    </row>
    <row r="218" ht="14.25" customHeight="1">
      <c r="A218" s="1" t="s">
        <v>790</v>
      </c>
      <c r="B218" s="1" t="s">
        <v>153</v>
      </c>
      <c r="C218" s="1">
        <v>44.0</v>
      </c>
      <c r="D218" s="4" t="s">
        <v>161</v>
      </c>
      <c r="E218" s="1">
        <v>167.0</v>
      </c>
      <c r="F218" s="1">
        <v>27.0</v>
      </c>
      <c r="G218" s="1" t="s">
        <v>154</v>
      </c>
      <c r="H218" s="1">
        <v>218.0</v>
      </c>
      <c r="I218" s="1">
        <v>98.0</v>
      </c>
      <c r="J218" s="1">
        <v>291.0</v>
      </c>
      <c r="K218" s="1">
        <v>10.77777778</v>
      </c>
      <c r="L218" s="1">
        <v>41.1</v>
      </c>
      <c r="M218" s="1">
        <v>0.4</v>
      </c>
      <c r="N218" s="1">
        <v>290.0</v>
      </c>
      <c r="O218" s="1">
        <v>9.4</v>
      </c>
      <c r="P218" s="1">
        <v>2.96</v>
      </c>
      <c r="Q218" s="1">
        <v>7.44</v>
      </c>
      <c r="R218" s="1">
        <v>0.397849462</v>
      </c>
      <c r="S218" s="1">
        <v>1090.0</v>
      </c>
      <c r="T218" s="1">
        <v>13.12</v>
      </c>
      <c r="U218" s="1">
        <v>16.095</v>
      </c>
      <c r="V218" s="1">
        <v>16.7</v>
      </c>
      <c r="W218" s="1">
        <f t="shared" si="1"/>
        <v>20.83366415</v>
      </c>
      <c r="X218" s="1">
        <v>38.7</v>
      </c>
      <c r="Y218" s="1">
        <v>10.65510422</v>
      </c>
      <c r="Z218" s="1">
        <f t="shared" si="2"/>
        <v>9.385173333</v>
      </c>
      <c r="AA218" s="1">
        <v>0.278997452</v>
      </c>
      <c r="AB218" s="1">
        <v>57.2</v>
      </c>
      <c r="AC218" s="1">
        <v>23.29474903</v>
      </c>
      <c r="AD218" s="1" t="s">
        <v>154</v>
      </c>
      <c r="AE218" s="1">
        <v>39.53331969</v>
      </c>
      <c r="AF218" s="1">
        <v>86.9</v>
      </c>
      <c r="AG218" s="1" t="s">
        <v>140</v>
      </c>
      <c r="AH218" s="1" t="s">
        <v>141</v>
      </c>
      <c r="AI218" s="1" t="s">
        <v>142</v>
      </c>
      <c r="AJ218" s="1" t="s">
        <v>167</v>
      </c>
      <c r="AK218" s="1" t="s">
        <v>173</v>
      </c>
      <c r="AL218" s="1">
        <v>115.0</v>
      </c>
      <c r="AM218" s="1">
        <v>81.0</v>
      </c>
      <c r="AN218" s="1">
        <v>1725.42</v>
      </c>
      <c r="AO218" s="1">
        <v>21.7058</v>
      </c>
      <c r="AP218" s="1">
        <v>505.268</v>
      </c>
      <c r="AQ218" s="1">
        <v>1037.56</v>
      </c>
      <c r="AR218" s="1">
        <v>14.192</v>
      </c>
      <c r="AS218" s="1">
        <v>863.742</v>
      </c>
      <c r="AT218" s="1">
        <v>2333.53</v>
      </c>
      <c r="AU218" s="1">
        <v>217.798</v>
      </c>
      <c r="AV218" s="1">
        <v>9.98332</v>
      </c>
      <c r="AW218" s="1">
        <v>1.44619</v>
      </c>
      <c r="AX218" s="1">
        <v>3.51261</v>
      </c>
      <c r="AY218" s="1">
        <v>843.005</v>
      </c>
      <c r="AZ218" s="1">
        <v>1.18166</v>
      </c>
      <c r="BA218" s="1">
        <v>1.4994</v>
      </c>
      <c r="BB218" s="1">
        <v>14.0127</v>
      </c>
      <c r="BC218" s="1">
        <v>4.7308</v>
      </c>
      <c r="BD218" s="1">
        <v>1.04689</v>
      </c>
      <c r="BE218" s="1">
        <v>436.747</v>
      </c>
      <c r="BF218" s="1">
        <v>6.87959</v>
      </c>
      <c r="BG218" s="1">
        <v>117.78</v>
      </c>
      <c r="BH218" s="1">
        <v>0.0</v>
      </c>
      <c r="BI218" s="1">
        <v>0.0</v>
      </c>
      <c r="BJ218" s="1">
        <v>0.0</v>
      </c>
      <c r="BK218" s="1">
        <v>0.0</v>
      </c>
      <c r="BL218" s="1" t="s">
        <v>144</v>
      </c>
      <c r="BM218" s="1" t="s">
        <v>146</v>
      </c>
      <c r="BN218" s="1" t="s">
        <v>145</v>
      </c>
      <c r="BO218" s="1" t="s">
        <v>145</v>
      </c>
      <c r="BP218" s="1" t="s">
        <v>145</v>
      </c>
      <c r="BQ218" s="1" t="s">
        <v>146</v>
      </c>
      <c r="BR218" s="1" t="s">
        <v>145</v>
      </c>
      <c r="BS218" s="1">
        <v>34.45720002</v>
      </c>
      <c r="BT218" s="1">
        <v>19.25750522</v>
      </c>
      <c r="BU218" s="1">
        <v>11.08346747</v>
      </c>
      <c r="BV218" s="1">
        <v>4.094893602</v>
      </c>
      <c r="BW218" s="1">
        <v>10.05155573</v>
      </c>
      <c r="BX218" s="1">
        <v>-0.370349345</v>
      </c>
      <c r="BY218" s="1">
        <v>-0.214695272</v>
      </c>
      <c r="BZ218" s="1" t="s">
        <v>1094</v>
      </c>
      <c r="CA218" s="1">
        <v>39.93555811</v>
      </c>
      <c r="CB218" s="1" t="s">
        <v>148</v>
      </c>
      <c r="CC218" s="1">
        <v>0.048226486</v>
      </c>
      <c r="CD218" s="1">
        <v>0.048916994</v>
      </c>
      <c r="CE218" s="1">
        <v>0.010393953</v>
      </c>
      <c r="CF218" s="1">
        <v>0.243785434</v>
      </c>
      <c r="CG218" s="1">
        <v>0.167139119</v>
      </c>
      <c r="CH218" s="1">
        <v>1543.07</v>
      </c>
      <c r="CI218" s="2" t="s">
        <v>1080</v>
      </c>
      <c r="CJ218" s="1">
        <v>519.843</v>
      </c>
      <c r="CK218" s="1">
        <v>425.061</v>
      </c>
      <c r="CL218" s="1">
        <v>94.782</v>
      </c>
      <c r="CM218" s="1">
        <v>243.921</v>
      </c>
      <c r="CN218" s="1">
        <v>267.247</v>
      </c>
      <c r="CO218" s="1">
        <v>5.192</v>
      </c>
      <c r="CP218" s="1">
        <v>0.0</v>
      </c>
      <c r="CQ218" s="1">
        <v>5.192</v>
      </c>
      <c r="CR218" s="1">
        <v>0.048</v>
      </c>
      <c r="CS218" s="1">
        <v>3.404</v>
      </c>
      <c r="CT218" s="1">
        <v>3.452</v>
      </c>
      <c r="CU218" s="1">
        <v>0.031</v>
      </c>
      <c r="CV218" s="1">
        <v>2.792</v>
      </c>
      <c r="CW218" s="1">
        <v>0.0</v>
      </c>
      <c r="CX218" s="1">
        <v>0.0</v>
      </c>
      <c r="CY218" s="1">
        <v>21.781</v>
      </c>
      <c r="CZ218" s="1">
        <v>0.041</v>
      </c>
      <c r="DA218" s="1">
        <v>0.295</v>
      </c>
      <c r="DB218" s="1">
        <v>0.336</v>
      </c>
      <c r="DC218" s="1">
        <v>0.327</v>
      </c>
      <c r="DD218" s="1">
        <v>0.093</v>
      </c>
      <c r="DE218" s="1">
        <v>0.42</v>
      </c>
      <c r="DF218" s="1">
        <v>219.776</v>
      </c>
      <c r="DG218" s="1">
        <v>1.608</v>
      </c>
      <c r="DH218" s="1">
        <v>221.384</v>
      </c>
      <c r="DI218" s="1">
        <v>0.286</v>
      </c>
      <c r="DJ218" s="1">
        <v>1.753</v>
      </c>
      <c r="DK218" s="1">
        <v>2.039</v>
      </c>
      <c r="DL218" s="1">
        <v>177.578</v>
      </c>
      <c r="DM218" s="1">
        <v>87.629</v>
      </c>
      <c r="DN218" s="1">
        <v>265.207</v>
      </c>
      <c r="DO218" s="1">
        <v>0.048</v>
      </c>
      <c r="DP218" s="1">
        <v>3.404</v>
      </c>
      <c r="DQ218" s="1">
        <v>3.452</v>
      </c>
      <c r="DR218" s="1" t="s">
        <v>149</v>
      </c>
      <c r="DS218" s="1" t="s">
        <v>157</v>
      </c>
      <c r="DT218" s="1" t="s">
        <v>157</v>
      </c>
      <c r="DU218" s="1" t="s">
        <v>157</v>
      </c>
      <c r="DV218" s="1">
        <v>894.316</v>
      </c>
      <c r="DW218" s="1" t="s">
        <v>1092</v>
      </c>
      <c r="DX218" s="1">
        <v>301.285</v>
      </c>
      <c r="DY218" s="1">
        <v>141.369</v>
      </c>
      <c r="DZ218" s="1">
        <v>154.888</v>
      </c>
      <c r="EA218" s="1" t="s">
        <v>149</v>
      </c>
      <c r="EB218" s="1" t="s">
        <v>157</v>
      </c>
      <c r="EC218" s="1" t="s">
        <v>149</v>
      </c>
      <c r="ED218" s="1" t="s">
        <v>157</v>
      </c>
      <c r="EE218" s="1" t="s">
        <v>791</v>
      </c>
      <c r="EF218" s="1" t="s">
        <v>151</v>
      </c>
      <c r="EG218" s="1" t="s">
        <v>151</v>
      </c>
    </row>
    <row r="219" ht="14.25" customHeight="1">
      <c r="A219" s="1" t="s">
        <v>794</v>
      </c>
      <c r="B219" s="1" t="s">
        <v>136</v>
      </c>
      <c r="C219" s="1">
        <v>37.0</v>
      </c>
      <c r="D219" s="4" t="s">
        <v>137</v>
      </c>
      <c r="E219" s="1">
        <v>102.0</v>
      </c>
      <c r="F219" s="1">
        <v>20.0</v>
      </c>
      <c r="G219" s="1" t="s">
        <v>138</v>
      </c>
      <c r="H219" s="1">
        <v>75.0</v>
      </c>
      <c r="I219" s="1">
        <v>101.0</v>
      </c>
      <c r="J219" s="1">
        <v>167.0</v>
      </c>
      <c r="K219" s="1">
        <v>8.35</v>
      </c>
      <c r="L219" s="1">
        <v>136.9</v>
      </c>
      <c r="M219" s="1">
        <v>5.6</v>
      </c>
      <c r="N219" s="1">
        <v>95.0</v>
      </c>
      <c r="O219" s="1">
        <v>6.3</v>
      </c>
      <c r="P219" s="1">
        <v>3.13</v>
      </c>
      <c r="Q219" s="1">
        <v>3.5</v>
      </c>
      <c r="R219" s="1">
        <v>0.894285714</v>
      </c>
      <c r="S219" s="1">
        <v>374.0</v>
      </c>
      <c r="T219" s="1">
        <v>41.67</v>
      </c>
      <c r="U219" s="1">
        <v>5.2725</v>
      </c>
      <c r="V219" s="1">
        <v>271.9</v>
      </c>
      <c r="W219" s="1">
        <f t="shared" si="1"/>
        <v>470.1833568</v>
      </c>
      <c r="X219" s="1">
        <v>19.4</v>
      </c>
      <c r="Y219" s="1">
        <v>10.24100149</v>
      </c>
      <c r="Z219" s="1">
        <f t="shared" si="2"/>
        <v>9.76467</v>
      </c>
      <c r="AA219" s="1">
        <v>0.277663828</v>
      </c>
      <c r="AB219" s="1">
        <v>85.9</v>
      </c>
      <c r="AC219" s="1">
        <v>34.19279722</v>
      </c>
      <c r="AD219" s="1" t="s">
        <v>155</v>
      </c>
      <c r="AE219" s="1">
        <v>37.26065978</v>
      </c>
      <c r="AF219" s="1">
        <v>106.0</v>
      </c>
      <c r="AG219" s="1" t="s">
        <v>140</v>
      </c>
      <c r="AH219" s="1" t="s">
        <v>141</v>
      </c>
      <c r="AI219" s="1" t="s">
        <v>142</v>
      </c>
      <c r="AJ219" s="1" t="s">
        <v>167</v>
      </c>
      <c r="AK219" s="1" t="s">
        <v>170</v>
      </c>
      <c r="AL219" s="1">
        <v>125.0</v>
      </c>
      <c r="AM219" s="1">
        <v>86.0</v>
      </c>
      <c r="AN219" s="1">
        <v>2390.56</v>
      </c>
      <c r="AO219" s="1">
        <v>29.027</v>
      </c>
      <c r="AP219" s="1">
        <v>731.914</v>
      </c>
      <c r="AQ219" s="1">
        <v>1477.85</v>
      </c>
      <c r="AR219" s="1">
        <v>17.0914</v>
      </c>
      <c r="AS219" s="1">
        <v>1269.13</v>
      </c>
      <c r="AT219" s="1">
        <v>3999.4</v>
      </c>
      <c r="AU219" s="1">
        <v>338.133</v>
      </c>
      <c r="AV219" s="1">
        <v>11.5248</v>
      </c>
      <c r="AW219" s="1">
        <v>3.15461</v>
      </c>
      <c r="AX219" s="1">
        <v>3.62552</v>
      </c>
      <c r="AY219" s="1">
        <v>708.351</v>
      </c>
      <c r="AZ219" s="1">
        <v>1.34948</v>
      </c>
      <c r="BA219" s="1">
        <v>1.91786</v>
      </c>
      <c r="BB219" s="1">
        <v>20.9687</v>
      </c>
      <c r="BC219" s="1">
        <v>6.13794</v>
      </c>
      <c r="BD219" s="1">
        <v>0.828137</v>
      </c>
      <c r="BE219" s="1">
        <v>495.793</v>
      </c>
      <c r="BF219" s="1">
        <v>7.41826</v>
      </c>
      <c r="BG219" s="1">
        <v>103.234</v>
      </c>
      <c r="BH219" s="1">
        <v>1.817699274</v>
      </c>
      <c r="BI219" s="1">
        <v>0.389542555</v>
      </c>
      <c r="BJ219" s="1">
        <v>0.287056983</v>
      </c>
      <c r="BK219" s="1">
        <v>0.023166279</v>
      </c>
      <c r="BL219" s="1" t="s">
        <v>144</v>
      </c>
      <c r="BM219" s="1" t="s">
        <v>145</v>
      </c>
      <c r="BN219" s="1" t="s">
        <v>145</v>
      </c>
      <c r="BO219" s="1" t="s">
        <v>145</v>
      </c>
      <c r="BP219" s="1" t="s">
        <v>146</v>
      </c>
      <c r="BQ219" s="1" t="s">
        <v>145</v>
      </c>
      <c r="BR219" s="1" t="s">
        <v>145</v>
      </c>
      <c r="BS219" s="1">
        <v>16.14456431</v>
      </c>
      <c r="BT219" s="1">
        <v>15.09344116</v>
      </c>
      <c r="BU219" s="1">
        <v>6.601579184</v>
      </c>
      <c r="BV219" s="1">
        <v>0.546226541</v>
      </c>
      <c r="BW219" s="1">
        <v>4.630990142</v>
      </c>
      <c r="BX219" s="1">
        <v>-0.064787892</v>
      </c>
      <c r="BY219" s="1">
        <v>-0.027096567</v>
      </c>
      <c r="BZ219" s="1" t="s">
        <v>1094</v>
      </c>
      <c r="CA219" s="1">
        <v>34.09433962</v>
      </c>
      <c r="CB219" s="1" t="s">
        <v>148</v>
      </c>
      <c r="CC219" s="1">
        <v>0.042905143</v>
      </c>
      <c r="CD219" s="1">
        <v>0.536443525</v>
      </c>
      <c r="CE219" s="1">
        <v>0.015680193</v>
      </c>
      <c r="CF219" s="1">
        <v>0.106745929</v>
      </c>
      <c r="CG219" s="1">
        <v>0.208753339</v>
      </c>
      <c r="CH219" s="1">
        <v>3066.201</v>
      </c>
      <c r="CI219" s="2" t="s">
        <v>1080</v>
      </c>
      <c r="CJ219" s="1">
        <v>684.064</v>
      </c>
      <c r="CK219" s="1">
        <v>607.826</v>
      </c>
      <c r="CL219" s="1">
        <v>76.238</v>
      </c>
      <c r="CM219" s="1">
        <v>531.099</v>
      </c>
      <c r="CN219" s="1">
        <v>138.489</v>
      </c>
      <c r="CO219" s="1">
        <v>1.958</v>
      </c>
      <c r="CP219" s="1">
        <v>0.0</v>
      </c>
      <c r="CQ219" s="1">
        <v>1.958</v>
      </c>
      <c r="CR219" s="1">
        <v>0.0</v>
      </c>
      <c r="CS219" s="1">
        <v>12.472</v>
      </c>
      <c r="CT219" s="1">
        <v>12.472</v>
      </c>
      <c r="CU219" s="1">
        <v>0.046</v>
      </c>
      <c r="CV219" s="1">
        <v>0.018</v>
      </c>
      <c r="CW219" s="1">
        <v>63.804</v>
      </c>
      <c r="CX219" s="1">
        <v>0.0</v>
      </c>
      <c r="CY219" s="1">
        <v>454.642</v>
      </c>
      <c r="CZ219" s="1">
        <v>0.456</v>
      </c>
      <c r="DA219" s="1">
        <v>0.0</v>
      </c>
      <c r="DB219" s="1">
        <v>0.456</v>
      </c>
      <c r="DC219" s="1">
        <v>0.5</v>
      </c>
      <c r="DD219" s="1">
        <v>0.099</v>
      </c>
      <c r="DE219" s="1">
        <v>0.599</v>
      </c>
      <c r="DF219" s="1">
        <v>7.969</v>
      </c>
      <c r="DG219" s="1">
        <v>3.621</v>
      </c>
      <c r="DH219" s="1">
        <v>11.59</v>
      </c>
      <c r="DI219" s="1">
        <v>24.44</v>
      </c>
      <c r="DJ219" s="1">
        <v>24.517</v>
      </c>
      <c r="DK219" s="1">
        <v>48.956</v>
      </c>
      <c r="DL219" s="1">
        <v>53.764</v>
      </c>
      <c r="DM219" s="1">
        <v>35.34</v>
      </c>
      <c r="DN219" s="1">
        <v>89.104</v>
      </c>
      <c r="DO219" s="1">
        <v>0.0</v>
      </c>
      <c r="DP219" s="1">
        <v>12.472</v>
      </c>
      <c r="DQ219" s="1">
        <v>12.472</v>
      </c>
      <c r="DR219" s="1" t="s">
        <v>149</v>
      </c>
      <c r="DS219" s="1" t="s">
        <v>157</v>
      </c>
      <c r="DT219" s="1" t="s">
        <v>149</v>
      </c>
      <c r="DU219" s="1" t="s">
        <v>157</v>
      </c>
      <c r="DV219" s="1">
        <v>1282.629</v>
      </c>
      <c r="DW219" s="1" t="s">
        <v>1092</v>
      </c>
      <c r="DX219" s="1">
        <v>286.152</v>
      </c>
      <c r="DY219" s="1">
        <v>222.165</v>
      </c>
      <c r="DZ219" s="1">
        <v>57.932</v>
      </c>
      <c r="EA219" s="1" t="s">
        <v>149</v>
      </c>
      <c r="EB219" s="1" t="s">
        <v>157</v>
      </c>
      <c r="EC219" s="1" t="s">
        <v>149</v>
      </c>
      <c r="ED219" s="1" t="s">
        <v>157</v>
      </c>
      <c r="EE219" s="1" t="s">
        <v>795</v>
      </c>
      <c r="EF219" s="1" t="s">
        <v>175</v>
      </c>
      <c r="EG219" s="1" t="s">
        <v>151</v>
      </c>
    </row>
    <row r="220" ht="14.25" customHeight="1">
      <c r="A220" s="1" t="s">
        <v>796</v>
      </c>
      <c r="B220" s="1" t="s">
        <v>153</v>
      </c>
      <c r="C220" s="1">
        <v>24.0</v>
      </c>
      <c r="D220" s="4" t="s">
        <v>137</v>
      </c>
      <c r="E220" s="1">
        <v>72.8</v>
      </c>
      <c r="F220" s="1">
        <v>65.0</v>
      </c>
      <c r="G220" s="1" t="s">
        <v>154</v>
      </c>
      <c r="H220" s="1">
        <v>23.0</v>
      </c>
      <c r="I220" s="1">
        <v>86.0</v>
      </c>
      <c r="J220" s="1">
        <v>164.0</v>
      </c>
      <c r="K220" s="1">
        <v>2.523076923</v>
      </c>
      <c r="L220" s="1">
        <v>187.5</v>
      </c>
      <c r="M220" s="1">
        <v>6.5</v>
      </c>
      <c r="N220" s="1">
        <v>76.0</v>
      </c>
      <c r="O220" s="1">
        <v>5.6</v>
      </c>
      <c r="P220" s="1">
        <v>8.09</v>
      </c>
      <c r="Q220" s="1">
        <v>4.31</v>
      </c>
      <c r="R220" s="1">
        <v>1.877030162</v>
      </c>
      <c r="S220" s="1">
        <v>115.0</v>
      </c>
      <c r="T220" s="1">
        <v>9.11</v>
      </c>
      <c r="U220" s="1">
        <v>4.218</v>
      </c>
      <c r="V220" s="1">
        <v>149.7</v>
      </c>
      <c r="W220" s="1">
        <f t="shared" si="1"/>
        <v>253.7604457</v>
      </c>
      <c r="X220" s="1">
        <v>88.8</v>
      </c>
      <c r="Y220" s="1">
        <v>58.55413448</v>
      </c>
      <c r="Z220" s="1">
        <f t="shared" si="2"/>
        <v>1.707821333</v>
      </c>
      <c r="AA220" s="1">
        <v>0.351585018</v>
      </c>
      <c r="AB220" s="1">
        <v>64.0</v>
      </c>
      <c r="AC220" s="1">
        <v>25.25188758</v>
      </c>
      <c r="AD220" s="1" t="s">
        <v>139</v>
      </c>
      <c r="AE220" s="1">
        <v>36.96507624</v>
      </c>
      <c r="AF220" s="1">
        <v>77.5</v>
      </c>
      <c r="AG220" s="1" t="s">
        <v>154</v>
      </c>
      <c r="AH220" s="1" t="s">
        <v>154</v>
      </c>
      <c r="AI220" s="1" t="s">
        <v>142</v>
      </c>
      <c r="AJ220" s="1" t="s">
        <v>167</v>
      </c>
      <c r="AK220" s="1" t="s">
        <v>143</v>
      </c>
      <c r="AL220" s="1">
        <v>115.0</v>
      </c>
      <c r="AM220" s="1">
        <v>77.0</v>
      </c>
      <c r="AN220" s="1">
        <v>1762.65</v>
      </c>
      <c r="AO220" s="1">
        <v>26.7523</v>
      </c>
      <c r="AP220" s="1">
        <v>761.79</v>
      </c>
      <c r="AQ220" s="1">
        <v>1103.13</v>
      </c>
      <c r="AR220" s="1">
        <v>13.9754</v>
      </c>
      <c r="AS220" s="1">
        <v>1206.86</v>
      </c>
      <c r="AT220" s="1">
        <v>3849.81</v>
      </c>
      <c r="AU220" s="1">
        <v>297.488</v>
      </c>
      <c r="AV220" s="1">
        <v>10.0321</v>
      </c>
      <c r="AW220" s="1">
        <v>1.56908</v>
      </c>
      <c r="AX220" s="1">
        <v>3.11779</v>
      </c>
      <c r="AY220" s="1">
        <v>619.985</v>
      </c>
      <c r="AZ220" s="1">
        <v>1.35966</v>
      </c>
      <c r="BA220" s="1">
        <v>1.64852</v>
      </c>
      <c r="BB220" s="1">
        <v>14.2039</v>
      </c>
      <c r="BC220" s="1">
        <v>5.05001</v>
      </c>
      <c r="BD220" s="1">
        <v>0.853384</v>
      </c>
      <c r="BE220" s="1">
        <v>412.004</v>
      </c>
      <c r="BF220" s="1">
        <v>6.961</v>
      </c>
      <c r="BG220" s="1">
        <v>116.695</v>
      </c>
      <c r="BH220" s="1">
        <v>2.491927347</v>
      </c>
      <c r="BI220" s="1">
        <v>0.570937229</v>
      </c>
      <c r="BJ220" s="1">
        <v>0.457200856</v>
      </c>
      <c r="BK220" s="1">
        <v>0.029215517</v>
      </c>
      <c r="BL220" s="1" t="s">
        <v>156</v>
      </c>
      <c r="BM220" s="1" t="s">
        <v>146</v>
      </c>
      <c r="BN220" s="1" t="s">
        <v>146</v>
      </c>
      <c r="BO220" s="1" t="s">
        <v>146</v>
      </c>
      <c r="BP220" s="1" t="s">
        <v>146</v>
      </c>
      <c r="BQ220" s="1" t="s">
        <v>145</v>
      </c>
      <c r="BR220" s="1" t="s">
        <v>146</v>
      </c>
      <c r="BS220" s="1">
        <v>119.859105</v>
      </c>
      <c r="BT220" s="1">
        <v>46.0563518</v>
      </c>
      <c r="BU220" s="1">
        <v>12.36474101</v>
      </c>
      <c r="BV220" s="1">
        <v>15.69057181</v>
      </c>
      <c r="BW220" s="1">
        <v>0.0</v>
      </c>
      <c r="BX220" s="1">
        <v>0.031843429</v>
      </c>
      <c r="BY220" s="1">
        <v>0.01806207</v>
      </c>
      <c r="BZ220" s="1" t="s">
        <v>1094</v>
      </c>
      <c r="CA220" s="1">
        <v>34.91612903</v>
      </c>
      <c r="CB220" s="1" t="s">
        <v>148</v>
      </c>
      <c r="CC220" s="1">
        <v>0.130310126</v>
      </c>
      <c r="CD220" s="1">
        <v>0.363453911</v>
      </c>
      <c r="CE220" s="1">
        <v>0.012758637</v>
      </c>
      <c r="CF220" s="1">
        <v>0.071677737</v>
      </c>
      <c r="CG220" s="1">
        <v>0.202226788</v>
      </c>
      <c r="CH220" s="1">
        <v>1230.015</v>
      </c>
      <c r="CI220" s="2" t="s">
        <v>1080</v>
      </c>
      <c r="CJ220" s="1">
        <v>1019.361</v>
      </c>
      <c r="CK220" s="1">
        <v>704.409</v>
      </c>
      <c r="CL220" s="1">
        <v>314.952</v>
      </c>
      <c r="CM220" s="1">
        <v>22.039</v>
      </c>
      <c r="CN220" s="1">
        <v>983.249</v>
      </c>
      <c r="CO220" s="1">
        <v>8.745</v>
      </c>
      <c r="CP220" s="1">
        <v>0.0</v>
      </c>
      <c r="CQ220" s="1">
        <v>8.745</v>
      </c>
      <c r="CR220" s="1">
        <v>0.0</v>
      </c>
      <c r="CS220" s="1">
        <v>5.327</v>
      </c>
      <c r="CT220" s="1">
        <v>5.327</v>
      </c>
      <c r="CU220" s="1">
        <v>0.0</v>
      </c>
      <c r="CV220" s="1">
        <v>1.891</v>
      </c>
      <c r="CW220" s="1">
        <v>0.0</v>
      </c>
      <c r="CX220" s="1">
        <v>0.0</v>
      </c>
      <c r="CY220" s="1">
        <v>0.019</v>
      </c>
      <c r="CZ220" s="1">
        <v>0.249</v>
      </c>
      <c r="DA220" s="1">
        <v>0.0</v>
      </c>
      <c r="DB220" s="1">
        <v>0.249</v>
      </c>
      <c r="DC220" s="1">
        <v>10.941</v>
      </c>
      <c r="DD220" s="1">
        <v>0.187</v>
      </c>
      <c r="DE220" s="1">
        <v>11.128</v>
      </c>
      <c r="DF220" s="1">
        <v>9.448</v>
      </c>
      <c r="DG220" s="1">
        <v>1.122</v>
      </c>
      <c r="DH220" s="1">
        <v>10.57</v>
      </c>
      <c r="DI220" s="1">
        <v>0.227</v>
      </c>
      <c r="DJ220" s="1">
        <v>0.925</v>
      </c>
      <c r="DK220" s="1">
        <v>1.152</v>
      </c>
      <c r="DL220" s="1">
        <v>674.707</v>
      </c>
      <c r="DM220" s="1">
        <v>307.39</v>
      </c>
      <c r="DN220" s="1">
        <v>982.097</v>
      </c>
      <c r="DO220" s="1">
        <v>0.0</v>
      </c>
      <c r="DP220" s="1">
        <v>5.327</v>
      </c>
      <c r="DQ220" s="1">
        <v>5.327</v>
      </c>
      <c r="DR220" s="1" t="s">
        <v>157</v>
      </c>
      <c r="DS220" s="1" t="s">
        <v>149</v>
      </c>
      <c r="DT220" s="1" t="s">
        <v>158</v>
      </c>
      <c r="DU220" s="1" t="s">
        <v>149</v>
      </c>
      <c r="DV220" s="1">
        <v>697.821</v>
      </c>
      <c r="DW220" s="1" t="s">
        <v>1092</v>
      </c>
      <c r="DX220" s="1">
        <v>578.312</v>
      </c>
      <c r="DY220" s="1">
        <v>12.503</v>
      </c>
      <c r="DZ220" s="1">
        <v>557.824</v>
      </c>
      <c r="EA220" s="1" t="s">
        <v>149</v>
      </c>
      <c r="EB220" s="1" t="s">
        <v>149</v>
      </c>
      <c r="EC220" s="1" t="s">
        <v>158</v>
      </c>
      <c r="ED220" s="1" t="s">
        <v>149</v>
      </c>
      <c r="EE220" s="1" t="s">
        <v>797</v>
      </c>
      <c r="EF220" s="1" t="s">
        <v>151</v>
      </c>
      <c r="EG220" s="1" t="s">
        <v>151</v>
      </c>
    </row>
    <row r="221" ht="14.25" customHeight="1">
      <c r="A221" s="1" t="s">
        <v>798</v>
      </c>
      <c r="B221" s="1" t="s">
        <v>153</v>
      </c>
      <c r="C221" s="1">
        <v>23.0</v>
      </c>
      <c r="D221" s="4" t="s">
        <v>137</v>
      </c>
      <c r="E221" s="1">
        <v>38.5</v>
      </c>
      <c r="F221" s="1">
        <v>52.0</v>
      </c>
      <c r="G221" s="1" t="s">
        <v>154</v>
      </c>
      <c r="H221" s="1">
        <v>8.0</v>
      </c>
      <c r="I221" s="1">
        <v>59.0</v>
      </c>
      <c r="J221" s="1">
        <v>115.0</v>
      </c>
      <c r="K221" s="1">
        <v>2.211538462</v>
      </c>
      <c r="L221" s="1">
        <v>174.8</v>
      </c>
      <c r="M221" s="1">
        <v>1.7</v>
      </c>
      <c r="N221" s="1">
        <v>84.0</v>
      </c>
      <c r="O221" s="1">
        <v>5.9</v>
      </c>
      <c r="P221" s="1">
        <v>6.37</v>
      </c>
      <c r="Q221" s="1">
        <v>5.02</v>
      </c>
      <c r="R221" s="1">
        <v>1.268924303</v>
      </c>
      <c r="S221" s="1">
        <v>39.0</v>
      </c>
      <c r="T221" s="1">
        <v>11.18</v>
      </c>
      <c r="U221" s="1">
        <v>4.662</v>
      </c>
      <c r="V221" s="1">
        <v>140.7</v>
      </c>
      <c r="W221" s="1">
        <f t="shared" si="1"/>
        <v>192.4268503</v>
      </c>
      <c r="X221" s="1">
        <v>70.6</v>
      </c>
      <c r="Y221" s="1">
        <v>43.16864782</v>
      </c>
      <c r="Z221" s="1">
        <f t="shared" si="2"/>
        <v>2.316496</v>
      </c>
      <c r="AA221" s="1">
        <v>0.335947973</v>
      </c>
      <c r="AB221" s="1">
        <v>64.6</v>
      </c>
      <c r="AC221" s="1">
        <v>24.10655545</v>
      </c>
      <c r="AD221" s="1" t="s">
        <v>154</v>
      </c>
      <c r="AE221" s="1">
        <v>34.55272204</v>
      </c>
      <c r="AF221" s="1">
        <v>81.2</v>
      </c>
      <c r="AG221" s="1" t="s">
        <v>140</v>
      </c>
      <c r="AH221" s="1" t="s">
        <v>154</v>
      </c>
      <c r="AI221" s="1" t="s">
        <v>142</v>
      </c>
      <c r="AJ221" s="1" t="s">
        <v>167</v>
      </c>
      <c r="AK221" s="1" t="s">
        <v>143</v>
      </c>
      <c r="AL221" s="1">
        <v>106.0</v>
      </c>
      <c r="AM221" s="1">
        <v>70.0</v>
      </c>
      <c r="AN221" s="1">
        <v>2345.78</v>
      </c>
      <c r="AO221" s="1">
        <v>22.0871</v>
      </c>
      <c r="AP221" s="1">
        <v>837.134</v>
      </c>
      <c r="AQ221" s="1">
        <v>1126.17</v>
      </c>
      <c r="AR221" s="1">
        <v>14.6094</v>
      </c>
      <c r="AS221" s="1">
        <v>1926.09</v>
      </c>
      <c r="AT221" s="1">
        <v>4422.6</v>
      </c>
      <c r="AU221" s="1">
        <v>219.864</v>
      </c>
      <c r="AV221" s="1">
        <v>10.6762</v>
      </c>
      <c r="AW221" s="1">
        <v>1.42345</v>
      </c>
      <c r="AX221" s="1">
        <v>2.95798</v>
      </c>
      <c r="AY221" s="1">
        <v>741.698</v>
      </c>
      <c r="AZ221" s="1">
        <v>1.48956</v>
      </c>
      <c r="BA221" s="1">
        <v>1.76795</v>
      </c>
      <c r="BB221" s="1">
        <v>17.1977</v>
      </c>
      <c r="BC221" s="1">
        <v>4.6326</v>
      </c>
      <c r="BD221" s="1">
        <v>1.21746</v>
      </c>
      <c r="BE221" s="1">
        <v>418.703</v>
      </c>
      <c r="BF221" s="1">
        <v>7.31371</v>
      </c>
      <c r="BG221" s="1">
        <v>332.587</v>
      </c>
      <c r="BH221" s="1">
        <v>5.363304637</v>
      </c>
      <c r="BI221" s="1">
        <v>1.909665055</v>
      </c>
      <c r="BJ221" s="1">
        <v>0.782729665</v>
      </c>
      <c r="BK221" s="1">
        <v>0.06758501</v>
      </c>
      <c r="BL221" s="1" t="s">
        <v>156</v>
      </c>
      <c r="BM221" s="1" t="s">
        <v>146</v>
      </c>
      <c r="BN221" s="1" t="s">
        <v>146</v>
      </c>
      <c r="BO221" s="1" t="s">
        <v>146</v>
      </c>
      <c r="BP221" s="1" t="s">
        <v>146</v>
      </c>
      <c r="BQ221" s="1" t="s">
        <v>146</v>
      </c>
      <c r="BR221" s="1" t="s">
        <v>146</v>
      </c>
      <c r="BS221" s="1" t="s">
        <v>147</v>
      </c>
      <c r="BT221" s="1" t="s">
        <v>147</v>
      </c>
      <c r="BU221" s="1" t="s">
        <v>147</v>
      </c>
      <c r="BV221" s="1" t="s">
        <v>147</v>
      </c>
      <c r="BW221" s="1" t="s">
        <v>147</v>
      </c>
      <c r="BX221" s="1">
        <v>-0.428401747</v>
      </c>
      <c r="BY221" s="1">
        <v>-0.18260944</v>
      </c>
      <c r="BZ221" s="1" t="s">
        <v>1094</v>
      </c>
      <c r="CA221" s="1">
        <v>35.67980296</v>
      </c>
      <c r="CB221" s="1" t="s">
        <v>148</v>
      </c>
      <c r="CC221" s="1">
        <v>0.106190128</v>
      </c>
      <c r="CD221" s="1">
        <v>0.130804588</v>
      </c>
      <c r="CE221" s="1">
        <v>0.372223893</v>
      </c>
      <c r="CF221" s="1">
        <v>0.091842433</v>
      </c>
      <c r="CG221" s="1">
        <v>0.118003351</v>
      </c>
      <c r="CH221" s="1">
        <v>729.881</v>
      </c>
      <c r="CI221" s="2" t="s">
        <v>1093</v>
      </c>
      <c r="CJ221" s="1">
        <v>133.672</v>
      </c>
      <c r="CK221" s="1">
        <v>88.19</v>
      </c>
      <c r="CL221" s="1">
        <v>45.482</v>
      </c>
      <c r="CM221" s="1">
        <v>16.937</v>
      </c>
      <c r="CN221" s="1">
        <v>102.335</v>
      </c>
      <c r="CO221" s="1">
        <v>10.18</v>
      </c>
      <c r="CP221" s="1">
        <v>0.0</v>
      </c>
      <c r="CQ221" s="1">
        <v>10.18</v>
      </c>
      <c r="CR221" s="1">
        <v>0.0</v>
      </c>
      <c r="CS221" s="1">
        <v>4.22</v>
      </c>
      <c r="CT221" s="1">
        <v>4.22</v>
      </c>
      <c r="CU221" s="1">
        <v>0.0</v>
      </c>
      <c r="CV221" s="1">
        <v>9.599</v>
      </c>
      <c r="CW221" s="1">
        <v>0.049</v>
      </c>
      <c r="CX221" s="1">
        <v>0.0</v>
      </c>
      <c r="CY221" s="1">
        <v>0.036</v>
      </c>
      <c r="CZ221" s="1">
        <v>0.159</v>
      </c>
      <c r="DA221" s="1">
        <v>1.136</v>
      </c>
      <c r="DB221" s="1">
        <v>1.295</v>
      </c>
      <c r="DC221" s="1">
        <v>13.823</v>
      </c>
      <c r="DD221" s="1">
        <v>0.109</v>
      </c>
      <c r="DE221" s="1">
        <v>13.931</v>
      </c>
      <c r="DF221" s="1">
        <v>0.18</v>
      </c>
      <c r="DG221" s="1">
        <v>1.445</v>
      </c>
      <c r="DH221" s="1">
        <v>1.625</v>
      </c>
      <c r="DI221" s="1">
        <v>0.075</v>
      </c>
      <c r="DJ221" s="1">
        <v>1.626</v>
      </c>
      <c r="DK221" s="1">
        <v>1.7</v>
      </c>
      <c r="DL221" s="1">
        <v>63.686</v>
      </c>
      <c r="DM221" s="1">
        <v>36.944</v>
      </c>
      <c r="DN221" s="1">
        <v>100.63</v>
      </c>
      <c r="DO221" s="1">
        <v>0.0</v>
      </c>
      <c r="DP221" s="1">
        <v>4.22</v>
      </c>
      <c r="DQ221" s="1">
        <v>4.22</v>
      </c>
      <c r="DR221" s="1" t="s">
        <v>157</v>
      </c>
      <c r="DS221" s="1" t="s">
        <v>158</v>
      </c>
      <c r="DT221" s="1" t="s">
        <v>158</v>
      </c>
      <c r="DU221" s="1" t="s">
        <v>158</v>
      </c>
      <c r="DV221" s="1">
        <v>311.146</v>
      </c>
      <c r="DW221" s="1" t="s">
        <v>1093</v>
      </c>
      <c r="DX221" s="1">
        <v>56.984</v>
      </c>
      <c r="DY221" s="1">
        <v>7.22</v>
      </c>
      <c r="DZ221" s="1">
        <v>43.625</v>
      </c>
      <c r="EA221" s="1" t="s">
        <v>158</v>
      </c>
      <c r="EB221" s="1" t="s">
        <v>158</v>
      </c>
      <c r="EC221" s="1" t="s">
        <v>158</v>
      </c>
      <c r="ED221" s="1" t="s">
        <v>158</v>
      </c>
      <c r="EE221" s="1" t="s">
        <v>799</v>
      </c>
      <c r="EF221" s="1" t="s">
        <v>151</v>
      </c>
      <c r="EG221" s="1" t="s">
        <v>151</v>
      </c>
    </row>
    <row r="222" ht="14.25" customHeight="1">
      <c r="A222" s="1" t="s">
        <v>802</v>
      </c>
      <c r="B222" s="1" t="s">
        <v>136</v>
      </c>
      <c r="C222" s="1">
        <v>46.0</v>
      </c>
      <c r="D222" s="4" t="s">
        <v>161</v>
      </c>
      <c r="E222" s="1">
        <v>56.9</v>
      </c>
      <c r="F222" s="1">
        <v>42.0</v>
      </c>
      <c r="G222" s="1" t="s">
        <v>154</v>
      </c>
      <c r="H222" s="1">
        <v>30.0</v>
      </c>
      <c r="I222" s="1">
        <v>125.0</v>
      </c>
      <c r="J222" s="1">
        <v>184.0</v>
      </c>
      <c r="K222" s="1">
        <v>4.380952381</v>
      </c>
      <c r="L222" s="1">
        <v>95.2</v>
      </c>
      <c r="M222" s="1">
        <v>4.6</v>
      </c>
      <c r="N222" s="1">
        <v>73.0</v>
      </c>
      <c r="O222" s="1">
        <v>6.0</v>
      </c>
      <c r="P222" s="1">
        <v>3.33</v>
      </c>
      <c r="Q222" s="1">
        <v>3.97</v>
      </c>
      <c r="R222" s="1">
        <v>0.838790932</v>
      </c>
      <c r="S222" s="1">
        <v>152.0</v>
      </c>
      <c r="T222" s="1">
        <v>4.6</v>
      </c>
      <c r="U222" s="1">
        <v>4.0515</v>
      </c>
      <c r="V222" s="1">
        <v>103.0</v>
      </c>
      <c r="W222" s="1">
        <f t="shared" si="1"/>
        <v>166.8177697</v>
      </c>
      <c r="X222" s="1">
        <v>176.4</v>
      </c>
      <c r="Y222" s="1">
        <v>120.7282327</v>
      </c>
      <c r="Z222" s="1">
        <f t="shared" si="2"/>
        <v>0.8283066667</v>
      </c>
      <c r="AA222" s="1">
        <v>0.395255201</v>
      </c>
      <c r="AB222" s="1">
        <v>83.4</v>
      </c>
      <c r="AC222" s="1">
        <v>27.83376235</v>
      </c>
      <c r="AD222" s="1" t="s">
        <v>139</v>
      </c>
      <c r="AE222" s="1">
        <v>37.72860312</v>
      </c>
      <c r="AF222" s="1">
        <v>95.3</v>
      </c>
      <c r="AG222" s="1" t="s">
        <v>140</v>
      </c>
      <c r="AH222" s="1" t="s">
        <v>141</v>
      </c>
      <c r="AI222" s="1" t="s">
        <v>142</v>
      </c>
      <c r="AJ222" s="1" t="s">
        <v>142</v>
      </c>
      <c r="AK222" s="1" t="s">
        <v>170</v>
      </c>
      <c r="AL222" s="1">
        <v>128.0</v>
      </c>
      <c r="AM222" s="1">
        <v>78.0</v>
      </c>
      <c r="AN222" s="1">
        <v>1812.02</v>
      </c>
      <c r="AO222" s="1">
        <v>20.067</v>
      </c>
      <c r="AP222" s="1">
        <v>351.369</v>
      </c>
      <c r="AQ222" s="1">
        <v>901.426</v>
      </c>
      <c r="AR222" s="1">
        <v>13.7777</v>
      </c>
      <c r="AS222" s="1">
        <v>952.215</v>
      </c>
      <c r="AT222" s="1">
        <v>3154.88</v>
      </c>
      <c r="AU222" s="1">
        <v>252.621</v>
      </c>
      <c r="AV222" s="1">
        <v>10.9319</v>
      </c>
      <c r="AW222" s="1">
        <v>1.65261</v>
      </c>
      <c r="AX222" s="1">
        <v>3.25971</v>
      </c>
      <c r="AY222" s="1">
        <v>641.155</v>
      </c>
      <c r="AZ222" s="1">
        <v>1.06634</v>
      </c>
      <c r="BA222" s="1">
        <v>1.51079</v>
      </c>
      <c r="BB222" s="1">
        <v>15.7327</v>
      </c>
      <c r="BC222" s="1">
        <v>4.44315</v>
      </c>
      <c r="BD222" s="1">
        <v>1.74451</v>
      </c>
      <c r="BE222" s="1">
        <v>384.842</v>
      </c>
      <c r="BF222" s="1">
        <v>7.30289</v>
      </c>
      <c r="BG222" s="1">
        <v>169.106</v>
      </c>
      <c r="BH222" s="1">
        <v>1.855268548</v>
      </c>
      <c r="BI222" s="1">
        <v>0.212472895</v>
      </c>
      <c r="BJ222" s="1">
        <v>0.163099339</v>
      </c>
      <c r="BK222" s="1">
        <v>0.015575684</v>
      </c>
      <c r="BL222" s="1" t="s">
        <v>144</v>
      </c>
      <c r="BM222" s="1" t="s">
        <v>146</v>
      </c>
      <c r="BN222" s="1" t="s">
        <v>145</v>
      </c>
      <c r="BO222" s="1" t="s">
        <v>146</v>
      </c>
      <c r="BP222" s="1" t="s">
        <v>146</v>
      </c>
      <c r="BQ222" s="1" t="s">
        <v>145</v>
      </c>
      <c r="BR222" s="1" t="s">
        <v>146</v>
      </c>
      <c r="BS222" s="1">
        <v>63.9585412</v>
      </c>
      <c r="BT222" s="1">
        <v>27.87369065</v>
      </c>
      <c r="BU222" s="1">
        <v>9.147762192</v>
      </c>
      <c r="BV222" s="1">
        <v>9.778033051</v>
      </c>
      <c r="BW222" s="1">
        <v>0.366183197</v>
      </c>
      <c r="BX222" s="1">
        <v>-0.4210131</v>
      </c>
      <c r="BY222" s="1">
        <v>-0.232347186</v>
      </c>
      <c r="BZ222" s="1" t="s">
        <v>1094</v>
      </c>
      <c r="CA222" s="1">
        <v>27.6726128</v>
      </c>
      <c r="CB222" s="1" t="s">
        <v>148</v>
      </c>
      <c r="CC222" s="1">
        <v>0.053282588</v>
      </c>
      <c r="CD222" s="1">
        <v>0.090945132</v>
      </c>
      <c r="CE222" s="1">
        <v>0.022478592</v>
      </c>
      <c r="CF222" s="1">
        <v>0.475697748</v>
      </c>
      <c r="CG222" s="1">
        <v>0.146328893</v>
      </c>
      <c r="CH222" s="1">
        <v>1591.014</v>
      </c>
      <c r="CI222" s="2" t="s">
        <v>1080</v>
      </c>
      <c r="CJ222" s="1">
        <v>874.961</v>
      </c>
      <c r="CK222" s="1">
        <v>672.826</v>
      </c>
      <c r="CL222" s="1">
        <v>202.135</v>
      </c>
      <c r="CM222" s="1">
        <v>203.821</v>
      </c>
      <c r="CN222" s="1">
        <v>655.566</v>
      </c>
      <c r="CO222" s="1">
        <v>12.577</v>
      </c>
      <c r="CP222" s="1">
        <v>0.0</v>
      </c>
      <c r="CQ222" s="1">
        <v>12.577</v>
      </c>
      <c r="CR222" s="1">
        <v>0.0</v>
      </c>
      <c r="CS222" s="1">
        <v>2.997</v>
      </c>
      <c r="CT222" s="1">
        <v>2.997</v>
      </c>
      <c r="CU222" s="1">
        <v>0.0</v>
      </c>
      <c r="CV222" s="1">
        <v>7.473</v>
      </c>
      <c r="CW222" s="1">
        <v>79.756</v>
      </c>
      <c r="CX222" s="1">
        <v>0.0</v>
      </c>
      <c r="CY222" s="1">
        <v>71.786</v>
      </c>
      <c r="CZ222" s="1">
        <v>24.194</v>
      </c>
      <c r="DA222" s="1">
        <v>6.105</v>
      </c>
      <c r="DB222" s="1">
        <v>30.299</v>
      </c>
      <c r="DC222" s="1">
        <v>3.55</v>
      </c>
      <c r="DD222" s="1">
        <v>0.002</v>
      </c>
      <c r="DE222" s="1">
        <v>3.552</v>
      </c>
      <c r="DF222" s="1">
        <v>14.9</v>
      </c>
      <c r="DG222" s="1">
        <v>3.511</v>
      </c>
      <c r="DH222" s="1">
        <v>18.411</v>
      </c>
      <c r="DI222" s="1">
        <v>24.77</v>
      </c>
      <c r="DJ222" s="1">
        <v>17.457</v>
      </c>
      <c r="DK222" s="1">
        <v>42.226</v>
      </c>
      <c r="DL222" s="1">
        <v>441.276</v>
      </c>
      <c r="DM222" s="1">
        <v>172.063</v>
      </c>
      <c r="DN222" s="1">
        <v>613.339</v>
      </c>
      <c r="DO222" s="1">
        <v>0.0</v>
      </c>
      <c r="DP222" s="1">
        <v>2.997</v>
      </c>
      <c r="DQ222" s="1">
        <v>2.997</v>
      </c>
      <c r="DR222" s="1" t="s">
        <v>149</v>
      </c>
      <c r="DS222" s="1" t="s">
        <v>149</v>
      </c>
      <c r="DT222" s="1" t="s">
        <v>157</v>
      </c>
      <c r="DU222" s="1" t="s">
        <v>149</v>
      </c>
      <c r="DV222" s="1">
        <v>878.033</v>
      </c>
      <c r="DW222" s="1" t="s">
        <v>1092</v>
      </c>
      <c r="DX222" s="1">
        <v>482.865</v>
      </c>
      <c r="DY222" s="1">
        <v>112.483</v>
      </c>
      <c r="DZ222" s="1">
        <v>361.787</v>
      </c>
      <c r="EA222" s="1" t="s">
        <v>149</v>
      </c>
      <c r="EB222" s="1" t="s">
        <v>149</v>
      </c>
      <c r="EC222" s="1" t="s">
        <v>157</v>
      </c>
      <c r="ED222" s="1" t="s">
        <v>149</v>
      </c>
      <c r="EE222" s="1" t="s">
        <v>803</v>
      </c>
      <c r="EF222" s="1" t="s">
        <v>151</v>
      </c>
      <c r="EG222" s="1" t="s">
        <v>151</v>
      </c>
    </row>
    <row r="223" ht="14.25" customHeight="1">
      <c r="A223" s="1" t="s">
        <v>806</v>
      </c>
      <c r="B223" s="1" t="s">
        <v>153</v>
      </c>
      <c r="C223" s="1">
        <v>48.0</v>
      </c>
      <c r="D223" s="4" t="s">
        <v>161</v>
      </c>
      <c r="E223" s="1">
        <v>114.0</v>
      </c>
      <c r="F223" s="1">
        <v>50.0</v>
      </c>
      <c r="G223" s="1" t="s">
        <v>154</v>
      </c>
      <c r="H223" s="1">
        <v>18.0</v>
      </c>
      <c r="I223" s="1">
        <v>156.0</v>
      </c>
      <c r="J223" s="1">
        <v>217.0</v>
      </c>
      <c r="K223" s="1">
        <v>4.34</v>
      </c>
      <c r="L223" s="1">
        <v>48.7</v>
      </c>
      <c r="M223" s="1">
        <v>1.0</v>
      </c>
      <c r="N223" s="1">
        <v>86.0</v>
      </c>
      <c r="O223" s="1">
        <v>5.7</v>
      </c>
      <c r="P223" s="1">
        <v>7.64</v>
      </c>
      <c r="Q223" s="1">
        <v>4.68</v>
      </c>
      <c r="R223" s="1">
        <v>1.632478632</v>
      </c>
      <c r="S223" s="1">
        <v>89.0</v>
      </c>
      <c r="T223" s="1">
        <v>11.04</v>
      </c>
      <c r="U223" s="1">
        <v>4.773</v>
      </c>
      <c r="V223" s="1">
        <v>133.1</v>
      </c>
      <c r="W223" s="1">
        <f t="shared" si="1"/>
        <v>173.4485467</v>
      </c>
      <c r="X223" s="1">
        <v>71.0</v>
      </c>
      <c r="Y223" s="1">
        <v>42.69942339</v>
      </c>
      <c r="Z223" s="1">
        <f t="shared" si="2"/>
        <v>2.341952</v>
      </c>
      <c r="AA223" s="1">
        <v>0.335413139</v>
      </c>
      <c r="AB223" s="1">
        <v>60.8</v>
      </c>
      <c r="AC223" s="1">
        <v>26.07507133</v>
      </c>
      <c r="AD223" s="1" t="s">
        <v>139</v>
      </c>
      <c r="AE223" s="1">
        <v>35.98676758</v>
      </c>
      <c r="AF223" s="1">
        <v>82.1</v>
      </c>
      <c r="AG223" s="1" t="s">
        <v>140</v>
      </c>
      <c r="AH223" s="1" t="s">
        <v>154</v>
      </c>
      <c r="AI223" s="1" t="s">
        <v>142</v>
      </c>
      <c r="AJ223" s="1" t="s">
        <v>142</v>
      </c>
      <c r="AK223" s="1" t="s">
        <v>173</v>
      </c>
      <c r="AL223" s="1">
        <v>142.0</v>
      </c>
      <c r="AM223" s="1">
        <v>101.0</v>
      </c>
      <c r="AN223" s="1">
        <v>1649.53</v>
      </c>
      <c r="AO223" s="1">
        <v>13.6411</v>
      </c>
      <c r="AP223" s="1">
        <v>624.436</v>
      </c>
      <c r="AQ223" s="1">
        <v>961.871</v>
      </c>
      <c r="AR223" s="1">
        <v>12.3006</v>
      </c>
      <c r="AS223" s="1">
        <v>1145.99</v>
      </c>
      <c r="AT223" s="1">
        <v>2590.0</v>
      </c>
      <c r="AU223" s="1">
        <v>191.063</v>
      </c>
      <c r="AV223" s="1">
        <v>9.87258</v>
      </c>
      <c r="AW223" s="1">
        <v>1.15123</v>
      </c>
      <c r="AX223" s="1">
        <v>2.52012</v>
      </c>
      <c r="AY223" s="1">
        <v>903.438</v>
      </c>
      <c r="AZ223" s="1">
        <v>1.04764</v>
      </c>
      <c r="BA223" s="1">
        <v>1.93603</v>
      </c>
      <c r="BB223" s="1">
        <v>13.3717</v>
      </c>
      <c r="BC223" s="1">
        <v>5.52391</v>
      </c>
      <c r="BD223" s="1">
        <v>1.83824</v>
      </c>
      <c r="BE223" s="1">
        <v>362.09</v>
      </c>
      <c r="BF223" s="1">
        <v>7.48443</v>
      </c>
      <c r="BG223" s="1">
        <v>157.295</v>
      </c>
      <c r="BH223" s="1">
        <v>0.513665781</v>
      </c>
      <c r="BI223" s="1">
        <v>0.119108059</v>
      </c>
      <c r="BJ223" s="1">
        <v>0.095693727</v>
      </c>
      <c r="BK223" s="1">
        <v>0.015480861</v>
      </c>
      <c r="BL223" s="1" t="s">
        <v>156</v>
      </c>
      <c r="BM223" s="1" t="s">
        <v>145</v>
      </c>
      <c r="BN223" s="1" t="s">
        <v>146</v>
      </c>
      <c r="BO223" s="1" t="s">
        <v>146</v>
      </c>
      <c r="BP223" s="1" t="s">
        <v>146</v>
      </c>
      <c r="BQ223" s="1" t="s">
        <v>146</v>
      </c>
      <c r="BR223" s="1" t="s">
        <v>146</v>
      </c>
      <c r="BS223" s="1">
        <v>45.79192724</v>
      </c>
      <c r="BT223" s="1">
        <v>19.56423354</v>
      </c>
      <c r="BU223" s="1">
        <v>7.778367258</v>
      </c>
      <c r="BV223" s="1">
        <v>5.345542444</v>
      </c>
      <c r="BW223" s="1">
        <v>0.159086442</v>
      </c>
      <c r="BX223" s="1">
        <v>-0.344807281</v>
      </c>
      <c r="BY223" s="1">
        <v>-0.20897411</v>
      </c>
      <c r="BZ223" s="1" t="s">
        <v>1094</v>
      </c>
      <c r="CA223" s="1">
        <v>38.80146163</v>
      </c>
      <c r="CB223" s="1" t="s">
        <v>148</v>
      </c>
      <c r="CC223" s="1">
        <v>0.083558373</v>
      </c>
      <c r="CD223" s="1">
        <v>0.12050409</v>
      </c>
      <c r="CE223" s="1">
        <v>0.236859614</v>
      </c>
      <c r="CF223" s="1">
        <v>0.047004031</v>
      </c>
      <c r="CG223" s="1">
        <v>0.250792533</v>
      </c>
      <c r="CH223" s="1">
        <v>381.46</v>
      </c>
      <c r="CI223" s="2" t="s">
        <v>1093</v>
      </c>
      <c r="CJ223" s="1">
        <v>738.213</v>
      </c>
      <c r="CK223" s="1">
        <v>657.381</v>
      </c>
      <c r="CL223" s="1">
        <v>80.832</v>
      </c>
      <c r="CM223" s="1">
        <v>302.372</v>
      </c>
      <c r="CN223" s="1">
        <v>430.442</v>
      </c>
      <c r="CO223" s="1">
        <v>2.313</v>
      </c>
      <c r="CP223" s="1">
        <v>0.0</v>
      </c>
      <c r="CQ223" s="1">
        <v>2.313</v>
      </c>
      <c r="CR223" s="1">
        <v>0.013</v>
      </c>
      <c r="CS223" s="1">
        <v>3.072</v>
      </c>
      <c r="CT223" s="1">
        <v>3.085</v>
      </c>
      <c r="CU223" s="1">
        <v>0.0</v>
      </c>
      <c r="CV223" s="1">
        <v>0.857</v>
      </c>
      <c r="CW223" s="1">
        <v>231.249</v>
      </c>
      <c r="CX223" s="1">
        <v>0.0</v>
      </c>
      <c r="CY223" s="1">
        <v>3.135</v>
      </c>
      <c r="CZ223" s="1">
        <v>0.0</v>
      </c>
      <c r="DA223" s="1">
        <v>17.096</v>
      </c>
      <c r="DB223" s="1">
        <v>17.096</v>
      </c>
      <c r="DC223" s="1">
        <v>6.89</v>
      </c>
      <c r="DD223" s="1">
        <v>0.618</v>
      </c>
      <c r="DE223" s="1">
        <v>7.508</v>
      </c>
      <c r="DF223" s="1">
        <v>42.991</v>
      </c>
      <c r="DG223" s="1">
        <v>0.393</v>
      </c>
      <c r="DH223" s="1">
        <v>43.384</v>
      </c>
      <c r="DI223" s="1">
        <v>1.004</v>
      </c>
      <c r="DJ223" s="1">
        <v>0.324</v>
      </c>
      <c r="DK223" s="1">
        <v>1.328</v>
      </c>
      <c r="DL223" s="1">
        <v>369.787</v>
      </c>
      <c r="DM223" s="1">
        <v>59.328</v>
      </c>
      <c r="DN223" s="1">
        <v>429.115</v>
      </c>
      <c r="DO223" s="1">
        <v>0.013</v>
      </c>
      <c r="DP223" s="1">
        <v>3.072</v>
      </c>
      <c r="DQ223" s="1">
        <v>3.085</v>
      </c>
      <c r="DR223" s="1" t="s">
        <v>158</v>
      </c>
      <c r="DS223" s="1" t="s">
        <v>157</v>
      </c>
      <c r="DT223" s="1" t="s">
        <v>149</v>
      </c>
      <c r="DU223" s="1" t="s">
        <v>157</v>
      </c>
      <c r="DV223" s="1">
        <v>231.254</v>
      </c>
      <c r="DW223" s="1" t="s">
        <v>1093</v>
      </c>
      <c r="DX223" s="1">
        <v>447.529</v>
      </c>
      <c r="DY223" s="1">
        <v>183.308</v>
      </c>
      <c r="DZ223" s="1">
        <v>260.949</v>
      </c>
      <c r="EA223" s="1" t="s">
        <v>158</v>
      </c>
      <c r="EB223" s="1" t="s">
        <v>149</v>
      </c>
      <c r="EC223" s="1" t="s">
        <v>149</v>
      </c>
      <c r="ED223" s="1" t="s">
        <v>149</v>
      </c>
      <c r="EE223" s="1" t="s">
        <v>807</v>
      </c>
      <c r="EF223" s="1" t="s">
        <v>151</v>
      </c>
      <c r="EG223" s="1" t="s">
        <v>151</v>
      </c>
    </row>
    <row r="224" ht="14.25" customHeight="1">
      <c r="A224" s="1" t="s">
        <v>808</v>
      </c>
      <c r="B224" s="1" t="s">
        <v>153</v>
      </c>
      <c r="C224" s="1">
        <v>28.0</v>
      </c>
      <c r="D224" s="4" t="s">
        <v>137</v>
      </c>
      <c r="E224" s="1">
        <v>63.0</v>
      </c>
      <c r="F224" s="1">
        <v>44.0</v>
      </c>
      <c r="G224" s="1" t="s">
        <v>154</v>
      </c>
      <c r="H224" s="1">
        <v>32.0</v>
      </c>
      <c r="I224" s="1">
        <v>130.0</v>
      </c>
      <c r="J224" s="1">
        <v>194.0</v>
      </c>
      <c r="K224" s="1">
        <v>4.409090909</v>
      </c>
      <c r="L224" s="1">
        <v>136.3</v>
      </c>
      <c r="M224" s="1">
        <v>2.2</v>
      </c>
      <c r="N224" s="1">
        <v>84.0</v>
      </c>
      <c r="O224" s="1">
        <v>6.0</v>
      </c>
      <c r="P224" s="1">
        <v>9.81</v>
      </c>
      <c r="Q224" s="1">
        <v>3.35</v>
      </c>
      <c r="R224" s="1">
        <v>2.928358209</v>
      </c>
      <c r="S224" s="1">
        <v>161.0</v>
      </c>
      <c r="T224" s="1">
        <v>21.78</v>
      </c>
      <c r="U224" s="1">
        <v>4.662</v>
      </c>
      <c r="V224" s="1">
        <v>220.7</v>
      </c>
      <c r="W224" s="1">
        <f t="shared" si="1"/>
        <v>374.8709122</v>
      </c>
      <c r="X224" s="1">
        <v>37.0</v>
      </c>
      <c r="Y224" s="1">
        <v>22.15911307</v>
      </c>
      <c r="Z224" s="1">
        <f t="shared" si="2"/>
        <v>4.512816</v>
      </c>
      <c r="AA224" s="1">
        <v>0.306159864</v>
      </c>
      <c r="AB224" s="1">
        <v>71.1</v>
      </c>
      <c r="AC224" s="1">
        <v>29.90204242</v>
      </c>
      <c r="AD224" s="1" t="s">
        <v>139</v>
      </c>
      <c r="AE224" s="1">
        <v>38.2540284</v>
      </c>
      <c r="AF224" s="1">
        <v>95.9</v>
      </c>
      <c r="AG224" s="1" t="s">
        <v>140</v>
      </c>
      <c r="AH224" s="1" t="s">
        <v>141</v>
      </c>
      <c r="AI224" s="1" t="s">
        <v>167</v>
      </c>
      <c r="AJ224" s="1" t="s">
        <v>142</v>
      </c>
      <c r="AK224" s="1" t="s">
        <v>143</v>
      </c>
      <c r="AL224" s="1">
        <v>111.0</v>
      </c>
      <c r="AM224" s="1">
        <v>72.0</v>
      </c>
      <c r="AN224" s="1">
        <v>1785.83</v>
      </c>
      <c r="AO224" s="1">
        <v>18.6419</v>
      </c>
      <c r="AP224" s="1">
        <v>673.99</v>
      </c>
      <c r="AQ224" s="1">
        <v>1039.74</v>
      </c>
      <c r="AR224" s="1">
        <v>12.8398</v>
      </c>
      <c r="AS224" s="1">
        <v>1108.42</v>
      </c>
      <c r="AT224" s="1">
        <v>4380.19</v>
      </c>
      <c r="AU224" s="1">
        <v>237.466</v>
      </c>
      <c r="AV224" s="1">
        <v>9.66156</v>
      </c>
      <c r="AW224" s="1">
        <v>1.33712</v>
      </c>
      <c r="AX224" s="1">
        <v>2.79842</v>
      </c>
      <c r="AY224" s="1">
        <v>843.295</v>
      </c>
      <c r="AZ224" s="1">
        <v>1.26142</v>
      </c>
      <c r="BA224" s="1">
        <v>1.96543</v>
      </c>
      <c r="BB224" s="1">
        <v>14.8895</v>
      </c>
      <c r="BC224" s="1">
        <v>5.07358</v>
      </c>
      <c r="BD224" s="1">
        <v>0.841176</v>
      </c>
      <c r="BE224" s="1">
        <v>364.185</v>
      </c>
      <c r="BF224" s="1">
        <v>7.73584</v>
      </c>
      <c r="BG224" s="1">
        <v>239.541</v>
      </c>
      <c r="BH224" s="1">
        <v>3.477255737</v>
      </c>
      <c r="BI224" s="1">
        <v>7.336271421</v>
      </c>
      <c r="BJ224" s="1">
        <v>0.432599584</v>
      </c>
      <c r="BK224" s="1">
        <v>0.0</v>
      </c>
      <c r="BL224" s="1" t="s">
        <v>144</v>
      </c>
      <c r="BM224" s="1" t="s">
        <v>146</v>
      </c>
      <c r="BN224" s="1" t="s">
        <v>145</v>
      </c>
      <c r="BO224" s="1" t="s">
        <v>145</v>
      </c>
      <c r="BP224" s="1" t="s">
        <v>146</v>
      </c>
      <c r="BQ224" s="1" t="s">
        <v>146</v>
      </c>
      <c r="BR224" s="1" t="s">
        <v>145</v>
      </c>
      <c r="BS224" s="1">
        <v>76.98703725</v>
      </c>
      <c r="BT224" s="1">
        <v>20.38434725</v>
      </c>
      <c r="BU224" s="1">
        <v>9.250045011</v>
      </c>
      <c r="BV224" s="1">
        <v>12.5950536</v>
      </c>
      <c r="BW224" s="1">
        <v>0.0</v>
      </c>
      <c r="BX224" s="1">
        <v>-0.124248908</v>
      </c>
      <c r="BY224" s="1">
        <v>-0.069568258</v>
      </c>
      <c r="BZ224" s="1" t="s">
        <v>1094</v>
      </c>
      <c r="CA224" s="1">
        <v>43.84150156</v>
      </c>
      <c r="CB224" s="1" t="s">
        <v>148</v>
      </c>
      <c r="CC224" s="1">
        <v>0.586006225</v>
      </c>
      <c r="CD224" s="1">
        <v>0.085532548</v>
      </c>
      <c r="CE224" s="1">
        <v>0.039653539</v>
      </c>
      <c r="CF224" s="1">
        <v>0.005954798</v>
      </c>
      <c r="CG224" s="1">
        <v>0.03667614</v>
      </c>
      <c r="CH224" s="1">
        <v>1220.31</v>
      </c>
      <c r="CI224" s="2" t="s">
        <v>1080</v>
      </c>
      <c r="CJ224" s="1">
        <v>386.054</v>
      </c>
      <c r="CK224" s="1">
        <v>258.225</v>
      </c>
      <c r="CL224" s="1">
        <v>127.829</v>
      </c>
      <c r="CM224" s="1">
        <v>9.588</v>
      </c>
      <c r="CN224" s="1">
        <v>359.734</v>
      </c>
      <c r="CO224" s="1">
        <v>3.221</v>
      </c>
      <c r="CP224" s="1">
        <v>0.0</v>
      </c>
      <c r="CQ224" s="1">
        <v>3.221</v>
      </c>
      <c r="CR224" s="1">
        <v>0.0</v>
      </c>
      <c r="CS224" s="1">
        <v>13.511</v>
      </c>
      <c r="CT224" s="1">
        <v>13.511</v>
      </c>
      <c r="CU224" s="1">
        <v>0.0</v>
      </c>
      <c r="CV224" s="1">
        <v>0.896</v>
      </c>
      <c r="CW224" s="1">
        <v>0.0</v>
      </c>
      <c r="CX224" s="1">
        <v>0.0</v>
      </c>
      <c r="CY224" s="1">
        <v>0.633</v>
      </c>
      <c r="CZ224" s="1">
        <v>0.0</v>
      </c>
      <c r="DA224" s="1">
        <v>0.0</v>
      </c>
      <c r="DB224" s="1">
        <v>0.0</v>
      </c>
      <c r="DC224" s="1">
        <v>6.161</v>
      </c>
      <c r="DD224" s="1">
        <v>0.13</v>
      </c>
      <c r="DE224" s="1">
        <v>6.291</v>
      </c>
      <c r="DF224" s="1">
        <v>1.455</v>
      </c>
      <c r="DG224" s="1">
        <v>1.21</v>
      </c>
      <c r="DH224" s="1">
        <v>2.665</v>
      </c>
      <c r="DI224" s="1">
        <v>0.054</v>
      </c>
      <c r="DJ224" s="1">
        <v>3.402</v>
      </c>
      <c r="DK224" s="1">
        <v>3.456</v>
      </c>
      <c r="DL224" s="1">
        <v>246.702</v>
      </c>
      <c r="DM224" s="1">
        <v>109.575</v>
      </c>
      <c r="DN224" s="1">
        <v>356.277</v>
      </c>
      <c r="DO224" s="1">
        <v>0.0</v>
      </c>
      <c r="DP224" s="1">
        <v>13.511</v>
      </c>
      <c r="DQ224" s="1">
        <v>13.511</v>
      </c>
      <c r="DR224" s="1" t="s">
        <v>157</v>
      </c>
      <c r="DS224" s="1" t="s">
        <v>157</v>
      </c>
      <c r="DT224" s="1" t="s">
        <v>158</v>
      </c>
      <c r="DU224" s="1" t="s">
        <v>157</v>
      </c>
      <c r="DV224" s="1">
        <v>683.33</v>
      </c>
      <c r="DW224" s="1" t="s">
        <v>1092</v>
      </c>
      <c r="DX224" s="1">
        <v>216.176</v>
      </c>
      <c r="DY224" s="1">
        <v>5.369</v>
      </c>
      <c r="DZ224" s="1">
        <v>201.438</v>
      </c>
      <c r="EA224" s="1" t="s">
        <v>149</v>
      </c>
      <c r="EB224" s="1" t="s">
        <v>157</v>
      </c>
      <c r="EC224" s="1" t="s">
        <v>158</v>
      </c>
      <c r="ED224" s="1" t="s">
        <v>157</v>
      </c>
      <c r="EE224" s="1" t="s">
        <v>809</v>
      </c>
      <c r="EF224" s="1" t="s">
        <v>151</v>
      </c>
      <c r="EG224" s="1" t="s">
        <v>151</v>
      </c>
    </row>
    <row r="225" ht="14.25" customHeight="1">
      <c r="A225" s="1" t="s">
        <v>814</v>
      </c>
      <c r="B225" s="1" t="s">
        <v>153</v>
      </c>
      <c r="C225" s="1">
        <v>43.0</v>
      </c>
      <c r="D225" s="4" t="s">
        <v>161</v>
      </c>
      <c r="E225" s="1">
        <v>92.0</v>
      </c>
      <c r="F225" s="1">
        <v>45.0</v>
      </c>
      <c r="G225" s="1" t="s">
        <v>154</v>
      </c>
      <c r="H225" s="1">
        <v>30.0</v>
      </c>
      <c r="I225" s="1">
        <v>109.0</v>
      </c>
      <c r="J225" s="1">
        <v>173.0</v>
      </c>
      <c r="K225" s="1">
        <v>3.844444444</v>
      </c>
      <c r="L225" s="1">
        <v>90.9</v>
      </c>
      <c r="M225" s="1">
        <v>0.7</v>
      </c>
      <c r="N225" s="1">
        <v>77.0</v>
      </c>
      <c r="O225" s="1">
        <v>5.6</v>
      </c>
      <c r="P225" s="1">
        <v>8.72</v>
      </c>
      <c r="Q225" s="1">
        <v>6.36</v>
      </c>
      <c r="R225" s="1">
        <v>1.371069182</v>
      </c>
      <c r="S225" s="1">
        <v>149.0</v>
      </c>
      <c r="T225" s="1">
        <v>19.06</v>
      </c>
      <c r="U225" s="1">
        <v>4.2735</v>
      </c>
      <c r="V225" s="1">
        <v>239.1</v>
      </c>
      <c r="W225" s="1">
        <f t="shared" si="1"/>
        <v>492.8248222</v>
      </c>
      <c r="X225" s="1">
        <v>43.1</v>
      </c>
      <c r="Y225" s="1">
        <v>27.62332248</v>
      </c>
      <c r="Z225" s="1">
        <f t="shared" si="2"/>
        <v>3.620129333</v>
      </c>
      <c r="AA225" s="1">
        <v>0.315403296</v>
      </c>
      <c r="AB225" s="1">
        <v>57.2</v>
      </c>
      <c r="AC225" s="1">
        <v>22.76866125</v>
      </c>
      <c r="AD225" s="1" t="s">
        <v>154</v>
      </c>
      <c r="AE225" s="1">
        <v>36.64660302</v>
      </c>
      <c r="AF225" s="1">
        <v>79.8</v>
      </c>
      <c r="AG225" s="1" t="s">
        <v>154</v>
      </c>
      <c r="AH225" s="1" t="s">
        <v>154</v>
      </c>
      <c r="AI225" s="1" t="s">
        <v>167</v>
      </c>
      <c r="AJ225" s="1" t="s">
        <v>167</v>
      </c>
      <c r="AK225" s="1" t="s">
        <v>143</v>
      </c>
      <c r="AL225" s="1">
        <v>102.0</v>
      </c>
      <c r="AM225" s="1">
        <v>61.0</v>
      </c>
      <c r="AN225" s="1">
        <v>1746.3</v>
      </c>
      <c r="AO225" s="1">
        <v>13.5357</v>
      </c>
      <c r="AP225" s="1">
        <v>389.747</v>
      </c>
      <c r="AQ225" s="1">
        <v>704.809</v>
      </c>
      <c r="AR225" s="1">
        <v>12.374</v>
      </c>
      <c r="AS225" s="1">
        <v>808.265</v>
      </c>
      <c r="AT225" s="1">
        <v>2142.3</v>
      </c>
      <c r="AU225" s="1">
        <v>178.791</v>
      </c>
      <c r="AV225" s="1">
        <v>9.28703</v>
      </c>
      <c r="AW225" s="1">
        <v>1.1082</v>
      </c>
      <c r="AX225" s="1">
        <v>2.58769</v>
      </c>
      <c r="AY225" s="1">
        <v>795.927</v>
      </c>
      <c r="AZ225" s="1">
        <v>0.832011</v>
      </c>
      <c r="BA225" s="1">
        <v>1.24162</v>
      </c>
      <c r="BB225" s="1">
        <v>13.2321</v>
      </c>
      <c r="BC225" s="1">
        <v>3.97046</v>
      </c>
      <c r="BD225" s="1">
        <v>0.858366</v>
      </c>
      <c r="BE225" s="1">
        <v>369.19</v>
      </c>
      <c r="BF225" s="1">
        <v>7.17693</v>
      </c>
      <c r="BG225" s="1">
        <v>114.59</v>
      </c>
      <c r="BH225" s="1">
        <v>0.0</v>
      </c>
      <c r="BI225" s="1">
        <v>0.0</v>
      </c>
      <c r="BJ225" s="1">
        <v>0.0</v>
      </c>
      <c r="BK225" s="1">
        <v>0.0</v>
      </c>
      <c r="BL225" s="1" t="s">
        <v>144</v>
      </c>
      <c r="BM225" s="1" t="s">
        <v>146</v>
      </c>
      <c r="BN225" s="1" t="s">
        <v>146</v>
      </c>
      <c r="BO225" s="1" t="s">
        <v>145</v>
      </c>
      <c r="BP225" s="1" t="s">
        <v>146</v>
      </c>
      <c r="BQ225" s="1" t="s">
        <v>146</v>
      </c>
      <c r="BR225" s="1" t="s">
        <v>145</v>
      </c>
      <c r="BS225" s="1">
        <v>80.4845302</v>
      </c>
      <c r="BT225" s="1">
        <v>20.93251211</v>
      </c>
      <c r="BU225" s="1">
        <v>12.49160411</v>
      </c>
      <c r="BV225" s="1">
        <v>16.08550984</v>
      </c>
      <c r="BW225" s="1">
        <v>1.356982052</v>
      </c>
      <c r="BX225" s="1">
        <v>1.348538359</v>
      </c>
      <c r="BY225" s="1">
        <v>0.772358739</v>
      </c>
      <c r="BZ225" s="1" t="s">
        <v>1091</v>
      </c>
      <c r="CA225" s="1">
        <v>36.27568922</v>
      </c>
      <c r="CB225" s="1" t="s">
        <v>148</v>
      </c>
      <c r="CC225" s="1">
        <v>0.038378144</v>
      </c>
      <c r="CD225" s="1">
        <v>0.036457688</v>
      </c>
      <c r="CE225" s="1">
        <v>0.082889357</v>
      </c>
      <c r="CF225" s="1">
        <v>0.586947095</v>
      </c>
      <c r="CG225" s="1">
        <v>0.124086235</v>
      </c>
      <c r="CH225" s="1">
        <v>1997.569</v>
      </c>
      <c r="CI225" s="2" t="s">
        <v>1080</v>
      </c>
      <c r="CJ225" s="1">
        <v>1896.209</v>
      </c>
      <c r="CK225" s="1">
        <v>1272.43</v>
      </c>
      <c r="CL225" s="1">
        <v>623.779</v>
      </c>
      <c r="CM225" s="1">
        <v>138.783</v>
      </c>
      <c r="CN225" s="1">
        <v>1710.686</v>
      </c>
      <c r="CO225" s="1">
        <v>13.719</v>
      </c>
      <c r="CP225" s="1">
        <v>0.0</v>
      </c>
      <c r="CQ225" s="1">
        <v>13.719</v>
      </c>
      <c r="CR225" s="1">
        <v>0.0</v>
      </c>
      <c r="CS225" s="1">
        <v>33.021</v>
      </c>
      <c r="CT225" s="1">
        <v>33.021</v>
      </c>
      <c r="CU225" s="1">
        <v>0.0</v>
      </c>
      <c r="CV225" s="1">
        <v>2.036</v>
      </c>
      <c r="CW225" s="1">
        <v>81.981</v>
      </c>
      <c r="CX225" s="1">
        <v>0.0</v>
      </c>
      <c r="CY225" s="1">
        <v>14.718</v>
      </c>
      <c r="CZ225" s="1">
        <v>0.193</v>
      </c>
      <c r="DA225" s="1">
        <v>0.743</v>
      </c>
      <c r="DB225" s="1">
        <v>0.937</v>
      </c>
      <c r="DC225" s="1">
        <v>6.942</v>
      </c>
      <c r="DD225" s="1">
        <v>0.395</v>
      </c>
      <c r="DE225" s="1">
        <v>7.337</v>
      </c>
      <c r="DF225" s="1">
        <v>24.048</v>
      </c>
      <c r="DG225" s="1">
        <v>9.761</v>
      </c>
      <c r="DH225" s="1">
        <v>33.809</v>
      </c>
      <c r="DI225" s="1">
        <v>25.732</v>
      </c>
      <c r="DJ225" s="1">
        <v>46.205</v>
      </c>
      <c r="DK225" s="1">
        <v>71.936</v>
      </c>
      <c r="DL225" s="1">
        <v>1105.096</v>
      </c>
      <c r="DM225" s="1">
        <v>533.621</v>
      </c>
      <c r="DN225" s="1">
        <v>1638.718</v>
      </c>
      <c r="DO225" s="1">
        <v>0.0</v>
      </c>
      <c r="DP225" s="1">
        <v>33.021</v>
      </c>
      <c r="DQ225" s="1">
        <v>33.021</v>
      </c>
      <c r="DR225" s="1" t="s">
        <v>149</v>
      </c>
      <c r="DS225" s="1" t="s">
        <v>149</v>
      </c>
      <c r="DT225" s="1" t="s">
        <v>157</v>
      </c>
      <c r="DU225" s="1" t="s">
        <v>149</v>
      </c>
      <c r="DV225" s="1">
        <v>1143.886</v>
      </c>
      <c r="DW225" s="1" t="s">
        <v>1092</v>
      </c>
      <c r="DX225" s="1">
        <v>1085.844</v>
      </c>
      <c r="DY225" s="1">
        <v>79.472</v>
      </c>
      <c r="DZ225" s="1">
        <v>979.606</v>
      </c>
      <c r="EA225" s="1" t="s">
        <v>149</v>
      </c>
      <c r="EB225" s="1" t="s">
        <v>149</v>
      </c>
      <c r="EC225" s="1" t="s">
        <v>157</v>
      </c>
      <c r="ED225" s="1" t="s">
        <v>149</v>
      </c>
      <c r="EE225" s="1" t="s">
        <v>815</v>
      </c>
      <c r="EF225" s="1" t="s">
        <v>151</v>
      </c>
      <c r="EG225" s="1" t="s">
        <v>151</v>
      </c>
    </row>
    <row r="226" ht="14.25" customHeight="1">
      <c r="A226" s="1" t="s">
        <v>816</v>
      </c>
      <c r="B226" s="1" t="s">
        <v>153</v>
      </c>
      <c r="C226" s="1">
        <v>27.0</v>
      </c>
      <c r="D226" s="4" t="s">
        <v>137</v>
      </c>
      <c r="E226" s="1">
        <v>120.0</v>
      </c>
      <c r="F226" s="1">
        <v>37.0</v>
      </c>
      <c r="G226" s="1" t="s">
        <v>154</v>
      </c>
      <c r="H226" s="1">
        <v>14.0</v>
      </c>
      <c r="I226" s="1">
        <v>150.0</v>
      </c>
      <c r="J226" s="1">
        <v>194.0</v>
      </c>
      <c r="K226" s="1">
        <v>5.243243243</v>
      </c>
      <c r="L226" s="1">
        <v>133.5</v>
      </c>
      <c r="M226" s="1">
        <v>1.8</v>
      </c>
      <c r="N226" s="1">
        <v>64.0</v>
      </c>
      <c r="O226" s="1">
        <v>5.4</v>
      </c>
      <c r="P226" s="1">
        <v>7.22</v>
      </c>
      <c r="Q226" s="1">
        <v>4.87</v>
      </c>
      <c r="R226" s="1">
        <v>1.482546201</v>
      </c>
      <c r="S226" s="1">
        <v>72.0</v>
      </c>
      <c r="T226" s="1">
        <v>10.21</v>
      </c>
      <c r="U226" s="1">
        <v>3.552</v>
      </c>
      <c r="V226" s="1">
        <v>228.2</v>
      </c>
      <c r="W226" s="1">
        <f t="shared" si="1"/>
        <v>3926.923077</v>
      </c>
      <c r="X226" s="1">
        <v>83.6</v>
      </c>
      <c r="Y226" s="1">
        <v>62.04171849</v>
      </c>
      <c r="Z226" s="1">
        <f t="shared" si="2"/>
        <v>1.611818667</v>
      </c>
      <c r="AA226" s="1">
        <v>0.354718608</v>
      </c>
      <c r="AB226" s="1">
        <v>54.5</v>
      </c>
      <c r="AC226" s="1">
        <v>23.19061108</v>
      </c>
      <c r="AD226" s="1" t="s">
        <v>154</v>
      </c>
      <c r="AE226" s="1">
        <v>31.06338372</v>
      </c>
      <c r="AF226" s="1">
        <v>74.0</v>
      </c>
      <c r="AG226" s="1" t="s">
        <v>154</v>
      </c>
      <c r="AH226" s="1" t="s">
        <v>154</v>
      </c>
      <c r="AI226" s="1" t="s">
        <v>142</v>
      </c>
      <c r="AJ226" s="1" t="s">
        <v>167</v>
      </c>
      <c r="AK226" s="1" t="s">
        <v>170</v>
      </c>
      <c r="AL226" s="1">
        <v>118.0</v>
      </c>
      <c r="AM226" s="1">
        <v>76.0</v>
      </c>
      <c r="AN226" s="1">
        <v>1710.29</v>
      </c>
      <c r="AO226" s="1">
        <v>24.2552</v>
      </c>
      <c r="AP226" s="1">
        <v>393.137</v>
      </c>
      <c r="AQ226" s="1">
        <v>851.747</v>
      </c>
      <c r="AR226" s="1">
        <v>12.5746</v>
      </c>
      <c r="AS226" s="1">
        <v>593.916</v>
      </c>
      <c r="AT226" s="1">
        <v>2622.21</v>
      </c>
      <c r="AU226" s="1">
        <v>230.776</v>
      </c>
      <c r="AV226" s="1">
        <v>10.3704</v>
      </c>
      <c r="AW226" s="1">
        <v>1.42345</v>
      </c>
      <c r="AX226" s="1">
        <v>2.67147</v>
      </c>
      <c r="AY226" s="1">
        <v>567.211</v>
      </c>
      <c r="AZ226" s="1">
        <v>1.26142</v>
      </c>
      <c r="BA226" s="1">
        <v>1.25184</v>
      </c>
      <c r="BB226" s="1">
        <v>11.8794</v>
      </c>
      <c r="BC226" s="1">
        <v>3.93638</v>
      </c>
      <c r="BD226" s="1">
        <v>0.66748</v>
      </c>
      <c r="BE226" s="1">
        <v>442.418</v>
      </c>
      <c r="BF226" s="1">
        <v>6.89571</v>
      </c>
      <c r="BG226" s="1">
        <v>161.154</v>
      </c>
      <c r="BH226" s="1">
        <v>1.252786391</v>
      </c>
      <c r="BI226" s="1">
        <v>0.248716247</v>
      </c>
      <c r="BJ226" s="1">
        <v>0.149290434</v>
      </c>
      <c r="BK226" s="1">
        <v>0.0</v>
      </c>
      <c r="BL226" s="1" t="s">
        <v>156</v>
      </c>
      <c r="BM226" s="1" t="s">
        <v>146</v>
      </c>
      <c r="BN226" s="1" t="s">
        <v>146</v>
      </c>
      <c r="BO226" s="1" t="s">
        <v>145</v>
      </c>
      <c r="BP226" s="1" t="s">
        <v>146</v>
      </c>
      <c r="BQ226" s="1" t="s">
        <v>146</v>
      </c>
      <c r="BR226" s="1" t="s">
        <v>146</v>
      </c>
      <c r="BS226" s="1">
        <v>93.97368333</v>
      </c>
      <c r="BT226" s="1">
        <v>33.2662214</v>
      </c>
      <c r="BU226" s="1">
        <v>15.22895105</v>
      </c>
      <c r="BV226" s="1">
        <v>22.95804397</v>
      </c>
      <c r="BW226" s="1">
        <v>1.464682098</v>
      </c>
      <c r="BX226" s="1">
        <v>0.809411339</v>
      </c>
      <c r="BY226" s="1">
        <v>0.473339964</v>
      </c>
      <c r="BZ226" s="1" t="s">
        <v>1091</v>
      </c>
      <c r="CA226" s="1">
        <v>34.56756757</v>
      </c>
      <c r="CB226" s="1" t="s">
        <v>148</v>
      </c>
      <c r="CC226" s="1">
        <v>0.059035949</v>
      </c>
      <c r="CD226" s="1">
        <v>0.151018421</v>
      </c>
      <c r="CE226" s="1">
        <v>0.014322811</v>
      </c>
      <c r="CF226" s="1">
        <v>0.307352106</v>
      </c>
      <c r="CG226" s="1">
        <v>0.188915037</v>
      </c>
      <c r="CH226" s="1">
        <v>469.292</v>
      </c>
      <c r="CI226" s="2" t="s">
        <v>1093</v>
      </c>
      <c r="CJ226" s="1">
        <v>300.587</v>
      </c>
      <c r="CK226" s="1">
        <v>249.79</v>
      </c>
      <c r="CL226" s="1">
        <v>50.797</v>
      </c>
      <c r="CM226" s="1">
        <v>270.965</v>
      </c>
      <c r="CN226" s="1">
        <v>24.18</v>
      </c>
      <c r="CO226" s="1">
        <v>5.312</v>
      </c>
      <c r="CP226" s="1">
        <v>0.0</v>
      </c>
      <c r="CQ226" s="1">
        <v>5.312</v>
      </c>
      <c r="CR226" s="1">
        <v>0.0</v>
      </c>
      <c r="CS226" s="1">
        <v>0.129</v>
      </c>
      <c r="CT226" s="1">
        <v>0.129</v>
      </c>
      <c r="CU226" s="1">
        <v>0.0</v>
      </c>
      <c r="CV226" s="1">
        <v>0.765</v>
      </c>
      <c r="CW226" s="1">
        <v>0.0</v>
      </c>
      <c r="CX226" s="1">
        <v>0.0</v>
      </c>
      <c r="CY226" s="1">
        <v>128.259</v>
      </c>
      <c r="CZ226" s="1">
        <v>77.038</v>
      </c>
      <c r="DA226" s="1">
        <v>28.521</v>
      </c>
      <c r="DB226" s="1">
        <v>105.559</v>
      </c>
      <c r="DC226" s="1">
        <v>19.114</v>
      </c>
      <c r="DD226" s="1">
        <v>0.305</v>
      </c>
      <c r="DE226" s="1">
        <v>19.419</v>
      </c>
      <c r="DF226" s="1">
        <v>16.684</v>
      </c>
      <c r="DG226" s="1">
        <v>1.002</v>
      </c>
      <c r="DH226" s="1">
        <v>17.686</v>
      </c>
      <c r="DI226" s="1">
        <v>0.059</v>
      </c>
      <c r="DJ226" s="1">
        <v>0.329</v>
      </c>
      <c r="DK226" s="1">
        <v>0.388</v>
      </c>
      <c r="DL226" s="1">
        <v>3.281</v>
      </c>
      <c r="DM226" s="1">
        <v>20.511</v>
      </c>
      <c r="DN226" s="1">
        <v>23.793</v>
      </c>
      <c r="DO226" s="1">
        <v>0.0</v>
      </c>
      <c r="DP226" s="1">
        <v>0.129</v>
      </c>
      <c r="DQ226" s="1">
        <v>0.129</v>
      </c>
      <c r="DR226" s="1" t="s">
        <v>158</v>
      </c>
      <c r="DS226" s="1" t="s">
        <v>158</v>
      </c>
      <c r="DT226" s="1" t="s">
        <v>149</v>
      </c>
      <c r="DU226" s="1" t="s">
        <v>158</v>
      </c>
      <c r="DV226" s="1">
        <v>274.393</v>
      </c>
      <c r="DW226" s="1" t="s">
        <v>1093</v>
      </c>
      <c r="DX226" s="1">
        <v>175.752</v>
      </c>
      <c r="DY226" s="1">
        <v>158.432</v>
      </c>
      <c r="DZ226" s="1">
        <v>14.138</v>
      </c>
      <c r="EA226" s="1" t="s">
        <v>158</v>
      </c>
      <c r="EB226" s="1" t="s">
        <v>158</v>
      </c>
      <c r="EC226" s="1" t="s">
        <v>149</v>
      </c>
      <c r="ED226" s="1" t="s">
        <v>158</v>
      </c>
      <c r="EE226" s="1" t="s">
        <v>817</v>
      </c>
      <c r="EF226" s="1" t="s">
        <v>151</v>
      </c>
      <c r="EG226" s="1" t="s">
        <v>151</v>
      </c>
    </row>
    <row r="227" ht="14.25" customHeight="1">
      <c r="A227" s="1" t="s">
        <v>820</v>
      </c>
      <c r="B227" s="1" t="s">
        <v>136</v>
      </c>
      <c r="C227" s="1">
        <v>27.0</v>
      </c>
      <c r="D227" s="4" t="s">
        <v>137</v>
      </c>
      <c r="E227" s="1">
        <v>86.8</v>
      </c>
      <c r="F227" s="1">
        <v>29.0</v>
      </c>
      <c r="G227" s="1" t="s">
        <v>138</v>
      </c>
      <c r="H227" s="1">
        <v>31.0</v>
      </c>
      <c r="I227" s="1">
        <v>105.0</v>
      </c>
      <c r="J227" s="1">
        <v>152.0</v>
      </c>
      <c r="K227" s="1">
        <v>5.24137931</v>
      </c>
      <c r="L227" s="1">
        <v>216.8</v>
      </c>
      <c r="M227" s="1">
        <v>4.7</v>
      </c>
      <c r="N227" s="1">
        <v>85.0</v>
      </c>
      <c r="O227" s="1">
        <v>6.0</v>
      </c>
      <c r="P227" s="1">
        <v>2.18</v>
      </c>
      <c r="Q227" s="1">
        <v>3.91</v>
      </c>
      <c r="R227" s="1">
        <v>0.557544757</v>
      </c>
      <c r="S227" s="1">
        <v>156.0</v>
      </c>
      <c r="T227" s="1">
        <v>24.09</v>
      </c>
      <c r="U227" s="1">
        <v>4.7175</v>
      </c>
      <c r="V227" s="1">
        <v>230.9</v>
      </c>
      <c r="W227" s="1">
        <f t="shared" si="1"/>
        <v>395.7289528</v>
      </c>
      <c r="X227" s="1">
        <v>33.5</v>
      </c>
      <c r="Y227" s="1">
        <v>19.79856936</v>
      </c>
      <c r="Z227" s="1">
        <f t="shared" si="2"/>
        <v>5.05087</v>
      </c>
      <c r="AA227" s="1">
        <v>0.301642199</v>
      </c>
      <c r="AB227" s="1">
        <v>104.2</v>
      </c>
      <c r="AC227" s="1">
        <v>34.4166997</v>
      </c>
      <c r="AD227" s="1" t="s">
        <v>155</v>
      </c>
      <c r="AE227" s="1">
        <v>39.44670824</v>
      </c>
      <c r="AF227" s="1">
        <v>108.5</v>
      </c>
      <c r="AG227" s="1" t="s">
        <v>140</v>
      </c>
      <c r="AH227" s="1" t="s">
        <v>141</v>
      </c>
      <c r="AI227" s="1" t="s">
        <v>142</v>
      </c>
      <c r="AJ227" s="1" t="s">
        <v>167</v>
      </c>
      <c r="AK227" s="1" t="s">
        <v>143</v>
      </c>
      <c r="AL227" s="1">
        <v>112.0</v>
      </c>
      <c r="AM227" s="1">
        <v>71.0</v>
      </c>
      <c r="AN227" s="1">
        <v>2171.71</v>
      </c>
      <c r="AO227" s="1">
        <v>13.9132</v>
      </c>
      <c r="AP227" s="1">
        <v>826.739</v>
      </c>
      <c r="AQ227" s="1">
        <v>1235.08</v>
      </c>
      <c r="AR227" s="1">
        <v>14.468</v>
      </c>
      <c r="AS227" s="1">
        <v>1485.98</v>
      </c>
      <c r="AT227" s="1">
        <v>3057.37</v>
      </c>
      <c r="AU227" s="1">
        <v>240.009</v>
      </c>
      <c r="AV227" s="1">
        <v>11.5959</v>
      </c>
      <c r="AW227" s="1">
        <v>1.15978</v>
      </c>
      <c r="AX227" s="1">
        <v>2.57175</v>
      </c>
      <c r="AY227" s="1">
        <v>684.59</v>
      </c>
      <c r="AZ227" s="1">
        <v>1.26371</v>
      </c>
      <c r="BA227" s="1">
        <v>2.4388</v>
      </c>
      <c r="BB227" s="1">
        <v>17.5362</v>
      </c>
      <c r="BC227" s="1">
        <v>4.77633</v>
      </c>
      <c r="BD227" s="1">
        <v>0.771688</v>
      </c>
      <c r="BE227" s="1">
        <v>349.198</v>
      </c>
      <c r="BF227" s="1">
        <v>7.81817</v>
      </c>
      <c r="BG227" s="1">
        <v>91.9767</v>
      </c>
      <c r="BH227" s="1">
        <v>1.833926909</v>
      </c>
      <c r="BI227" s="1">
        <v>0.776130611</v>
      </c>
      <c r="BJ227" s="1">
        <v>0.401785491</v>
      </c>
      <c r="BK227" s="1">
        <v>0.0</v>
      </c>
      <c r="BL227" s="1" t="s">
        <v>144</v>
      </c>
      <c r="BM227" s="1" t="s">
        <v>146</v>
      </c>
      <c r="BN227" s="1" t="s">
        <v>145</v>
      </c>
      <c r="BO227" s="1" t="s">
        <v>145</v>
      </c>
      <c r="BP227" s="1" t="s">
        <v>146</v>
      </c>
      <c r="BQ227" s="1" t="s">
        <v>145</v>
      </c>
      <c r="BR227" s="1" t="s">
        <v>145</v>
      </c>
      <c r="BS227" s="1">
        <v>73.7428517</v>
      </c>
      <c r="BT227" s="1">
        <v>31.07750088</v>
      </c>
      <c r="BU227" s="1">
        <v>10.11526577</v>
      </c>
      <c r="BV227" s="1">
        <v>18.40013248</v>
      </c>
      <c r="BW227" s="1">
        <v>1.246853863</v>
      </c>
      <c r="BX227" s="1">
        <v>1.245724518</v>
      </c>
      <c r="BY227" s="1">
        <v>0.573537992</v>
      </c>
      <c r="BZ227" s="1" t="s">
        <v>1091</v>
      </c>
      <c r="CA227" s="1">
        <v>31.92626728</v>
      </c>
      <c r="CB227" s="1" t="s">
        <v>148</v>
      </c>
      <c r="CC227" s="1">
        <v>0.140059419</v>
      </c>
      <c r="CD227" s="1">
        <v>0.083671861</v>
      </c>
      <c r="CE227" s="1">
        <v>0.019462802</v>
      </c>
      <c r="CF227" s="1">
        <v>0.269417329</v>
      </c>
      <c r="CG227" s="1">
        <v>0.059419148</v>
      </c>
      <c r="CH227" s="1">
        <v>1464.435</v>
      </c>
      <c r="CI227" s="2" t="s">
        <v>1080</v>
      </c>
      <c r="CJ227" s="1">
        <v>311.641</v>
      </c>
      <c r="CK227" s="1">
        <v>299.847</v>
      </c>
      <c r="CL227" s="1">
        <v>11.795</v>
      </c>
      <c r="CM227" s="1">
        <v>168.91</v>
      </c>
      <c r="CN227" s="1">
        <v>141.083</v>
      </c>
      <c r="CO227" s="1">
        <v>1.461</v>
      </c>
      <c r="CP227" s="1">
        <v>0.0</v>
      </c>
      <c r="CQ227" s="1">
        <v>1.461</v>
      </c>
      <c r="CR227" s="1">
        <v>0.07</v>
      </c>
      <c r="CS227" s="1">
        <v>0.087</v>
      </c>
      <c r="CT227" s="1">
        <v>0.157</v>
      </c>
      <c r="CU227" s="1">
        <v>0.031</v>
      </c>
      <c r="CV227" s="1">
        <v>0.713</v>
      </c>
      <c r="CW227" s="1">
        <v>131.815</v>
      </c>
      <c r="CX227" s="1">
        <v>0.0</v>
      </c>
      <c r="CY227" s="1">
        <v>3.822</v>
      </c>
      <c r="CZ227" s="1">
        <v>0.498</v>
      </c>
      <c r="DA227" s="1">
        <v>0.0</v>
      </c>
      <c r="DB227" s="1">
        <v>0.498</v>
      </c>
      <c r="DC227" s="1">
        <v>7.27</v>
      </c>
      <c r="DD227" s="1">
        <v>0.0</v>
      </c>
      <c r="DE227" s="1">
        <v>7.27</v>
      </c>
      <c r="DF227" s="1">
        <v>25.505</v>
      </c>
      <c r="DG227" s="1">
        <v>0.0</v>
      </c>
      <c r="DH227" s="1">
        <v>25.505</v>
      </c>
      <c r="DI227" s="1">
        <v>0.947</v>
      </c>
      <c r="DJ227" s="1">
        <v>7.592</v>
      </c>
      <c r="DK227" s="1">
        <v>8.539</v>
      </c>
      <c r="DL227" s="1">
        <v>128.428</v>
      </c>
      <c r="DM227" s="1">
        <v>4.115</v>
      </c>
      <c r="DN227" s="1">
        <v>132.543</v>
      </c>
      <c r="DO227" s="1">
        <v>0.07</v>
      </c>
      <c r="DP227" s="1">
        <v>0.087</v>
      </c>
      <c r="DQ227" s="1">
        <v>0.157</v>
      </c>
      <c r="DR227" s="1" t="s">
        <v>149</v>
      </c>
      <c r="DS227" s="1" t="s">
        <v>158</v>
      </c>
      <c r="DT227" s="1" t="s">
        <v>157</v>
      </c>
      <c r="DU227" s="1" t="s">
        <v>157</v>
      </c>
      <c r="DV227" s="1">
        <v>674.323</v>
      </c>
      <c r="DW227" s="1" t="s">
        <v>1092</v>
      </c>
      <c r="DX227" s="1">
        <v>143.5</v>
      </c>
      <c r="DY227" s="1">
        <v>77.777</v>
      </c>
      <c r="DZ227" s="1">
        <v>64.964</v>
      </c>
      <c r="EA227" s="1" t="s">
        <v>149</v>
      </c>
      <c r="EB227" s="1" t="s">
        <v>158</v>
      </c>
      <c r="EC227" s="1" t="s">
        <v>157</v>
      </c>
      <c r="ED227" s="1" t="s">
        <v>157</v>
      </c>
      <c r="EE227" s="1" t="s">
        <v>821</v>
      </c>
      <c r="EF227" s="1" t="s">
        <v>151</v>
      </c>
      <c r="EG227" s="1" t="s">
        <v>151</v>
      </c>
    </row>
    <row r="228" ht="14.25" customHeight="1">
      <c r="A228" s="1" t="s">
        <v>822</v>
      </c>
      <c r="B228" s="1" t="s">
        <v>136</v>
      </c>
      <c r="C228" s="1">
        <v>32.0</v>
      </c>
      <c r="D228" s="4" t="s">
        <v>137</v>
      </c>
      <c r="E228" s="1">
        <v>100.0</v>
      </c>
      <c r="F228" s="1">
        <v>49.0</v>
      </c>
      <c r="G228" s="1" t="s">
        <v>154</v>
      </c>
      <c r="H228" s="1">
        <v>16.0</v>
      </c>
      <c r="I228" s="1">
        <v>140.0</v>
      </c>
      <c r="J228" s="1">
        <v>202.0</v>
      </c>
      <c r="K228" s="1">
        <v>4.12244898</v>
      </c>
      <c r="L228" s="1">
        <v>177.7</v>
      </c>
      <c r="M228" s="1">
        <v>0.5</v>
      </c>
      <c r="N228" s="1">
        <v>82.0</v>
      </c>
      <c r="O228" s="1">
        <v>5.5</v>
      </c>
      <c r="P228" s="1">
        <v>0.4</v>
      </c>
      <c r="Q228" s="1">
        <v>4.4</v>
      </c>
      <c r="R228" s="1">
        <v>0.090909091</v>
      </c>
      <c r="S228" s="1">
        <v>81.0</v>
      </c>
      <c r="T228" s="1">
        <v>4.58</v>
      </c>
      <c r="U228" s="1">
        <v>4.551</v>
      </c>
      <c r="V228" s="1">
        <v>81.2</v>
      </c>
      <c r="W228" s="1">
        <f t="shared" si="1"/>
        <v>87.15509039</v>
      </c>
      <c r="X228" s="1">
        <v>171.3</v>
      </c>
      <c r="Y228" s="1">
        <v>107.9469074</v>
      </c>
      <c r="Z228" s="1">
        <f t="shared" si="2"/>
        <v>0.9263813333</v>
      </c>
      <c r="AA228" s="1">
        <v>0.38780589</v>
      </c>
      <c r="AB228" s="1">
        <v>62.4</v>
      </c>
      <c r="AC228" s="1">
        <v>20.97038437</v>
      </c>
      <c r="AD228" s="1" t="s">
        <v>154</v>
      </c>
      <c r="AE228" s="1">
        <v>18.68840957</v>
      </c>
      <c r="AF228" s="1">
        <v>75.7</v>
      </c>
      <c r="AG228" s="1" t="s">
        <v>154</v>
      </c>
      <c r="AH228" s="1" t="s">
        <v>154</v>
      </c>
      <c r="AI228" s="1" t="s">
        <v>142</v>
      </c>
      <c r="AJ228" s="1" t="s">
        <v>167</v>
      </c>
      <c r="AK228" s="1" t="s">
        <v>143</v>
      </c>
      <c r="AL228" s="1">
        <v>129.0</v>
      </c>
      <c r="AM228" s="1">
        <v>86.0</v>
      </c>
      <c r="AN228" s="1">
        <v>2050.41</v>
      </c>
      <c r="AO228" s="1">
        <v>21.3357</v>
      </c>
      <c r="AP228" s="1">
        <v>640.431</v>
      </c>
      <c r="AQ228" s="1">
        <v>1117.95</v>
      </c>
      <c r="AR228" s="1">
        <v>14.9747</v>
      </c>
      <c r="AS228" s="1">
        <v>1376.61</v>
      </c>
      <c r="AT228" s="1">
        <v>4012.17</v>
      </c>
      <c r="AU228" s="1">
        <v>280.409</v>
      </c>
      <c r="AV228" s="1">
        <v>11.0497</v>
      </c>
      <c r="AW228" s="1">
        <v>7.62139</v>
      </c>
      <c r="AX228" s="1">
        <v>4.50272</v>
      </c>
      <c r="AY228" s="1">
        <v>791.413</v>
      </c>
      <c r="AZ228" s="1">
        <v>6.55595</v>
      </c>
      <c r="BA228" s="1">
        <v>8.05713</v>
      </c>
      <c r="BB228" s="1">
        <v>74.4044</v>
      </c>
      <c r="BC228" s="1">
        <v>21.9141</v>
      </c>
      <c r="BD228" s="1">
        <v>6.77995</v>
      </c>
      <c r="BE228" s="1">
        <v>335.026</v>
      </c>
      <c r="BF228" s="1">
        <v>7.31155</v>
      </c>
      <c r="BG228" s="1">
        <v>218.055</v>
      </c>
      <c r="BH228" s="1">
        <v>0.0</v>
      </c>
      <c r="BI228" s="1">
        <v>0.0</v>
      </c>
      <c r="BJ228" s="1">
        <v>0.0</v>
      </c>
      <c r="BK228" s="1">
        <v>0.0</v>
      </c>
      <c r="BL228" s="1" t="s">
        <v>156</v>
      </c>
      <c r="BM228" s="1" t="s">
        <v>145</v>
      </c>
      <c r="BN228" s="1" t="s">
        <v>146</v>
      </c>
      <c r="BO228" s="1" t="s">
        <v>146</v>
      </c>
      <c r="BP228" s="1" t="s">
        <v>146</v>
      </c>
      <c r="BQ228" s="1" t="s">
        <v>146</v>
      </c>
      <c r="BR228" s="1" t="s">
        <v>146</v>
      </c>
      <c r="BS228" s="1">
        <v>60.41208318</v>
      </c>
      <c r="BT228" s="1">
        <v>25.13188163</v>
      </c>
      <c r="BU228" s="1">
        <v>7.245992843</v>
      </c>
      <c r="BV228" s="1">
        <v>9.440345722</v>
      </c>
      <c r="BW228" s="1">
        <v>0.667465534</v>
      </c>
      <c r="BX228" s="1">
        <v>-1.004396535</v>
      </c>
      <c r="BY228" s="1">
        <v>-0.489949529</v>
      </c>
      <c r="BZ228" s="1" t="s">
        <v>1094</v>
      </c>
      <c r="CA228" s="1">
        <v>18.42536328</v>
      </c>
      <c r="CB228" s="1" t="s">
        <v>154</v>
      </c>
      <c r="CC228" s="1">
        <v>0.028803823</v>
      </c>
      <c r="CD228" s="1">
        <v>0.116799098</v>
      </c>
      <c r="CE228" s="1">
        <v>0.008160636</v>
      </c>
      <c r="CF228" s="1">
        <v>0.170245893</v>
      </c>
      <c r="CG228" s="1">
        <v>0.257247933</v>
      </c>
      <c r="CH228" s="1">
        <v>1585.837</v>
      </c>
      <c r="CI228" s="2" t="s">
        <v>1080</v>
      </c>
      <c r="CJ228" s="1">
        <v>981.418</v>
      </c>
      <c r="CK228" s="1">
        <v>773.484</v>
      </c>
      <c r="CL228" s="1">
        <v>207.935</v>
      </c>
      <c r="CM228" s="1">
        <v>420.546</v>
      </c>
      <c r="CN228" s="1">
        <v>505.828</v>
      </c>
      <c r="CO228" s="1">
        <v>3.481</v>
      </c>
      <c r="CP228" s="1">
        <v>0.0</v>
      </c>
      <c r="CQ228" s="1">
        <v>3.481</v>
      </c>
      <c r="CR228" s="1">
        <v>0.017</v>
      </c>
      <c r="CS228" s="1">
        <v>51.536</v>
      </c>
      <c r="CT228" s="1">
        <v>51.553</v>
      </c>
      <c r="CU228" s="1">
        <v>0.01</v>
      </c>
      <c r="CV228" s="1">
        <v>0.334</v>
      </c>
      <c r="CW228" s="1">
        <v>1.606</v>
      </c>
      <c r="CX228" s="1">
        <v>0.0</v>
      </c>
      <c r="CY228" s="1">
        <v>370.896</v>
      </c>
      <c r="CZ228" s="1">
        <v>0.0</v>
      </c>
      <c r="DA228" s="1">
        <v>0.0</v>
      </c>
      <c r="DB228" s="1">
        <v>0.0</v>
      </c>
      <c r="DC228" s="1">
        <v>0.001</v>
      </c>
      <c r="DD228" s="1">
        <v>0.392</v>
      </c>
      <c r="DE228" s="1">
        <v>0.394</v>
      </c>
      <c r="DF228" s="1">
        <v>27.78</v>
      </c>
      <c r="DG228" s="1">
        <v>10.524</v>
      </c>
      <c r="DH228" s="1">
        <v>38.304</v>
      </c>
      <c r="DI228" s="1">
        <v>2.41</v>
      </c>
      <c r="DJ228" s="1">
        <v>5.342</v>
      </c>
      <c r="DK228" s="1">
        <v>7.753</v>
      </c>
      <c r="DL228" s="1">
        <v>357.957</v>
      </c>
      <c r="DM228" s="1">
        <v>140.118</v>
      </c>
      <c r="DN228" s="1">
        <v>498.075</v>
      </c>
      <c r="DO228" s="1">
        <v>0.017</v>
      </c>
      <c r="DP228" s="1">
        <v>51.536</v>
      </c>
      <c r="DQ228" s="1">
        <v>51.553</v>
      </c>
      <c r="DR228" s="1" t="s">
        <v>149</v>
      </c>
      <c r="DS228" s="1" t="s">
        <v>149</v>
      </c>
      <c r="DT228" s="1" t="s">
        <v>149</v>
      </c>
      <c r="DU228" s="1" t="s">
        <v>149</v>
      </c>
      <c r="DV228" s="1">
        <v>773.424</v>
      </c>
      <c r="DW228" s="1" t="s">
        <v>1092</v>
      </c>
      <c r="DX228" s="1">
        <v>478.645</v>
      </c>
      <c r="DY228" s="1">
        <v>205.103</v>
      </c>
      <c r="DZ228" s="1">
        <v>246.696</v>
      </c>
      <c r="EA228" s="1" t="s">
        <v>149</v>
      </c>
      <c r="EB228" s="1" t="s">
        <v>149</v>
      </c>
      <c r="EC228" s="1" t="s">
        <v>149</v>
      </c>
      <c r="ED228" s="1" t="s">
        <v>149</v>
      </c>
      <c r="EE228" s="1" t="s">
        <v>823</v>
      </c>
      <c r="EF228" s="1" t="s">
        <v>151</v>
      </c>
      <c r="EG228" s="1" t="s">
        <v>151</v>
      </c>
    </row>
    <row r="229" ht="14.25" customHeight="1">
      <c r="A229" s="1" t="s">
        <v>826</v>
      </c>
      <c r="B229" s="1" t="s">
        <v>136</v>
      </c>
      <c r="C229" s="1">
        <v>35.0</v>
      </c>
      <c r="D229" s="4" t="s">
        <v>137</v>
      </c>
      <c r="E229" s="1">
        <v>94.2</v>
      </c>
      <c r="F229" s="1">
        <v>28.0</v>
      </c>
      <c r="G229" s="1" t="s">
        <v>138</v>
      </c>
      <c r="H229" s="1">
        <v>40.0</v>
      </c>
      <c r="I229" s="1">
        <v>109.0</v>
      </c>
      <c r="J229" s="1">
        <v>165.0</v>
      </c>
      <c r="K229" s="1">
        <v>5.892857143</v>
      </c>
      <c r="L229" s="1">
        <v>326.0</v>
      </c>
      <c r="M229" s="1">
        <v>3.6</v>
      </c>
      <c r="N229" s="1">
        <v>79.0</v>
      </c>
      <c r="O229" s="1">
        <v>5.2</v>
      </c>
      <c r="P229" s="1">
        <v>4.54</v>
      </c>
      <c r="Q229" s="1">
        <v>3.81</v>
      </c>
      <c r="R229" s="1">
        <v>1.19160105</v>
      </c>
      <c r="S229" s="1">
        <v>202.0</v>
      </c>
      <c r="T229" s="1">
        <v>11.72</v>
      </c>
      <c r="U229" s="1">
        <v>4.3845</v>
      </c>
      <c r="V229" s="1">
        <v>164.0</v>
      </c>
      <c r="W229" s="1">
        <f t="shared" si="1"/>
        <v>265.0084794</v>
      </c>
      <c r="X229" s="1">
        <v>68.6</v>
      </c>
      <c r="Y229" s="1">
        <v>43.78595557</v>
      </c>
      <c r="Z229" s="1">
        <f t="shared" si="2"/>
        <v>2.283837333</v>
      </c>
      <c r="AA229" s="1">
        <v>0.336645363</v>
      </c>
      <c r="AB229" s="1">
        <v>77.4</v>
      </c>
      <c r="AC229" s="1">
        <v>27.45614555</v>
      </c>
      <c r="AD229" s="1" t="s">
        <v>139</v>
      </c>
      <c r="AE229" s="1">
        <v>35.56225647</v>
      </c>
      <c r="AF229" s="1">
        <v>97.7</v>
      </c>
      <c r="AG229" s="1" t="s">
        <v>140</v>
      </c>
      <c r="AH229" s="1" t="s">
        <v>141</v>
      </c>
      <c r="AI229" s="1" t="s">
        <v>167</v>
      </c>
      <c r="AJ229" s="1" t="s">
        <v>167</v>
      </c>
      <c r="AK229" s="1" t="s">
        <v>173</v>
      </c>
      <c r="AL229" s="1">
        <v>139.0</v>
      </c>
      <c r="AM229" s="1">
        <v>93.0</v>
      </c>
      <c r="AN229" s="1">
        <v>1880.92</v>
      </c>
      <c r="AO229" s="1">
        <v>13.4102</v>
      </c>
      <c r="AP229" s="1">
        <v>375.744</v>
      </c>
      <c r="AQ229" s="1">
        <v>787.95</v>
      </c>
      <c r="AR229" s="1">
        <v>12.0106</v>
      </c>
      <c r="AS229" s="1">
        <v>1460.75</v>
      </c>
      <c r="AT229" s="1">
        <v>1800.91</v>
      </c>
      <c r="AU229" s="1">
        <v>177.378</v>
      </c>
      <c r="AV229" s="1">
        <v>9.48717</v>
      </c>
      <c r="AW229" s="1">
        <v>1.04143</v>
      </c>
      <c r="AX229" s="1">
        <v>2.60378</v>
      </c>
      <c r="AY229" s="1">
        <v>724.394</v>
      </c>
      <c r="AZ229" s="1">
        <v>1.46512</v>
      </c>
      <c r="BA229" s="1">
        <v>2.07215</v>
      </c>
      <c r="BB229" s="1">
        <v>16.4736</v>
      </c>
      <c r="BC229" s="1">
        <v>3.4792</v>
      </c>
      <c r="BD229" s="1">
        <v>1.53809</v>
      </c>
      <c r="BE229" s="1">
        <v>250.437</v>
      </c>
      <c r="BF229" s="1">
        <v>6.74867</v>
      </c>
      <c r="BG229" s="1">
        <v>84.6331</v>
      </c>
      <c r="BH229" s="1">
        <v>2.170034708</v>
      </c>
      <c r="BI229" s="1">
        <v>1.081360545</v>
      </c>
      <c r="BJ229" s="1">
        <v>0.246617656</v>
      </c>
      <c r="BK229" s="1">
        <v>0.024680726</v>
      </c>
      <c r="BL229" s="1" t="s">
        <v>144</v>
      </c>
      <c r="BM229" s="1" t="s">
        <v>145</v>
      </c>
      <c r="BN229" s="1" t="s">
        <v>145</v>
      </c>
      <c r="BO229" s="1" t="s">
        <v>145</v>
      </c>
      <c r="BP229" s="1" t="s">
        <v>146</v>
      </c>
      <c r="BQ229" s="1" t="s">
        <v>145</v>
      </c>
      <c r="BR229" s="1" t="s">
        <v>146</v>
      </c>
      <c r="BS229" s="1">
        <v>62.88259514</v>
      </c>
      <c r="BT229" s="1">
        <v>11.95819996</v>
      </c>
      <c r="BU229" s="1">
        <v>4.657937549</v>
      </c>
      <c r="BV229" s="1">
        <v>1.634145418</v>
      </c>
      <c r="BW229" s="1">
        <v>0.0</v>
      </c>
      <c r="BX229" s="1">
        <v>0.973956071</v>
      </c>
      <c r="BY229" s="1">
        <v>0.517786321</v>
      </c>
      <c r="BZ229" s="1" t="s">
        <v>1091</v>
      </c>
      <c r="CA229" s="1">
        <v>29.62947799</v>
      </c>
      <c r="CB229" s="1" t="s">
        <v>148</v>
      </c>
      <c r="CC229" s="1">
        <v>0.228801697</v>
      </c>
      <c r="CD229" s="1">
        <v>0.084411453</v>
      </c>
      <c r="CE229" s="1">
        <v>0.479703075</v>
      </c>
      <c r="CF229" s="1">
        <v>0.037497349</v>
      </c>
      <c r="CG229" s="1">
        <v>0.007041357</v>
      </c>
      <c r="CH229" s="1">
        <v>174.13</v>
      </c>
      <c r="CI229" s="2" t="s">
        <v>1093</v>
      </c>
      <c r="CJ229" s="1">
        <v>109.697</v>
      </c>
      <c r="CK229" s="1">
        <v>42.343</v>
      </c>
      <c r="CL229" s="1">
        <v>67.354</v>
      </c>
      <c r="CM229" s="1">
        <v>4.565</v>
      </c>
      <c r="CN229" s="1">
        <v>87.522</v>
      </c>
      <c r="CO229" s="1">
        <v>0.0</v>
      </c>
      <c r="CP229" s="1">
        <v>0.0</v>
      </c>
      <c r="CQ229" s="1">
        <v>0.0</v>
      </c>
      <c r="CR229" s="1">
        <v>0.0</v>
      </c>
      <c r="CS229" s="1">
        <v>17.611</v>
      </c>
      <c r="CT229" s="1">
        <v>17.611</v>
      </c>
      <c r="CU229" s="1">
        <v>0.0</v>
      </c>
      <c r="CV229" s="1">
        <v>0.0</v>
      </c>
      <c r="CW229" s="1">
        <v>0.0</v>
      </c>
      <c r="CX229" s="1">
        <v>0.0</v>
      </c>
      <c r="CY229" s="1">
        <v>0.845</v>
      </c>
      <c r="CZ229" s="1">
        <v>0.0</v>
      </c>
      <c r="DA229" s="1">
        <v>0.0</v>
      </c>
      <c r="DB229" s="1">
        <v>0.0</v>
      </c>
      <c r="DC229" s="1">
        <v>0.0</v>
      </c>
      <c r="DD229" s="1">
        <v>0.173</v>
      </c>
      <c r="DE229" s="1">
        <v>0.173</v>
      </c>
      <c r="DF229" s="1">
        <v>1.939</v>
      </c>
      <c r="DG229" s="1">
        <v>1.607</v>
      </c>
      <c r="DH229" s="1">
        <v>3.547</v>
      </c>
      <c r="DI229" s="1">
        <v>0.059</v>
      </c>
      <c r="DJ229" s="1">
        <v>4.488</v>
      </c>
      <c r="DK229" s="1">
        <v>4.547</v>
      </c>
      <c r="DL229" s="1">
        <v>39.491</v>
      </c>
      <c r="DM229" s="1">
        <v>43.466</v>
      </c>
      <c r="DN229" s="1">
        <v>82.957</v>
      </c>
      <c r="DO229" s="1">
        <v>0.0</v>
      </c>
      <c r="DP229" s="1">
        <v>17.611</v>
      </c>
      <c r="DQ229" s="1">
        <v>17.611</v>
      </c>
      <c r="DR229" s="1" t="s">
        <v>158</v>
      </c>
      <c r="DS229" s="1" t="s">
        <v>158</v>
      </c>
      <c r="DT229" s="1" t="s">
        <v>158</v>
      </c>
      <c r="DU229" s="1" t="s">
        <v>158</v>
      </c>
      <c r="DV229" s="1">
        <v>92.577</v>
      </c>
      <c r="DW229" s="1" t="s">
        <v>1093</v>
      </c>
      <c r="DX229" s="1">
        <v>58.321</v>
      </c>
      <c r="DY229" s="1">
        <v>2.427</v>
      </c>
      <c r="DZ229" s="1">
        <v>46.531</v>
      </c>
      <c r="EA229" s="1" t="s">
        <v>158</v>
      </c>
      <c r="EB229" s="1" t="s">
        <v>158</v>
      </c>
      <c r="EC229" s="1" t="s">
        <v>158</v>
      </c>
      <c r="ED229" s="1" t="s">
        <v>158</v>
      </c>
      <c r="EE229" s="1" t="s">
        <v>827</v>
      </c>
      <c r="EF229" s="1" t="s">
        <v>151</v>
      </c>
      <c r="EG229" s="1" t="s">
        <v>151</v>
      </c>
    </row>
    <row r="230" ht="14.25" customHeight="1">
      <c r="A230" s="1" t="s">
        <v>828</v>
      </c>
      <c r="B230" s="1" t="s">
        <v>136</v>
      </c>
      <c r="C230" s="1">
        <v>33.0</v>
      </c>
      <c r="D230" s="4" t="s">
        <v>137</v>
      </c>
      <c r="E230" s="1">
        <v>75.0</v>
      </c>
      <c r="F230" s="1">
        <v>43.0</v>
      </c>
      <c r="G230" s="1" t="s">
        <v>154</v>
      </c>
      <c r="H230" s="1">
        <v>32.0</v>
      </c>
      <c r="I230" s="1">
        <v>102.0</v>
      </c>
      <c r="J230" s="1">
        <v>161.0</v>
      </c>
      <c r="K230" s="1">
        <v>3.744186047</v>
      </c>
      <c r="L230" s="1">
        <v>108.7</v>
      </c>
      <c r="M230" s="1">
        <v>1.1</v>
      </c>
      <c r="N230" s="1">
        <v>79.0</v>
      </c>
      <c r="O230" s="1">
        <v>5.4</v>
      </c>
      <c r="P230" s="1">
        <v>3.5</v>
      </c>
      <c r="Q230" s="1">
        <v>6.94</v>
      </c>
      <c r="R230" s="1">
        <v>0.504322767</v>
      </c>
      <c r="S230" s="1">
        <v>162.0</v>
      </c>
      <c r="T230" s="1">
        <v>4.91</v>
      </c>
      <c r="U230" s="1">
        <v>4.3845</v>
      </c>
      <c r="V230" s="1">
        <v>91.7</v>
      </c>
      <c r="W230" s="1">
        <f t="shared" si="1"/>
        <v>111.0231769</v>
      </c>
      <c r="X230" s="1">
        <v>161.6</v>
      </c>
      <c r="Y230" s="1">
        <v>104.51556</v>
      </c>
      <c r="Z230" s="1">
        <f t="shared" si="2"/>
        <v>0.9567953333</v>
      </c>
      <c r="AA230" s="1">
        <v>0.3857074</v>
      </c>
      <c r="AB230" s="1">
        <v>55.6</v>
      </c>
      <c r="AC230" s="1">
        <v>21.58364146</v>
      </c>
      <c r="AD230" s="1" t="s">
        <v>154</v>
      </c>
      <c r="AE230" s="1">
        <v>28.7216575</v>
      </c>
      <c r="AF230" s="1">
        <v>75.5</v>
      </c>
      <c r="AG230" s="1" t="s">
        <v>154</v>
      </c>
      <c r="AH230" s="1" t="s">
        <v>154</v>
      </c>
      <c r="AI230" s="1" t="s">
        <v>167</v>
      </c>
      <c r="AJ230" s="1" t="s">
        <v>167</v>
      </c>
      <c r="AK230" s="1" t="s">
        <v>143</v>
      </c>
      <c r="AL230" s="1">
        <v>107.0</v>
      </c>
      <c r="AM230" s="1">
        <v>71.0</v>
      </c>
      <c r="AN230" s="1">
        <v>2268.57</v>
      </c>
      <c r="AO230" s="1">
        <v>20.2519</v>
      </c>
      <c r="AP230" s="1">
        <v>676.933</v>
      </c>
      <c r="AQ230" s="1">
        <v>1129.56</v>
      </c>
      <c r="AR230" s="1">
        <v>14.6231</v>
      </c>
      <c r="AS230" s="1">
        <v>1351.1</v>
      </c>
      <c r="AT230" s="1">
        <v>3486.08</v>
      </c>
      <c r="AU230" s="1">
        <v>280.376</v>
      </c>
      <c r="AV230" s="1">
        <v>10.5654</v>
      </c>
      <c r="AW230" s="1">
        <v>2.13791</v>
      </c>
      <c r="AX230" s="1">
        <v>2.91852</v>
      </c>
      <c r="AY230" s="1">
        <v>731.823</v>
      </c>
      <c r="AZ230" s="1">
        <v>1.08531</v>
      </c>
      <c r="BA230" s="1">
        <v>1.68742</v>
      </c>
      <c r="BB230" s="1">
        <v>18.4055</v>
      </c>
      <c r="BC230" s="1">
        <v>5.56047</v>
      </c>
      <c r="BD230" s="1">
        <v>0.981839</v>
      </c>
      <c r="BE230" s="1">
        <v>364.322</v>
      </c>
      <c r="BF230" s="1">
        <v>7.00397</v>
      </c>
      <c r="BG230" s="1">
        <v>221.905</v>
      </c>
      <c r="BH230" s="1">
        <v>0.788867717</v>
      </c>
      <c r="BI230" s="1">
        <v>0.246677212</v>
      </c>
      <c r="BJ230" s="1">
        <v>0.333874274</v>
      </c>
      <c r="BK230" s="1">
        <v>0.040971595</v>
      </c>
      <c r="BL230" s="1" t="s">
        <v>156</v>
      </c>
      <c r="BM230" s="1" t="s">
        <v>146</v>
      </c>
      <c r="BN230" s="1" t="s">
        <v>145</v>
      </c>
      <c r="BO230" s="1" t="s">
        <v>146</v>
      </c>
      <c r="BP230" s="1" t="s">
        <v>146</v>
      </c>
      <c r="BQ230" s="1" t="s">
        <v>146</v>
      </c>
      <c r="BR230" s="1" t="s">
        <v>146</v>
      </c>
      <c r="BS230" s="1">
        <v>74.62499064</v>
      </c>
      <c r="BT230" s="1">
        <v>1.345664297</v>
      </c>
      <c r="BU230" s="1">
        <v>0.764555845</v>
      </c>
      <c r="BV230" s="1">
        <v>0.280716627</v>
      </c>
      <c r="BW230" s="1">
        <v>0.141596619</v>
      </c>
      <c r="BX230" s="1">
        <v>-0.625878252</v>
      </c>
      <c r="BY230" s="1">
        <v>-0.275838806</v>
      </c>
      <c r="BZ230" s="1" t="s">
        <v>1094</v>
      </c>
      <c r="CA230" s="1">
        <v>21.48344371</v>
      </c>
      <c r="CB230" s="1" t="s">
        <v>148</v>
      </c>
      <c r="CC230" s="1">
        <v>0.286681716</v>
      </c>
      <c r="CD230" s="1">
        <v>0.137206792</v>
      </c>
      <c r="CE230" s="1">
        <v>0.044410639</v>
      </c>
      <c r="CF230" s="1">
        <v>0.162822652</v>
      </c>
      <c r="CG230" s="1">
        <v>0.172539013</v>
      </c>
      <c r="CH230" s="1">
        <v>1861.107</v>
      </c>
      <c r="CI230" s="2" t="s">
        <v>1080</v>
      </c>
      <c r="CJ230" s="1">
        <v>501.465</v>
      </c>
      <c r="CK230" s="1">
        <v>251.618</v>
      </c>
      <c r="CL230" s="1">
        <v>249.847</v>
      </c>
      <c r="CM230" s="1">
        <v>138.814</v>
      </c>
      <c r="CN230" s="1">
        <v>337.702</v>
      </c>
      <c r="CO230" s="1">
        <v>3.544</v>
      </c>
      <c r="CP230" s="1">
        <v>0.0</v>
      </c>
      <c r="CQ230" s="1">
        <v>3.544</v>
      </c>
      <c r="CR230" s="1">
        <v>0.0</v>
      </c>
      <c r="CS230" s="1">
        <v>21.406</v>
      </c>
      <c r="CT230" s="1">
        <v>21.406</v>
      </c>
      <c r="CU230" s="1">
        <v>0.0</v>
      </c>
      <c r="CV230" s="1">
        <v>1.684</v>
      </c>
      <c r="CW230" s="1">
        <v>0.0</v>
      </c>
      <c r="CX230" s="1">
        <v>0.0</v>
      </c>
      <c r="CY230" s="1">
        <v>0.0</v>
      </c>
      <c r="CZ230" s="1">
        <v>0.0</v>
      </c>
      <c r="DA230" s="1">
        <v>124.049</v>
      </c>
      <c r="DB230" s="1">
        <v>124.049</v>
      </c>
      <c r="DC230" s="1">
        <v>14.349</v>
      </c>
      <c r="DD230" s="1">
        <v>0.004</v>
      </c>
      <c r="DE230" s="1">
        <v>14.353</v>
      </c>
      <c r="DF230" s="1">
        <v>0.0</v>
      </c>
      <c r="DG230" s="1">
        <v>0.412</v>
      </c>
      <c r="DH230" s="1">
        <v>0.412</v>
      </c>
      <c r="DI230" s="1">
        <v>0.103</v>
      </c>
      <c r="DJ230" s="1">
        <v>0.942</v>
      </c>
      <c r="DK230" s="1">
        <v>1.045</v>
      </c>
      <c r="DL230" s="1">
        <v>233.612</v>
      </c>
      <c r="DM230" s="1">
        <v>103.024</v>
      </c>
      <c r="DN230" s="1">
        <v>336.636</v>
      </c>
      <c r="DO230" s="1">
        <v>0.0</v>
      </c>
      <c r="DP230" s="1">
        <v>21.406</v>
      </c>
      <c r="DQ230" s="1">
        <v>21.406</v>
      </c>
      <c r="DR230" s="1" t="s">
        <v>149</v>
      </c>
      <c r="DS230" s="1" t="s">
        <v>157</v>
      </c>
      <c r="DT230" s="1" t="s">
        <v>157</v>
      </c>
      <c r="DU230" s="1" t="s">
        <v>157</v>
      </c>
      <c r="DV230" s="1">
        <v>820.388</v>
      </c>
      <c r="DW230" s="1" t="s">
        <v>1092</v>
      </c>
      <c r="DX230" s="1">
        <v>221.049</v>
      </c>
      <c r="DY230" s="1">
        <v>61.19</v>
      </c>
      <c r="DZ230" s="1">
        <v>148.861</v>
      </c>
      <c r="EA230" s="1" t="s">
        <v>149</v>
      </c>
      <c r="EB230" s="1" t="s">
        <v>157</v>
      </c>
      <c r="EC230" s="1" t="s">
        <v>157</v>
      </c>
      <c r="ED230" s="1" t="s">
        <v>157</v>
      </c>
      <c r="EE230" s="1" t="s">
        <v>829</v>
      </c>
      <c r="EF230" s="1" t="s">
        <v>151</v>
      </c>
      <c r="EG230" s="1" t="s">
        <v>151</v>
      </c>
    </row>
    <row r="231" ht="14.25" customHeight="1">
      <c r="A231" s="1" t="s">
        <v>830</v>
      </c>
      <c r="B231" s="1" t="s">
        <v>153</v>
      </c>
      <c r="C231" s="1">
        <v>21.0</v>
      </c>
      <c r="D231" s="4" t="s">
        <v>137</v>
      </c>
      <c r="E231" s="1">
        <v>52.6</v>
      </c>
      <c r="F231" s="1">
        <v>51.0</v>
      </c>
      <c r="G231" s="1" t="s">
        <v>154</v>
      </c>
      <c r="H231" s="1">
        <v>11.0</v>
      </c>
      <c r="I231" s="1">
        <v>75.0</v>
      </c>
      <c r="J231" s="1">
        <v>133.0</v>
      </c>
      <c r="K231" s="1">
        <v>2.607843137</v>
      </c>
      <c r="L231" s="1">
        <v>135.8</v>
      </c>
      <c r="M231" s="1">
        <v>1.0</v>
      </c>
      <c r="N231" s="1">
        <v>87.0</v>
      </c>
      <c r="O231" s="1">
        <v>5.9</v>
      </c>
      <c r="P231" s="1">
        <v>11.8</v>
      </c>
      <c r="Q231" s="1">
        <v>7.41</v>
      </c>
      <c r="R231" s="1">
        <v>1.592442645</v>
      </c>
      <c r="S231" s="1">
        <v>55.0</v>
      </c>
      <c r="T231" s="1">
        <v>8.85</v>
      </c>
      <c r="U231" s="1">
        <v>4.8285</v>
      </c>
      <c r="V231" s="1">
        <v>112.1</v>
      </c>
      <c r="W231" s="1">
        <f t="shared" si="1"/>
        <v>133.2329695</v>
      </c>
      <c r="X231" s="1">
        <v>88.0</v>
      </c>
      <c r="Y231" s="1">
        <v>52.65347171</v>
      </c>
      <c r="Z231" s="1">
        <f t="shared" si="2"/>
        <v>1.89921</v>
      </c>
      <c r="AA231" s="1">
        <v>0.345973736</v>
      </c>
      <c r="AB231" s="1">
        <v>62.0</v>
      </c>
      <c r="AC231" s="1">
        <v>25.34651134</v>
      </c>
      <c r="AD231" s="1" t="s">
        <v>139</v>
      </c>
      <c r="AE231" s="1">
        <v>36.35687771</v>
      </c>
      <c r="AF231" s="1">
        <v>83.5</v>
      </c>
      <c r="AG231" s="1" t="s">
        <v>140</v>
      </c>
      <c r="AH231" s="1" t="s">
        <v>154</v>
      </c>
      <c r="AI231" s="1" t="s">
        <v>142</v>
      </c>
      <c r="AJ231" s="1" t="s">
        <v>167</v>
      </c>
      <c r="AK231" s="1" t="s">
        <v>143</v>
      </c>
      <c r="AL231" s="1">
        <v>114.0</v>
      </c>
      <c r="AM231" s="1">
        <v>67.0</v>
      </c>
      <c r="AN231" s="1">
        <v>2382.05</v>
      </c>
      <c r="AO231" s="1">
        <v>14.4653</v>
      </c>
      <c r="AP231" s="1">
        <v>1065.67</v>
      </c>
      <c r="AQ231" s="1">
        <v>1286.01</v>
      </c>
      <c r="AR231" s="1">
        <v>16.3235</v>
      </c>
      <c r="AS231" s="1">
        <v>1658.09</v>
      </c>
      <c r="AT231" s="1">
        <v>3524.0</v>
      </c>
      <c r="AU231" s="1">
        <v>254.699</v>
      </c>
      <c r="AV231" s="1">
        <v>12.5732</v>
      </c>
      <c r="AW231" s="1">
        <v>1.89687</v>
      </c>
      <c r="AX231" s="1">
        <v>3.61764</v>
      </c>
      <c r="AY231" s="1">
        <v>834.853</v>
      </c>
      <c r="AZ231" s="1">
        <v>1.30141</v>
      </c>
      <c r="BA231" s="1">
        <v>2.15064</v>
      </c>
      <c r="BB231" s="1">
        <v>19.7953</v>
      </c>
      <c r="BC231" s="1">
        <v>5.30066</v>
      </c>
      <c r="BD231" s="1">
        <v>3.24189</v>
      </c>
      <c r="BE231" s="1">
        <v>428.913</v>
      </c>
      <c r="BF231" s="1">
        <v>7.52372</v>
      </c>
      <c r="BG231" s="1">
        <v>217.566</v>
      </c>
      <c r="BH231" s="1">
        <v>0.0</v>
      </c>
      <c r="BI231" s="1">
        <v>0.0</v>
      </c>
      <c r="BJ231" s="1">
        <v>0.0</v>
      </c>
      <c r="BK231" s="1">
        <v>0.0</v>
      </c>
      <c r="BL231" s="1" t="s">
        <v>156</v>
      </c>
      <c r="BM231" s="1" t="s">
        <v>146</v>
      </c>
      <c r="BN231" s="1" t="s">
        <v>146</v>
      </c>
      <c r="BO231" s="1" t="s">
        <v>146</v>
      </c>
      <c r="BP231" s="1" t="s">
        <v>146</v>
      </c>
      <c r="BQ231" s="1" t="s">
        <v>146</v>
      </c>
      <c r="BR231" s="1" t="s">
        <v>146</v>
      </c>
      <c r="BS231" s="1">
        <v>56.25054818</v>
      </c>
      <c r="BT231" s="1">
        <v>2.138682987</v>
      </c>
      <c r="BU231" s="1">
        <v>1.023269465</v>
      </c>
      <c r="BV231" s="1">
        <v>0.661143255</v>
      </c>
      <c r="BW231" s="1">
        <v>0.207976438</v>
      </c>
      <c r="BX231" s="1">
        <v>-0.776159955</v>
      </c>
      <c r="BY231" s="1">
        <v>-0.32584381</v>
      </c>
      <c r="BZ231" s="1" t="s">
        <v>1094</v>
      </c>
      <c r="CA231" s="1">
        <v>38.53892216</v>
      </c>
      <c r="CB231" s="1" t="s">
        <v>148</v>
      </c>
      <c r="CC231" s="1">
        <v>0.004433747</v>
      </c>
      <c r="CD231" s="1">
        <v>0.143621738</v>
      </c>
      <c r="CE231" s="1">
        <v>0.026127439</v>
      </c>
      <c r="CF231" s="1">
        <v>0.572080061</v>
      </c>
      <c r="CG231" s="1">
        <v>0.153470991</v>
      </c>
      <c r="CH231" s="1">
        <v>1800.46</v>
      </c>
      <c r="CI231" s="2" t="s">
        <v>1080</v>
      </c>
      <c r="CJ231" s="1">
        <v>1091.727</v>
      </c>
      <c r="CK231" s="1">
        <v>990.754</v>
      </c>
      <c r="CL231" s="1">
        <v>100.973</v>
      </c>
      <c r="CM231" s="1">
        <v>951.396</v>
      </c>
      <c r="CN231" s="1">
        <v>130.012</v>
      </c>
      <c r="CO231" s="1">
        <v>8.104</v>
      </c>
      <c r="CP231" s="1">
        <v>0.0</v>
      </c>
      <c r="CQ231" s="1">
        <v>8.104</v>
      </c>
      <c r="CR231" s="1">
        <v>0.0</v>
      </c>
      <c r="CS231" s="1">
        <v>2.215</v>
      </c>
      <c r="CT231" s="1">
        <v>2.215</v>
      </c>
      <c r="CU231" s="1">
        <v>0.0</v>
      </c>
      <c r="CV231" s="1">
        <v>0.268</v>
      </c>
      <c r="CW231" s="1">
        <v>0.0</v>
      </c>
      <c r="CX231" s="1">
        <v>0.0</v>
      </c>
      <c r="CY231" s="1">
        <v>747.583</v>
      </c>
      <c r="CZ231" s="1">
        <v>131.382</v>
      </c>
      <c r="DA231" s="1">
        <v>34.779</v>
      </c>
      <c r="DB231" s="1">
        <v>166.162</v>
      </c>
      <c r="DC231" s="1">
        <v>22.446</v>
      </c>
      <c r="DD231" s="1">
        <v>0.056</v>
      </c>
      <c r="DE231" s="1">
        <v>22.502</v>
      </c>
      <c r="DF231" s="1">
        <v>11.646</v>
      </c>
      <c r="DG231" s="1">
        <v>3.503</v>
      </c>
      <c r="DH231" s="1">
        <v>15.149</v>
      </c>
      <c r="DI231" s="1">
        <v>0.289</v>
      </c>
      <c r="DJ231" s="1">
        <v>10.337</v>
      </c>
      <c r="DK231" s="1">
        <v>10.626</v>
      </c>
      <c r="DL231" s="1">
        <v>69.295</v>
      </c>
      <c r="DM231" s="1">
        <v>50.074</v>
      </c>
      <c r="DN231" s="1">
        <v>119.369</v>
      </c>
      <c r="DO231" s="1">
        <v>0.0</v>
      </c>
      <c r="DP231" s="1">
        <v>2.215</v>
      </c>
      <c r="DQ231" s="1">
        <v>2.215</v>
      </c>
      <c r="DR231" s="1" t="s">
        <v>149</v>
      </c>
      <c r="DS231" s="1" t="s">
        <v>149</v>
      </c>
      <c r="DT231" s="1" t="s">
        <v>149</v>
      </c>
      <c r="DU231" s="1" t="s">
        <v>157</v>
      </c>
      <c r="DV231" s="1">
        <v>755.845</v>
      </c>
      <c r="DW231" s="1" t="s">
        <v>1092</v>
      </c>
      <c r="DX231" s="1">
        <v>458.314</v>
      </c>
      <c r="DY231" s="1">
        <v>399.402</v>
      </c>
      <c r="DZ231" s="1">
        <v>54.58</v>
      </c>
      <c r="EA231" s="1" t="s">
        <v>149</v>
      </c>
      <c r="EB231" s="1" t="s">
        <v>149</v>
      </c>
      <c r="EC231" s="1" t="s">
        <v>149</v>
      </c>
      <c r="ED231" s="1" t="s">
        <v>158</v>
      </c>
      <c r="EE231" s="1" t="s">
        <v>831</v>
      </c>
      <c r="EF231" s="1" t="s">
        <v>175</v>
      </c>
      <c r="EG231" s="1" t="s">
        <v>151</v>
      </c>
    </row>
    <row r="232" ht="14.25" customHeight="1">
      <c r="A232" s="1" t="s">
        <v>832</v>
      </c>
      <c r="B232" s="1" t="s">
        <v>136</v>
      </c>
      <c r="C232" s="1">
        <v>44.0</v>
      </c>
      <c r="D232" s="4" t="s">
        <v>161</v>
      </c>
      <c r="E232" s="1">
        <v>96.0</v>
      </c>
      <c r="F232" s="1">
        <v>29.0</v>
      </c>
      <c r="G232" s="1" t="s">
        <v>138</v>
      </c>
      <c r="H232" s="1">
        <v>47.0</v>
      </c>
      <c r="I232" s="1">
        <v>106.0</v>
      </c>
      <c r="J232" s="1">
        <v>165.0</v>
      </c>
      <c r="K232" s="1">
        <v>5.689655172</v>
      </c>
      <c r="L232" s="1">
        <v>62.3</v>
      </c>
      <c r="M232" s="1">
        <v>0.9</v>
      </c>
      <c r="N232" s="1">
        <v>89.0</v>
      </c>
      <c r="O232" s="1">
        <v>5.6</v>
      </c>
      <c r="P232" s="1">
        <v>3.16</v>
      </c>
      <c r="Q232" s="1">
        <v>5.92</v>
      </c>
      <c r="R232" s="1">
        <v>0.533783784</v>
      </c>
      <c r="S232" s="1">
        <v>235.0</v>
      </c>
      <c r="T232" s="1">
        <v>31.36</v>
      </c>
      <c r="U232" s="1">
        <v>4.9395</v>
      </c>
      <c r="V232" s="1">
        <v>253.0</v>
      </c>
      <c r="W232" s="1">
        <f t="shared" si="1"/>
        <v>435.7068427</v>
      </c>
      <c r="X232" s="1">
        <v>25.7</v>
      </c>
      <c r="Y232" s="1">
        <v>14.52524526</v>
      </c>
      <c r="Z232" s="1">
        <f t="shared" si="2"/>
        <v>6.884565333</v>
      </c>
      <c r="AA232" s="1">
        <v>0.289880586</v>
      </c>
      <c r="AB232" s="1">
        <v>80.4</v>
      </c>
      <c r="AC232" s="1">
        <v>30.40989819</v>
      </c>
      <c r="AD232" s="1" t="s">
        <v>155</v>
      </c>
      <c r="AE232" s="1">
        <v>38.59154295</v>
      </c>
      <c r="AF232" s="1">
        <v>103.6</v>
      </c>
      <c r="AG232" s="1" t="s">
        <v>140</v>
      </c>
      <c r="AH232" s="1" t="s">
        <v>141</v>
      </c>
      <c r="AI232" s="1" t="s">
        <v>142</v>
      </c>
      <c r="AJ232" s="1" t="s">
        <v>142</v>
      </c>
      <c r="AK232" s="1" t="s">
        <v>143</v>
      </c>
      <c r="AL232" s="1">
        <v>126.0</v>
      </c>
      <c r="AM232" s="1">
        <v>84.0</v>
      </c>
      <c r="AN232" s="1">
        <v>2076.01</v>
      </c>
      <c r="AO232" s="1">
        <v>20.9119</v>
      </c>
      <c r="AP232" s="1">
        <v>395.825</v>
      </c>
      <c r="AQ232" s="1">
        <v>986.006</v>
      </c>
      <c r="AR232" s="1">
        <v>14.8123</v>
      </c>
      <c r="AS232" s="1">
        <v>824.553</v>
      </c>
      <c r="AT232" s="1">
        <v>2735.4</v>
      </c>
      <c r="AU232" s="1">
        <v>257.677</v>
      </c>
      <c r="AV232" s="1">
        <v>10.3643</v>
      </c>
      <c r="AW232" s="1">
        <v>2.22111</v>
      </c>
      <c r="AX232" s="1">
        <v>3.40945</v>
      </c>
      <c r="AY232" s="1">
        <v>753.126</v>
      </c>
      <c r="AZ232" s="1">
        <v>1.60695</v>
      </c>
      <c r="BA232" s="1">
        <v>1.79494</v>
      </c>
      <c r="BB232" s="1">
        <v>19.4527</v>
      </c>
      <c r="BC232" s="1">
        <v>4.62695</v>
      </c>
      <c r="BD232" s="1">
        <v>1.36977</v>
      </c>
      <c r="BE232" s="1">
        <v>506.736</v>
      </c>
      <c r="BF232" s="1">
        <v>7.61459</v>
      </c>
      <c r="BG232" s="1">
        <v>181.249</v>
      </c>
      <c r="BH232" s="1">
        <v>3.340431257</v>
      </c>
      <c r="BI232" s="1">
        <v>1.257124785</v>
      </c>
      <c r="BJ232" s="1">
        <v>0.695633144</v>
      </c>
      <c r="BK232" s="1">
        <v>0.016367026</v>
      </c>
      <c r="BL232" s="1" t="s">
        <v>144</v>
      </c>
      <c r="BM232" s="1" t="s">
        <v>146</v>
      </c>
      <c r="BN232" s="1" t="s">
        <v>145</v>
      </c>
      <c r="BO232" s="1" t="s">
        <v>145</v>
      </c>
      <c r="BP232" s="1" t="s">
        <v>146</v>
      </c>
      <c r="BQ232" s="1" t="s">
        <v>146</v>
      </c>
      <c r="BR232" s="1" t="s">
        <v>145</v>
      </c>
      <c r="BS232" s="1">
        <v>31.98126813</v>
      </c>
      <c r="BT232" s="1">
        <v>1.216235366</v>
      </c>
      <c r="BU232" s="1">
        <v>0.735422911</v>
      </c>
      <c r="BV232" s="1">
        <v>0.295965012</v>
      </c>
      <c r="BW232" s="1">
        <v>0.103087749</v>
      </c>
      <c r="BX232" s="1">
        <v>-0.803100437</v>
      </c>
      <c r="BY232" s="1">
        <v>-0.386849921</v>
      </c>
      <c r="BZ232" s="1" t="s">
        <v>1094</v>
      </c>
      <c r="CA232" s="1">
        <v>32.61003861</v>
      </c>
      <c r="CB232" s="1" t="s">
        <v>148</v>
      </c>
      <c r="CC232" s="1">
        <v>0.126580056</v>
      </c>
      <c r="CD232" s="1">
        <v>0.41410639</v>
      </c>
      <c r="CE232" s="1">
        <v>0.185744382</v>
      </c>
      <c r="CF232" s="1">
        <v>0.046743329</v>
      </c>
      <c r="CG232" s="1">
        <v>0.120303722</v>
      </c>
      <c r="CH232" s="1">
        <v>400.557</v>
      </c>
      <c r="CI232" s="2" t="s">
        <v>1093</v>
      </c>
      <c r="CJ232" s="1">
        <v>145.574</v>
      </c>
      <c r="CK232" s="1">
        <v>93.146</v>
      </c>
      <c r="CL232" s="1">
        <v>52.428</v>
      </c>
      <c r="CM232" s="1">
        <v>36.213</v>
      </c>
      <c r="CN232" s="1">
        <v>26.747</v>
      </c>
      <c r="CO232" s="1">
        <v>40.577</v>
      </c>
      <c r="CP232" s="1">
        <v>0.0</v>
      </c>
      <c r="CQ232" s="1">
        <v>40.577</v>
      </c>
      <c r="CR232" s="1">
        <v>0.0</v>
      </c>
      <c r="CS232" s="1">
        <v>42.037</v>
      </c>
      <c r="CT232" s="1">
        <v>42.037</v>
      </c>
      <c r="CU232" s="1">
        <v>0.0</v>
      </c>
      <c r="CV232" s="1">
        <v>40.572</v>
      </c>
      <c r="CW232" s="1">
        <v>0.0</v>
      </c>
      <c r="CX232" s="1">
        <v>0.0</v>
      </c>
      <c r="CY232" s="1">
        <v>25.366</v>
      </c>
      <c r="CZ232" s="1">
        <v>0.098</v>
      </c>
      <c r="DA232" s="1">
        <v>0.697</v>
      </c>
      <c r="DB232" s="1">
        <v>0.794</v>
      </c>
      <c r="DC232" s="1">
        <v>0.0</v>
      </c>
      <c r="DD232" s="1">
        <v>0.174</v>
      </c>
      <c r="DE232" s="1">
        <v>0.174</v>
      </c>
      <c r="DF232" s="1">
        <v>5.905</v>
      </c>
      <c r="DG232" s="1">
        <v>3.974</v>
      </c>
      <c r="DH232" s="1">
        <v>9.879</v>
      </c>
      <c r="DI232" s="1">
        <v>0.994</v>
      </c>
      <c r="DJ232" s="1">
        <v>0.307</v>
      </c>
      <c r="DK232" s="1">
        <v>1.301</v>
      </c>
      <c r="DL232" s="1">
        <v>20.206</v>
      </c>
      <c r="DM232" s="1">
        <v>5.24</v>
      </c>
      <c r="DN232" s="1">
        <v>25.446</v>
      </c>
      <c r="DO232" s="1">
        <v>0.0</v>
      </c>
      <c r="DP232" s="1">
        <v>42.037</v>
      </c>
      <c r="DQ232" s="1">
        <v>42.037</v>
      </c>
      <c r="DR232" s="1" t="s">
        <v>158</v>
      </c>
      <c r="DS232" s="1" t="s">
        <v>158</v>
      </c>
      <c r="DT232" s="1" t="s">
        <v>158</v>
      </c>
      <c r="DU232" s="1" t="s">
        <v>158</v>
      </c>
      <c r="DV232" s="1">
        <v>192.946</v>
      </c>
      <c r="DW232" s="1" t="s">
        <v>1093</v>
      </c>
      <c r="DX232" s="1">
        <v>70.122</v>
      </c>
      <c r="DY232" s="1">
        <v>17.444</v>
      </c>
      <c r="DZ232" s="1">
        <v>12.884</v>
      </c>
      <c r="EA232" s="1" t="s">
        <v>158</v>
      </c>
      <c r="EB232" s="1" t="s">
        <v>158</v>
      </c>
      <c r="EC232" s="1" t="s">
        <v>158</v>
      </c>
      <c r="ED232" s="1" t="s">
        <v>158</v>
      </c>
      <c r="EE232" s="1" t="s">
        <v>833</v>
      </c>
      <c r="EF232" s="1" t="s">
        <v>151</v>
      </c>
      <c r="EG232" s="1" t="s">
        <v>151</v>
      </c>
    </row>
    <row r="233" ht="14.25" customHeight="1">
      <c r="A233" s="1" t="s">
        <v>834</v>
      </c>
      <c r="B233" s="1" t="s">
        <v>136</v>
      </c>
      <c r="C233" s="1">
        <v>34.0</v>
      </c>
      <c r="D233" s="4" t="s">
        <v>137</v>
      </c>
      <c r="E233" s="1">
        <v>123.0</v>
      </c>
      <c r="F233" s="1">
        <v>36.0</v>
      </c>
      <c r="G233" s="1" t="s">
        <v>138</v>
      </c>
      <c r="H233" s="1">
        <v>35.0</v>
      </c>
      <c r="I233" s="1">
        <v>143.0</v>
      </c>
      <c r="J233" s="1">
        <v>202.0</v>
      </c>
      <c r="K233" s="1">
        <v>5.611111111</v>
      </c>
      <c r="L233" s="1">
        <v>197.5</v>
      </c>
      <c r="M233" s="1">
        <v>2.5</v>
      </c>
      <c r="N233" s="1">
        <v>83.0</v>
      </c>
      <c r="O233" s="1">
        <v>6.0</v>
      </c>
      <c r="P233" s="1">
        <v>6.0</v>
      </c>
      <c r="Q233" s="1">
        <v>4.31</v>
      </c>
      <c r="R233" s="1">
        <v>1.392111369</v>
      </c>
      <c r="S233" s="1">
        <v>174.0</v>
      </c>
      <c r="T233" s="1">
        <v>13.8</v>
      </c>
      <c r="U233" s="1">
        <v>4.6065</v>
      </c>
      <c r="V233" s="1">
        <v>166.0</v>
      </c>
      <c r="W233" s="1">
        <f t="shared" si="1"/>
        <v>249.4351559</v>
      </c>
      <c r="X233" s="1">
        <v>57.7</v>
      </c>
      <c r="Y233" s="1">
        <v>35.39422083</v>
      </c>
      <c r="Z233" s="1">
        <f t="shared" si="2"/>
        <v>2.82532</v>
      </c>
      <c r="AA233" s="1">
        <v>0.326489304</v>
      </c>
      <c r="AB233" s="1">
        <v>107.4</v>
      </c>
      <c r="AC233" s="1">
        <v>34.55410565</v>
      </c>
      <c r="AD233" s="1" t="s">
        <v>155</v>
      </c>
      <c r="AE233" s="1">
        <v>39.70012023</v>
      </c>
      <c r="AF233" s="1">
        <v>117.2</v>
      </c>
      <c r="AG233" s="1" t="s">
        <v>140</v>
      </c>
      <c r="AH233" s="1" t="s">
        <v>141</v>
      </c>
      <c r="AI233" s="1" t="s">
        <v>167</v>
      </c>
      <c r="AJ233" s="1" t="s">
        <v>142</v>
      </c>
      <c r="AK233" s="1" t="s">
        <v>173</v>
      </c>
      <c r="AL233" s="1">
        <v>136.0</v>
      </c>
      <c r="AM233" s="1">
        <v>81.0</v>
      </c>
      <c r="AN233" s="1">
        <v>1874.75</v>
      </c>
      <c r="AO233" s="1">
        <v>17.3611</v>
      </c>
      <c r="AP233" s="1">
        <v>380.619</v>
      </c>
      <c r="AQ233" s="1">
        <v>909.344</v>
      </c>
      <c r="AR233" s="1">
        <v>12.7794</v>
      </c>
      <c r="AS233" s="1">
        <v>1132.41</v>
      </c>
      <c r="AT233" s="1">
        <v>3248.63</v>
      </c>
      <c r="AU233" s="1">
        <v>242.465</v>
      </c>
      <c r="AV233" s="1">
        <v>10.7197</v>
      </c>
      <c r="AW233" s="1">
        <v>6.32804</v>
      </c>
      <c r="AX233" s="1">
        <v>3.04251</v>
      </c>
      <c r="AY233" s="1">
        <v>929.237</v>
      </c>
      <c r="AZ233" s="1">
        <v>1.01088</v>
      </c>
      <c r="BA233" s="1">
        <v>1.86111</v>
      </c>
      <c r="BB233" s="1">
        <v>15.0304</v>
      </c>
      <c r="BC233" s="1">
        <v>4.98845</v>
      </c>
      <c r="BD233" s="1">
        <v>1.19962</v>
      </c>
      <c r="BE233" s="1">
        <v>298.658</v>
      </c>
      <c r="BF233" s="1">
        <v>7.2057</v>
      </c>
      <c r="BG233" s="1">
        <v>151.551</v>
      </c>
      <c r="BH233" s="1">
        <v>0.836059459</v>
      </c>
      <c r="BI233" s="1">
        <v>0.177048198</v>
      </c>
      <c r="BJ233" s="1">
        <v>0.195128839</v>
      </c>
      <c r="BK233" s="1">
        <v>0.019904204</v>
      </c>
      <c r="BL233" s="1" t="s">
        <v>144</v>
      </c>
      <c r="BM233" s="1" t="s">
        <v>145</v>
      </c>
      <c r="BN233" s="1" t="s">
        <v>145</v>
      </c>
      <c r="BO233" s="1" t="s">
        <v>145</v>
      </c>
      <c r="BP233" s="1" t="s">
        <v>146</v>
      </c>
      <c r="BQ233" s="1" t="s">
        <v>146</v>
      </c>
      <c r="BR233" s="1" t="s">
        <v>146</v>
      </c>
      <c r="BS233" s="1">
        <v>30.28538233</v>
      </c>
      <c r="BT233" s="1">
        <v>0.739738822</v>
      </c>
      <c r="BU233" s="1">
        <v>0.698821722</v>
      </c>
      <c r="BV233" s="1">
        <v>0.309125799</v>
      </c>
      <c r="BW233" s="1">
        <v>0.113351821</v>
      </c>
      <c r="BX233" s="1">
        <v>-0.202885418</v>
      </c>
      <c r="BY233" s="1">
        <v>-0.108205556</v>
      </c>
      <c r="BZ233" s="1" t="s">
        <v>1094</v>
      </c>
      <c r="CA233" s="1">
        <v>33.91467577</v>
      </c>
      <c r="CB233" s="1" t="s">
        <v>148</v>
      </c>
      <c r="CC233" s="1">
        <v>0.055471989</v>
      </c>
      <c r="CD233" s="1">
        <v>0.418351249</v>
      </c>
      <c r="CE233" s="1">
        <v>0.068129288</v>
      </c>
      <c r="CF233" s="1">
        <v>0.209487471</v>
      </c>
      <c r="CG233" s="1">
        <v>0.092123124</v>
      </c>
      <c r="CH233" s="1">
        <v>587.25</v>
      </c>
      <c r="CI233" s="2" t="s">
        <v>1093</v>
      </c>
      <c r="CJ233" s="1">
        <v>562.389</v>
      </c>
      <c r="CK233" s="1">
        <v>467.438</v>
      </c>
      <c r="CL233" s="1">
        <v>94.951</v>
      </c>
      <c r="CM233" s="1">
        <v>241.788</v>
      </c>
      <c r="CN233" s="1">
        <v>303.046</v>
      </c>
      <c r="CO233" s="1">
        <v>1.482</v>
      </c>
      <c r="CP233" s="1">
        <v>0.0</v>
      </c>
      <c r="CQ233" s="1">
        <v>1.482</v>
      </c>
      <c r="CR233" s="1">
        <v>0.0</v>
      </c>
      <c r="CS233" s="1">
        <v>16.074</v>
      </c>
      <c r="CT233" s="1">
        <v>16.074</v>
      </c>
      <c r="CU233" s="1">
        <v>0.0</v>
      </c>
      <c r="CV233" s="1">
        <v>0.789</v>
      </c>
      <c r="CW233" s="1">
        <v>184.999</v>
      </c>
      <c r="CX233" s="1">
        <v>0.0</v>
      </c>
      <c r="CY233" s="1">
        <v>3.143</v>
      </c>
      <c r="CZ233" s="1">
        <v>0.036</v>
      </c>
      <c r="DA233" s="1">
        <v>0.258</v>
      </c>
      <c r="DB233" s="1">
        <v>0.295</v>
      </c>
      <c r="DC233" s="1">
        <v>7.687</v>
      </c>
      <c r="DD233" s="1">
        <v>0.156</v>
      </c>
      <c r="DE233" s="1">
        <v>7.843</v>
      </c>
      <c r="DF233" s="1">
        <v>42.265</v>
      </c>
      <c r="DG233" s="1">
        <v>3.243</v>
      </c>
      <c r="DH233" s="1">
        <v>45.508</v>
      </c>
      <c r="DI233" s="1">
        <v>1.165</v>
      </c>
      <c r="DJ233" s="1">
        <v>4.286</v>
      </c>
      <c r="DK233" s="1">
        <v>5.452</v>
      </c>
      <c r="DL233" s="1">
        <v>226.625</v>
      </c>
      <c r="DM233" s="1">
        <v>70.899</v>
      </c>
      <c r="DN233" s="1">
        <v>297.525</v>
      </c>
      <c r="DO233" s="1">
        <v>0.0</v>
      </c>
      <c r="DP233" s="1">
        <v>16.074</v>
      </c>
      <c r="DQ233" s="1">
        <v>16.074</v>
      </c>
      <c r="DR233" s="1" t="s">
        <v>158</v>
      </c>
      <c r="DS233" s="1" t="s">
        <v>157</v>
      </c>
      <c r="DT233" s="1" t="s">
        <v>157</v>
      </c>
      <c r="DU233" s="1" t="s">
        <v>157</v>
      </c>
      <c r="DV233" s="1">
        <v>313.242</v>
      </c>
      <c r="DW233" s="1" t="s">
        <v>1093</v>
      </c>
      <c r="DX233" s="1">
        <v>299.981</v>
      </c>
      <c r="DY233" s="1">
        <v>128.971</v>
      </c>
      <c r="DZ233" s="1">
        <v>161.646</v>
      </c>
      <c r="EA233" s="1" t="s">
        <v>158</v>
      </c>
      <c r="EB233" s="1" t="s">
        <v>157</v>
      </c>
      <c r="EC233" s="1" t="s">
        <v>157</v>
      </c>
      <c r="ED233" s="1" t="s">
        <v>157</v>
      </c>
      <c r="EE233" s="1" t="s">
        <v>835</v>
      </c>
      <c r="EF233" s="1" t="s">
        <v>151</v>
      </c>
      <c r="EG233" s="1" t="s">
        <v>151</v>
      </c>
    </row>
    <row r="234" ht="14.25" customHeight="1">
      <c r="A234" s="1" t="s">
        <v>840</v>
      </c>
      <c r="B234" s="1" t="s">
        <v>153</v>
      </c>
      <c r="C234" s="1">
        <v>30.0</v>
      </c>
      <c r="D234" s="4" t="s">
        <v>137</v>
      </c>
      <c r="E234" s="1">
        <v>54.4</v>
      </c>
      <c r="F234" s="1">
        <v>44.0</v>
      </c>
      <c r="G234" s="1" t="s">
        <v>154</v>
      </c>
      <c r="H234" s="1">
        <v>11.0</v>
      </c>
      <c r="I234" s="1">
        <v>73.0</v>
      </c>
      <c r="J234" s="1">
        <v>123.0</v>
      </c>
      <c r="K234" s="1">
        <v>2.795454545</v>
      </c>
      <c r="L234" s="1">
        <v>99.7</v>
      </c>
      <c r="M234" s="1">
        <v>2.7</v>
      </c>
      <c r="N234" s="1">
        <v>75.0</v>
      </c>
      <c r="O234" s="1">
        <v>5.7</v>
      </c>
      <c r="P234" s="1">
        <v>3.18</v>
      </c>
      <c r="Q234" s="1">
        <v>9.42</v>
      </c>
      <c r="R234" s="1">
        <v>0.337579618</v>
      </c>
      <c r="S234" s="1">
        <v>53.0</v>
      </c>
      <c r="T234" s="1">
        <v>5.53</v>
      </c>
      <c r="U234" s="1">
        <v>4.1625</v>
      </c>
      <c r="V234" s="1">
        <v>110.2</v>
      </c>
      <c r="W234" s="1">
        <f t="shared" si="1"/>
        <v>166.9433962</v>
      </c>
      <c r="X234" s="1">
        <v>145.8</v>
      </c>
      <c r="Y234" s="1">
        <v>97.74693319</v>
      </c>
      <c r="Z234" s="1">
        <f t="shared" si="2"/>
        <v>1.02305</v>
      </c>
      <c r="AA234" s="1">
        <v>0.381429467</v>
      </c>
      <c r="AB234" s="1">
        <v>61.4</v>
      </c>
      <c r="AC234" s="1">
        <v>20.58655591</v>
      </c>
      <c r="AD234" s="1" t="s">
        <v>154</v>
      </c>
      <c r="AE234" s="1">
        <v>30.62260151</v>
      </c>
      <c r="AF234" s="1">
        <v>71.2</v>
      </c>
      <c r="AG234" s="1" t="s">
        <v>154</v>
      </c>
      <c r="AH234" s="1" t="s">
        <v>154</v>
      </c>
      <c r="AI234" s="1" t="s">
        <v>142</v>
      </c>
      <c r="AJ234" s="1" t="s">
        <v>142</v>
      </c>
      <c r="AK234" s="1" t="s">
        <v>170</v>
      </c>
      <c r="AL234" s="1">
        <v>114.0</v>
      </c>
      <c r="AM234" s="1">
        <v>75.0</v>
      </c>
      <c r="AN234" s="1">
        <v>1663.62</v>
      </c>
      <c r="AO234" s="1">
        <v>18.5963</v>
      </c>
      <c r="AP234" s="1">
        <v>503.196</v>
      </c>
      <c r="AQ234" s="1">
        <v>901.673</v>
      </c>
      <c r="AR234" s="1">
        <v>12.8076</v>
      </c>
      <c r="AS234" s="1">
        <v>1172.42</v>
      </c>
      <c r="AT234" s="1">
        <v>3798.57</v>
      </c>
      <c r="AU234" s="1">
        <v>248.915</v>
      </c>
      <c r="AV234" s="1">
        <v>10.0417</v>
      </c>
      <c r="AW234" s="1">
        <v>1.83651</v>
      </c>
      <c r="AX234" s="1">
        <v>3.14176</v>
      </c>
      <c r="AY234" s="1">
        <v>938.386</v>
      </c>
      <c r="AZ234" s="1">
        <v>1.23758</v>
      </c>
      <c r="BA234" s="1">
        <v>1.70066</v>
      </c>
      <c r="BB234" s="1">
        <v>14.9602</v>
      </c>
      <c r="BC234" s="1">
        <v>5.25764</v>
      </c>
      <c r="BD234" s="1">
        <v>2.32196</v>
      </c>
      <c r="BE234" s="1">
        <v>360.438</v>
      </c>
      <c r="BF234" s="1">
        <v>7.11182</v>
      </c>
      <c r="BG234" s="1">
        <v>195.712</v>
      </c>
      <c r="BH234" s="1">
        <v>1.890221886</v>
      </c>
      <c r="BI234" s="1">
        <v>0.603120994</v>
      </c>
      <c r="BJ234" s="1">
        <v>0.170472036</v>
      </c>
      <c r="BK234" s="1">
        <v>0.0</v>
      </c>
      <c r="BL234" s="1" t="s">
        <v>156</v>
      </c>
      <c r="BM234" s="1" t="s">
        <v>146</v>
      </c>
      <c r="BN234" s="1" t="s">
        <v>146</v>
      </c>
      <c r="BO234" s="1" t="s">
        <v>145</v>
      </c>
      <c r="BP234" s="1" t="s">
        <v>146</v>
      </c>
      <c r="BQ234" s="1" t="s">
        <v>146</v>
      </c>
      <c r="BR234" s="1" t="s">
        <v>146</v>
      </c>
      <c r="BS234" s="1">
        <v>13.02027927</v>
      </c>
      <c r="BT234" s="1">
        <v>0.747571175</v>
      </c>
      <c r="BU234" s="1">
        <v>0.344702982</v>
      </c>
      <c r="BV234" s="1">
        <v>0.15130263</v>
      </c>
      <c r="BW234" s="1">
        <v>0.058242965</v>
      </c>
      <c r="BX234" s="1">
        <v>-0.744065726</v>
      </c>
      <c r="BY234" s="1">
        <v>-0.447154883</v>
      </c>
      <c r="BZ234" s="1" t="s">
        <v>1094</v>
      </c>
      <c r="CA234" s="1">
        <v>27.48876404</v>
      </c>
      <c r="CB234" s="1" t="s">
        <v>154</v>
      </c>
      <c r="CC234" s="1">
        <v>0.019429325</v>
      </c>
      <c r="CD234" s="1">
        <v>0.222761009</v>
      </c>
      <c r="CE234" s="1">
        <v>0.011182583</v>
      </c>
      <c r="CF234" s="1">
        <v>0.404189345</v>
      </c>
      <c r="CG234" s="1">
        <v>0.055154214</v>
      </c>
      <c r="CH234" s="1">
        <v>697.669</v>
      </c>
      <c r="CI234" s="2" t="s">
        <v>1093</v>
      </c>
      <c r="CJ234" s="1">
        <v>98.859</v>
      </c>
      <c r="CK234" s="1">
        <v>75.397</v>
      </c>
      <c r="CL234" s="1">
        <v>23.462</v>
      </c>
      <c r="CM234" s="1">
        <v>12.277</v>
      </c>
      <c r="CN234" s="1">
        <v>76.45</v>
      </c>
      <c r="CO234" s="1">
        <v>0.446</v>
      </c>
      <c r="CP234" s="1">
        <v>0.0</v>
      </c>
      <c r="CQ234" s="1">
        <v>0.446</v>
      </c>
      <c r="CR234" s="1">
        <v>0.0</v>
      </c>
      <c r="CS234" s="1">
        <v>9.685</v>
      </c>
      <c r="CT234" s="1">
        <v>9.685</v>
      </c>
      <c r="CU234" s="1">
        <v>0.0</v>
      </c>
      <c r="CV234" s="1">
        <v>0.446</v>
      </c>
      <c r="CW234" s="1">
        <v>0.0</v>
      </c>
      <c r="CX234" s="1">
        <v>0.0</v>
      </c>
      <c r="CY234" s="1">
        <v>4.283</v>
      </c>
      <c r="CZ234" s="1">
        <v>0.374</v>
      </c>
      <c r="DA234" s="1">
        <v>0.0</v>
      </c>
      <c r="DB234" s="1">
        <v>0.374</v>
      </c>
      <c r="DC234" s="1">
        <v>4.348</v>
      </c>
      <c r="DD234" s="1">
        <v>0.132</v>
      </c>
      <c r="DE234" s="1">
        <v>4.48</v>
      </c>
      <c r="DF234" s="1">
        <v>2.421</v>
      </c>
      <c r="DG234" s="1">
        <v>0.72</v>
      </c>
      <c r="DH234" s="1">
        <v>3.14</v>
      </c>
      <c r="DI234" s="1">
        <v>1.04</v>
      </c>
      <c r="DJ234" s="1">
        <v>3.404</v>
      </c>
      <c r="DK234" s="1">
        <v>4.444</v>
      </c>
      <c r="DL234" s="1">
        <v>62.482</v>
      </c>
      <c r="DM234" s="1">
        <v>9.519</v>
      </c>
      <c r="DN234" s="1">
        <v>72.001</v>
      </c>
      <c r="DO234" s="1">
        <v>0.0</v>
      </c>
      <c r="DP234" s="1">
        <v>9.685</v>
      </c>
      <c r="DQ234" s="1">
        <v>9.685</v>
      </c>
      <c r="DR234" s="1" t="s">
        <v>158</v>
      </c>
      <c r="DS234" s="1" t="s">
        <v>158</v>
      </c>
      <c r="DT234" s="1" t="s">
        <v>158</v>
      </c>
      <c r="DU234" s="1" t="s">
        <v>158</v>
      </c>
      <c r="DV234" s="1">
        <v>419.368</v>
      </c>
      <c r="DW234" s="1" t="s">
        <v>1093</v>
      </c>
      <c r="DX234" s="1">
        <v>59.424</v>
      </c>
      <c r="DY234" s="1">
        <v>7.38</v>
      </c>
      <c r="DZ234" s="1">
        <v>45.954</v>
      </c>
      <c r="EA234" s="1" t="s">
        <v>157</v>
      </c>
      <c r="EB234" s="1" t="s">
        <v>158</v>
      </c>
      <c r="EC234" s="1" t="s">
        <v>158</v>
      </c>
      <c r="ED234" s="1" t="s">
        <v>158</v>
      </c>
      <c r="EE234" s="1" t="s">
        <v>841</v>
      </c>
      <c r="EF234" s="1" t="s">
        <v>151</v>
      </c>
      <c r="EG234" s="1" t="s">
        <v>151</v>
      </c>
    </row>
    <row r="235" ht="14.25" customHeight="1">
      <c r="A235" s="1" t="s">
        <v>842</v>
      </c>
      <c r="B235" s="1" t="s">
        <v>136</v>
      </c>
      <c r="C235" s="1">
        <v>51.0</v>
      </c>
      <c r="D235" s="4" t="s">
        <v>161</v>
      </c>
      <c r="E235" s="1">
        <v>119.0</v>
      </c>
      <c r="F235" s="1">
        <v>38.0</v>
      </c>
      <c r="G235" s="1" t="s">
        <v>138</v>
      </c>
      <c r="H235" s="1">
        <v>86.0</v>
      </c>
      <c r="I235" s="1">
        <v>160.0</v>
      </c>
      <c r="J235" s="1">
        <v>259.0</v>
      </c>
      <c r="K235" s="1">
        <v>6.815789474</v>
      </c>
      <c r="L235" s="1">
        <v>112.0</v>
      </c>
      <c r="M235" s="1">
        <v>0.6</v>
      </c>
      <c r="N235" s="1">
        <v>90.0</v>
      </c>
      <c r="O235" s="1">
        <v>6.0</v>
      </c>
      <c r="P235" s="1">
        <v>0.78</v>
      </c>
      <c r="Q235" s="1">
        <v>4.43</v>
      </c>
      <c r="R235" s="1">
        <v>0.176072235</v>
      </c>
      <c r="S235" s="1">
        <v>428.0</v>
      </c>
      <c r="T235" s="1">
        <v>7.9</v>
      </c>
      <c r="U235" s="1">
        <v>4.995</v>
      </c>
      <c r="V235" s="1">
        <v>97.0</v>
      </c>
      <c r="W235" s="1">
        <f t="shared" si="1"/>
        <v>105.6856187</v>
      </c>
      <c r="X235" s="1">
        <v>97.5</v>
      </c>
      <c r="Y235" s="1">
        <v>57.01904436</v>
      </c>
      <c r="Z235" s="1">
        <f t="shared" si="2"/>
        <v>1.7538</v>
      </c>
      <c r="AA235" s="1">
        <v>0.35016459</v>
      </c>
      <c r="AB235" s="1">
        <v>67.0</v>
      </c>
      <c r="AC235" s="1">
        <v>22.54240664</v>
      </c>
      <c r="AD235" s="1" t="s">
        <v>154</v>
      </c>
      <c r="AE235" s="1">
        <v>34.51196024</v>
      </c>
      <c r="AF235" s="1">
        <v>88.3</v>
      </c>
      <c r="AG235" s="1" t="s">
        <v>140</v>
      </c>
      <c r="AH235" s="1" t="s">
        <v>154</v>
      </c>
      <c r="AI235" s="1" t="s">
        <v>142</v>
      </c>
      <c r="AJ235" s="1" t="s">
        <v>142</v>
      </c>
      <c r="AK235" s="1" t="s">
        <v>170</v>
      </c>
      <c r="AL235" s="1">
        <v>122.0</v>
      </c>
      <c r="AM235" s="1">
        <v>73.0</v>
      </c>
      <c r="AN235" s="1">
        <v>2069.96</v>
      </c>
      <c r="AO235" s="1">
        <v>25.2951</v>
      </c>
      <c r="AP235" s="1">
        <v>928.34</v>
      </c>
      <c r="AQ235" s="1">
        <v>1427.54</v>
      </c>
      <c r="AR235" s="1">
        <v>15.9924</v>
      </c>
      <c r="AS235" s="1">
        <v>1529.56</v>
      </c>
      <c r="AT235" s="1">
        <v>4000.26</v>
      </c>
      <c r="AU235" s="1">
        <v>389.229</v>
      </c>
      <c r="AV235" s="1">
        <v>11.3213</v>
      </c>
      <c r="AW235" s="1">
        <v>2.51241</v>
      </c>
      <c r="AX235" s="1">
        <v>4.08762</v>
      </c>
      <c r="AY235" s="1">
        <v>1034.76</v>
      </c>
      <c r="AZ235" s="1">
        <v>1.45246</v>
      </c>
      <c r="BA235" s="1">
        <v>2.12407</v>
      </c>
      <c r="BB235" s="1">
        <v>24.5169</v>
      </c>
      <c r="BC235" s="1">
        <v>6.85256</v>
      </c>
      <c r="BD235" s="1">
        <v>2.46507</v>
      </c>
      <c r="BE235" s="1">
        <v>390.437</v>
      </c>
      <c r="BF235" s="1">
        <v>7.46523</v>
      </c>
      <c r="BG235" s="1">
        <v>162.34</v>
      </c>
      <c r="BH235" s="1">
        <v>2.350764697</v>
      </c>
      <c r="BI235" s="1">
        <v>0.450830625</v>
      </c>
      <c r="BJ235" s="1">
        <v>0.245780108</v>
      </c>
      <c r="BK235" s="1">
        <v>0.03379983</v>
      </c>
      <c r="BL235" s="1" t="s">
        <v>144</v>
      </c>
      <c r="BM235" s="1" t="s">
        <v>145</v>
      </c>
      <c r="BN235" s="1" t="s">
        <v>145</v>
      </c>
      <c r="BO235" s="1" t="s">
        <v>145</v>
      </c>
      <c r="BP235" s="1" t="s">
        <v>146</v>
      </c>
      <c r="BQ235" s="1" t="s">
        <v>146</v>
      </c>
      <c r="BR235" s="1" t="s">
        <v>146</v>
      </c>
      <c r="BS235" s="1">
        <v>47.91213576</v>
      </c>
      <c r="BT235" s="1">
        <v>8.780366157</v>
      </c>
      <c r="BU235" s="1">
        <v>3.689385244</v>
      </c>
      <c r="BV235" s="1">
        <v>5.301962355</v>
      </c>
      <c r="BW235" s="1">
        <v>2.873558889</v>
      </c>
      <c r="BX235" s="1">
        <v>-1.810921397</v>
      </c>
      <c r="BY235" s="1">
        <v>-0.874841255</v>
      </c>
      <c r="BZ235" s="1" t="s">
        <v>1094</v>
      </c>
      <c r="CA235" s="1">
        <v>24.95130238</v>
      </c>
      <c r="CB235" s="1" t="s">
        <v>148</v>
      </c>
      <c r="CC235" s="1">
        <v>0.007173821</v>
      </c>
      <c r="CD235" s="1">
        <v>0.120804082</v>
      </c>
      <c r="CE235" s="1">
        <v>0.005907853</v>
      </c>
      <c r="CF235" s="1">
        <v>0.455096482</v>
      </c>
      <c r="CG235" s="1">
        <v>0.280469559</v>
      </c>
      <c r="CH235" s="1">
        <v>1195.836</v>
      </c>
      <c r="CI235" s="2" t="s">
        <v>1080</v>
      </c>
      <c r="CJ235" s="1">
        <v>960.596</v>
      </c>
      <c r="CK235" s="1">
        <v>576.787</v>
      </c>
      <c r="CL235" s="1">
        <v>383.809</v>
      </c>
      <c r="CM235" s="1">
        <v>490.606</v>
      </c>
      <c r="CN235" s="1">
        <v>418.104</v>
      </c>
      <c r="CO235" s="1">
        <v>18.865</v>
      </c>
      <c r="CP235" s="1">
        <v>0.0</v>
      </c>
      <c r="CQ235" s="1">
        <v>18.865</v>
      </c>
      <c r="CR235" s="1">
        <v>0.113</v>
      </c>
      <c r="CS235" s="1">
        <v>32.908</v>
      </c>
      <c r="CT235" s="1">
        <v>33.021</v>
      </c>
      <c r="CU235" s="1">
        <v>0.0</v>
      </c>
      <c r="CV235" s="1">
        <v>17.014</v>
      </c>
      <c r="CW235" s="1">
        <v>0.0</v>
      </c>
      <c r="CX235" s="1">
        <v>0.0</v>
      </c>
      <c r="CY235" s="1">
        <v>282.119</v>
      </c>
      <c r="CZ235" s="1">
        <v>0.0</v>
      </c>
      <c r="DA235" s="1">
        <v>7.403</v>
      </c>
      <c r="DB235" s="1">
        <v>7.403</v>
      </c>
      <c r="DC235" s="1">
        <v>0.005</v>
      </c>
      <c r="DD235" s="1">
        <v>0.638</v>
      </c>
      <c r="DE235" s="1">
        <v>0.643</v>
      </c>
      <c r="DF235" s="1">
        <v>196.592</v>
      </c>
      <c r="DG235" s="1">
        <v>3.85</v>
      </c>
      <c r="DH235" s="1">
        <v>200.441</v>
      </c>
      <c r="DI235" s="1">
        <v>1.776</v>
      </c>
      <c r="DJ235" s="1">
        <v>14.655</v>
      </c>
      <c r="DK235" s="1">
        <v>16.431</v>
      </c>
      <c r="DL235" s="1">
        <v>77.152</v>
      </c>
      <c r="DM235" s="1">
        <v>324.19</v>
      </c>
      <c r="DN235" s="1">
        <v>401.342</v>
      </c>
      <c r="DO235" s="1">
        <v>0.113</v>
      </c>
      <c r="DP235" s="1">
        <v>32.908</v>
      </c>
      <c r="DQ235" s="1">
        <v>33.021</v>
      </c>
      <c r="DR235" s="1" t="s">
        <v>157</v>
      </c>
      <c r="DS235" s="1" t="s">
        <v>149</v>
      </c>
      <c r="DT235" s="1" t="s">
        <v>149</v>
      </c>
      <c r="DU235" s="1" t="s">
        <v>157</v>
      </c>
      <c r="DV235" s="1">
        <v>577.71</v>
      </c>
      <c r="DW235" s="1" t="s">
        <v>1092</v>
      </c>
      <c r="DX235" s="1">
        <v>464.065</v>
      </c>
      <c r="DY235" s="1">
        <v>237.012</v>
      </c>
      <c r="DZ235" s="1">
        <v>201.987</v>
      </c>
      <c r="EA235" s="1" t="s">
        <v>157</v>
      </c>
      <c r="EB235" s="1" t="s">
        <v>149</v>
      </c>
      <c r="EC235" s="1" t="s">
        <v>149</v>
      </c>
      <c r="ED235" s="1" t="s">
        <v>157</v>
      </c>
      <c r="EE235" s="1" t="s">
        <v>843</v>
      </c>
      <c r="EF235" s="1" t="s">
        <v>151</v>
      </c>
      <c r="EG235" s="1" t="s">
        <v>151</v>
      </c>
    </row>
    <row r="236" ht="14.25" customHeight="1">
      <c r="A236" s="1" t="s">
        <v>844</v>
      </c>
      <c r="B236" s="1" t="s">
        <v>153</v>
      </c>
      <c r="C236" s="1">
        <v>51.0</v>
      </c>
      <c r="D236" s="4" t="s">
        <v>161</v>
      </c>
      <c r="E236" s="1">
        <v>85.7</v>
      </c>
      <c r="F236" s="1">
        <v>53.0</v>
      </c>
      <c r="G236" s="1" t="s">
        <v>154</v>
      </c>
      <c r="H236" s="1">
        <v>16.0</v>
      </c>
      <c r="I236" s="1">
        <v>130.0</v>
      </c>
      <c r="J236" s="1">
        <v>190.0</v>
      </c>
      <c r="K236" s="1">
        <v>3.58490566</v>
      </c>
      <c r="L236" s="1">
        <v>113.8</v>
      </c>
      <c r="M236" s="1">
        <v>0.9</v>
      </c>
      <c r="N236" s="1">
        <v>82.0</v>
      </c>
      <c r="O236" s="1">
        <v>6.2</v>
      </c>
      <c r="P236" s="1">
        <v>5.13</v>
      </c>
      <c r="Q236" s="1">
        <v>10.57</v>
      </c>
      <c r="R236" s="1">
        <v>0.485335856</v>
      </c>
      <c r="S236" s="1">
        <v>80.0</v>
      </c>
      <c r="T236" s="1">
        <v>6.37</v>
      </c>
      <c r="U236" s="1">
        <v>4.551</v>
      </c>
      <c r="V236" s="1">
        <v>101.2</v>
      </c>
      <c r="W236" s="1">
        <f t="shared" si="1"/>
        <v>121.2178877</v>
      </c>
      <c r="X236" s="1">
        <v>123.6</v>
      </c>
      <c r="Y236" s="1">
        <v>77.61331801</v>
      </c>
      <c r="Z236" s="1">
        <f t="shared" si="2"/>
        <v>1.288438667</v>
      </c>
      <c r="AA236" s="1">
        <v>0.367392642</v>
      </c>
      <c r="AB236" s="1">
        <v>51.0</v>
      </c>
      <c r="AC236" s="1">
        <v>21.90085697</v>
      </c>
      <c r="AD236" s="1" t="s">
        <v>154</v>
      </c>
      <c r="AE236" s="1">
        <v>36.53363761</v>
      </c>
      <c r="AF236" s="1">
        <v>80.3</v>
      </c>
      <c r="AG236" s="1" t="s">
        <v>140</v>
      </c>
      <c r="AH236" s="1" t="s">
        <v>154</v>
      </c>
      <c r="AI236" s="1" t="s">
        <v>142</v>
      </c>
      <c r="AJ236" s="1" t="s">
        <v>142</v>
      </c>
      <c r="AK236" s="1" t="s">
        <v>143</v>
      </c>
      <c r="AL236" s="1">
        <v>121.0</v>
      </c>
      <c r="AM236" s="1">
        <v>68.0</v>
      </c>
      <c r="AN236" s="1">
        <v>1629.48</v>
      </c>
      <c r="AO236" s="1">
        <v>20.2368</v>
      </c>
      <c r="AP236" s="1">
        <v>746.291</v>
      </c>
      <c r="AQ236" s="1">
        <v>1002.3</v>
      </c>
      <c r="AR236" s="1">
        <v>11.9667</v>
      </c>
      <c r="AS236" s="1">
        <v>1179.64</v>
      </c>
      <c r="AT236" s="1">
        <v>2837.68</v>
      </c>
      <c r="AU236" s="1">
        <v>217.573</v>
      </c>
      <c r="AV236" s="1">
        <v>10.0127</v>
      </c>
      <c r="AW236" s="1">
        <v>1.81753</v>
      </c>
      <c r="AX236" s="1">
        <v>2.66679</v>
      </c>
      <c r="AY236" s="1">
        <v>852.536</v>
      </c>
      <c r="AZ236" s="1">
        <v>0.968622</v>
      </c>
      <c r="BA236" s="1">
        <v>1.38204</v>
      </c>
      <c r="BB236" s="1">
        <v>15.8759</v>
      </c>
      <c r="BC236" s="1">
        <v>5.2244</v>
      </c>
      <c r="BD236" s="1">
        <v>1.29253</v>
      </c>
      <c r="BE236" s="1">
        <v>349.027</v>
      </c>
      <c r="BF236" s="1">
        <v>6.73196</v>
      </c>
      <c r="BG236" s="1">
        <v>220.177</v>
      </c>
      <c r="BH236" s="1">
        <v>3.207790663</v>
      </c>
      <c r="BI236" s="1">
        <v>0.690665116</v>
      </c>
      <c r="BJ236" s="1">
        <v>0.571319467</v>
      </c>
      <c r="BK236" s="1">
        <v>0.045720267</v>
      </c>
      <c r="BL236" s="1" t="s">
        <v>156</v>
      </c>
      <c r="BM236" s="1" t="s">
        <v>146</v>
      </c>
      <c r="BN236" s="1" t="s">
        <v>146</v>
      </c>
      <c r="BO236" s="1" t="s">
        <v>146</v>
      </c>
      <c r="BP236" s="1" t="s">
        <v>146</v>
      </c>
      <c r="BQ236" s="1" t="s">
        <v>146</v>
      </c>
      <c r="BR236" s="1" t="s">
        <v>146</v>
      </c>
      <c r="BS236" s="1">
        <v>19.30577508</v>
      </c>
      <c r="BT236" s="1">
        <v>3.06804422</v>
      </c>
      <c r="BU236" s="1">
        <v>1.842231546</v>
      </c>
      <c r="BV236" s="1">
        <v>1.973194548</v>
      </c>
      <c r="BW236" s="1">
        <v>0.930556103</v>
      </c>
      <c r="BX236" s="1">
        <v>-0.802993506</v>
      </c>
      <c r="BY236" s="1">
        <v>-0.492936468</v>
      </c>
      <c r="BZ236" s="1" t="s">
        <v>1094</v>
      </c>
      <c r="CA236" s="1">
        <v>37.99252802</v>
      </c>
      <c r="CB236" s="1" t="s">
        <v>148</v>
      </c>
      <c r="CC236" s="1">
        <v>0.088411398</v>
      </c>
      <c r="CD236" s="1">
        <v>0.283324133</v>
      </c>
      <c r="CE236" s="1">
        <v>0.235848656</v>
      </c>
      <c r="CF236" s="1">
        <v>0.246082636</v>
      </c>
      <c r="CG236" s="1">
        <v>0.03864283</v>
      </c>
      <c r="CH236" s="1">
        <v>1272.223</v>
      </c>
      <c r="CI236" s="2" t="s">
        <v>1080</v>
      </c>
      <c r="CJ236" s="1">
        <v>214.432</v>
      </c>
      <c r="CK236" s="1">
        <v>113.347</v>
      </c>
      <c r="CL236" s="1">
        <v>101.085</v>
      </c>
      <c r="CM236" s="1">
        <v>119.509</v>
      </c>
      <c r="CN236" s="1">
        <v>43.41</v>
      </c>
      <c r="CO236" s="1">
        <v>4.954</v>
      </c>
      <c r="CP236" s="1">
        <v>0.0</v>
      </c>
      <c r="CQ236" s="1">
        <v>4.954</v>
      </c>
      <c r="CR236" s="1">
        <v>0.0</v>
      </c>
      <c r="CS236" s="1">
        <v>46.558</v>
      </c>
      <c r="CT236" s="1">
        <v>46.558</v>
      </c>
      <c r="CU236" s="1">
        <v>0.0</v>
      </c>
      <c r="CV236" s="1">
        <v>0.407</v>
      </c>
      <c r="CW236" s="1">
        <v>0.0</v>
      </c>
      <c r="CX236" s="1">
        <v>0.0</v>
      </c>
      <c r="CY236" s="1">
        <v>0.317</v>
      </c>
      <c r="CZ236" s="1">
        <v>77.252</v>
      </c>
      <c r="DA236" s="1">
        <v>20.696</v>
      </c>
      <c r="DB236" s="1">
        <v>97.948</v>
      </c>
      <c r="DC236" s="1">
        <v>15.633</v>
      </c>
      <c r="DD236" s="1">
        <v>0.206</v>
      </c>
      <c r="DE236" s="1">
        <v>15.839</v>
      </c>
      <c r="DF236" s="1">
        <v>3.303</v>
      </c>
      <c r="DG236" s="1">
        <v>2.102</v>
      </c>
      <c r="DH236" s="1">
        <v>5.405</v>
      </c>
      <c r="DI236" s="1">
        <v>0.314</v>
      </c>
      <c r="DJ236" s="1">
        <v>3.397</v>
      </c>
      <c r="DK236" s="1">
        <v>3.711</v>
      </c>
      <c r="DL236" s="1">
        <v>11.575</v>
      </c>
      <c r="DM236" s="1">
        <v>28.125</v>
      </c>
      <c r="DN236" s="1">
        <v>39.7</v>
      </c>
      <c r="DO236" s="1">
        <v>0.0</v>
      </c>
      <c r="DP236" s="1">
        <v>46.558</v>
      </c>
      <c r="DQ236" s="1">
        <v>46.558</v>
      </c>
      <c r="DR236" s="1" t="s">
        <v>157</v>
      </c>
      <c r="DS236" s="1" t="s">
        <v>158</v>
      </c>
      <c r="DT236" s="1" t="s">
        <v>157</v>
      </c>
      <c r="DU236" s="1" t="s">
        <v>158</v>
      </c>
      <c r="DV236" s="1">
        <v>780.754</v>
      </c>
      <c r="DW236" s="1" t="s">
        <v>1092</v>
      </c>
      <c r="DX236" s="1">
        <v>131.595</v>
      </c>
      <c r="DY236" s="1">
        <v>73.342</v>
      </c>
      <c r="DZ236" s="1">
        <v>26.64</v>
      </c>
      <c r="EA236" s="1" t="s">
        <v>149</v>
      </c>
      <c r="EB236" s="1" t="s">
        <v>158</v>
      </c>
      <c r="EC236" s="1" t="s">
        <v>157</v>
      </c>
      <c r="ED236" s="1" t="s">
        <v>158</v>
      </c>
      <c r="EE236" s="1" t="s">
        <v>845</v>
      </c>
      <c r="EF236" s="1" t="s">
        <v>165</v>
      </c>
      <c r="EG236" s="1" t="s">
        <v>151</v>
      </c>
    </row>
    <row r="237" ht="14.25" customHeight="1">
      <c r="A237" s="1" t="s">
        <v>846</v>
      </c>
      <c r="B237" s="1" t="s">
        <v>136</v>
      </c>
      <c r="C237" s="1">
        <v>59.0</v>
      </c>
      <c r="D237" s="4" t="s">
        <v>161</v>
      </c>
      <c r="E237" s="1">
        <v>95.5</v>
      </c>
      <c r="F237" s="1">
        <v>38.0</v>
      </c>
      <c r="G237" s="1" t="s">
        <v>138</v>
      </c>
      <c r="H237" s="1">
        <v>25.0</v>
      </c>
      <c r="I237" s="1">
        <v>137.0</v>
      </c>
      <c r="J237" s="1">
        <v>187.0</v>
      </c>
      <c r="K237" s="1">
        <v>4.921052632</v>
      </c>
      <c r="L237" s="1">
        <v>69.4</v>
      </c>
      <c r="M237" s="1">
        <v>6.4</v>
      </c>
      <c r="N237" s="1">
        <v>76.0</v>
      </c>
      <c r="O237" s="1">
        <v>6.1</v>
      </c>
      <c r="P237" s="1">
        <v>3.62</v>
      </c>
      <c r="Q237" s="1">
        <v>13.58</v>
      </c>
      <c r="R237" s="1">
        <v>0.266568483</v>
      </c>
      <c r="S237" s="1">
        <v>126.0</v>
      </c>
      <c r="T237" s="1">
        <v>10.73</v>
      </c>
      <c r="U237" s="1">
        <v>4.218</v>
      </c>
      <c r="V237" s="1">
        <v>167.0</v>
      </c>
      <c r="W237" s="1">
        <f t="shared" si="1"/>
        <v>298.8857939</v>
      </c>
      <c r="X237" s="1">
        <v>75.6</v>
      </c>
      <c r="Y237" s="1">
        <v>49.71371529</v>
      </c>
      <c r="Z237" s="1">
        <f t="shared" si="2"/>
        <v>2.011517333</v>
      </c>
      <c r="AA237" s="1">
        <v>0.34301274</v>
      </c>
      <c r="AB237" s="1">
        <v>90.2</v>
      </c>
      <c r="AC237" s="1">
        <v>29.25213132</v>
      </c>
      <c r="AD237" s="1" t="s">
        <v>139</v>
      </c>
      <c r="AE237" s="1">
        <v>41.14385371</v>
      </c>
      <c r="AF237" s="1">
        <v>117.3</v>
      </c>
      <c r="AG237" s="1" t="s">
        <v>140</v>
      </c>
      <c r="AH237" s="1" t="s">
        <v>141</v>
      </c>
      <c r="AI237" s="1" t="s">
        <v>142</v>
      </c>
      <c r="AJ237" s="1" t="s">
        <v>167</v>
      </c>
      <c r="AK237" s="1" t="s">
        <v>143</v>
      </c>
      <c r="AL237" s="1">
        <v>135.0</v>
      </c>
      <c r="AM237" s="1">
        <v>65.0</v>
      </c>
      <c r="AN237" s="1">
        <v>1957.33</v>
      </c>
      <c r="AO237" s="1">
        <v>20.2923</v>
      </c>
      <c r="AP237" s="1">
        <v>470.614</v>
      </c>
      <c r="AQ237" s="1">
        <v>961.229</v>
      </c>
      <c r="AR237" s="1">
        <v>19.7144</v>
      </c>
      <c r="AS237" s="1">
        <v>1121.79</v>
      </c>
      <c r="AT237" s="1">
        <v>3321.82</v>
      </c>
      <c r="AU237" s="1">
        <v>282.939</v>
      </c>
      <c r="AV237" s="1">
        <v>10.3488</v>
      </c>
      <c r="AW237" s="1">
        <v>2.72971</v>
      </c>
      <c r="AX237" s="1">
        <v>3.09637</v>
      </c>
      <c r="AY237" s="1">
        <v>572.558</v>
      </c>
      <c r="AZ237" s="1">
        <v>1.42623</v>
      </c>
      <c r="BA237" s="1">
        <v>1.46554</v>
      </c>
      <c r="BB237" s="1">
        <v>20.0256</v>
      </c>
      <c r="BC237" s="1">
        <v>5.44753</v>
      </c>
      <c r="BD237" s="1">
        <v>1.15711</v>
      </c>
      <c r="BE237" s="1">
        <v>401.053</v>
      </c>
      <c r="BF237" s="1">
        <v>6.83087</v>
      </c>
      <c r="BG237" s="1">
        <v>137.126</v>
      </c>
      <c r="BH237" s="1">
        <v>0.916075443</v>
      </c>
      <c r="BI237" s="1">
        <v>0.369616647</v>
      </c>
      <c r="BJ237" s="1">
        <v>0.291301392</v>
      </c>
      <c r="BK237" s="1">
        <v>0.02901067</v>
      </c>
      <c r="BL237" s="1" t="s">
        <v>144</v>
      </c>
      <c r="BM237" s="1" t="s">
        <v>145</v>
      </c>
      <c r="BN237" s="1" t="s">
        <v>146</v>
      </c>
      <c r="BO237" s="1" t="s">
        <v>145</v>
      </c>
      <c r="BP237" s="1" t="s">
        <v>146</v>
      </c>
      <c r="BQ237" s="1" t="s">
        <v>145</v>
      </c>
      <c r="BR237" s="1" t="s">
        <v>146</v>
      </c>
      <c r="BS237" s="1">
        <v>12.19862251</v>
      </c>
      <c r="BT237" s="1">
        <v>1.697197913</v>
      </c>
      <c r="BU237" s="1">
        <v>1.102704801</v>
      </c>
      <c r="BV237" s="1">
        <v>0.969663174</v>
      </c>
      <c r="BW237" s="1">
        <v>0.425818093</v>
      </c>
      <c r="BX237" s="1">
        <v>-0.052834061</v>
      </c>
      <c r="BY237" s="1">
        <v>-0.026997476</v>
      </c>
      <c r="BZ237" s="1" t="s">
        <v>1094</v>
      </c>
      <c r="CA237" s="1">
        <v>34.05967604</v>
      </c>
      <c r="CB237" s="1" t="s">
        <v>148</v>
      </c>
      <c r="CC237" s="1">
        <v>0.169789612</v>
      </c>
      <c r="CD237" s="1">
        <v>0.221236029</v>
      </c>
      <c r="CE237" s="1">
        <v>0.029355687</v>
      </c>
      <c r="CF237" s="1">
        <v>0.024917817</v>
      </c>
      <c r="CG237" s="1">
        <v>0.194148586</v>
      </c>
      <c r="CH237" s="1">
        <v>1557.079</v>
      </c>
      <c r="CI237" s="2" t="s">
        <v>1080</v>
      </c>
      <c r="CJ237" s="1">
        <v>1142.762</v>
      </c>
      <c r="CK237" s="1">
        <v>894.252</v>
      </c>
      <c r="CL237" s="1">
        <v>248.51</v>
      </c>
      <c r="CM237" s="1">
        <v>365.156</v>
      </c>
      <c r="CN237" s="1">
        <v>739.831</v>
      </c>
      <c r="CO237" s="1">
        <v>16.866</v>
      </c>
      <c r="CP237" s="1">
        <v>0.0</v>
      </c>
      <c r="CQ237" s="1">
        <v>16.866</v>
      </c>
      <c r="CR237" s="1">
        <v>0.0</v>
      </c>
      <c r="CS237" s="1">
        <v>20.803</v>
      </c>
      <c r="CT237" s="1">
        <v>20.803</v>
      </c>
      <c r="CU237" s="1">
        <v>0.105</v>
      </c>
      <c r="CV237" s="1">
        <v>12.647</v>
      </c>
      <c r="CW237" s="1">
        <v>21.901</v>
      </c>
      <c r="CX237" s="1">
        <v>0.0</v>
      </c>
      <c r="CY237" s="1">
        <v>337.531</v>
      </c>
      <c r="CZ237" s="1">
        <v>0.08</v>
      </c>
      <c r="DA237" s="1">
        <v>0.57</v>
      </c>
      <c r="DB237" s="1">
        <v>0.65</v>
      </c>
      <c r="DC237" s="1">
        <v>0.0</v>
      </c>
      <c r="DD237" s="1">
        <v>0.063</v>
      </c>
      <c r="DE237" s="1">
        <v>0.063</v>
      </c>
      <c r="DF237" s="1">
        <v>2.299</v>
      </c>
      <c r="DG237" s="1">
        <v>2.713</v>
      </c>
      <c r="DH237" s="1">
        <v>5.011</v>
      </c>
      <c r="DI237" s="1">
        <v>1.867</v>
      </c>
      <c r="DJ237" s="1">
        <v>18.0</v>
      </c>
      <c r="DK237" s="1">
        <v>19.866</v>
      </c>
      <c r="DL237" s="1">
        <v>513.591</v>
      </c>
      <c r="DM237" s="1">
        <v>206.349</v>
      </c>
      <c r="DN237" s="1">
        <v>719.94</v>
      </c>
      <c r="DO237" s="1">
        <v>0.0</v>
      </c>
      <c r="DP237" s="1">
        <v>20.803</v>
      </c>
      <c r="DQ237" s="1">
        <v>20.803</v>
      </c>
      <c r="DR237" s="1" t="s">
        <v>149</v>
      </c>
      <c r="DS237" s="1" t="s">
        <v>149</v>
      </c>
      <c r="DT237" s="1" t="s">
        <v>149</v>
      </c>
      <c r="DU237" s="1" t="s">
        <v>149</v>
      </c>
      <c r="DV237" s="1">
        <v>795.512</v>
      </c>
      <c r="DW237" s="1" t="s">
        <v>1092</v>
      </c>
      <c r="DX237" s="1">
        <v>583.837</v>
      </c>
      <c r="DY237" s="1">
        <v>186.558</v>
      </c>
      <c r="DZ237" s="1">
        <v>377.98</v>
      </c>
      <c r="EA237" s="1" t="s">
        <v>149</v>
      </c>
      <c r="EB237" s="1" t="s">
        <v>149</v>
      </c>
      <c r="EC237" s="1" t="s">
        <v>149</v>
      </c>
      <c r="ED237" s="1" t="s">
        <v>149</v>
      </c>
      <c r="EE237" s="1" t="s">
        <v>847</v>
      </c>
      <c r="EF237" s="1" t="s">
        <v>151</v>
      </c>
      <c r="EG237" s="1" t="s">
        <v>151</v>
      </c>
    </row>
    <row r="238" ht="14.25" customHeight="1">
      <c r="A238" s="1" t="s">
        <v>848</v>
      </c>
      <c r="B238" s="1" t="s">
        <v>136</v>
      </c>
      <c r="C238" s="1">
        <v>47.0</v>
      </c>
      <c r="D238" s="4" t="s">
        <v>161</v>
      </c>
      <c r="E238" s="1">
        <v>101.0</v>
      </c>
      <c r="F238" s="1">
        <v>39.0</v>
      </c>
      <c r="G238" s="1" t="s">
        <v>138</v>
      </c>
      <c r="H238" s="1">
        <v>43.0</v>
      </c>
      <c r="I238" s="1">
        <v>122.0</v>
      </c>
      <c r="J238" s="1">
        <v>179.0</v>
      </c>
      <c r="K238" s="1">
        <v>4.58974359</v>
      </c>
      <c r="L238" s="1">
        <v>136.3</v>
      </c>
      <c r="M238" s="1">
        <v>0.6</v>
      </c>
      <c r="N238" s="1">
        <v>109.0</v>
      </c>
      <c r="O238" s="1">
        <v>6.8</v>
      </c>
      <c r="P238" s="1">
        <v>3.66</v>
      </c>
      <c r="Q238" s="1">
        <v>4.43</v>
      </c>
      <c r="R238" s="1">
        <v>0.826185102</v>
      </c>
      <c r="S238" s="1">
        <v>214.0</v>
      </c>
      <c r="T238" s="1">
        <v>28.02</v>
      </c>
      <c r="U238" s="1">
        <v>6.0495</v>
      </c>
      <c r="V238" s="1">
        <v>160.0</v>
      </c>
      <c r="W238" s="1">
        <f t="shared" si="1"/>
        <v>219.8078055</v>
      </c>
      <c r="X238" s="1">
        <v>27.2</v>
      </c>
      <c r="Y238" s="1">
        <v>13.27378889</v>
      </c>
      <c r="Z238" s="1">
        <f t="shared" si="2"/>
        <v>7.533644</v>
      </c>
      <c r="AA238" s="1">
        <v>0.286629459</v>
      </c>
      <c r="AB238" s="1">
        <v>101.8</v>
      </c>
      <c r="AC238" s="1">
        <v>32.4571704</v>
      </c>
      <c r="AD238" s="1" t="s">
        <v>155</v>
      </c>
      <c r="AE238" s="1">
        <v>41.69237299</v>
      </c>
      <c r="AF238" s="1">
        <v>116.5</v>
      </c>
      <c r="AG238" s="1" t="s">
        <v>140</v>
      </c>
      <c r="AH238" s="1" t="s">
        <v>141</v>
      </c>
      <c r="AI238" s="1" t="s">
        <v>142</v>
      </c>
      <c r="AJ238" s="1" t="s">
        <v>167</v>
      </c>
      <c r="AK238" s="1" t="s">
        <v>143</v>
      </c>
      <c r="AL238" s="1">
        <v>158.0</v>
      </c>
      <c r="AM238" s="1">
        <v>100.0</v>
      </c>
      <c r="AN238" s="1">
        <v>1887.73</v>
      </c>
      <c r="AO238" s="1">
        <v>28.9901</v>
      </c>
      <c r="AP238" s="1">
        <v>561.47</v>
      </c>
      <c r="AQ238" s="1">
        <v>992.792</v>
      </c>
      <c r="AR238" s="1">
        <v>14.7229</v>
      </c>
      <c r="AS238" s="1">
        <v>824.644</v>
      </c>
      <c r="AT238" s="1">
        <v>4841.26</v>
      </c>
      <c r="AU238" s="1">
        <v>284.561</v>
      </c>
      <c r="AV238" s="1">
        <v>9.79381</v>
      </c>
      <c r="AW238" s="1">
        <v>3.28112</v>
      </c>
      <c r="AX238" s="1">
        <v>3.25436</v>
      </c>
      <c r="AY238" s="1">
        <v>723.368</v>
      </c>
      <c r="AZ238" s="1">
        <v>1.51672</v>
      </c>
      <c r="BA238" s="1">
        <v>1.48242</v>
      </c>
      <c r="BB238" s="1">
        <v>21.278</v>
      </c>
      <c r="BC238" s="1">
        <v>4.98845</v>
      </c>
      <c r="BD238" s="1">
        <v>0.886299</v>
      </c>
      <c r="BE238" s="1">
        <v>421.433</v>
      </c>
      <c r="BF238" s="1">
        <v>6.87685</v>
      </c>
      <c r="BG238" s="1">
        <v>324.506</v>
      </c>
      <c r="BH238" s="1">
        <v>4.402243531</v>
      </c>
      <c r="BI238" s="1">
        <v>1.201768708</v>
      </c>
      <c r="BJ238" s="1">
        <v>0.850836065</v>
      </c>
      <c r="BK238" s="1">
        <v>0.0</v>
      </c>
      <c r="BL238" s="1" t="s">
        <v>144</v>
      </c>
      <c r="BM238" s="1" t="s">
        <v>145</v>
      </c>
      <c r="BN238" s="1" t="s">
        <v>145</v>
      </c>
      <c r="BO238" s="1" t="s">
        <v>145</v>
      </c>
      <c r="BP238" s="1" t="s">
        <v>145</v>
      </c>
      <c r="BQ238" s="1" t="s">
        <v>146</v>
      </c>
      <c r="BR238" s="1" t="s">
        <v>145</v>
      </c>
      <c r="BS238" s="1">
        <v>16.72200749</v>
      </c>
      <c r="BT238" s="1">
        <v>1.703394979</v>
      </c>
      <c r="BU238" s="1">
        <v>1.004786908</v>
      </c>
      <c r="BV238" s="1">
        <v>0.955520276</v>
      </c>
      <c r="BW238" s="1">
        <v>0.467929451</v>
      </c>
      <c r="BX238" s="1">
        <v>-0.965962938</v>
      </c>
      <c r="BY238" s="1">
        <v>-0.511632912</v>
      </c>
      <c r="BZ238" s="1" t="s">
        <v>1094</v>
      </c>
      <c r="CA238" s="1">
        <v>33.59656652</v>
      </c>
      <c r="CB238" s="1" t="s">
        <v>148</v>
      </c>
      <c r="CC238" s="1">
        <v>0.020195207</v>
      </c>
      <c r="CD238" s="1">
        <v>0.068401841</v>
      </c>
      <c r="CE238" s="1">
        <v>0.779955563</v>
      </c>
      <c r="CF238" s="1">
        <v>0.026146643</v>
      </c>
      <c r="CG238" s="1">
        <v>0.029201714</v>
      </c>
      <c r="CH238" s="1">
        <v>1893.658</v>
      </c>
      <c r="CI238" s="2" t="s">
        <v>1080</v>
      </c>
      <c r="CJ238" s="1">
        <v>1156.593</v>
      </c>
      <c r="CK238" s="1">
        <v>1003.633</v>
      </c>
      <c r="CL238" s="1">
        <v>152.96</v>
      </c>
      <c r="CM238" s="1">
        <v>723.224</v>
      </c>
      <c r="CN238" s="1">
        <v>371.441</v>
      </c>
      <c r="CO238" s="1">
        <v>22.01</v>
      </c>
      <c r="CP238" s="1">
        <v>0.0</v>
      </c>
      <c r="CQ238" s="1">
        <v>22.01</v>
      </c>
      <c r="CR238" s="1">
        <v>0.0</v>
      </c>
      <c r="CS238" s="1">
        <v>39.741</v>
      </c>
      <c r="CT238" s="1">
        <v>39.741</v>
      </c>
      <c r="CU238" s="1">
        <v>0.176</v>
      </c>
      <c r="CV238" s="1">
        <v>16.387</v>
      </c>
      <c r="CW238" s="1">
        <v>3.631</v>
      </c>
      <c r="CX238" s="1">
        <v>0.0</v>
      </c>
      <c r="CY238" s="1">
        <v>553.912</v>
      </c>
      <c r="CZ238" s="1">
        <v>70.588</v>
      </c>
      <c r="DA238" s="1">
        <v>18.316</v>
      </c>
      <c r="DB238" s="1">
        <v>88.905</v>
      </c>
      <c r="DC238" s="1">
        <v>10.651</v>
      </c>
      <c r="DD238" s="1">
        <v>0.671</v>
      </c>
      <c r="DE238" s="1">
        <v>11.323</v>
      </c>
      <c r="DF238" s="1">
        <v>32.294</v>
      </c>
      <c r="DG238" s="1">
        <v>12.121</v>
      </c>
      <c r="DH238" s="1">
        <v>44.415</v>
      </c>
      <c r="DI238" s="1">
        <v>5.325</v>
      </c>
      <c r="DJ238" s="1">
        <v>1.979</v>
      </c>
      <c r="DK238" s="1">
        <v>7.304</v>
      </c>
      <c r="DL238" s="1">
        <v>284.006</v>
      </c>
      <c r="DM238" s="1">
        <v>80.13</v>
      </c>
      <c r="DN238" s="1">
        <v>364.137</v>
      </c>
      <c r="DO238" s="1">
        <v>0.0</v>
      </c>
      <c r="DP238" s="1">
        <v>39.741</v>
      </c>
      <c r="DQ238" s="1">
        <v>39.741</v>
      </c>
      <c r="DR238" s="1" t="s">
        <v>149</v>
      </c>
      <c r="DS238" s="1" t="s">
        <v>149</v>
      </c>
      <c r="DT238" s="1" t="s">
        <v>149</v>
      </c>
      <c r="DU238" s="1" t="s">
        <v>157</v>
      </c>
      <c r="DV238" s="1">
        <v>1003.14</v>
      </c>
      <c r="DW238" s="1" t="s">
        <v>1092</v>
      </c>
      <c r="DX238" s="1">
        <v>612.69</v>
      </c>
      <c r="DY238" s="1">
        <v>383.118</v>
      </c>
      <c r="DZ238" s="1">
        <v>196.766</v>
      </c>
      <c r="EA238" s="1" t="s">
        <v>149</v>
      </c>
      <c r="EB238" s="1" t="s">
        <v>149</v>
      </c>
      <c r="EC238" s="1" t="s">
        <v>149</v>
      </c>
      <c r="ED238" s="1" t="s">
        <v>157</v>
      </c>
      <c r="EE238" s="1" t="s">
        <v>849</v>
      </c>
      <c r="EF238" s="1" t="s">
        <v>151</v>
      </c>
      <c r="EG238" s="1" t="s">
        <v>151</v>
      </c>
    </row>
    <row r="239" ht="14.25" customHeight="1">
      <c r="A239" s="1" t="s">
        <v>850</v>
      </c>
      <c r="B239" s="1" t="s">
        <v>153</v>
      </c>
      <c r="C239" s="1">
        <v>28.0</v>
      </c>
      <c r="D239" s="4" t="s">
        <v>137</v>
      </c>
      <c r="E239" s="1">
        <v>62.6</v>
      </c>
      <c r="F239" s="1">
        <v>54.0</v>
      </c>
      <c r="G239" s="1" t="s">
        <v>154</v>
      </c>
      <c r="H239" s="1">
        <v>13.0</v>
      </c>
      <c r="I239" s="1">
        <v>94.0</v>
      </c>
      <c r="J239" s="1">
        <v>155.0</v>
      </c>
      <c r="K239" s="1">
        <v>2.87037037</v>
      </c>
      <c r="L239" s="1">
        <v>212.3</v>
      </c>
      <c r="M239" s="1">
        <v>0.7</v>
      </c>
      <c r="N239" s="1">
        <v>82.0</v>
      </c>
      <c r="O239" s="1">
        <v>5.8</v>
      </c>
      <c r="P239" s="1">
        <v>5.44</v>
      </c>
      <c r="Q239" s="1">
        <v>5.74</v>
      </c>
      <c r="R239" s="1">
        <v>0.947735192</v>
      </c>
      <c r="S239" s="1">
        <v>67.0</v>
      </c>
      <c r="T239" s="1">
        <v>9.66</v>
      </c>
      <c r="U239" s="1">
        <v>4.551</v>
      </c>
      <c r="V239" s="1">
        <v>133.8</v>
      </c>
      <c r="W239" s="1">
        <f t="shared" si="1"/>
        <v>183.8249286</v>
      </c>
      <c r="X239" s="1">
        <v>82.0</v>
      </c>
      <c r="Y239" s="1">
        <v>51.17979667</v>
      </c>
      <c r="Z239" s="1">
        <f t="shared" si="2"/>
        <v>1.953896</v>
      </c>
      <c r="AA239" s="1">
        <v>0.344504314</v>
      </c>
      <c r="AB239" s="1">
        <v>56.6</v>
      </c>
      <c r="AC239" s="1">
        <v>22.22033781</v>
      </c>
      <c r="AD239" s="1" t="s">
        <v>154</v>
      </c>
      <c r="AE239" s="1">
        <v>33.47391535</v>
      </c>
      <c r="AF239" s="1">
        <v>76.7</v>
      </c>
      <c r="AG239" s="1" t="s">
        <v>154</v>
      </c>
      <c r="AH239" s="1" t="s">
        <v>154</v>
      </c>
      <c r="AI239" s="1" t="s">
        <v>142</v>
      </c>
      <c r="AJ239" s="1" t="s">
        <v>167</v>
      </c>
      <c r="AK239" s="1" t="s">
        <v>173</v>
      </c>
      <c r="AL239" s="1">
        <v>94.0</v>
      </c>
      <c r="AM239" s="1">
        <v>70.0</v>
      </c>
      <c r="AN239" s="1">
        <v>1763.78</v>
      </c>
      <c r="AO239" s="1">
        <v>11.903</v>
      </c>
      <c r="AP239" s="1">
        <v>532.311</v>
      </c>
      <c r="AQ239" s="1">
        <v>882.9</v>
      </c>
      <c r="AR239" s="1">
        <v>10.9364</v>
      </c>
      <c r="AS239" s="1">
        <v>1207.05</v>
      </c>
      <c r="AT239" s="1">
        <v>2360.38</v>
      </c>
      <c r="AU239" s="1">
        <v>201.563</v>
      </c>
      <c r="AV239" s="1">
        <v>10.4341</v>
      </c>
      <c r="AW239" s="1">
        <v>1.14189</v>
      </c>
      <c r="AX239" s="1">
        <v>2.63821</v>
      </c>
      <c r="AY239" s="1">
        <v>932.116</v>
      </c>
      <c r="AZ239" s="1">
        <v>0.926443</v>
      </c>
      <c r="BA239" s="1">
        <v>1.3987</v>
      </c>
      <c r="BB239" s="1">
        <v>13.6639</v>
      </c>
      <c r="BC239" s="1">
        <v>3.56348</v>
      </c>
      <c r="BD239" s="1">
        <v>0.709866</v>
      </c>
      <c r="BE239" s="1">
        <v>295.203</v>
      </c>
      <c r="BF239" s="1">
        <v>7.12104</v>
      </c>
      <c r="BG239" s="1">
        <v>157.642</v>
      </c>
      <c r="BH239" s="1">
        <v>1.956761451</v>
      </c>
      <c r="BI239" s="1">
        <v>0.980080461</v>
      </c>
      <c r="BJ239" s="1">
        <v>0.808755654</v>
      </c>
      <c r="BK239" s="1">
        <v>0.035996604</v>
      </c>
      <c r="BL239" s="1" t="s">
        <v>156</v>
      </c>
      <c r="BM239" s="1" t="s">
        <v>146</v>
      </c>
      <c r="BN239" s="1" t="s">
        <v>146</v>
      </c>
      <c r="BO239" s="1" t="s">
        <v>146</v>
      </c>
      <c r="BP239" s="1" t="s">
        <v>146</v>
      </c>
      <c r="BQ239" s="1" t="s">
        <v>146</v>
      </c>
      <c r="BR239" s="1" t="s">
        <v>146</v>
      </c>
      <c r="BS239" s="1">
        <v>11.87079292</v>
      </c>
      <c r="BT239" s="1">
        <v>1.17085525</v>
      </c>
      <c r="BU239" s="1">
        <v>0.551568714</v>
      </c>
      <c r="BV239" s="1">
        <v>0.41456845</v>
      </c>
      <c r="BW239" s="1">
        <v>0.214946614</v>
      </c>
      <c r="BX239" s="1">
        <v>0.859452661</v>
      </c>
      <c r="BY239" s="1">
        <v>0.487218062</v>
      </c>
      <c r="BZ239" s="1" t="s">
        <v>1091</v>
      </c>
      <c r="CA239" s="1">
        <v>34.3833116</v>
      </c>
      <c r="CB239" s="1" t="s">
        <v>148</v>
      </c>
      <c r="CC239" s="1">
        <v>0.380011898</v>
      </c>
      <c r="CD239" s="1">
        <v>0.180317838</v>
      </c>
      <c r="CE239" s="1">
        <v>0.370782697</v>
      </c>
      <c r="CF239" s="1">
        <v>0.004589105</v>
      </c>
      <c r="CG239" s="1">
        <v>0.007036628</v>
      </c>
      <c r="CH239" s="1">
        <v>3250.406</v>
      </c>
      <c r="CI239" s="2" t="s">
        <v>1080</v>
      </c>
      <c r="CJ239" s="1">
        <v>2741.319</v>
      </c>
      <c r="CK239" s="1">
        <v>2710.594</v>
      </c>
      <c r="CL239" s="1">
        <v>30.725</v>
      </c>
      <c r="CM239" s="1">
        <v>2375.597</v>
      </c>
      <c r="CN239" s="1">
        <v>364.59</v>
      </c>
      <c r="CO239" s="1">
        <v>1.031</v>
      </c>
      <c r="CP239" s="1">
        <v>0.0</v>
      </c>
      <c r="CQ239" s="1">
        <v>1.031</v>
      </c>
      <c r="CR239" s="1">
        <v>0.0</v>
      </c>
      <c r="CS239" s="1">
        <v>0.102</v>
      </c>
      <c r="CT239" s="1">
        <v>0.102</v>
      </c>
      <c r="CU239" s="1">
        <v>0.0</v>
      </c>
      <c r="CV239" s="1">
        <v>0.801</v>
      </c>
      <c r="CW239" s="1">
        <v>328.617</v>
      </c>
      <c r="CX239" s="1">
        <v>0.0</v>
      </c>
      <c r="CY239" s="1">
        <v>1979.121</v>
      </c>
      <c r="CZ239" s="1">
        <v>0.0</v>
      </c>
      <c r="DA239" s="1">
        <v>0.0</v>
      </c>
      <c r="DB239" s="1">
        <v>0.0</v>
      </c>
      <c r="DC239" s="1">
        <v>7.69</v>
      </c>
      <c r="DD239" s="1">
        <v>0.0</v>
      </c>
      <c r="DE239" s="1">
        <v>7.69</v>
      </c>
      <c r="DF239" s="1">
        <v>60.17</v>
      </c>
      <c r="DG239" s="1">
        <v>0.0</v>
      </c>
      <c r="DH239" s="1">
        <v>60.17</v>
      </c>
      <c r="DI239" s="1">
        <v>1.518</v>
      </c>
      <c r="DJ239" s="1">
        <v>26.292</v>
      </c>
      <c r="DK239" s="1">
        <v>27.81</v>
      </c>
      <c r="DL239" s="1">
        <v>332.448</v>
      </c>
      <c r="DM239" s="1">
        <v>4.331</v>
      </c>
      <c r="DN239" s="1">
        <v>336.779</v>
      </c>
      <c r="DO239" s="1">
        <v>0.0</v>
      </c>
      <c r="DP239" s="1">
        <v>0.102</v>
      </c>
      <c r="DQ239" s="1">
        <v>0.102</v>
      </c>
      <c r="DR239" s="1" t="s">
        <v>149</v>
      </c>
      <c r="DS239" s="1" t="s">
        <v>149</v>
      </c>
      <c r="DT239" s="1" t="s">
        <v>149</v>
      </c>
      <c r="DU239" s="1" t="s">
        <v>157</v>
      </c>
      <c r="DV239" s="1">
        <v>1842.864</v>
      </c>
      <c r="DW239" s="1" t="s">
        <v>1092</v>
      </c>
      <c r="DX239" s="1">
        <v>1554.23</v>
      </c>
      <c r="DY239" s="1">
        <v>1346.878</v>
      </c>
      <c r="DZ239" s="1">
        <v>206.709</v>
      </c>
      <c r="EA239" s="1" t="s">
        <v>149</v>
      </c>
      <c r="EB239" s="1" t="s">
        <v>149</v>
      </c>
      <c r="EC239" s="1" t="s">
        <v>149</v>
      </c>
      <c r="ED239" s="1" t="s">
        <v>157</v>
      </c>
      <c r="EE239" s="1" t="s">
        <v>851</v>
      </c>
      <c r="EF239" s="1" t="s">
        <v>151</v>
      </c>
      <c r="EG239" s="1" t="s">
        <v>151</v>
      </c>
    </row>
    <row r="240" ht="14.25" customHeight="1">
      <c r="A240" s="1" t="s">
        <v>854</v>
      </c>
      <c r="B240" s="1" t="s">
        <v>153</v>
      </c>
      <c r="C240" s="1">
        <v>26.0</v>
      </c>
      <c r="D240" s="4" t="s">
        <v>137</v>
      </c>
      <c r="E240" s="1">
        <v>86.8</v>
      </c>
      <c r="F240" s="1">
        <v>36.0</v>
      </c>
      <c r="G240" s="1" t="s">
        <v>154</v>
      </c>
      <c r="H240" s="1">
        <v>38.0</v>
      </c>
      <c r="I240" s="1">
        <v>109.0</v>
      </c>
      <c r="J240" s="1">
        <v>164.0</v>
      </c>
      <c r="K240" s="1">
        <v>4.555555556</v>
      </c>
      <c r="L240" s="1">
        <v>155.5</v>
      </c>
      <c r="M240" s="1">
        <v>4.1</v>
      </c>
      <c r="N240" s="1">
        <v>86.0</v>
      </c>
      <c r="O240" s="1">
        <v>5.6</v>
      </c>
      <c r="P240" s="1">
        <v>13.2</v>
      </c>
      <c r="Q240" s="1">
        <v>6.08</v>
      </c>
      <c r="R240" s="1">
        <v>2.171052632</v>
      </c>
      <c r="S240" s="1">
        <v>188.0</v>
      </c>
      <c r="T240" s="1">
        <v>24.13</v>
      </c>
      <c r="U240" s="1">
        <v>4.773</v>
      </c>
      <c r="V240" s="1">
        <v>226.0</v>
      </c>
      <c r="W240" s="1">
        <f t="shared" si="1"/>
        <v>379.1044776</v>
      </c>
      <c r="X240" s="1">
        <v>33.3</v>
      </c>
      <c r="Y240" s="1">
        <v>19.53591522</v>
      </c>
      <c r="Z240" s="1">
        <f t="shared" si="2"/>
        <v>5.118777333</v>
      </c>
      <c r="AA240" s="1">
        <v>0.301115386</v>
      </c>
      <c r="AB240" s="1">
        <v>94.2</v>
      </c>
      <c r="AC240" s="1">
        <v>35.28148029</v>
      </c>
      <c r="AD240" s="1" t="s">
        <v>155</v>
      </c>
      <c r="AE240" s="1">
        <v>38.66153807</v>
      </c>
      <c r="AF240" s="1">
        <v>108.2</v>
      </c>
      <c r="AG240" s="1" t="s">
        <v>140</v>
      </c>
      <c r="AH240" s="1" t="s">
        <v>141</v>
      </c>
      <c r="AI240" s="1" t="s">
        <v>142</v>
      </c>
      <c r="AJ240" s="1" t="s">
        <v>167</v>
      </c>
      <c r="AK240" s="1" t="s">
        <v>143</v>
      </c>
      <c r="AL240" s="1">
        <v>129.0</v>
      </c>
      <c r="AM240" s="1">
        <v>91.0</v>
      </c>
      <c r="AN240" s="1">
        <v>1882.38</v>
      </c>
      <c r="AO240" s="1">
        <v>16.1934</v>
      </c>
      <c r="AP240" s="1">
        <v>642.651</v>
      </c>
      <c r="AQ240" s="1">
        <v>1104.67</v>
      </c>
      <c r="AR240" s="1">
        <v>13.5107</v>
      </c>
      <c r="AS240" s="1">
        <v>1270.84</v>
      </c>
      <c r="AT240" s="1">
        <v>2926.94</v>
      </c>
      <c r="AU240" s="1">
        <v>242.381</v>
      </c>
      <c r="AV240" s="1">
        <v>10.6485</v>
      </c>
      <c r="AW240" s="1">
        <v>1.22722</v>
      </c>
      <c r="AX240" s="1">
        <v>3.17962</v>
      </c>
      <c r="AY240" s="1">
        <v>914.251</v>
      </c>
      <c r="AZ240" s="1">
        <v>0.902128</v>
      </c>
      <c r="BA240" s="1">
        <v>1.76795</v>
      </c>
      <c r="BB240" s="1">
        <v>16.2319</v>
      </c>
      <c r="BC240" s="1">
        <v>4.90201</v>
      </c>
      <c r="BD240" s="1">
        <v>2.41823</v>
      </c>
      <c r="BE240" s="1">
        <v>366.827</v>
      </c>
      <c r="BF240" s="1">
        <v>7.23105</v>
      </c>
      <c r="BG240" s="1">
        <v>124.699</v>
      </c>
      <c r="BH240" s="1">
        <v>3.110934333</v>
      </c>
      <c r="BI240" s="1">
        <v>0.784763791</v>
      </c>
      <c r="BJ240" s="1">
        <v>0.561060491</v>
      </c>
      <c r="BK240" s="1">
        <v>0.067558392</v>
      </c>
      <c r="BL240" s="1" t="s">
        <v>144</v>
      </c>
      <c r="BM240" s="1" t="s">
        <v>145</v>
      </c>
      <c r="BN240" s="1" t="s">
        <v>145</v>
      </c>
      <c r="BO240" s="1" t="s">
        <v>145</v>
      </c>
      <c r="BP240" s="1" t="s">
        <v>146</v>
      </c>
      <c r="BQ240" s="1" t="s">
        <v>145</v>
      </c>
      <c r="BR240" s="1" t="s">
        <v>145</v>
      </c>
      <c r="BS240" s="1">
        <v>8.021747141</v>
      </c>
      <c r="BT240" s="1">
        <v>0.724645224</v>
      </c>
      <c r="BU240" s="1">
        <v>0.56024234</v>
      </c>
      <c r="BV240" s="1">
        <v>0.289420043</v>
      </c>
      <c r="BW240" s="1">
        <v>0.122407745</v>
      </c>
      <c r="BX240" s="1">
        <v>0.128534604</v>
      </c>
      <c r="BY240" s="1">
        <v>0.068296814</v>
      </c>
      <c r="BZ240" s="1" t="s">
        <v>1091</v>
      </c>
      <c r="CA240" s="1">
        <v>45.79667283</v>
      </c>
      <c r="CB240" s="1" t="s">
        <v>148</v>
      </c>
      <c r="CC240" s="1">
        <v>0.020800267</v>
      </c>
      <c r="CD240" s="1">
        <v>0.417801353</v>
      </c>
      <c r="CE240" s="1">
        <v>0.204870103</v>
      </c>
      <c r="CF240" s="1">
        <v>0.1839863</v>
      </c>
      <c r="CG240" s="1">
        <v>0.030114443</v>
      </c>
      <c r="CH240" s="1">
        <v>337.834</v>
      </c>
      <c r="CI240" s="2" t="s">
        <v>1093</v>
      </c>
      <c r="CJ240" s="1">
        <v>250.02</v>
      </c>
      <c r="CK240" s="1">
        <v>208.405</v>
      </c>
      <c r="CL240" s="1">
        <v>41.615</v>
      </c>
      <c r="CM240" s="1">
        <v>154.171</v>
      </c>
      <c r="CN240" s="1">
        <v>94.744</v>
      </c>
      <c r="CO240" s="1">
        <v>0.656</v>
      </c>
      <c r="CP240" s="1">
        <v>0.0</v>
      </c>
      <c r="CQ240" s="1">
        <v>0.656</v>
      </c>
      <c r="CR240" s="1">
        <v>0.0</v>
      </c>
      <c r="CS240" s="1">
        <v>0.448</v>
      </c>
      <c r="CT240" s="1">
        <v>0.448</v>
      </c>
      <c r="CU240" s="1">
        <v>0.0</v>
      </c>
      <c r="CV240" s="1">
        <v>0.62</v>
      </c>
      <c r="CW240" s="1">
        <v>65.723</v>
      </c>
      <c r="CX240" s="1">
        <v>0.0</v>
      </c>
      <c r="CY240" s="1">
        <v>0.891</v>
      </c>
      <c r="CZ240" s="1">
        <v>0.536</v>
      </c>
      <c r="DA240" s="1">
        <v>4.23</v>
      </c>
      <c r="DB240" s="1">
        <v>4.766</v>
      </c>
      <c r="DC240" s="1">
        <v>6.04</v>
      </c>
      <c r="DD240" s="1">
        <v>0.7</v>
      </c>
      <c r="DE240" s="1">
        <v>6.74</v>
      </c>
      <c r="DF240" s="1">
        <v>68.503</v>
      </c>
      <c r="DG240" s="1">
        <v>7.549</v>
      </c>
      <c r="DH240" s="1">
        <v>76.051</v>
      </c>
      <c r="DI240" s="1">
        <v>0.643</v>
      </c>
      <c r="DJ240" s="1">
        <v>0.828</v>
      </c>
      <c r="DK240" s="1">
        <v>1.471</v>
      </c>
      <c r="DL240" s="1">
        <v>65.4</v>
      </c>
      <c r="DM240" s="1">
        <v>27.847</v>
      </c>
      <c r="DN240" s="1">
        <v>93.247</v>
      </c>
      <c r="DO240" s="1">
        <v>0.0</v>
      </c>
      <c r="DP240" s="1">
        <v>0.448</v>
      </c>
      <c r="DQ240" s="1">
        <v>0.448</v>
      </c>
      <c r="DR240" s="1" t="s">
        <v>158</v>
      </c>
      <c r="DS240" s="1" t="s">
        <v>158</v>
      </c>
      <c r="DT240" s="1" t="s">
        <v>157</v>
      </c>
      <c r="DU240" s="1" t="s">
        <v>158</v>
      </c>
      <c r="DV240" s="1">
        <v>179.472</v>
      </c>
      <c r="DW240" s="1" t="s">
        <v>1093</v>
      </c>
      <c r="DX240" s="1">
        <v>132.821</v>
      </c>
      <c r="DY240" s="1">
        <v>81.902</v>
      </c>
      <c r="DZ240" s="1">
        <v>50.332</v>
      </c>
      <c r="EA240" s="1" t="s">
        <v>158</v>
      </c>
      <c r="EB240" s="1" t="s">
        <v>158</v>
      </c>
      <c r="EC240" s="1" t="s">
        <v>157</v>
      </c>
      <c r="ED240" s="1" t="s">
        <v>158</v>
      </c>
      <c r="EE240" s="1" t="s">
        <v>855</v>
      </c>
      <c r="EF240" s="1" t="s">
        <v>151</v>
      </c>
      <c r="EG240" s="1" t="s">
        <v>151</v>
      </c>
    </row>
    <row r="241" ht="14.25" customHeight="1">
      <c r="A241" s="1" t="s">
        <v>856</v>
      </c>
      <c r="B241" s="1" t="s">
        <v>153</v>
      </c>
      <c r="C241" s="1">
        <v>30.0</v>
      </c>
      <c r="D241" s="4" t="s">
        <v>137</v>
      </c>
      <c r="E241" s="1">
        <v>48.3</v>
      </c>
      <c r="F241" s="1">
        <v>30.0</v>
      </c>
      <c r="G241" s="1" t="s">
        <v>154</v>
      </c>
      <c r="H241" s="1">
        <v>8.0</v>
      </c>
      <c r="I241" s="1">
        <v>63.0</v>
      </c>
      <c r="J241" s="1">
        <v>100.0</v>
      </c>
      <c r="K241" s="1">
        <v>3.333333333</v>
      </c>
      <c r="L241" s="1">
        <v>270.6</v>
      </c>
      <c r="M241" s="1">
        <v>5.0</v>
      </c>
      <c r="N241" s="1">
        <v>83.0</v>
      </c>
      <c r="O241" s="1">
        <v>5.7</v>
      </c>
      <c r="P241" s="1">
        <v>5.62</v>
      </c>
      <c r="Q241" s="1">
        <v>16.31</v>
      </c>
      <c r="R241" s="1">
        <v>0.344573881</v>
      </c>
      <c r="S241" s="1">
        <v>38.0</v>
      </c>
      <c r="T241" s="1">
        <v>6.48</v>
      </c>
      <c r="U241" s="1">
        <v>4.6065</v>
      </c>
      <c r="V241" s="1">
        <v>99.9</v>
      </c>
      <c r="W241" s="1">
        <f t="shared" si="1"/>
        <v>117.1260732</v>
      </c>
      <c r="X241" s="1">
        <v>121.1</v>
      </c>
      <c r="Y241" s="1">
        <v>75.3765814</v>
      </c>
      <c r="Z241" s="1">
        <f t="shared" si="2"/>
        <v>1.326672</v>
      </c>
      <c r="AA241" s="1">
        <v>0.365686416</v>
      </c>
      <c r="AB241" s="1">
        <v>59.0</v>
      </c>
      <c r="AC241" s="1">
        <v>24.7169594</v>
      </c>
      <c r="AD241" s="1" t="s">
        <v>154</v>
      </c>
      <c r="AE241" s="1">
        <v>32.71108924</v>
      </c>
      <c r="AF241" s="1">
        <v>77.0</v>
      </c>
      <c r="AG241" s="1" t="s">
        <v>154</v>
      </c>
      <c r="AH241" s="1" t="s">
        <v>154</v>
      </c>
      <c r="AI241" s="1" t="s">
        <v>142</v>
      </c>
      <c r="AJ241" s="1" t="s">
        <v>167</v>
      </c>
      <c r="AK241" s="1" t="s">
        <v>143</v>
      </c>
      <c r="AL241" s="1">
        <v>99.0</v>
      </c>
      <c r="AM241" s="1">
        <v>67.0</v>
      </c>
      <c r="AN241" s="1">
        <v>2397.33</v>
      </c>
      <c r="AO241" s="1">
        <v>17.1962</v>
      </c>
      <c r="AP241" s="1">
        <v>846.459</v>
      </c>
      <c r="AQ241" s="1">
        <v>1364.36</v>
      </c>
      <c r="AR241" s="1">
        <v>16.1918</v>
      </c>
      <c r="AS241" s="1">
        <v>1671.53</v>
      </c>
      <c r="AT241" s="1">
        <v>3591.7</v>
      </c>
      <c r="AU241" s="1">
        <v>249.457</v>
      </c>
      <c r="AV241" s="1">
        <v>12.7399</v>
      </c>
      <c r="AW241" s="1">
        <v>2.52685</v>
      </c>
      <c r="AX241" s="1">
        <v>3.85009</v>
      </c>
      <c r="AY241" s="1">
        <v>827.642</v>
      </c>
      <c r="AZ241" s="1">
        <v>1.14964</v>
      </c>
      <c r="BA241" s="1">
        <v>2.24643</v>
      </c>
      <c r="BB241" s="1">
        <v>20.5871</v>
      </c>
      <c r="BC241" s="1">
        <v>5.71449</v>
      </c>
      <c r="BD241" s="1">
        <v>3.35538</v>
      </c>
      <c r="BE241" s="1">
        <v>367.198</v>
      </c>
      <c r="BF241" s="1">
        <v>7.45755</v>
      </c>
      <c r="BG241" s="1">
        <v>126.856</v>
      </c>
      <c r="BH241" s="1">
        <v>1.166013758</v>
      </c>
      <c r="BI241" s="1">
        <v>0.281287658</v>
      </c>
      <c r="BJ241" s="1">
        <v>0.292181605</v>
      </c>
      <c r="BK241" s="1">
        <v>0.013072912</v>
      </c>
      <c r="BL241" s="1" t="s">
        <v>144</v>
      </c>
      <c r="BM241" s="1" t="s">
        <v>146</v>
      </c>
      <c r="BN241" s="1" t="s">
        <v>146</v>
      </c>
      <c r="BO241" s="1" t="s">
        <v>145</v>
      </c>
      <c r="BP241" s="1" t="s">
        <v>146</v>
      </c>
      <c r="BQ241" s="1" t="s">
        <v>145</v>
      </c>
      <c r="BR241" s="1" t="s">
        <v>146</v>
      </c>
      <c r="BS241" s="1" t="s">
        <v>147</v>
      </c>
      <c r="BT241" s="1" t="s">
        <v>147</v>
      </c>
      <c r="BU241" s="1" t="s">
        <v>147</v>
      </c>
      <c r="BV241" s="1" t="s">
        <v>147</v>
      </c>
      <c r="BW241" s="1" t="s">
        <v>147</v>
      </c>
      <c r="BX241" s="1">
        <v>-0.139930131</v>
      </c>
      <c r="BY241" s="1">
        <v>-0.058377193</v>
      </c>
      <c r="BZ241" s="1" t="s">
        <v>1094</v>
      </c>
      <c r="CA241" s="1">
        <v>35.87012987</v>
      </c>
      <c r="CB241" s="1" t="s">
        <v>148</v>
      </c>
      <c r="CC241" s="1">
        <v>0.100974277</v>
      </c>
      <c r="CD241" s="1">
        <v>0.272797685</v>
      </c>
      <c r="CE241" s="1">
        <v>0.054624761</v>
      </c>
      <c r="CF241" s="1">
        <v>0.218172924</v>
      </c>
      <c r="CG241" s="1">
        <v>0.183808243</v>
      </c>
      <c r="CH241" s="1">
        <v>272.741</v>
      </c>
      <c r="CI241" s="2" t="s">
        <v>1093</v>
      </c>
      <c r="CJ241" s="1">
        <v>76.584</v>
      </c>
      <c r="CK241" s="1">
        <v>64.473</v>
      </c>
      <c r="CL241" s="1">
        <v>12.111</v>
      </c>
      <c r="CM241" s="1">
        <v>8.636</v>
      </c>
      <c r="CN241" s="1">
        <v>61.225</v>
      </c>
      <c r="CO241" s="1">
        <v>0.814</v>
      </c>
      <c r="CP241" s="1">
        <v>0.0</v>
      </c>
      <c r="CQ241" s="1">
        <v>0.814</v>
      </c>
      <c r="CR241" s="1">
        <v>0.0</v>
      </c>
      <c r="CS241" s="1">
        <v>5.908</v>
      </c>
      <c r="CT241" s="1">
        <v>5.908</v>
      </c>
      <c r="CU241" s="1">
        <v>0.0</v>
      </c>
      <c r="CV241" s="1">
        <v>0.814</v>
      </c>
      <c r="CW241" s="1">
        <v>0.0</v>
      </c>
      <c r="CX241" s="1">
        <v>0.0</v>
      </c>
      <c r="CY241" s="1">
        <v>0.0</v>
      </c>
      <c r="CZ241" s="1">
        <v>0.032</v>
      </c>
      <c r="DA241" s="1">
        <v>0.226</v>
      </c>
      <c r="DB241" s="1">
        <v>0.258</v>
      </c>
      <c r="DC241" s="1">
        <v>7.934</v>
      </c>
      <c r="DD241" s="1">
        <v>0.025</v>
      </c>
      <c r="DE241" s="1">
        <v>7.959</v>
      </c>
      <c r="DF241" s="1">
        <v>0.036</v>
      </c>
      <c r="DG241" s="1">
        <v>0.384</v>
      </c>
      <c r="DH241" s="1">
        <v>0.42</v>
      </c>
      <c r="DI241" s="1">
        <v>0.14</v>
      </c>
      <c r="DJ241" s="1">
        <v>0.594</v>
      </c>
      <c r="DK241" s="1">
        <v>0.734</v>
      </c>
      <c r="DL241" s="1">
        <v>55.509</v>
      </c>
      <c r="DM241" s="1">
        <v>4.966</v>
      </c>
      <c r="DN241" s="1">
        <v>60.474</v>
      </c>
      <c r="DO241" s="1">
        <v>0.0</v>
      </c>
      <c r="DP241" s="1">
        <v>5.908</v>
      </c>
      <c r="DQ241" s="1">
        <v>5.908</v>
      </c>
      <c r="DR241" s="1" t="s">
        <v>158</v>
      </c>
      <c r="DS241" s="1" t="s">
        <v>158</v>
      </c>
      <c r="DT241" s="1" t="s">
        <v>158</v>
      </c>
      <c r="DU241" s="1" t="s">
        <v>158</v>
      </c>
      <c r="DV241" s="1">
        <v>113.769</v>
      </c>
      <c r="DW241" s="1" t="s">
        <v>1093</v>
      </c>
      <c r="DX241" s="1">
        <v>31.945</v>
      </c>
      <c r="DY241" s="1">
        <v>3.602</v>
      </c>
      <c r="DZ241" s="1">
        <v>25.539</v>
      </c>
      <c r="EA241" s="1" t="s">
        <v>158</v>
      </c>
      <c r="EB241" s="1" t="s">
        <v>158</v>
      </c>
      <c r="EC241" s="1" t="s">
        <v>158</v>
      </c>
      <c r="ED241" s="1" t="s">
        <v>158</v>
      </c>
      <c r="EE241" s="1" t="s">
        <v>857</v>
      </c>
      <c r="EF241" s="1" t="s">
        <v>175</v>
      </c>
      <c r="EG241" s="1" t="s">
        <v>151</v>
      </c>
    </row>
    <row r="242" ht="14.25" customHeight="1">
      <c r="A242" s="1" t="s">
        <v>858</v>
      </c>
      <c r="B242" s="1" t="s">
        <v>136</v>
      </c>
      <c r="C242" s="1">
        <v>53.0</v>
      </c>
      <c r="D242" s="4" t="s">
        <v>161</v>
      </c>
      <c r="E242" s="1">
        <v>51.5</v>
      </c>
      <c r="F242" s="1">
        <v>33.0</v>
      </c>
      <c r="G242" s="1" t="s">
        <v>138</v>
      </c>
      <c r="H242" s="1">
        <v>10.0</v>
      </c>
      <c r="I242" s="1">
        <v>78.0</v>
      </c>
      <c r="J242" s="1">
        <v>117.0</v>
      </c>
      <c r="K242" s="1">
        <v>3.545454545</v>
      </c>
      <c r="L242" s="1">
        <v>98.3</v>
      </c>
      <c r="M242" s="1">
        <v>7.3</v>
      </c>
      <c r="N242" s="1">
        <v>91.0</v>
      </c>
      <c r="O242" s="1">
        <v>6.2</v>
      </c>
      <c r="P242" s="1">
        <v>0.76</v>
      </c>
      <c r="Q242" s="1">
        <v>2.29</v>
      </c>
      <c r="R242" s="1">
        <v>0.331877729</v>
      </c>
      <c r="S242" s="1">
        <v>50.0</v>
      </c>
      <c r="T242" s="1">
        <v>8.52</v>
      </c>
      <c r="U242" s="1">
        <v>5.0505</v>
      </c>
      <c r="V242" s="1">
        <v>99.9</v>
      </c>
      <c r="W242" s="1">
        <f t="shared" si="1"/>
        <v>109.9000322</v>
      </c>
      <c r="X242" s="1">
        <v>90.2</v>
      </c>
      <c r="Y242" s="1">
        <v>52.28878468</v>
      </c>
      <c r="Z242" s="1">
        <f t="shared" si="2"/>
        <v>1.912456</v>
      </c>
      <c r="AA242" s="1">
        <v>0.345612809</v>
      </c>
      <c r="AB242" s="1">
        <v>64.2</v>
      </c>
      <c r="AC242" s="1">
        <v>23.84063759</v>
      </c>
      <c r="AD242" s="1" t="s">
        <v>154</v>
      </c>
      <c r="AE242" s="1">
        <v>38.11655401</v>
      </c>
      <c r="AF242" s="1">
        <v>84.0</v>
      </c>
      <c r="AG242" s="1" t="s">
        <v>140</v>
      </c>
      <c r="AH242" s="1" t="s">
        <v>154</v>
      </c>
      <c r="AI242" s="1" t="s">
        <v>142</v>
      </c>
      <c r="AJ242" s="1" t="s">
        <v>142</v>
      </c>
      <c r="AK242" s="1" t="s">
        <v>143</v>
      </c>
      <c r="AL242" s="1">
        <v>166.0</v>
      </c>
      <c r="AM242" s="1">
        <v>100.0</v>
      </c>
      <c r="AN242" s="1">
        <v>2370.45</v>
      </c>
      <c r="AO242" s="1">
        <v>31.3213</v>
      </c>
      <c r="AP242" s="1">
        <v>804.413</v>
      </c>
      <c r="AQ242" s="1">
        <v>1408.97</v>
      </c>
      <c r="AR242" s="1">
        <v>17.6307</v>
      </c>
      <c r="AS242" s="1">
        <v>1575.54</v>
      </c>
      <c r="AT242" s="1">
        <v>4544.19</v>
      </c>
      <c r="AU242" s="1">
        <v>457.141</v>
      </c>
      <c r="AV242" s="1">
        <v>10.8054</v>
      </c>
      <c r="AW242" s="1">
        <v>3.81226</v>
      </c>
      <c r="AX242" s="1">
        <v>4.24697</v>
      </c>
      <c r="AY242" s="1">
        <v>1100.33</v>
      </c>
      <c r="AZ242" s="1">
        <v>1.42173</v>
      </c>
      <c r="BA242" s="1">
        <v>1.42647</v>
      </c>
      <c r="BB242" s="1">
        <v>15.2091</v>
      </c>
      <c r="BC242" s="1">
        <v>5.23862</v>
      </c>
      <c r="BD242" s="1">
        <v>1.02594</v>
      </c>
      <c r="BE242" s="1">
        <v>511.12</v>
      </c>
      <c r="BF242" s="1">
        <v>6.41449</v>
      </c>
      <c r="BG242" s="1">
        <v>218.385</v>
      </c>
      <c r="BH242" s="1">
        <v>4.116876876</v>
      </c>
      <c r="BI242" s="1">
        <v>0.707928725</v>
      </c>
      <c r="BJ242" s="1">
        <v>0.573877892</v>
      </c>
      <c r="BK242" s="1">
        <v>0.04472428</v>
      </c>
      <c r="BL242" s="1" t="s">
        <v>144</v>
      </c>
      <c r="BM242" s="1" t="s">
        <v>145</v>
      </c>
      <c r="BN242" s="1" t="s">
        <v>146</v>
      </c>
      <c r="BO242" s="1" t="s">
        <v>145</v>
      </c>
      <c r="BP242" s="1" t="s">
        <v>146</v>
      </c>
      <c r="BQ242" s="1" t="s">
        <v>145</v>
      </c>
      <c r="BR242" s="1" t="s">
        <v>146</v>
      </c>
      <c r="BS242" s="1">
        <v>10.49849544</v>
      </c>
      <c r="BT242" s="1">
        <v>1.035846477</v>
      </c>
      <c r="BU242" s="1">
        <v>0.593533525</v>
      </c>
      <c r="BV242" s="1">
        <v>0.308398988</v>
      </c>
      <c r="BW242" s="1">
        <v>0.136945769</v>
      </c>
      <c r="BX242" s="1">
        <v>-2.000673841</v>
      </c>
      <c r="BY242" s="1">
        <v>-0.844166177</v>
      </c>
      <c r="BZ242" s="1" t="s">
        <v>1094</v>
      </c>
      <c r="CA242" s="1">
        <v>24.92857143</v>
      </c>
      <c r="CB242" s="1" t="s">
        <v>148</v>
      </c>
      <c r="CC242" s="1">
        <v>0.003164355</v>
      </c>
      <c r="CD242" s="1">
        <v>0.405357029</v>
      </c>
      <c r="CE242" s="1">
        <v>0.036789618</v>
      </c>
      <c r="CF242" s="1">
        <v>0.110464745</v>
      </c>
      <c r="CG242" s="1">
        <v>0.134501055</v>
      </c>
      <c r="CH242" s="1">
        <v>1612.781</v>
      </c>
      <c r="CI242" s="2" t="s">
        <v>1080</v>
      </c>
      <c r="CJ242" s="1">
        <v>1076.462</v>
      </c>
      <c r="CK242" s="1">
        <v>920.807</v>
      </c>
      <c r="CL242" s="1">
        <v>155.655</v>
      </c>
      <c r="CM242" s="1">
        <v>681.15</v>
      </c>
      <c r="CN242" s="1">
        <v>318.372</v>
      </c>
      <c r="CO242" s="1">
        <v>15.447</v>
      </c>
      <c r="CP242" s="1">
        <v>0.0</v>
      </c>
      <c r="CQ242" s="1">
        <v>15.447</v>
      </c>
      <c r="CR242" s="1">
        <v>0.0</v>
      </c>
      <c r="CS242" s="1">
        <v>61.475</v>
      </c>
      <c r="CT242" s="1">
        <v>61.475</v>
      </c>
      <c r="CU242" s="1">
        <v>0.019</v>
      </c>
      <c r="CV242" s="1">
        <v>9.742</v>
      </c>
      <c r="CW242" s="1">
        <v>262.894</v>
      </c>
      <c r="CX242" s="1">
        <v>5.705</v>
      </c>
      <c r="CY242" s="1">
        <v>7.12</v>
      </c>
      <c r="CZ242" s="1">
        <v>0.223</v>
      </c>
      <c r="DA242" s="1">
        <v>1.464</v>
      </c>
      <c r="DB242" s="1">
        <v>1.687</v>
      </c>
      <c r="DC242" s="1">
        <v>1.94</v>
      </c>
      <c r="DD242" s="1">
        <v>1.631</v>
      </c>
      <c r="DE242" s="1">
        <v>3.571</v>
      </c>
      <c r="DF242" s="1">
        <v>108.318</v>
      </c>
      <c r="DG242" s="1">
        <v>10.951</v>
      </c>
      <c r="DH242" s="1">
        <v>119.269</v>
      </c>
      <c r="DI242" s="1">
        <v>1.578</v>
      </c>
      <c r="DJ242" s="1">
        <v>7.418</v>
      </c>
      <c r="DK242" s="1">
        <v>8.995</v>
      </c>
      <c r="DL242" s="1">
        <v>287.521</v>
      </c>
      <c r="DM242" s="1">
        <v>21.855</v>
      </c>
      <c r="DN242" s="1">
        <v>309.376</v>
      </c>
      <c r="DO242" s="1">
        <v>0.0</v>
      </c>
      <c r="DP242" s="1">
        <v>61.475</v>
      </c>
      <c r="DQ242" s="1">
        <v>61.475</v>
      </c>
      <c r="DR242" s="1" t="s">
        <v>149</v>
      </c>
      <c r="DS242" s="1" t="s">
        <v>149</v>
      </c>
      <c r="DT242" s="1" t="s">
        <v>149</v>
      </c>
      <c r="DU242" s="1" t="s">
        <v>157</v>
      </c>
      <c r="DV242" s="1">
        <v>680.369</v>
      </c>
      <c r="DW242" s="1" t="s">
        <v>1092</v>
      </c>
      <c r="DX242" s="1">
        <v>454.117</v>
      </c>
      <c r="DY242" s="1">
        <v>287.35</v>
      </c>
      <c r="DZ242" s="1">
        <v>134.309</v>
      </c>
      <c r="EA242" s="1" t="s">
        <v>149</v>
      </c>
      <c r="EB242" s="1" t="s">
        <v>149</v>
      </c>
      <c r="EC242" s="1" t="s">
        <v>149</v>
      </c>
      <c r="ED242" s="1" t="s">
        <v>157</v>
      </c>
      <c r="EE242" s="1" t="s">
        <v>859</v>
      </c>
      <c r="EF242" s="1" t="s">
        <v>175</v>
      </c>
      <c r="EG242" s="1" t="s">
        <v>151</v>
      </c>
    </row>
    <row r="243" ht="14.25" customHeight="1">
      <c r="A243" s="1" t="s">
        <v>860</v>
      </c>
      <c r="B243" s="1" t="s">
        <v>136</v>
      </c>
      <c r="C243" s="1">
        <v>49.0</v>
      </c>
      <c r="D243" s="4" t="s">
        <v>161</v>
      </c>
      <c r="E243" s="1">
        <v>99.8</v>
      </c>
      <c r="F243" s="1">
        <v>51.0</v>
      </c>
      <c r="G243" s="1" t="s">
        <v>154</v>
      </c>
      <c r="H243" s="1">
        <v>16.0</v>
      </c>
      <c r="I243" s="1">
        <v>150.0</v>
      </c>
      <c r="J243" s="1">
        <v>203.0</v>
      </c>
      <c r="K243" s="1">
        <v>3.980392157</v>
      </c>
      <c r="L243" s="1">
        <v>183.7</v>
      </c>
      <c r="M243" s="1">
        <v>0.8</v>
      </c>
      <c r="N243" s="1">
        <v>80.0</v>
      </c>
      <c r="O243" s="1">
        <v>5.7</v>
      </c>
      <c r="P243" s="1">
        <v>0.47</v>
      </c>
      <c r="Q243" s="1">
        <v>8.87</v>
      </c>
      <c r="R243" s="1">
        <v>0.052987599</v>
      </c>
      <c r="S243" s="1">
        <v>81.0</v>
      </c>
      <c r="T243" s="1">
        <v>3.22</v>
      </c>
      <c r="U243" s="1">
        <v>4.44</v>
      </c>
      <c r="V243" s="1">
        <v>67.5</v>
      </c>
      <c r="W243" s="1">
        <f t="shared" si="1"/>
        <v>68.5106383</v>
      </c>
      <c r="X243" s="1">
        <v>244.7</v>
      </c>
      <c r="Y243" s="1">
        <v>157.3778749</v>
      </c>
      <c r="Z243" s="1">
        <f t="shared" si="2"/>
        <v>0.6354133333</v>
      </c>
      <c r="AA243" s="1">
        <v>0.414099911</v>
      </c>
      <c r="AB243" s="1">
        <v>71.9</v>
      </c>
      <c r="AC243" s="1">
        <v>24.50271251</v>
      </c>
      <c r="AD243" s="1" t="s">
        <v>154</v>
      </c>
      <c r="AE243" s="1">
        <v>30.64785509</v>
      </c>
      <c r="AF243" s="1">
        <v>85.0</v>
      </c>
      <c r="AG243" s="1" t="s">
        <v>140</v>
      </c>
      <c r="AH243" s="1" t="s">
        <v>154</v>
      </c>
      <c r="AI243" s="1" t="s">
        <v>142</v>
      </c>
      <c r="AJ243" s="1" t="s">
        <v>167</v>
      </c>
      <c r="AK243" s="1" t="s">
        <v>143</v>
      </c>
      <c r="AL243" s="1">
        <v>138.0</v>
      </c>
      <c r="AM243" s="1">
        <v>98.0</v>
      </c>
      <c r="AN243" s="1">
        <v>2246.06</v>
      </c>
      <c r="AO243" s="1">
        <v>18.816</v>
      </c>
      <c r="AP243" s="1">
        <v>1101.91</v>
      </c>
      <c r="AQ243" s="1">
        <v>1351.35</v>
      </c>
      <c r="AR243" s="1">
        <v>17.0388</v>
      </c>
      <c r="AS243" s="1">
        <v>1565.05</v>
      </c>
      <c r="AT243" s="1">
        <v>3055.36</v>
      </c>
      <c r="AU243" s="1">
        <v>249.139</v>
      </c>
      <c r="AV243" s="1">
        <v>11.4899</v>
      </c>
      <c r="AW243" s="1">
        <v>1.62375</v>
      </c>
      <c r="AX243" s="1">
        <v>2.7435</v>
      </c>
      <c r="AY243" s="1">
        <v>1135.31</v>
      </c>
      <c r="AZ243" s="1">
        <v>2.06109</v>
      </c>
      <c r="BA243" s="1">
        <v>2.82655</v>
      </c>
      <c r="BB243" s="1">
        <v>30.0153</v>
      </c>
      <c r="BC243" s="1">
        <v>7.30716</v>
      </c>
      <c r="BD243" s="1">
        <v>1.46395</v>
      </c>
      <c r="BE243" s="1">
        <v>516.519</v>
      </c>
      <c r="BF243" s="1">
        <v>7.57766</v>
      </c>
      <c r="BG243" s="1">
        <v>234.458</v>
      </c>
      <c r="BH243" s="1">
        <v>4.412411935</v>
      </c>
      <c r="BI243" s="1">
        <v>1.396210863</v>
      </c>
      <c r="BJ243" s="1">
        <v>0.640148992</v>
      </c>
      <c r="BK243" s="1">
        <v>0.034580942</v>
      </c>
      <c r="BL243" s="1" t="s">
        <v>156</v>
      </c>
      <c r="BM243" s="1" t="s">
        <v>145</v>
      </c>
      <c r="BN243" s="1" t="s">
        <v>146</v>
      </c>
      <c r="BO243" s="1" t="s">
        <v>146</v>
      </c>
      <c r="BP243" s="1" t="s">
        <v>146</v>
      </c>
      <c r="BQ243" s="1" t="s">
        <v>146</v>
      </c>
      <c r="BR243" s="1" t="s">
        <v>146</v>
      </c>
      <c r="BS243" s="1">
        <v>40.34669466</v>
      </c>
      <c r="BT243" s="1">
        <v>15.96894002</v>
      </c>
      <c r="BU243" s="1">
        <v>8.860846972</v>
      </c>
      <c r="BV243" s="1">
        <v>5.647766967</v>
      </c>
      <c r="BW243" s="1">
        <v>2.658357301</v>
      </c>
      <c r="BX243" s="1">
        <v>-0.771320569</v>
      </c>
      <c r="BY243" s="1">
        <v>-0.343419666</v>
      </c>
      <c r="BZ243" s="1" t="s">
        <v>1094</v>
      </c>
      <c r="CA243" s="1">
        <v>23.69411765</v>
      </c>
      <c r="CB243" s="1" t="s">
        <v>148</v>
      </c>
      <c r="CC243" s="1">
        <v>0.116144209</v>
      </c>
      <c r="CD243" s="1">
        <v>0.211964549</v>
      </c>
      <c r="CE243" s="1">
        <v>0.138957273</v>
      </c>
      <c r="CF243" s="1">
        <v>0.080693692</v>
      </c>
      <c r="CG243" s="1">
        <v>0.026396411</v>
      </c>
      <c r="CH243" s="1">
        <v>1468.822</v>
      </c>
      <c r="CI243" s="2" t="s">
        <v>1080</v>
      </c>
      <c r="CJ243" s="1">
        <v>414.115</v>
      </c>
      <c r="CK243" s="1">
        <v>312.342</v>
      </c>
      <c r="CL243" s="1">
        <v>101.774</v>
      </c>
      <c r="CM243" s="1">
        <v>228.504</v>
      </c>
      <c r="CN243" s="1">
        <v>128.859</v>
      </c>
      <c r="CO243" s="1">
        <v>4.91</v>
      </c>
      <c r="CP243" s="1">
        <v>0.0</v>
      </c>
      <c r="CQ243" s="1">
        <v>4.91</v>
      </c>
      <c r="CR243" s="1">
        <v>0.0</v>
      </c>
      <c r="CS243" s="1">
        <v>51.692</v>
      </c>
      <c r="CT243" s="1">
        <v>51.692</v>
      </c>
      <c r="CU243" s="1">
        <v>0.151</v>
      </c>
      <c r="CV243" s="1">
        <v>4.368</v>
      </c>
      <c r="CW243" s="1">
        <v>114.226</v>
      </c>
      <c r="CX243" s="1">
        <v>0.0</v>
      </c>
      <c r="CY243" s="1">
        <v>100.253</v>
      </c>
      <c r="CZ243" s="1">
        <v>0.249</v>
      </c>
      <c r="DA243" s="1">
        <v>0.0</v>
      </c>
      <c r="DB243" s="1">
        <v>0.249</v>
      </c>
      <c r="DC243" s="1">
        <v>0.0</v>
      </c>
      <c r="DD243" s="1">
        <v>1.309</v>
      </c>
      <c r="DE243" s="1">
        <v>1.309</v>
      </c>
      <c r="DF243" s="1">
        <v>8.038</v>
      </c>
      <c r="DG243" s="1">
        <v>4.428</v>
      </c>
      <c r="DH243" s="1">
        <v>12.466</v>
      </c>
      <c r="DI243" s="1">
        <v>16.927</v>
      </c>
      <c r="DJ243" s="1">
        <v>14.825</v>
      </c>
      <c r="DK243" s="1">
        <v>31.753</v>
      </c>
      <c r="DL243" s="1">
        <v>67.587</v>
      </c>
      <c r="DM243" s="1">
        <v>29.519</v>
      </c>
      <c r="DN243" s="1">
        <v>97.106</v>
      </c>
      <c r="DO243" s="1">
        <v>0.0</v>
      </c>
      <c r="DP243" s="1">
        <v>51.692</v>
      </c>
      <c r="DQ243" s="1">
        <v>51.692</v>
      </c>
      <c r="DR243" s="1" t="s">
        <v>149</v>
      </c>
      <c r="DS243" s="1" t="s">
        <v>157</v>
      </c>
      <c r="DT243" s="1" t="s">
        <v>157</v>
      </c>
      <c r="DU243" s="1" t="s">
        <v>157</v>
      </c>
      <c r="DV243" s="1">
        <v>653.955</v>
      </c>
      <c r="DW243" s="1" t="s">
        <v>1092</v>
      </c>
      <c r="DX243" s="1">
        <v>184.374</v>
      </c>
      <c r="DY243" s="1">
        <v>101.735</v>
      </c>
      <c r="DZ243" s="1">
        <v>57.371</v>
      </c>
      <c r="EA243" s="1" t="s">
        <v>157</v>
      </c>
      <c r="EB243" s="1" t="s">
        <v>157</v>
      </c>
      <c r="EC243" s="1" t="s">
        <v>157</v>
      </c>
      <c r="ED243" s="1" t="s">
        <v>158</v>
      </c>
      <c r="EE243" s="1" t="s">
        <v>861</v>
      </c>
      <c r="EF243" s="1" t="s">
        <v>151</v>
      </c>
      <c r="EG243" s="1" t="s">
        <v>151</v>
      </c>
    </row>
    <row r="244" ht="14.25" customHeight="1">
      <c r="A244" s="1" t="s">
        <v>862</v>
      </c>
      <c r="B244" s="1" t="s">
        <v>136</v>
      </c>
      <c r="C244" s="1">
        <v>50.0</v>
      </c>
      <c r="D244" s="4" t="s">
        <v>161</v>
      </c>
      <c r="E244" s="1">
        <v>92.9</v>
      </c>
      <c r="F244" s="1">
        <v>45.0</v>
      </c>
      <c r="G244" s="1" t="s">
        <v>154</v>
      </c>
      <c r="H244" s="1">
        <v>30.0</v>
      </c>
      <c r="I244" s="1">
        <v>124.0</v>
      </c>
      <c r="J244" s="1">
        <v>186.0</v>
      </c>
      <c r="K244" s="1">
        <v>4.133333333</v>
      </c>
      <c r="L244" s="1">
        <v>72.2</v>
      </c>
      <c r="M244" s="1">
        <v>2.7</v>
      </c>
      <c r="N244" s="1">
        <v>84.0</v>
      </c>
      <c r="O244" s="1">
        <v>5.6</v>
      </c>
      <c r="P244" s="1">
        <v>0.59</v>
      </c>
      <c r="Q244" s="1">
        <v>5.8</v>
      </c>
      <c r="R244" s="1">
        <v>0.101724138</v>
      </c>
      <c r="S244" s="1">
        <v>148.0</v>
      </c>
      <c r="T244" s="1">
        <v>8.01</v>
      </c>
      <c r="U244" s="1">
        <v>4.662</v>
      </c>
      <c r="V244" s="1">
        <v>112.4</v>
      </c>
      <c r="W244" s="1">
        <f t="shared" si="1"/>
        <v>137.8657487</v>
      </c>
      <c r="X244" s="1">
        <v>98.0</v>
      </c>
      <c r="Y244" s="1">
        <v>60.25286924</v>
      </c>
      <c r="Z244" s="1">
        <f t="shared" si="2"/>
        <v>1.659672</v>
      </c>
      <c r="AA244" s="1">
        <v>0.353127034</v>
      </c>
      <c r="AB244" s="1">
        <v>71.4</v>
      </c>
      <c r="AC244" s="1">
        <v>28.13627889</v>
      </c>
      <c r="AD244" s="1" t="s">
        <v>139</v>
      </c>
      <c r="AE244" s="1">
        <v>38.30259998</v>
      </c>
      <c r="AF244" s="1">
        <v>98.0</v>
      </c>
      <c r="AG244" s="1" t="s">
        <v>140</v>
      </c>
      <c r="AH244" s="1" t="s">
        <v>141</v>
      </c>
      <c r="AI244" s="1" t="s">
        <v>142</v>
      </c>
      <c r="AJ244" s="1" t="s">
        <v>142</v>
      </c>
      <c r="AK244" s="1" t="s">
        <v>143</v>
      </c>
      <c r="AL244" s="1">
        <v>166.0</v>
      </c>
      <c r="AM244" s="1">
        <v>86.0</v>
      </c>
      <c r="AN244" s="1">
        <v>2342.0</v>
      </c>
      <c r="AO244" s="1">
        <v>17.9909</v>
      </c>
      <c r="AP244" s="1">
        <v>680.244</v>
      </c>
      <c r="AQ244" s="1">
        <v>1133.64</v>
      </c>
      <c r="AR244" s="1">
        <v>15.3304</v>
      </c>
      <c r="AS244" s="1">
        <v>1005.92</v>
      </c>
      <c r="AT244" s="1">
        <v>3964.61</v>
      </c>
      <c r="AU244" s="1">
        <v>307.084</v>
      </c>
      <c r="AV244" s="1">
        <v>10.6428</v>
      </c>
      <c r="AW244" s="1">
        <v>1.40122</v>
      </c>
      <c r="AX244" s="1">
        <v>3.28083</v>
      </c>
      <c r="AY244" s="1">
        <v>664.048</v>
      </c>
      <c r="AZ244" s="1">
        <v>0.95659</v>
      </c>
      <c r="BA244" s="1">
        <v>1.42647</v>
      </c>
      <c r="BB244" s="1">
        <v>20.521</v>
      </c>
      <c r="BC244" s="1">
        <v>5.46262</v>
      </c>
      <c r="BD244" s="1">
        <v>2.03337</v>
      </c>
      <c r="BE244" s="1">
        <v>314.604</v>
      </c>
      <c r="BF244" s="1">
        <v>6.74535</v>
      </c>
      <c r="BG244" s="1">
        <v>206.097</v>
      </c>
      <c r="BH244" s="1">
        <v>3.93518863</v>
      </c>
      <c r="BI244" s="1">
        <v>1.849987474</v>
      </c>
      <c r="BJ244" s="1">
        <v>1.193261316</v>
      </c>
      <c r="BK244" s="1">
        <v>0.05053457</v>
      </c>
      <c r="BL244" s="1" t="s">
        <v>156</v>
      </c>
      <c r="BM244" s="1" t="s">
        <v>145</v>
      </c>
      <c r="BN244" s="1" t="s">
        <v>146</v>
      </c>
      <c r="BO244" s="1" t="s">
        <v>146</v>
      </c>
      <c r="BP244" s="1" t="s">
        <v>146</v>
      </c>
      <c r="BQ244" s="1" t="s">
        <v>146</v>
      </c>
      <c r="BR244" s="1" t="s">
        <v>146</v>
      </c>
      <c r="BS244" s="1">
        <v>83.78427254</v>
      </c>
      <c r="BT244" s="1">
        <v>40.91282051</v>
      </c>
      <c r="BU244" s="1">
        <v>28.42941894</v>
      </c>
      <c r="BV244" s="1">
        <v>19.39319177</v>
      </c>
      <c r="BW244" s="1">
        <v>9.062695441</v>
      </c>
      <c r="BX244" s="1">
        <v>-0.623558952</v>
      </c>
      <c r="BY244" s="1">
        <v>-0.26625062</v>
      </c>
      <c r="BZ244" s="1" t="s">
        <v>1094</v>
      </c>
      <c r="CA244" s="1">
        <v>31.48979592</v>
      </c>
      <c r="CB244" s="1" t="s">
        <v>148</v>
      </c>
      <c r="CC244" s="1">
        <v>0.838521548</v>
      </c>
      <c r="CD244" s="1">
        <v>0.083011437</v>
      </c>
      <c r="CE244" s="1">
        <v>0.015753995</v>
      </c>
      <c r="CF244" s="1">
        <v>0.0251458</v>
      </c>
      <c r="CG244" s="1">
        <v>0.008558661</v>
      </c>
      <c r="CH244" s="1">
        <v>1822.373</v>
      </c>
      <c r="CI244" s="2" t="s">
        <v>1080</v>
      </c>
      <c r="CJ244" s="1">
        <v>345.015</v>
      </c>
      <c r="CK244" s="1">
        <v>177.367</v>
      </c>
      <c r="CL244" s="1">
        <v>167.648</v>
      </c>
      <c r="CM244" s="1">
        <v>116.357</v>
      </c>
      <c r="CN244" s="1">
        <v>195.415</v>
      </c>
      <c r="CO244" s="1">
        <v>3.04</v>
      </c>
      <c r="CP244" s="1">
        <v>0.0</v>
      </c>
      <c r="CQ244" s="1">
        <v>3.04</v>
      </c>
      <c r="CR244" s="1">
        <v>0.0</v>
      </c>
      <c r="CS244" s="1">
        <v>30.203</v>
      </c>
      <c r="CT244" s="1">
        <v>30.203</v>
      </c>
      <c r="CU244" s="1">
        <v>0.0</v>
      </c>
      <c r="CV244" s="1">
        <v>1.783</v>
      </c>
      <c r="CW244" s="1">
        <v>0.0</v>
      </c>
      <c r="CX244" s="1">
        <v>0.0</v>
      </c>
      <c r="CY244" s="1">
        <v>0.001</v>
      </c>
      <c r="CZ244" s="1">
        <v>0.217</v>
      </c>
      <c r="DA244" s="1">
        <v>59.944</v>
      </c>
      <c r="DB244" s="1">
        <v>60.161</v>
      </c>
      <c r="DC244" s="1">
        <v>0.001</v>
      </c>
      <c r="DD244" s="1">
        <v>2.311</v>
      </c>
      <c r="DE244" s="1">
        <v>2.312</v>
      </c>
      <c r="DF244" s="1">
        <v>40.882</v>
      </c>
      <c r="DG244" s="1">
        <v>13.001</v>
      </c>
      <c r="DH244" s="1">
        <v>53.883</v>
      </c>
      <c r="DI244" s="1">
        <v>0.674</v>
      </c>
      <c r="DJ244" s="1">
        <v>0.395</v>
      </c>
      <c r="DK244" s="1">
        <v>1.069</v>
      </c>
      <c r="DL244" s="1">
        <v>132.552</v>
      </c>
      <c r="DM244" s="1">
        <v>61.794</v>
      </c>
      <c r="DN244" s="1">
        <v>194.346</v>
      </c>
      <c r="DO244" s="1">
        <v>0.0</v>
      </c>
      <c r="DP244" s="1">
        <v>30.203</v>
      </c>
      <c r="DQ244" s="1">
        <v>30.203</v>
      </c>
      <c r="DR244" s="1" t="s">
        <v>149</v>
      </c>
      <c r="DS244" s="1" t="s">
        <v>158</v>
      </c>
      <c r="DT244" s="1" t="s">
        <v>157</v>
      </c>
      <c r="DU244" s="1" t="s">
        <v>157</v>
      </c>
      <c r="DV244" s="1">
        <v>778.127</v>
      </c>
      <c r="DW244" s="1" t="s">
        <v>1092</v>
      </c>
      <c r="DX244" s="1">
        <v>147.317</v>
      </c>
      <c r="DY244" s="1">
        <v>49.683</v>
      </c>
      <c r="DZ244" s="1">
        <v>83.44</v>
      </c>
      <c r="EA244" s="1" t="s">
        <v>149</v>
      </c>
      <c r="EB244" s="1" t="s">
        <v>158</v>
      </c>
      <c r="EC244" s="1" t="s">
        <v>157</v>
      </c>
      <c r="ED244" s="1" t="s">
        <v>157</v>
      </c>
      <c r="EE244" s="1" t="s">
        <v>863</v>
      </c>
      <c r="EF244" s="1" t="s">
        <v>151</v>
      </c>
      <c r="EG244" s="1" t="s">
        <v>151</v>
      </c>
    </row>
    <row r="245" ht="14.25" customHeight="1">
      <c r="A245" s="1" t="s">
        <v>864</v>
      </c>
      <c r="B245" s="1" t="s">
        <v>136</v>
      </c>
      <c r="C245" s="1">
        <v>33.0</v>
      </c>
      <c r="D245" s="4" t="s">
        <v>137</v>
      </c>
      <c r="E245" s="1">
        <v>128.0</v>
      </c>
      <c r="F245" s="1">
        <v>33.0</v>
      </c>
      <c r="G245" s="1" t="s">
        <v>138</v>
      </c>
      <c r="H245" s="1">
        <v>69.0</v>
      </c>
      <c r="I245" s="1">
        <v>158.0</v>
      </c>
      <c r="J245" s="1">
        <v>235.0</v>
      </c>
      <c r="K245" s="1">
        <v>7.121212121</v>
      </c>
      <c r="L245" s="1">
        <v>78.7</v>
      </c>
      <c r="M245" s="1">
        <v>0.8</v>
      </c>
      <c r="N245" s="1">
        <v>95.0</v>
      </c>
      <c r="O245" s="1">
        <v>5.9</v>
      </c>
      <c r="P245" s="1">
        <v>2.12</v>
      </c>
      <c r="Q245" s="1">
        <v>2.57</v>
      </c>
      <c r="R245" s="1">
        <v>0.824902724</v>
      </c>
      <c r="S245" s="1">
        <v>344.0</v>
      </c>
      <c r="T245" s="1">
        <v>15.72</v>
      </c>
      <c r="U245" s="1">
        <v>5.2725</v>
      </c>
      <c r="V245" s="1">
        <v>139.2</v>
      </c>
      <c r="W245" s="1">
        <f t="shared" si="1"/>
        <v>177.3765867</v>
      </c>
      <c r="X245" s="1">
        <v>49.0</v>
      </c>
      <c r="Y245" s="1">
        <v>27.1464715</v>
      </c>
      <c r="Z245" s="1">
        <f t="shared" si="2"/>
        <v>3.68372</v>
      </c>
      <c r="AA245" s="1">
        <v>0.314652772</v>
      </c>
      <c r="AB245" s="1">
        <v>84.9</v>
      </c>
      <c r="AC245" s="1">
        <v>28.96677657</v>
      </c>
      <c r="AD245" s="1" t="s">
        <v>139</v>
      </c>
      <c r="AE245" s="1">
        <v>35.88490959</v>
      </c>
      <c r="AF245" s="1">
        <v>98.6</v>
      </c>
      <c r="AG245" s="1" t="s">
        <v>140</v>
      </c>
      <c r="AH245" s="1" t="s">
        <v>141</v>
      </c>
      <c r="AI245" s="1" t="s">
        <v>142</v>
      </c>
      <c r="AJ245" s="1" t="s">
        <v>167</v>
      </c>
      <c r="AK245" s="1" t="s">
        <v>170</v>
      </c>
      <c r="AL245" s="1">
        <v>126.0</v>
      </c>
      <c r="AM245" s="1">
        <v>94.0</v>
      </c>
      <c r="AN245" s="1">
        <v>1783.82</v>
      </c>
      <c r="AO245" s="1">
        <v>20.6521</v>
      </c>
      <c r="AP245" s="1">
        <v>471.406</v>
      </c>
      <c r="AQ245" s="1">
        <v>848.372</v>
      </c>
      <c r="AR245" s="1">
        <v>12.5496</v>
      </c>
      <c r="AS245" s="1">
        <v>914.763</v>
      </c>
      <c r="AT245" s="1">
        <v>4083.9</v>
      </c>
      <c r="AU245" s="1">
        <v>254.362</v>
      </c>
      <c r="AV245" s="1">
        <v>10.2766</v>
      </c>
      <c r="AW245" s="1">
        <v>1.49333</v>
      </c>
      <c r="AX245" s="1">
        <v>3.14767</v>
      </c>
      <c r="AY245" s="1">
        <v>803.861</v>
      </c>
      <c r="AZ245" s="1">
        <v>0.896004</v>
      </c>
      <c r="BA245" s="1">
        <v>1.43203</v>
      </c>
      <c r="BB245" s="1">
        <v>13.6639</v>
      </c>
      <c r="BC245" s="1">
        <v>4.0973</v>
      </c>
      <c r="BD245" s="1">
        <v>1.39119</v>
      </c>
      <c r="BE245" s="1">
        <v>315.717</v>
      </c>
      <c r="BF245" s="1">
        <v>6.99822</v>
      </c>
      <c r="BG245" s="1">
        <v>214.232</v>
      </c>
      <c r="BH245" s="1">
        <v>3.859844103</v>
      </c>
      <c r="BI245" s="1">
        <v>2.586536928</v>
      </c>
      <c r="BJ245" s="1">
        <v>0.653158308</v>
      </c>
      <c r="BK245" s="1">
        <v>0.0</v>
      </c>
      <c r="BL245" s="1" t="s">
        <v>144</v>
      </c>
      <c r="BM245" s="1" t="s">
        <v>145</v>
      </c>
      <c r="BN245" s="1" t="s">
        <v>145</v>
      </c>
      <c r="BO245" s="1" t="s">
        <v>145</v>
      </c>
      <c r="BP245" s="1" t="s">
        <v>146</v>
      </c>
      <c r="BQ245" s="1" t="s">
        <v>146</v>
      </c>
      <c r="BR245" s="1" t="s">
        <v>145</v>
      </c>
      <c r="BS245" s="1">
        <v>138.715059</v>
      </c>
      <c r="BT245" s="1">
        <v>47.4313638</v>
      </c>
      <c r="BU245" s="1">
        <v>34.9730485</v>
      </c>
      <c r="BV245" s="1">
        <v>25.17447769</v>
      </c>
      <c r="BW245" s="1">
        <v>14.71573821</v>
      </c>
      <c r="BX245" s="1">
        <v>-0.194598664</v>
      </c>
      <c r="BY245" s="1">
        <v>-0.109079969</v>
      </c>
      <c r="BZ245" s="1" t="s">
        <v>1094</v>
      </c>
      <c r="CA245" s="1">
        <v>29.27383367</v>
      </c>
      <c r="CB245" s="1" t="s">
        <v>148</v>
      </c>
      <c r="CC245" s="1">
        <v>0.349192199</v>
      </c>
      <c r="CD245" s="1">
        <v>0.150844189</v>
      </c>
      <c r="CE245" s="1">
        <v>0.39440361</v>
      </c>
      <c r="CF245" s="1">
        <v>0.031202241</v>
      </c>
      <c r="CG245" s="1">
        <v>0.007204716</v>
      </c>
      <c r="CH245" s="1">
        <v>1895.08</v>
      </c>
      <c r="CI245" s="2" t="s">
        <v>1080</v>
      </c>
      <c r="CJ245" s="1">
        <v>961.588</v>
      </c>
      <c r="CK245" s="1">
        <v>660.611</v>
      </c>
      <c r="CL245" s="1">
        <v>300.976</v>
      </c>
      <c r="CM245" s="1">
        <v>18.553</v>
      </c>
      <c r="CN245" s="1">
        <v>932.429</v>
      </c>
      <c r="CO245" s="1">
        <v>10.482</v>
      </c>
      <c r="CP245" s="1">
        <v>0.0</v>
      </c>
      <c r="CQ245" s="1">
        <v>10.482</v>
      </c>
      <c r="CR245" s="1">
        <v>0.0</v>
      </c>
      <c r="CS245" s="1">
        <v>0.123</v>
      </c>
      <c r="CT245" s="1">
        <v>0.123</v>
      </c>
      <c r="CU245" s="1">
        <v>0.0</v>
      </c>
      <c r="CV245" s="1">
        <v>1.585</v>
      </c>
      <c r="CW245" s="1">
        <v>0.0</v>
      </c>
      <c r="CX245" s="1">
        <v>0.0</v>
      </c>
      <c r="CY245" s="1">
        <v>8.667</v>
      </c>
      <c r="CZ245" s="1">
        <v>0.623</v>
      </c>
      <c r="DA245" s="1">
        <v>0.0</v>
      </c>
      <c r="DB245" s="1">
        <v>0.623</v>
      </c>
      <c r="DC245" s="1">
        <v>7.934</v>
      </c>
      <c r="DD245" s="1">
        <v>0.0</v>
      </c>
      <c r="DE245" s="1">
        <v>7.934</v>
      </c>
      <c r="DF245" s="1">
        <v>1.33</v>
      </c>
      <c r="DG245" s="1">
        <v>0.0</v>
      </c>
      <c r="DH245" s="1">
        <v>1.33</v>
      </c>
      <c r="DI245" s="1">
        <v>0.932</v>
      </c>
      <c r="DJ245" s="1">
        <v>0.788</v>
      </c>
      <c r="DK245" s="1">
        <v>1.721</v>
      </c>
      <c r="DL245" s="1">
        <v>630.644</v>
      </c>
      <c r="DM245" s="1">
        <v>300.065</v>
      </c>
      <c r="DN245" s="1">
        <v>930.708</v>
      </c>
      <c r="DO245" s="1">
        <v>0.0</v>
      </c>
      <c r="DP245" s="1">
        <v>0.123</v>
      </c>
      <c r="DQ245" s="1">
        <v>0.123</v>
      </c>
      <c r="DR245" s="1" t="s">
        <v>149</v>
      </c>
      <c r="DS245" s="1" t="s">
        <v>149</v>
      </c>
      <c r="DT245" s="1" t="s">
        <v>158</v>
      </c>
      <c r="DU245" s="1" t="s">
        <v>149</v>
      </c>
      <c r="DV245" s="1">
        <v>1062.372</v>
      </c>
      <c r="DW245" s="1" t="s">
        <v>1092</v>
      </c>
      <c r="DX245" s="1">
        <v>539.061</v>
      </c>
      <c r="DY245" s="1">
        <v>10.401</v>
      </c>
      <c r="DZ245" s="1">
        <v>522.715</v>
      </c>
      <c r="EA245" s="1" t="s">
        <v>149</v>
      </c>
      <c r="EB245" s="1" t="s">
        <v>149</v>
      </c>
      <c r="EC245" s="1" t="s">
        <v>158</v>
      </c>
      <c r="ED245" s="1" t="s">
        <v>149</v>
      </c>
      <c r="EE245" s="1" t="s">
        <v>865</v>
      </c>
      <c r="EF245" s="1" t="s">
        <v>151</v>
      </c>
      <c r="EG245" s="1" t="s">
        <v>151</v>
      </c>
    </row>
    <row r="246" ht="14.25" customHeight="1">
      <c r="A246" s="1" t="s">
        <v>866</v>
      </c>
      <c r="B246" s="1" t="s">
        <v>153</v>
      </c>
      <c r="C246" s="1">
        <v>29.0</v>
      </c>
      <c r="D246" s="4" t="s">
        <v>137</v>
      </c>
      <c r="E246" s="1">
        <v>61.6</v>
      </c>
      <c r="F246" s="1">
        <v>43.0</v>
      </c>
      <c r="G246" s="1" t="s">
        <v>154</v>
      </c>
      <c r="H246" s="1">
        <v>9.0</v>
      </c>
      <c r="I246" s="1">
        <v>83.0</v>
      </c>
      <c r="J246" s="1">
        <v>128.0</v>
      </c>
      <c r="K246" s="1">
        <v>2.976744186</v>
      </c>
      <c r="L246" s="1">
        <v>118.8</v>
      </c>
      <c r="M246" s="1">
        <v>4.1</v>
      </c>
      <c r="N246" s="1">
        <v>69.0</v>
      </c>
      <c r="O246" s="1">
        <v>5.3</v>
      </c>
      <c r="P246" s="1">
        <v>15.3</v>
      </c>
      <c r="Q246" s="1">
        <v>6.05</v>
      </c>
      <c r="R246" s="1">
        <v>2.52892562</v>
      </c>
      <c r="S246" s="1">
        <v>46.0</v>
      </c>
      <c r="T246" s="1">
        <v>11.51</v>
      </c>
      <c r="U246" s="1">
        <v>3.8295</v>
      </c>
      <c r="V246" s="1">
        <v>212.4</v>
      </c>
      <c r="W246" s="1">
        <f t="shared" si="1"/>
        <v>698.6342944</v>
      </c>
      <c r="X246" s="1">
        <v>72.6</v>
      </c>
      <c r="Y246" s="1">
        <v>51.04640016</v>
      </c>
      <c r="Z246" s="1">
        <f t="shared" si="2"/>
        <v>1.959002</v>
      </c>
      <c r="AA246" s="1">
        <v>0.344369846</v>
      </c>
      <c r="AB246" s="1">
        <v>72.2</v>
      </c>
      <c r="AC246" s="1">
        <v>27.04164413</v>
      </c>
      <c r="AD246" s="1" t="s">
        <v>139</v>
      </c>
      <c r="AE246" s="1">
        <v>37.55085213</v>
      </c>
      <c r="AF246" s="1">
        <v>88.9</v>
      </c>
      <c r="AG246" s="1" t="s">
        <v>140</v>
      </c>
      <c r="AH246" s="1" t="s">
        <v>141</v>
      </c>
      <c r="AI246" s="1" t="s">
        <v>142</v>
      </c>
      <c r="AJ246" s="1" t="s">
        <v>167</v>
      </c>
      <c r="AK246" s="1" t="s">
        <v>170</v>
      </c>
      <c r="AL246" s="1">
        <v>109.0</v>
      </c>
      <c r="AM246" s="1">
        <v>70.0</v>
      </c>
      <c r="AN246" s="1">
        <v>1584.78</v>
      </c>
      <c r="AO246" s="1">
        <v>13.3507</v>
      </c>
      <c r="AP246" s="1">
        <v>222.182</v>
      </c>
      <c r="AQ246" s="1">
        <v>591.525</v>
      </c>
      <c r="AR246" s="1">
        <v>10.6204</v>
      </c>
      <c r="AS246" s="1">
        <v>1147.94</v>
      </c>
      <c r="AT246" s="1">
        <v>1441.3</v>
      </c>
      <c r="AU246" s="1">
        <v>156.774</v>
      </c>
      <c r="AV246" s="1">
        <v>9.3595</v>
      </c>
      <c r="AW246" s="1">
        <v>1.0594</v>
      </c>
      <c r="AX246" s="1">
        <v>2.83873</v>
      </c>
      <c r="AY246" s="1">
        <v>542.163</v>
      </c>
      <c r="AZ246" s="1">
        <v>0.491339</v>
      </c>
      <c r="BA246" s="1">
        <v>0.841684</v>
      </c>
      <c r="BB246" s="1">
        <v>12.0014</v>
      </c>
      <c r="BC246" s="1">
        <v>3.36376</v>
      </c>
      <c r="BD246" s="1">
        <v>0.989438</v>
      </c>
      <c r="BE246" s="1">
        <v>279.598</v>
      </c>
      <c r="BF246" s="1">
        <v>6.50089</v>
      </c>
      <c r="BG246" s="1">
        <v>93.5744</v>
      </c>
      <c r="BH246" s="1">
        <v>0.578310711</v>
      </c>
      <c r="BI246" s="1">
        <v>0.144787959</v>
      </c>
      <c r="BJ246" s="1">
        <v>0.085867568</v>
      </c>
      <c r="BK246" s="1">
        <v>0.006817954</v>
      </c>
      <c r="BL246" s="1" t="s">
        <v>144</v>
      </c>
      <c r="BM246" s="1" t="s">
        <v>146</v>
      </c>
      <c r="BN246" s="1" t="s">
        <v>146</v>
      </c>
      <c r="BO246" s="1" t="s">
        <v>145</v>
      </c>
      <c r="BP246" s="1" t="s">
        <v>146</v>
      </c>
      <c r="BQ246" s="1" t="s">
        <v>145</v>
      </c>
      <c r="BR246" s="1" t="s">
        <v>146</v>
      </c>
      <c r="BS246" s="1">
        <v>58.51698524</v>
      </c>
      <c r="BT246" s="1">
        <v>18.97656217</v>
      </c>
      <c r="BU246" s="1">
        <v>9.626842547</v>
      </c>
      <c r="BV246" s="1">
        <v>8.486402825</v>
      </c>
      <c r="BW246" s="1">
        <v>5.288541025</v>
      </c>
      <c r="BX246" s="1">
        <v>1.705013382</v>
      </c>
      <c r="BY246" s="1">
        <v>1.075718222</v>
      </c>
      <c r="BZ246" s="1" t="s">
        <v>1091</v>
      </c>
      <c r="CA246" s="1">
        <v>39.23959505</v>
      </c>
      <c r="CB246" s="1" t="s">
        <v>148</v>
      </c>
      <c r="CC246" s="3">
        <v>6.42E-5</v>
      </c>
      <c r="CD246" s="1">
        <v>0.005586413</v>
      </c>
      <c r="CE246" s="1">
        <v>0.961135904</v>
      </c>
      <c r="CF246" s="1">
        <v>0.01417472</v>
      </c>
      <c r="CG246" s="1">
        <v>8.02646E-4</v>
      </c>
      <c r="CH246" s="1">
        <v>671.704</v>
      </c>
      <c r="CI246" s="2" t="s">
        <v>1093</v>
      </c>
      <c r="CJ246" s="1">
        <v>663.025</v>
      </c>
      <c r="CK246" s="1">
        <v>458.889</v>
      </c>
      <c r="CL246" s="1">
        <v>204.136</v>
      </c>
      <c r="CM246" s="1">
        <v>36.34</v>
      </c>
      <c r="CN246" s="1">
        <v>618.889</v>
      </c>
      <c r="CO246" s="1">
        <v>6.658</v>
      </c>
      <c r="CP246" s="1">
        <v>0.0</v>
      </c>
      <c r="CQ246" s="1">
        <v>6.658</v>
      </c>
      <c r="CR246" s="1">
        <v>0.0</v>
      </c>
      <c r="CS246" s="1">
        <v>1.138</v>
      </c>
      <c r="CT246" s="1">
        <v>1.138</v>
      </c>
      <c r="CU246" s="1">
        <v>0.0</v>
      </c>
      <c r="CV246" s="1">
        <v>2.24</v>
      </c>
      <c r="CW246" s="1">
        <v>0.0</v>
      </c>
      <c r="CX246" s="1">
        <v>0.0</v>
      </c>
      <c r="CY246" s="1">
        <v>14.166</v>
      </c>
      <c r="CZ246" s="1">
        <v>0.249</v>
      </c>
      <c r="DA246" s="1">
        <v>4.23</v>
      </c>
      <c r="DB246" s="1">
        <v>4.479</v>
      </c>
      <c r="DC246" s="1">
        <v>16.948</v>
      </c>
      <c r="DD246" s="1">
        <v>0.153</v>
      </c>
      <c r="DE246" s="1">
        <v>17.101</v>
      </c>
      <c r="DF246" s="1">
        <v>0.532</v>
      </c>
      <c r="DG246" s="1">
        <v>0.062</v>
      </c>
      <c r="DH246" s="1">
        <v>0.594</v>
      </c>
      <c r="DI246" s="1">
        <v>0.168</v>
      </c>
      <c r="DJ246" s="1">
        <v>0.894</v>
      </c>
      <c r="DK246" s="1">
        <v>1.062</v>
      </c>
      <c r="DL246" s="1">
        <v>420.168</v>
      </c>
      <c r="DM246" s="1">
        <v>197.658</v>
      </c>
      <c r="DN246" s="1">
        <v>617.827</v>
      </c>
      <c r="DO246" s="1">
        <v>0.0</v>
      </c>
      <c r="DP246" s="1">
        <v>1.138</v>
      </c>
      <c r="DQ246" s="1">
        <v>1.138</v>
      </c>
      <c r="DR246" s="1" t="s">
        <v>158</v>
      </c>
      <c r="DS246" s="1" t="s">
        <v>157</v>
      </c>
      <c r="DT246" s="1" t="s">
        <v>158</v>
      </c>
      <c r="DU246" s="1" t="s">
        <v>149</v>
      </c>
      <c r="DV246" s="1">
        <v>423.847</v>
      </c>
      <c r="DW246" s="1" t="s">
        <v>1093</v>
      </c>
      <c r="DX246" s="1">
        <v>418.37</v>
      </c>
      <c r="DY246" s="1">
        <v>22.931</v>
      </c>
      <c r="DZ246" s="1">
        <v>390.52</v>
      </c>
      <c r="EA246" s="1" t="s">
        <v>157</v>
      </c>
      <c r="EB246" s="1" t="s">
        <v>149</v>
      </c>
      <c r="EC246" s="1" t="s">
        <v>158</v>
      </c>
      <c r="ED246" s="1" t="s">
        <v>149</v>
      </c>
      <c r="EE246" s="1" t="s">
        <v>867</v>
      </c>
      <c r="EF246" s="1" t="s">
        <v>165</v>
      </c>
      <c r="EG246" s="1" t="s">
        <v>151</v>
      </c>
    </row>
    <row r="247" ht="14.25" customHeight="1">
      <c r="A247" s="1" t="s">
        <v>868</v>
      </c>
      <c r="B247" s="1" t="s">
        <v>136</v>
      </c>
      <c r="C247" s="1">
        <v>22.0</v>
      </c>
      <c r="D247" s="4" t="s">
        <v>137</v>
      </c>
      <c r="E247" s="1">
        <v>65.5</v>
      </c>
      <c r="F247" s="1">
        <v>44.0</v>
      </c>
      <c r="G247" s="1" t="s">
        <v>154</v>
      </c>
      <c r="H247" s="1">
        <v>21.0</v>
      </c>
      <c r="I247" s="1">
        <v>100.0</v>
      </c>
      <c r="J247" s="1">
        <v>155.0</v>
      </c>
      <c r="K247" s="1">
        <v>3.522727273</v>
      </c>
      <c r="L247" s="1">
        <v>183.3</v>
      </c>
      <c r="M247" s="1">
        <v>5.4</v>
      </c>
      <c r="N247" s="1">
        <v>94.0</v>
      </c>
      <c r="O247" s="1">
        <v>5.6</v>
      </c>
      <c r="P247" s="1">
        <v>22.5</v>
      </c>
      <c r="Q247" s="1">
        <v>5.89</v>
      </c>
      <c r="R247" s="1">
        <v>3.820033956</v>
      </c>
      <c r="S247" s="1">
        <v>103.0</v>
      </c>
      <c r="T247" s="1">
        <v>14.42</v>
      </c>
      <c r="U247" s="1">
        <v>5.217</v>
      </c>
      <c r="V247" s="1">
        <v>134.0</v>
      </c>
      <c r="W247" s="1">
        <f t="shared" si="1"/>
        <v>167.967385</v>
      </c>
      <c r="X247" s="1">
        <v>53.5</v>
      </c>
      <c r="Y247" s="1">
        <v>29.90862318</v>
      </c>
      <c r="Z247" s="1">
        <f t="shared" si="2"/>
        <v>3.343517333</v>
      </c>
      <c r="AA247" s="1">
        <v>0.318875171</v>
      </c>
      <c r="AB247" s="1">
        <v>124.4</v>
      </c>
      <c r="AC247" s="1">
        <v>46.47867959</v>
      </c>
      <c r="AD247" s="1" t="s">
        <v>155</v>
      </c>
      <c r="AE247" s="1">
        <v>44.55173771</v>
      </c>
      <c r="AF247" s="1">
        <v>139.7</v>
      </c>
      <c r="AG247" s="1" t="s">
        <v>140</v>
      </c>
      <c r="AH247" s="1" t="s">
        <v>141</v>
      </c>
      <c r="AI247" s="1" t="s">
        <v>167</v>
      </c>
      <c r="AJ247" s="1" t="s">
        <v>142</v>
      </c>
      <c r="AK247" s="1" t="s">
        <v>143</v>
      </c>
      <c r="AL247" s="1" t="s">
        <v>147</v>
      </c>
      <c r="AM247" s="1">
        <v>110.0</v>
      </c>
      <c r="AN247" s="1">
        <v>2269.48</v>
      </c>
      <c r="AO247" s="1">
        <v>17.9954</v>
      </c>
      <c r="AP247" s="1">
        <v>575.794</v>
      </c>
      <c r="AQ247" s="1">
        <v>1142.73</v>
      </c>
      <c r="AR247" s="1">
        <v>14.2738</v>
      </c>
      <c r="AS247" s="1">
        <v>985.461</v>
      </c>
      <c r="AT247" s="1">
        <v>3403.78</v>
      </c>
      <c r="AU247" s="1">
        <v>301.672</v>
      </c>
      <c r="AV247" s="1">
        <v>10.5324</v>
      </c>
      <c r="AW247" s="1">
        <v>1.93951</v>
      </c>
      <c r="AX247" s="1">
        <v>3.19102</v>
      </c>
      <c r="AY247" s="1">
        <v>738.444</v>
      </c>
      <c r="AZ247" s="1">
        <v>1.21925</v>
      </c>
      <c r="BA247" s="1">
        <v>1.60493</v>
      </c>
      <c r="BB247" s="1">
        <v>23.5045</v>
      </c>
      <c r="BC247" s="1">
        <v>6.14512</v>
      </c>
      <c r="BD247" s="1">
        <v>1.3965</v>
      </c>
      <c r="BE247" s="1">
        <v>411.141</v>
      </c>
      <c r="BF247" s="1">
        <v>7.04109</v>
      </c>
      <c r="BG247" s="1">
        <v>226.429</v>
      </c>
      <c r="BH247" s="1">
        <v>5.461547003</v>
      </c>
      <c r="BI247" s="1">
        <v>3.952040882</v>
      </c>
      <c r="BJ247" s="1">
        <v>2.111091179</v>
      </c>
      <c r="BK247" s="1">
        <v>0.015608584</v>
      </c>
      <c r="BL247" s="1" t="s">
        <v>144</v>
      </c>
      <c r="BM247" s="1" t="s">
        <v>145</v>
      </c>
      <c r="BN247" s="1" t="s">
        <v>146</v>
      </c>
      <c r="BO247" s="1" t="s">
        <v>146</v>
      </c>
      <c r="BP247" s="1" t="s">
        <v>146</v>
      </c>
      <c r="BQ247" s="1" t="s">
        <v>145</v>
      </c>
      <c r="BR247" s="1" t="s">
        <v>145</v>
      </c>
      <c r="BS247" s="1" t="s">
        <v>147</v>
      </c>
      <c r="BT247" s="1" t="s">
        <v>147</v>
      </c>
      <c r="BU247" s="1" t="s">
        <v>147</v>
      </c>
      <c r="BV247" s="1" t="s">
        <v>147</v>
      </c>
      <c r="BW247" s="1" t="s">
        <v>147</v>
      </c>
      <c r="BX247" s="1">
        <v>-0.415030829</v>
      </c>
      <c r="BY247" s="1">
        <v>-0.182913543</v>
      </c>
      <c r="BZ247" s="1" t="s">
        <v>1094</v>
      </c>
      <c r="CA247" s="1">
        <v>40.57838225</v>
      </c>
      <c r="CB247" s="1" t="s">
        <v>148</v>
      </c>
      <c r="CC247" s="1">
        <v>0.015323053</v>
      </c>
      <c r="CD247" s="1">
        <v>0.128830763</v>
      </c>
      <c r="CE247" s="1">
        <v>0.79377318</v>
      </c>
      <c r="CF247" s="1">
        <v>0.010345501</v>
      </c>
      <c r="CG247" s="1">
        <v>0.026254148</v>
      </c>
      <c r="CH247" s="1">
        <v>716.397</v>
      </c>
      <c r="CI247" s="2" t="s">
        <v>1093</v>
      </c>
      <c r="CJ247" s="1">
        <v>520.789</v>
      </c>
      <c r="CK247" s="1">
        <v>417.778</v>
      </c>
      <c r="CL247" s="1">
        <v>103.011</v>
      </c>
      <c r="CM247" s="1">
        <v>196.256</v>
      </c>
      <c r="CN247" s="1">
        <v>304.915</v>
      </c>
      <c r="CO247" s="1">
        <v>7.605</v>
      </c>
      <c r="CP247" s="1">
        <v>0.0</v>
      </c>
      <c r="CQ247" s="1">
        <v>7.605</v>
      </c>
      <c r="CR247" s="1">
        <v>0.0</v>
      </c>
      <c r="CS247" s="1">
        <v>12.013</v>
      </c>
      <c r="CT247" s="1">
        <v>12.013</v>
      </c>
      <c r="CU247" s="1">
        <v>0.0</v>
      </c>
      <c r="CV247" s="1">
        <v>0.251</v>
      </c>
      <c r="CW247" s="1">
        <v>0.0</v>
      </c>
      <c r="CX247" s="1">
        <v>0.0</v>
      </c>
      <c r="CY247" s="1">
        <v>0.0</v>
      </c>
      <c r="CZ247" s="1">
        <v>124.601</v>
      </c>
      <c r="DA247" s="1">
        <v>45.136</v>
      </c>
      <c r="DB247" s="1">
        <v>169.737</v>
      </c>
      <c r="DC247" s="1">
        <v>21.309</v>
      </c>
      <c r="DD247" s="1">
        <v>0.492</v>
      </c>
      <c r="DE247" s="1">
        <v>21.802</v>
      </c>
      <c r="DF247" s="1">
        <v>3.572</v>
      </c>
      <c r="DG247" s="1">
        <v>1.146</v>
      </c>
      <c r="DH247" s="1">
        <v>4.718</v>
      </c>
      <c r="DI247" s="1">
        <v>0.253</v>
      </c>
      <c r="DJ247" s="1">
        <v>1.284</v>
      </c>
      <c r="DK247" s="1">
        <v>1.537</v>
      </c>
      <c r="DL247" s="1">
        <v>260.429</v>
      </c>
      <c r="DM247" s="1">
        <v>42.932</v>
      </c>
      <c r="DN247" s="1">
        <v>303.361</v>
      </c>
      <c r="DO247" s="1">
        <v>0.0</v>
      </c>
      <c r="DP247" s="1">
        <v>12.013</v>
      </c>
      <c r="DQ247" s="1">
        <v>12.013</v>
      </c>
      <c r="DR247" s="1" t="s">
        <v>158</v>
      </c>
      <c r="DS247" s="1" t="s">
        <v>157</v>
      </c>
      <c r="DT247" s="1" t="s">
        <v>157</v>
      </c>
      <c r="DU247" s="1" t="s">
        <v>157</v>
      </c>
      <c r="DV247" s="1">
        <v>315.666</v>
      </c>
      <c r="DW247" s="1" t="s">
        <v>1093</v>
      </c>
      <c r="DX247" s="1">
        <v>229.475</v>
      </c>
      <c r="DY247" s="1">
        <v>86.476</v>
      </c>
      <c r="DZ247" s="1">
        <v>134.355</v>
      </c>
      <c r="EA247" s="1" t="s">
        <v>158</v>
      </c>
      <c r="EB247" s="1" t="s">
        <v>157</v>
      </c>
      <c r="EC247" s="1" t="s">
        <v>157</v>
      </c>
      <c r="ED247" s="1" t="s">
        <v>157</v>
      </c>
      <c r="EE247" s="1" t="s">
        <v>869</v>
      </c>
      <c r="EF247" s="1" t="s">
        <v>151</v>
      </c>
      <c r="EG247" s="1" t="s">
        <v>151</v>
      </c>
    </row>
    <row r="248" ht="14.25" customHeight="1">
      <c r="A248" s="1" t="s">
        <v>870</v>
      </c>
      <c r="B248" s="1" t="s">
        <v>136</v>
      </c>
      <c r="C248" s="1">
        <v>51.0</v>
      </c>
      <c r="D248" s="4" t="s">
        <v>161</v>
      </c>
      <c r="E248" s="1">
        <v>107.0</v>
      </c>
      <c r="F248" s="1">
        <v>22.0</v>
      </c>
      <c r="G248" s="1" t="s">
        <v>138</v>
      </c>
      <c r="H248" s="1">
        <v>93.0</v>
      </c>
      <c r="I248" s="1">
        <v>112.0</v>
      </c>
      <c r="J248" s="1">
        <v>213.0</v>
      </c>
      <c r="K248" s="1">
        <v>9.681818182</v>
      </c>
      <c r="L248" s="1">
        <v>108.7</v>
      </c>
      <c r="M248" s="1">
        <v>1.4</v>
      </c>
      <c r="N248" s="1">
        <v>86.0</v>
      </c>
      <c r="O248" s="1">
        <v>6.1</v>
      </c>
      <c r="P248" s="1">
        <v>3.82</v>
      </c>
      <c r="Q248" s="1">
        <v>4.46</v>
      </c>
      <c r="R248" s="1">
        <v>0.856502242</v>
      </c>
      <c r="S248" s="1">
        <v>466.0</v>
      </c>
      <c r="T248" s="1">
        <v>14.32</v>
      </c>
      <c r="U248" s="1">
        <v>4.773</v>
      </c>
      <c r="V248" s="1">
        <v>158.7</v>
      </c>
      <c r="W248" s="1">
        <f t="shared" si="1"/>
        <v>224.9803614</v>
      </c>
      <c r="X248" s="1">
        <v>55.1</v>
      </c>
      <c r="Y248" s="1">
        <v>32.91910854</v>
      </c>
      <c r="Z248" s="1">
        <f t="shared" si="2"/>
        <v>3.037749333</v>
      </c>
      <c r="AA248" s="1">
        <v>0.323167375</v>
      </c>
      <c r="AB248" s="1">
        <v>76.8</v>
      </c>
      <c r="AC248" s="1">
        <v>28.00532101</v>
      </c>
      <c r="AD248" s="1" t="s">
        <v>139</v>
      </c>
      <c r="AE248" s="1">
        <v>38.66757749</v>
      </c>
      <c r="AF248" s="1">
        <v>101.1</v>
      </c>
      <c r="AG248" s="1" t="s">
        <v>140</v>
      </c>
      <c r="AH248" s="1" t="s">
        <v>141</v>
      </c>
      <c r="AI248" s="1" t="s">
        <v>142</v>
      </c>
      <c r="AJ248" s="1" t="s">
        <v>167</v>
      </c>
      <c r="AK248" s="1" t="s">
        <v>143</v>
      </c>
      <c r="AL248" s="1">
        <v>135.0</v>
      </c>
      <c r="AM248" s="1">
        <v>87.0</v>
      </c>
      <c r="AN248" s="1">
        <v>1999.28</v>
      </c>
      <c r="AO248" s="1">
        <v>16.924</v>
      </c>
      <c r="AP248" s="1">
        <v>492.234</v>
      </c>
      <c r="AQ248" s="1">
        <v>961.351</v>
      </c>
      <c r="AR248" s="1">
        <v>13.9301</v>
      </c>
      <c r="AS248" s="1">
        <v>1122.51</v>
      </c>
      <c r="AT248" s="1">
        <v>2514.03</v>
      </c>
      <c r="AU248" s="1">
        <v>226.679</v>
      </c>
      <c r="AV248" s="1">
        <v>10.0417</v>
      </c>
      <c r="AW248" s="1">
        <v>1.5055</v>
      </c>
      <c r="AX248" s="1">
        <v>3.34445</v>
      </c>
      <c r="AY248" s="1">
        <v>782.076</v>
      </c>
      <c r="AZ248" s="1">
        <v>0.95659</v>
      </c>
      <c r="BA248" s="1">
        <v>1.40425</v>
      </c>
      <c r="BB248" s="1">
        <v>20.3878</v>
      </c>
      <c r="BC248" s="1">
        <v>4.52813</v>
      </c>
      <c r="BD248" s="1">
        <v>1.81306</v>
      </c>
      <c r="BE248" s="1">
        <v>391.563</v>
      </c>
      <c r="BF248" s="1">
        <v>6.5807</v>
      </c>
      <c r="BG248" s="1">
        <v>182.451</v>
      </c>
      <c r="BH248" s="1">
        <v>3.393759904</v>
      </c>
      <c r="BI248" s="1">
        <v>3.445286824</v>
      </c>
      <c r="BJ248" s="1">
        <v>1.224312823</v>
      </c>
      <c r="BK248" s="1">
        <v>0.0301449</v>
      </c>
      <c r="BL248" s="1" t="s">
        <v>144</v>
      </c>
      <c r="BM248" s="1" t="s">
        <v>145</v>
      </c>
      <c r="BN248" s="1" t="s">
        <v>145</v>
      </c>
      <c r="BO248" s="1" t="s">
        <v>145</v>
      </c>
      <c r="BP248" s="1" t="s">
        <v>146</v>
      </c>
      <c r="BQ248" s="1" t="s">
        <v>146</v>
      </c>
      <c r="BR248" s="1" t="s">
        <v>145</v>
      </c>
      <c r="BS248" s="1">
        <v>65.4021636</v>
      </c>
      <c r="BT248" s="1">
        <v>29.24223326</v>
      </c>
      <c r="BU248" s="1">
        <v>13.83404186</v>
      </c>
      <c r="BV248" s="1">
        <v>9.159180854</v>
      </c>
      <c r="BW248" s="1">
        <v>4.768645924</v>
      </c>
      <c r="BX248" s="1">
        <v>-0.397741462</v>
      </c>
      <c r="BY248" s="1">
        <v>-0.198970216</v>
      </c>
      <c r="BZ248" s="1" t="s">
        <v>1094</v>
      </c>
      <c r="CA248" s="1">
        <v>31.24035608</v>
      </c>
      <c r="CB248" s="1" t="s">
        <v>148</v>
      </c>
      <c r="CC248" s="1">
        <v>0.002105699</v>
      </c>
      <c r="CD248" s="1">
        <v>0.016949153</v>
      </c>
      <c r="CE248" s="1">
        <v>0.951258242</v>
      </c>
      <c r="CF248" s="1">
        <v>0.020470158</v>
      </c>
      <c r="CG248" s="1">
        <v>3.45197E-4</v>
      </c>
      <c r="CH248" s="1">
        <v>497.792</v>
      </c>
      <c r="CI248" s="2" t="s">
        <v>1093</v>
      </c>
      <c r="CJ248" s="1">
        <v>212.291</v>
      </c>
      <c r="CK248" s="1">
        <v>186.252</v>
      </c>
      <c r="CL248" s="1">
        <v>26.04</v>
      </c>
      <c r="CM248" s="1">
        <v>157.241</v>
      </c>
      <c r="CN248" s="1">
        <v>41.78</v>
      </c>
      <c r="CO248" s="1">
        <v>0.223</v>
      </c>
      <c r="CP248" s="1">
        <v>0.0</v>
      </c>
      <c r="CQ248" s="1">
        <v>0.223</v>
      </c>
      <c r="CR248" s="1">
        <v>0.0</v>
      </c>
      <c r="CS248" s="1">
        <v>13.026</v>
      </c>
      <c r="CT248" s="1">
        <v>13.026</v>
      </c>
      <c r="CU248" s="1">
        <v>0.021</v>
      </c>
      <c r="CV248" s="1">
        <v>0.223</v>
      </c>
      <c r="CW248" s="1">
        <v>4.72</v>
      </c>
      <c r="CX248" s="1">
        <v>0.0</v>
      </c>
      <c r="CY248" s="1">
        <v>83.494</v>
      </c>
      <c r="CZ248" s="1">
        <v>0.045</v>
      </c>
      <c r="DA248" s="1">
        <v>0.0</v>
      </c>
      <c r="DB248" s="1">
        <v>0.045</v>
      </c>
      <c r="DC248" s="1">
        <v>2.174</v>
      </c>
      <c r="DD248" s="1">
        <v>0.087</v>
      </c>
      <c r="DE248" s="1">
        <v>2.262</v>
      </c>
      <c r="DF248" s="1">
        <v>66.293</v>
      </c>
      <c r="DG248" s="1">
        <v>0.427</v>
      </c>
      <c r="DH248" s="1">
        <v>66.721</v>
      </c>
      <c r="DI248" s="1">
        <v>0.452</v>
      </c>
      <c r="DJ248" s="1">
        <v>5.06</v>
      </c>
      <c r="DK248" s="1">
        <v>5.512</v>
      </c>
      <c r="DL248" s="1">
        <v>28.829</v>
      </c>
      <c r="DM248" s="1">
        <v>7.439</v>
      </c>
      <c r="DN248" s="1">
        <v>36.268</v>
      </c>
      <c r="DO248" s="1">
        <v>0.0</v>
      </c>
      <c r="DP248" s="1">
        <v>13.026</v>
      </c>
      <c r="DQ248" s="1">
        <v>13.026</v>
      </c>
      <c r="DR248" s="1" t="s">
        <v>158</v>
      </c>
      <c r="DS248" s="1" t="s">
        <v>158</v>
      </c>
      <c r="DT248" s="1" t="s">
        <v>157</v>
      </c>
      <c r="DU248" s="1" t="s">
        <v>158</v>
      </c>
      <c r="DV248" s="1">
        <v>248.986</v>
      </c>
      <c r="DW248" s="1" t="s">
        <v>1093</v>
      </c>
      <c r="DX248" s="1">
        <v>106.184</v>
      </c>
      <c r="DY248" s="1">
        <v>78.649</v>
      </c>
      <c r="DZ248" s="1">
        <v>20.898</v>
      </c>
      <c r="EA248" s="1" t="s">
        <v>158</v>
      </c>
      <c r="EB248" s="1" t="s">
        <v>158</v>
      </c>
      <c r="EC248" s="1" t="s">
        <v>157</v>
      </c>
      <c r="ED248" s="1" t="s">
        <v>158</v>
      </c>
      <c r="EE248" s="1" t="s">
        <v>871</v>
      </c>
      <c r="EF248" s="1" t="s">
        <v>151</v>
      </c>
      <c r="EG248" s="1" t="s">
        <v>151</v>
      </c>
    </row>
    <row r="249" ht="14.25" customHeight="1">
      <c r="A249" s="1" t="s">
        <v>872</v>
      </c>
      <c r="B249" s="1" t="s">
        <v>136</v>
      </c>
      <c r="C249" s="1">
        <v>57.0</v>
      </c>
      <c r="D249" s="4" t="s">
        <v>161</v>
      </c>
      <c r="E249" s="1">
        <v>101.0</v>
      </c>
      <c r="F249" s="1">
        <v>52.0</v>
      </c>
      <c r="G249" s="1" t="s">
        <v>154</v>
      </c>
      <c r="H249" s="1">
        <v>27.0</v>
      </c>
      <c r="I249" s="1">
        <v>129.0</v>
      </c>
      <c r="J249" s="1">
        <v>200.0</v>
      </c>
      <c r="K249" s="1">
        <v>3.846153846</v>
      </c>
      <c r="L249" s="1">
        <v>44.2</v>
      </c>
      <c r="M249" s="1">
        <v>5.1</v>
      </c>
      <c r="N249" s="1">
        <v>76.0</v>
      </c>
      <c r="O249" s="1">
        <v>5.9</v>
      </c>
      <c r="P249" s="1">
        <v>0.69</v>
      </c>
      <c r="Q249" s="1">
        <v>6.05</v>
      </c>
      <c r="R249" s="1">
        <v>0.114049587</v>
      </c>
      <c r="S249" s="1">
        <v>134.0</v>
      </c>
      <c r="T249" s="1">
        <v>9.29</v>
      </c>
      <c r="U249" s="1">
        <v>4.218</v>
      </c>
      <c r="V249" s="1">
        <v>151.7</v>
      </c>
      <c r="W249" s="1">
        <f t="shared" si="1"/>
        <v>258.7743733</v>
      </c>
      <c r="X249" s="1">
        <v>87.1</v>
      </c>
      <c r="Y249" s="1">
        <v>57.41960873</v>
      </c>
      <c r="Z249" s="1">
        <f t="shared" si="2"/>
        <v>1.741565333</v>
      </c>
      <c r="AA249" s="1">
        <v>0.350537774</v>
      </c>
      <c r="AB249" s="1">
        <v>65.5</v>
      </c>
      <c r="AC249" s="1">
        <v>22.16611319</v>
      </c>
      <c r="AD249" s="1" t="s">
        <v>154</v>
      </c>
      <c r="AE249" s="1">
        <v>38.30259998</v>
      </c>
      <c r="AF249" s="1">
        <v>92.3</v>
      </c>
      <c r="AG249" s="1" t="s">
        <v>140</v>
      </c>
      <c r="AH249" s="1" t="s">
        <v>141</v>
      </c>
      <c r="AI249" s="1" t="s">
        <v>142</v>
      </c>
      <c r="AJ249" s="1" t="s">
        <v>142</v>
      </c>
      <c r="AK249" s="1" t="s">
        <v>170</v>
      </c>
      <c r="AL249" s="1">
        <v>173.0</v>
      </c>
      <c r="AM249" s="1">
        <v>88.0</v>
      </c>
      <c r="AN249" s="1">
        <v>2133.63</v>
      </c>
      <c r="AO249" s="1">
        <v>25.1097</v>
      </c>
      <c r="AP249" s="1">
        <v>777.276</v>
      </c>
      <c r="AQ249" s="1">
        <v>1265.87</v>
      </c>
      <c r="AR249" s="1">
        <v>16.2696</v>
      </c>
      <c r="AS249" s="1">
        <v>1217.62</v>
      </c>
      <c r="AT249" s="1">
        <v>3829.27</v>
      </c>
      <c r="AU249" s="1">
        <v>311.943</v>
      </c>
      <c r="AV249" s="1">
        <v>11.0916</v>
      </c>
      <c r="AW249" s="1">
        <v>4.92688</v>
      </c>
      <c r="AX249" s="1">
        <v>3.43723</v>
      </c>
      <c r="AY249" s="1">
        <v>1411.46</v>
      </c>
      <c r="AZ249" s="1">
        <v>1.12383</v>
      </c>
      <c r="BA249" s="1">
        <v>2.98204</v>
      </c>
      <c r="BB249" s="1">
        <v>20.4324</v>
      </c>
      <c r="BC249" s="1">
        <v>7.55763</v>
      </c>
      <c r="BD249" s="1">
        <v>2.20064</v>
      </c>
      <c r="BE249" s="1">
        <v>443.054</v>
      </c>
      <c r="BF249" s="1">
        <v>7.98981</v>
      </c>
      <c r="BG249" s="1">
        <v>215.976</v>
      </c>
      <c r="BH249" s="1">
        <v>7.72105823</v>
      </c>
      <c r="BI249" s="1">
        <v>1.960662579</v>
      </c>
      <c r="BJ249" s="1">
        <v>1.260335437</v>
      </c>
      <c r="BK249" s="1">
        <v>0.0</v>
      </c>
      <c r="BL249" s="1" t="s">
        <v>144</v>
      </c>
      <c r="BM249" s="1" t="s">
        <v>145</v>
      </c>
      <c r="BN249" s="1" t="s">
        <v>146</v>
      </c>
      <c r="BO249" s="1" t="s">
        <v>146</v>
      </c>
      <c r="BP249" s="1" t="s">
        <v>146</v>
      </c>
      <c r="BQ249" s="1" t="s">
        <v>145</v>
      </c>
      <c r="BR249" s="1" t="s">
        <v>146</v>
      </c>
      <c r="BS249" s="1">
        <v>60.97575244</v>
      </c>
      <c r="BT249" s="1">
        <v>18.53039402</v>
      </c>
      <c r="BU249" s="1">
        <v>10.05147111</v>
      </c>
      <c r="BV249" s="1">
        <v>6.974384168</v>
      </c>
      <c r="BW249" s="1">
        <v>3.654376096</v>
      </c>
      <c r="BX249" s="1">
        <v>-1.962566206</v>
      </c>
      <c r="BY249" s="1">
        <v>-0.919665514</v>
      </c>
      <c r="BZ249" s="1" t="s">
        <v>1094</v>
      </c>
      <c r="CA249" s="1">
        <v>26.75189599</v>
      </c>
      <c r="CB249" s="1" t="s">
        <v>148</v>
      </c>
      <c r="CC249" s="1">
        <v>0.138895934</v>
      </c>
      <c r="CD249" s="1">
        <v>0.142700144</v>
      </c>
      <c r="CE249" s="1">
        <v>0.03635134</v>
      </c>
      <c r="CF249" s="1">
        <v>0.253022233</v>
      </c>
      <c r="CG249" s="1">
        <v>0.067545862</v>
      </c>
      <c r="CH249" s="1">
        <v>2051.896</v>
      </c>
      <c r="CI249" s="2" t="s">
        <v>1080</v>
      </c>
      <c r="CJ249" s="1">
        <v>904.714</v>
      </c>
      <c r="CK249" s="1">
        <v>693.576</v>
      </c>
      <c r="CL249" s="1">
        <v>211.138</v>
      </c>
      <c r="CM249" s="1">
        <v>687.963</v>
      </c>
      <c r="CN249" s="1">
        <v>205.458</v>
      </c>
      <c r="CO249" s="1">
        <v>0.064</v>
      </c>
      <c r="CP249" s="1">
        <v>0.0</v>
      </c>
      <c r="CQ249" s="1">
        <v>0.064</v>
      </c>
      <c r="CR249" s="1">
        <v>0.0</v>
      </c>
      <c r="CS249" s="1">
        <v>11.23</v>
      </c>
      <c r="CT249" s="1">
        <v>11.23</v>
      </c>
      <c r="CU249" s="1">
        <v>0.0</v>
      </c>
      <c r="CV249" s="1">
        <v>0.003</v>
      </c>
      <c r="CW249" s="1">
        <v>0.716</v>
      </c>
      <c r="CX249" s="1">
        <v>0.0</v>
      </c>
      <c r="CY249" s="1">
        <v>594.624</v>
      </c>
      <c r="CZ249" s="1">
        <v>0.021</v>
      </c>
      <c r="DA249" s="1">
        <v>25.852</v>
      </c>
      <c r="DB249" s="1">
        <v>25.873</v>
      </c>
      <c r="DC249" s="1">
        <v>0.0</v>
      </c>
      <c r="DD249" s="1">
        <v>1.543</v>
      </c>
      <c r="DE249" s="1">
        <v>1.543</v>
      </c>
      <c r="DF249" s="1">
        <v>50.701</v>
      </c>
      <c r="DG249" s="1">
        <v>10.358</v>
      </c>
      <c r="DH249" s="1">
        <v>61.06</v>
      </c>
      <c r="DI249" s="1">
        <v>2.048</v>
      </c>
      <c r="DJ249" s="1">
        <v>9.977</v>
      </c>
      <c r="DK249" s="1">
        <v>12.025</v>
      </c>
      <c r="DL249" s="1">
        <v>41.184</v>
      </c>
      <c r="DM249" s="1">
        <v>152.108</v>
      </c>
      <c r="DN249" s="1">
        <v>193.292</v>
      </c>
      <c r="DO249" s="1">
        <v>0.0</v>
      </c>
      <c r="DP249" s="1">
        <v>11.23</v>
      </c>
      <c r="DQ249" s="1">
        <v>11.23</v>
      </c>
      <c r="DR249" s="1" t="s">
        <v>149</v>
      </c>
      <c r="DS249" s="1" t="s">
        <v>149</v>
      </c>
      <c r="DT249" s="1" t="s">
        <v>149</v>
      </c>
      <c r="DU249" s="1" t="s">
        <v>157</v>
      </c>
      <c r="DV249" s="1">
        <v>961.693</v>
      </c>
      <c r="DW249" s="1" t="s">
        <v>1092</v>
      </c>
      <c r="DX249" s="1">
        <v>424.026</v>
      </c>
      <c r="DY249" s="1">
        <v>322.438</v>
      </c>
      <c r="DZ249" s="1">
        <v>96.295</v>
      </c>
      <c r="EA249" s="1" t="s">
        <v>149</v>
      </c>
      <c r="EB249" s="1" t="s">
        <v>149</v>
      </c>
      <c r="EC249" s="1" t="s">
        <v>149</v>
      </c>
      <c r="ED249" s="1" t="s">
        <v>157</v>
      </c>
      <c r="EE249" s="1" t="s">
        <v>873</v>
      </c>
      <c r="EF249" s="1" t="s">
        <v>151</v>
      </c>
      <c r="EG249" s="1" t="s">
        <v>151</v>
      </c>
    </row>
    <row r="250" ht="14.25" customHeight="1">
      <c r="A250" s="1" t="s">
        <v>878</v>
      </c>
      <c r="B250" s="1" t="s">
        <v>153</v>
      </c>
      <c r="C250" s="1">
        <v>29.0</v>
      </c>
      <c r="D250" s="4" t="s">
        <v>137</v>
      </c>
      <c r="E250" s="1">
        <v>66.8</v>
      </c>
      <c r="F250" s="1">
        <v>43.0</v>
      </c>
      <c r="G250" s="1" t="s">
        <v>154</v>
      </c>
      <c r="H250" s="1">
        <v>12.2</v>
      </c>
      <c r="I250" s="1">
        <v>104.0</v>
      </c>
      <c r="J250" s="1">
        <v>159.0</v>
      </c>
      <c r="K250" s="1">
        <v>3.697674419</v>
      </c>
      <c r="L250" s="1">
        <v>180.1</v>
      </c>
      <c r="M250" s="1">
        <v>2.6</v>
      </c>
      <c r="N250" s="1">
        <v>77.0</v>
      </c>
      <c r="O250" s="1">
        <v>5.5</v>
      </c>
      <c r="P250" s="1">
        <v>7.74</v>
      </c>
      <c r="Q250" s="1">
        <v>3.66</v>
      </c>
      <c r="R250" s="1">
        <v>2.114754098</v>
      </c>
      <c r="S250" s="1">
        <v>61.0</v>
      </c>
      <c r="T250" s="1">
        <v>10.41</v>
      </c>
      <c r="U250" s="1">
        <v>4.2735</v>
      </c>
      <c r="V250" s="1">
        <v>159.5</v>
      </c>
      <c r="W250" s="1">
        <f t="shared" si="1"/>
        <v>269.166128</v>
      </c>
      <c r="X250" s="1">
        <v>77.6</v>
      </c>
      <c r="Y250" s="1">
        <v>50.57641945</v>
      </c>
      <c r="Z250" s="1">
        <f t="shared" si="2"/>
        <v>1.977206</v>
      </c>
      <c r="AA250" s="1">
        <v>0.343894121</v>
      </c>
      <c r="AB250" s="1">
        <v>67.0</v>
      </c>
      <c r="AC250" s="1">
        <v>27.35559208</v>
      </c>
      <c r="AD250" s="1" t="s">
        <v>139</v>
      </c>
      <c r="AE250" s="1">
        <v>37.8358527</v>
      </c>
      <c r="AF250" s="1">
        <v>82.6</v>
      </c>
      <c r="AG250" s="1" t="s">
        <v>140</v>
      </c>
      <c r="AH250" s="1" t="s">
        <v>154</v>
      </c>
      <c r="AI250" s="1" t="s">
        <v>142</v>
      </c>
      <c r="AJ250" s="1" t="s">
        <v>167</v>
      </c>
      <c r="AK250" s="1" t="s">
        <v>143</v>
      </c>
      <c r="AL250" s="1">
        <v>109.0</v>
      </c>
      <c r="AM250" s="1">
        <v>70.0</v>
      </c>
      <c r="AN250" s="1">
        <v>1719.35</v>
      </c>
      <c r="AO250" s="1">
        <v>10.6342</v>
      </c>
      <c r="AP250" s="1">
        <v>539.913</v>
      </c>
      <c r="AQ250" s="1">
        <v>918.042</v>
      </c>
      <c r="AR250" s="1">
        <v>13.4228</v>
      </c>
      <c r="AS250" s="1">
        <v>1822.73</v>
      </c>
      <c r="AT250" s="1">
        <v>2327.37</v>
      </c>
      <c r="AU250" s="1">
        <v>200.59</v>
      </c>
      <c r="AV250" s="1">
        <v>11.8591</v>
      </c>
      <c r="AW250" s="1">
        <v>0.913263</v>
      </c>
      <c r="AX250" s="1">
        <v>2.954</v>
      </c>
      <c r="AY250" s="1">
        <v>641.831</v>
      </c>
      <c r="AZ250" s="1">
        <v>1.74271</v>
      </c>
      <c r="BA250" s="1">
        <v>3.18926</v>
      </c>
      <c r="BB250" s="1">
        <v>16.1179</v>
      </c>
      <c r="BC250" s="1">
        <v>4.01018</v>
      </c>
      <c r="BD250" s="1">
        <v>2.13028</v>
      </c>
      <c r="BE250" s="1">
        <v>309.342</v>
      </c>
      <c r="BF250" s="1">
        <v>6.98015</v>
      </c>
      <c r="BG250" s="1">
        <v>73.0042</v>
      </c>
      <c r="BH250" s="1">
        <v>0.528498178</v>
      </c>
      <c r="BI250" s="1">
        <v>0.242948755</v>
      </c>
      <c r="BJ250" s="1">
        <v>0.155067595</v>
      </c>
      <c r="BK250" s="1">
        <v>0.031685061</v>
      </c>
      <c r="BL250" s="1" t="s">
        <v>156</v>
      </c>
      <c r="BM250" s="1" t="s">
        <v>146</v>
      </c>
      <c r="BN250" s="1" t="s">
        <v>146</v>
      </c>
      <c r="BO250" s="1" t="s">
        <v>145</v>
      </c>
      <c r="BP250" s="1" t="s">
        <v>146</v>
      </c>
      <c r="BQ250" s="1" t="s">
        <v>146</v>
      </c>
      <c r="BR250" s="1" t="s">
        <v>146</v>
      </c>
      <c r="BS250" s="1">
        <v>141.0206433</v>
      </c>
      <c r="BT250" s="1">
        <v>4.391712956</v>
      </c>
      <c r="BU250" s="1">
        <v>0.739162287</v>
      </c>
      <c r="BV250" s="1">
        <v>0.253703802</v>
      </c>
      <c r="BW250" s="1">
        <v>0.134958929</v>
      </c>
      <c r="BX250" s="1">
        <v>0.69431441</v>
      </c>
      <c r="BY250" s="1">
        <v>0.403905998</v>
      </c>
      <c r="BZ250" s="1" t="s">
        <v>1091</v>
      </c>
      <c r="CA250" s="1">
        <v>38.10653753</v>
      </c>
      <c r="CB250" s="1" t="s">
        <v>148</v>
      </c>
      <c r="CC250" s="1">
        <v>2.70845E-4</v>
      </c>
      <c r="CD250" s="1">
        <v>0.079357709</v>
      </c>
      <c r="CE250" s="1">
        <v>0.020352099</v>
      </c>
      <c r="CF250" s="1">
        <v>0.851241375</v>
      </c>
      <c r="CG250" s="1">
        <v>0.004888115</v>
      </c>
      <c r="CH250" s="1">
        <v>189.486</v>
      </c>
      <c r="CI250" s="2" t="s">
        <v>1093</v>
      </c>
      <c r="CJ250" s="1">
        <v>161.783</v>
      </c>
      <c r="CK250" s="1">
        <v>122.055</v>
      </c>
      <c r="CL250" s="1">
        <v>39.728</v>
      </c>
      <c r="CM250" s="1">
        <v>99.396</v>
      </c>
      <c r="CN250" s="1">
        <v>57.922</v>
      </c>
      <c r="CO250" s="1">
        <v>1.53</v>
      </c>
      <c r="CP250" s="1">
        <v>0.0</v>
      </c>
      <c r="CQ250" s="1">
        <v>1.53</v>
      </c>
      <c r="CR250" s="1">
        <v>0.106</v>
      </c>
      <c r="CS250" s="1">
        <v>2.83</v>
      </c>
      <c r="CT250" s="1">
        <v>2.935</v>
      </c>
      <c r="CU250" s="1">
        <v>0.0</v>
      </c>
      <c r="CV250" s="1">
        <v>0.407</v>
      </c>
      <c r="CW250" s="1">
        <v>0.0</v>
      </c>
      <c r="CX250" s="1">
        <v>0.0</v>
      </c>
      <c r="CY250" s="1">
        <v>8.04</v>
      </c>
      <c r="CZ250" s="1">
        <v>0.156</v>
      </c>
      <c r="DA250" s="1">
        <v>0.254</v>
      </c>
      <c r="DB250" s="1">
        <v>0.411</v>
      </c>
      <c r="DC250" s="1">
        <v>3.972</v>
      </c>
      <c r="DD250" s="1">
        <v>0.026</v>
      </c>
      <c r="DE250" s="1">
        <v>3.997</v>
      </c>
      <c r="DF250" s="1">
        <v>86.588</v>
      </c>
      <c r="DG250" s="1">
        <v>0.359</v>
      </c>
      <c r="DH250" s="1">
        <v>86.948</v>
      </c>
      <c r="DI250" s="1">
        <v>0.23</v>
      </c>
      <c r="DJ250" s="1">
        <v>0.875</v>
      </c>
      <c r="DK250" s="1">
        <v>1.104</v>
      </c>
      <c r="DL250" s="1">
        <v>21.415</v>
      </c>
      <c r="DM250" s="1">
        <v>35.367</v>
      </c>
      <c r="DN250" s="1">
        <v>56.782</v>
      </c>
      <c r="DO250" s="1">
        <v>0.106</v>
      </c>
      <c r="DP250" s="1">
        <v>2.83</v>
      </c>
      <c r="DQ250" s="1">
        <v>2.935</v>
      </c>
      <c r="DR250" s="1" t="s">
        <v>158</v>
      </c>
      <c r="DS250" s="1" t="s">
        <v>158</v>
      </c>
      <c r="DT250" s="1" t="s">
        <v>157</v>
      </c>
      <c r="DU250" s="1" t="s">
        <v>158</v>
      </c>
      <c r="DV250" s="1">
        <v>110.208</v>
      </c>
      <c r="DW250" s="1" t="s">
        <v>1093</v>
      </c>
      <c r="DX250" s="1">
        <v>94.095</v>
      </c>
      <c r="DY250" s="1">
        <v>57.81</v>
      </c>
      <c r="DZ250" s="1">
        <v>33.688</v>
      </c>
      <c r="EA250" s="1" t="s">
        <v>158</v>
      </c>
      <c r="EB250" s="1" t="s">
        <v>158</v>
      </c>
      <c r="EC250" s="1" t="s">
        <v>157</v>
      </c>
      <c r="ED250" s="1" t="s">
        <v>158</v>
      </c>
      <c r="EE250" s="1" t="s">
        <v>879</v>
      </c>
      <c r="EF250" s="1" t="s">
        <v>151</v>
      </c>
      <c r="EG250" s="1" t="s">
        <v>151</v>
      </c>
    </row>
    <row r="251" ht="14.25" customHeight="1">
      <c r="A251" s="1" t="s">
        <v>880</v>
      </c>
      <c r="B251" s="1" t="s">
        <v>136</v>
      </c>
      <c r="C251" s="1">
        <v>30.0</v>
      </c>
      <c r="D251" s="4" t="s">
        <v>137</v>
      </c>
      <c r="E251" s="1">
        <v>74.2</v>
      </c>
      <c r="F251" s="1">
        <v>30.0</v>
      </c>
      <c r="G251" s="1" t="s">
        <v>138</v>
      </c>
      <c r="H251" s="1">
        <v>28.8</v>
      </c>
      <c r="I251" s="1">
        <v>84.0</v>
      </c>
      <c r="J251" s="1">
        <v>142.0</v>
      </c>
      <c r="K251" s="1">
        <v>4.733333333</v>
      </c>
      <c r="L251" s="1">
        <v>165.0</v>
      </c>
      <c r="M251" s="1">
        <v>1.3</v>
      </c>
      <c r="N251" s="1">
        <v>86.0</v>
      </c>
      <c r="O251" s="1">
        <v>5.3</v>
      </c>
      <c r="P251" s="1">
        <v>0.75</v>
      </c>
      <c r="Q251" s="1">
        <v>2.64</v>
      </c>
      <c r="R251" s="1">
        <v>0.284090909</v>
      </c>
      <c r="S251" s="1">
        <v>144.0</v>
      </c>
      <c r="T251" s="1">
        <v>15.39</v>
      </c>
      <c r="U251" s="1">
        <v>4.773</v>
      </c>
      <c r="V251" s="1">
        <v>166.6</v>
      </c>
      <c r="W251" s="1">
        <f t="shared" si="1"/>
        <v>241.7910448</v>
      </c>
      <c r="X251" s="1">
        <v>51.4</v>
      </c>
      <c r="Y251" s="1">
        <v>30.63038559</v>
      </c>
      <c r="Z251" s="1">
        <f t="shared" si="2"/>
        <v>3.264732</v>
      </c>
      <c r="AA251" s="1">
        <v>0.319931676</v>
      </c>
      <c r="AB251" s="1">
        <v>87.0</v>
      </c>
      <c r="AC251" s="1">
        <v>28.3757246</v>
      </c>
      <c r="AD251" s="1" t="s">
        <v>139</v>
      </c>
      <c r="AE251" s="1">
        <v>36.35687771</v>
      </c>
      <c r="AF251" s="1">
        <v>97.8</v>
      </c>
      <c r="AG251" s="1" t="s">
        <v>140</v>
      </c>
      <c r="AH251" s="1" t="s">
        <v>141</v>
      </c>
      <c r="AI251" s="1" t="s">
        <v>142</v>
      </c>
      <c r="AJ251" s="1" t="s">
        <v>167</v>
      </c>
      <c r="AK251" s="1" t="s">
        <v>170</v>
      </c>
      <c r="AL251" s="1">
        <v>154.0</v>
      </c>
      <c r="AM251" s="1">
        <v>94.0</v>
      </c>
      <c r="AN251" s="1">
        <v>1759.48</v>
      </c>
      <c r="AO251" s="1">
        <v>17.0003</v>
      </c>
      <c r="AP251" s="1">
        <v>319.521</v>
      </c>
      <c r="AQ251" s="1">
        <v>801.947</v>
      </c>
      <c r="AR251" s="1">
        <v>10.8385</v>
      </c>
      <c r="AS251" s="1">
        <v>999.926</v>
      </c>
      <c r="AT251" s="1">
        <v>2582.51</v>
      </c>
      <c r="AU251" s="1">
        <v>205.441</v>
      </c>
      <c r="AV251" s="1">
        <v>9.84467</v>
      </c>
      <c r="AW251" s="1">
        <v>1.15772</v>
      </c>
      <c r="AX251" s="1">
        <v>3.63189</v>
      </c>
      <c r="AY251" s="1">
        <v>656.451</v>
      </c>
      <c r="AZ251" s="1">
        <v>0.885972</v>
      </c>
      <c r="BA251" s="1">
        <v>1.25737</v>
      </c>
      <c r="BB251" s="1">
        <v>12.7854</v>
      </c>
      <c r="BC251" s="1">
        <v>4.28793</v>
      </c>
      <c r="BD251" s="1">
        <v>0.879201</v>
      </c>
      <c r="BE251" s="1">
        <v>315.64</v>
      </c>
      <c r="BF251" s="1">
        <v>6.89526</v>
      </c>
      <c r="BG251" s="1">
        <v>111.552</v>
      </c>
      <c r="BH251" s="1">
        <v>2.404194407</v>
      </c>
      <c r="BI251" s="1">
        <v>0.669612624</v>
      </c>
      <c r="BJ251" s="1">
        <v>0.812787234</v>
      </c>
      <c r="BK251" s="1">
        <v>0.046542653</v>
      </c>
      <c r="BL251" s="1" t="s">
        <v>144</v>
      </c>
      <c r="BM251" s="1" t="s">
        <v>145</v>
      </c>
      <c r="BN251" s="1" t="s">
        <v>146</v>
      </c>
      <c r="BO251" s="1" t="s">
        <v>145</v>
      </c>
      <c r="BP251" s="1" t="s">
        <v>146</v>
      </c>
      <c r="BQ251" s="1" t="s">
        <v>146</v>
      </c>
      <c r="BR251" s="1" t="s">
        <v>145</v>
      </c>
      <c r="BS251" s="1">
        <v>120.5734643</v>
      </c>
      <c r="BT251" s="1">
        <v>2.776716014</v>
      </c>
      <c r="BU251" s="1">
        <v>0.742185501</v>
      </c>
      <c r="BV251" s="1">
        <v>0.362159033</v>
      </c>
      <c r="BW251" s="1">
        <v>0.094568798</v>
      </c>
      <c r="BX251" s="1">
        <v>1.111746352</v>
      </c>
      <c r="BY251" s="1">
        <v>0.632033173</v>
      </c>
      <c r="BZ251" s="1" t="s">
        <v>1091</v>
      </c>
      <c r="CA251" s="1">
        <v>28.19222904</v>
      </c>
      <c r="CB251" s="1" t="s">
        <v>148</v>
      </c>
      <c r="CC251" s="3">
        <v>9.22E-5</v>
      </c>
      <c r="CD251" s="1">
        <v>0.625583825</v>
      </c>
      <c r="CE251" s="1">
        <v>0.150319567</v>
      </c>
      <c r="CF251" s="1">
        <v>0.135293756</v>
      </c>
      <c r="CG251" s="1">
        <v>0.008235005</v>
      </c>
      <c r="CH251" s="1">
        <v>1117.65</v>
      </c>
      <c r="CI251" s="2" t="s">
        <v>1080</v>
      </c>
      <c r="CJ251" s="1">
        <v>588.853</v>
      </c>
      <c r="CK251" s="1">
        <v>512.597</v>
      </c>
      <c r="CL251" s="1">
        <v>76.256</v>
      </c>
      <c r="CM251" s="1">
        <v>439.047</v>
      </c>
      <c r="CN251" s="1">
        <v>143.059</v>
      </c>
      <c r="CO251" s="1">
        <v>0.647</v>
      </c>
      <c r="CP251" s="1">
        <v>0.0</v>
      </c>
      <c r="CQ251" s="1">
        <v>0.647</v>
      </c>
      <c r="CR251" s="1">
        <v>0.0</v>
      </c>
      <c r="CS251" s="1">
        <v>6.026</v>
      </c>
      <c r="CT251" s="1">
        <v>6.026</v>
      </c>
      <c r="CU251" s="1">
        <v>0.074</v>
      </c>
      <c r="CV251" s="1">
        <v>0.066</v>
      </c>
      <c r="CW251" s="1">
        <v>0.0</v>
      </c>
      <c r="CX251" s="1">
        <v>0.0</v>
      </c>
      <c r="CY251" s="1">
        <v>53.884</v>
      </c>
      <c r="CZ251" s="1">
        <v>0.0</v>
      </c>
      <c r="DA251" s="1">
        <v>0.0</v>
      </c>
      <c r="DB251" s="1">
        <v>0.0</v>
      </c>
      <c r="DC251" s="1">
        <v>0.23</v>
      </c>
      <c r="DD251" s="1">
        <v>0.129</v>
      </c>
      <c r="DE251" s="1">
        <v>0.359</v>
      </c>
      <c r="DF251" s="1">
        <v>384.211</v>
      </c>
      <c r="DG251" s="1">
        <v>0.593</v>
      </c>
      <c r="DH251" s="1">
        <v>384.804</v>
      </c>
      <c r="DI251" s="1">
        <v>0.358</v>
      </c>
      <c r="DJ251" s="1">
        <v>3.833</v>
      </c>
      <c r="DK251" s="1">
        <v>4.19</v>
      </c>
      <c r="DL251" s="1">
        <v>73.176</v>
      </c>
      <c r="DM251" s="1">
        <v>65.658</v>
      </c>
      <c r="DN251" s="1">
        <v>138.834</v>
      </c>
      <c r="DO251" s="1">
        <v>0.0</v>
      </c>
      <c r="DP251" s="1">
        <v>6.026</v>
      </c>
      <c r="DQ251" s="1">
        <v>6.026</v>
      </c>
      <c r="DR251" s="1" t="s">
        <v>157</v>
      </c>
      <c r="DS251" s="1" t="s">
        <v>157</v>
      </c>
      <c r="DT251" s="1" t="s">
        <v>149</v>
      </c>
      <c r="DU251" s="1" t="s">
        <v>157</v>
      </c>
      <c r="DV251" s="1">
        <v>635.216</v>
      </c>
      <c r="DW251" s="1" t="s">
        <v>1092</v>
      </c>
      <c r="DX251" s="1">
        <v>334.674</v>
      </c>
      <c r="DY251" s="1">
        <v>249.532</v>
      </c>
      <c r="DZ251" s="1">
        <v>81.308</v>
      </c>
      <c r="EA251" s="1" t="s">
        <v>157</v>
      </c>
      <c r="EB251" s="1" t="s">
        <v>157</v>
      </c>
      <c r="EC251" s="1" t="s">
        <v>149</v>
      </c>
      <c r="ED251" s="1" t="s">
        <v>157</v>
      </c>
      <c r="EE251" s="1" t="s">
        <v>881</v>
      </c>
      <c r="EF251" s="1" t="s">
        <v>151</v>
      </c>
      <c r="EG251" s="1" t="s">
        <v>151</v>
      </c>
    </row>
    <row r="252" ht="14.25" customHeight="1">
      <c r="A252" s="1" t="s">
        <v>882</v>
      </c>
      <c r="B252" s="1" t="s">
        <v>153</v>
      </c>
      <c r="C252" s="1">
        <v>43.0</v>
      </c>
      <c r="D252" s="4" t="s">
        <v>161</v>
      </c>
      <c r="E252" s="1">
        <v>50.5</v>
      </c>
      <c r="F252" s="1">
        <v>56.0</v>
      </c>
      <c r="G252" s="1" t="s">
        <v>154</v>
      </c>
      <c r="H252" s="1">
        <v>8.0</v>
      </c>
      <c r="I252" s="1">
        <v>80.0</v>
      </c>
      <c r="J252" s="1">
        <v>144.0</v>
      </c>
      <c r="K252" s="1">
        <v>2.571428571</v>
      </c>
      <c r="L252" s="1">
        <v>122.3</v>
      </c>
      <c r="M252" s="1">
        <v>2.3</v>
      </c>
      <c r="N252" s="1">
        <v>80.0</v>
      </c>
      <c r="O252" s="1">
        <v>5.5</v>
      </c>
      <c r="P252" s="1">
        <v>4.3</v>
      </c>
      <c r="Q252" s="1">
        <v>4.74</v>
      </c>
      <c r="R252" s="1">
        <v>0.907172996</v>
      </c>
      <c r="S252" s="1">
        <v>40.0</v>
      </c>
      <c r="T252" s="1">
        <v>6.28</v>
      </c>
      <c r="U252" s="1">
        <v>4.44</v>
      </c>
      <c r="V252" s="1">
        <v>105.3</v>
      </c>
      <c r="W252" s="1">
        <f t="shared" si="1"/>
        <v>133.6170213</v>
      </c>
      <c r="X252" s="1">
        <v>126.2</v>
      </c>
      <c r="Y252" s="1">
        <v>80.6937511</v>
      </c>
      <c r="Z252" s="1">
        <f t="shared" si="2"/>
        <v>1.239253333</v>
      </c>
      <c r="AA252" s="1">
        <v>0.369688511</v>
      </c>
      <c r="AB252" s="1">
        <v>61.4</v>
      </c>
      <c r="AC252" s="1">
        <v>24.0143836</v>
      </c>
      <c r="AD252" s="1" t="s">
        <v>154</v>
      </c>
      <c r="AE252" s="1">
        <v>34.56052054</v>
      </c>
      <c r="AF252" s="1">
        <v>80.8</v>
      </c>
      <c r="AG252" s="1" t="s">
        <v>140</v>
      </c>
      <c r="AH252" s="1" t="s">
        <v>154</v>
      </c>
      <c r="AI252" s="1" t="s">
        <v>142</v>
      </c>
      <c r="AJ252" s="1" t="s">
        <v>167</v>
      </c>
      <c r="AK252" s="1" t="s">
        <v>143</v>
      </c>
      <c r="AL252" s="1">
        <v>99.0</v>
      </c>
      <c r="AM252" s="1">
        <v>64.0</v>
      </c>
      <c r="AN252" s="1">
        <v>1911.46</v>
      </c>
      <c r="AO252" s="1">
        <v>16.5203</v>
      </c>
      <c r="AP252" s="1">
        <v>485.578</v>
      </c>
      <c r="AQ252" s="1">
        <v>952.84</v>
      </c>
      <c r="AR252" s="1">
        <v>13.482</v>
      </c>
      <c r="AS252" s="1">
        <v>1534.17</v>
      </c>
      <c r="AT252" s="1">
        <v>2460.58</v>
      </c>
      <c r="AU252" s="1">
        <v>223.619</v>
      </c>
      <c r="AV252" s="1">
        <v>10.9418</v>
      </c>
      <c r="AW252" s="1">
        <v>1.41228</v>
      </c>
      <c r="AX252" s="1">
        <v>3.05863</v>
      </c>
      <c r="AY252" s="1">
        <v>868.349</v>
      </c>
      <c r="AZ252" s="1">
        <v>1.29022</v>
      </c>
      <c r="BA252" s="1">
        <v>1.68742</v>
      </c>
      <c r="BB252" s="1">
        <v>21.4379</v>
      </c>
      <c r="BC252" s="1">
        <v>3.82313</v>
      </c>
      <c r="BD252" s="1">
        <v>0.814068</v>
      </c>
      <c r="BE252" s="1">
        <v>348.559</v>
      </c>
      <c r="BF252" s="1">
        <v>7.25279</v>
      </c>
      <c r="BG252" s="1">
        <v>194.658</v>
      </c>
      <c r="BH252" s="1">
        <v>2.897942307</v>
      </c>
      <c r="BI252" s="1">
        <v>0.760123737</v>
      </c>
      <c r="BJ252" s="1">
        <v>0.351666822</v>
      </c>
      <c r="BK252" s="1">
        <v>0.056808317</v>
      </c>
      <c r="BL252" s="1" t="s">
        <v>156</v>
      </c>
      <c r="BM252" s="1" t="s">
        <v>146</v>
      </c>
      <c r="BN252" s="1" t="s">
        <v>146</v>
      </c>
      <c r="BO252" s="1" t="s">
        <v>146</v>
      </c>
      <c r="BP252" s="1" t="s">
        <v>146</v>
      </c>
      <c r="BQ252" s="1" t="s">
        <v>146</v>
      </c>
      <c r="BR252" s="1" t="s">
        <v>146</v>
      </c>
      <c r="BS252" s="1">
        <v>86.42134048</v>
      </c>
      <c r="BT252" s="1">
        <v>2.291375988</v>
      </c>
      <c r="BU252" s="1">
        <v>0.636215058</v>
      </c>
      <c r="BV252" s="1">
        <v>0.274504538</v>
      </c>
      <c r="BW252" s="1">
        <v>0.090209864</v>
      </c>
      <c r="BX252" s="1">
        <v>-0.374400562</v>
      </c>
      <c r="BY252" s="1">
        <v>-0.195918661</v>
      </c>
      <c r="BZ252" s="1" t="s">
        <v>1094</v>
      </c>
      <c r="CA252" s="1">
        <v>36.42079208</v>
      </c>
      <c r="CB252" s="1" t="s">
        <v>148</v>
      </c>
      <c r="CC252" s="1">
        <v>0.083948339</v>
      </c>
      <c r="CD252" s="1">
        <v>0.269326568</v>
      </c>
      <c r="CE252" s="1">
        <v>0.008440959</v>
      </c>
      <c r="CF252" s="1">
        <v>0.28597786</v>
      </c>
      <c r="CG252" s="1">
        <v>0.189714022</v>
      </c>
      <c r="CH252" s="1">
        <v>798.159</v>
      </c>
      <c r="CI252" s="2" t="s">
        <v>1093</v>
      </c>
      <c r="CJ252" s="1">
        <v>587.207</v>
      </c>
      <c r="CK252" s="1">
        <v>395.378</v>
      </c>
      <c r="CL252" s="1">
        <v>191.829</v>
      </c>
      <c r="CM252" s="1">
        <v>32.992</v>
      </c>
      <c r="CN252" s="1">
        <v>530.466</v>
      </c>
      <c r="CO252" s="1">
        <v>9.432</v>
      </c>
      <c r="CP252" s="1">
        <v>0.0</v>
      </c>
      <c r="CQ252" s="1">
        <v>9.432</v>
      </c>
      <c r="CR252" s="1">
        <v>0.0</v>
      </c>
      <c r="CS252" s="1">
        <v>14.311</v>
      </c>
      <c r="CT252" s="1">
        <v>14.311</v>
      </c>
      <c r="CU252" s="1">
        <v>0.006</v>
      </c>
      <c r="CV252" s="1">
        <v>5.898</v>
      </c>
      <c r="CW252" s="1">
        <v>0.0</v>
      </c>
      <c r="CX252" s="1">
        <v>0.0</v>
      </c>
      <c r="CY252" s="1">
        <v>15.297</v>
      </c>
      <c r="CZ252" s="1">
        <v>0.111</v>
      </c>
      <c r="DA252" s="1">
        <v>0.154</v>
      </c>
      <c r="DB252" s="1">
        <v>0.265</v>
      </c>
      <c r="DC252" s="1">
        <v>12.325</v>
      </c>
      <c r="DD252" s="1">
        <v>0.19</v>
      </c>
      <c r="DE252" s="1">
        <v>12.514</v>
      </c>
      <c r="DF252" s="1">
        <v>3.315</v>
      </c>
      <c r="DG252" s="1">
        <v>1.601</v>
      </c>
      <c r="DH252" s="1">
        <v>4.916</v>
      </c>
      <c r="DI252" s="1">
        <v>0.272</v>
      </c>
      <c r="DJ252" s="1">
        <v>5.217</v>
      </c>
      <c r="DK252" s="1">
        <v>5.489</v>
      </c>
      <c r="DL252" s="1">
        <v>354.61</v>
      </c>
      <c r="DM252" s="1">
        <v>170.344</v>
      </c>
      <c r="DN252" s="1">
        <v>524.954</v>
      </c>
      <c r="DO252" s="1">
        <v>0.0</v>
      </c>
      <c r="DP252" s="1">
        <v>14.311</v>
      </c>
      <c r="DQ252" s="1">
        <v>14.311</v>
      </c>
      <c r="DR252" s="1" t="s">
        <v>157</v>
      </c>
      <c r="DS252" s="1" t="s">
        <v>157</v>
      </c>
      <c r="DT252" s="1" t="s">
        <v>158</v>
      </c>
      <c r="DU252" s="1" t="s">
        <v>149</v>
      </c>
      <c r="DV252" s="1">
        <v>417.565</v>
      </c>
      <c r="DW252" s="1" t="s">
        <v>1093</v>
      </c>
      <c r="DX252" s="1">
        <v>307.203</v>
      </c>
      <c r="DY252" s="1">
        <v>17.26</v>
      </c>
      <c r="DZ252" s="1">
        <v>277.519</v>
      </c>
      <c r="EA252" s="1" t="s">
        <v>157</v>
      </c>
      <c r="EB252" s="1" t="s">
        <v>157</v>
      </c>
      <c r="EC252" s="1" t="s">
        <v>158</v>
      </c>
      <c r="ED252" s="1" t="s">
        <v>149</v>
      </c>
      <c r="EE252" s="1" t="s">
        <v>883</v>
      </c>
      <c r="EF252" s="1" t="s">
        <v>151</v>
      </c>
      <c r="EG252" s="1" t="s">
        <v>151</v>
      </c>
    </row>
    <row r="253" ht="14.25" customHeight="1">
      <c r="A253" s="1" t="s">
        <v>886</v>
      </c>
      <c r="B253" s="1" t="s">
        <v>136</v>
      </c>
      <c r="C253" s="1">
        <v>37.0</v>
      </c>
      <c r="D253" s="4" t="s">
        <v>137</v>
      </c>
      <c r="E253" s="1">
        <v>86.1</v>
      </c>
      <c r="F253" s="1">
        <v>50.0</v>
      </c>
      <c r="G253" s="1" t="s">
        <v>154</v>
      </c>
      <c r="H253" s="1">
        <v>15.6</v>
      </c>
      <c r="I253" s="1">
        <v>128.0</v>
      </c>
      <c r="J253" s="1">
        <v>194.0</v>
      </c>
      <c r="K253" s="1">
        <v>3.88</v>
      </c>
      <c r="L253" s="1">
        <v>150.7</v>
      </c>
      <c r="M253" s="1">
        <v>5.4</v>
      </c>
      <c r="N253" s="1">
        <v>80.0</v>
      </c>
      <c r="O253" s="1">
        <v>5.7</v>
      </c>
      <c r="P253" s="1">
        <v>4.8</v>
      </c>
      <c r="Q253" s="1">
        <v>6.6</v>
      </c>
      <c r="R253" s="1">
        <v>0.727272727</v>
      </c>
      <c r="S253" s="1">
        <v>78.0</v>
      </c>
      <c r="T253" s="1">
        <v>7.43</v>
      </c>
      <c r="U253" s="1">
        <v>4.44</v>
      </c>
      <c r="V253" s="1">
        <v>117.9</v>
      </c>
      <c r="W253" s="1">
        <f t="shared" si="1"/>
        <v>158.0851064</v>
      </c>
      <c r="X253" s="1">
        <v>106.9</v>
      </c>
      <c r="Y253" s="1">
        <v>68.20413952</v>
      </c>
      <c r="Z253" s="1">
        <f t="shared" si="2"/>
        <v>1.466186667</v>
      </c>
      <c r="AA253" s="1">
        <v>0.359970024</v>
      </c>
      <c r="AB253" s="1">
        <v>79.0</v>
      </c>
      <c r="AC253" s="1">
        <v>26.98528892</v>
      </c>
      <c r="AD253" s="1" t="s">
        <v>139</v>
      </c>
      <c r="AE253" s="1">
        <v>35.88490959</v>
      </c>
      <c r="AF253" s="1">
        <v>97.9</v>
      </c>
      <c r="AG253" s="1" t="s">
        <v>140</v>
      </c>
      <c r="AH253" s="1" t="s">
        <v>141</v>
      </c>
      <c r="AI253" s="1" t="s">
        <v>142</v>
      </c>
      <c r="AJ253" s="1" t="s">
        <v>142</v>
      </c>
      <c r="AK253" s="1" t="s">
        <v>170</v>
      </c>
      <c r="AL253" s="1">
        <v>92.0</v>
      </c>
      <c r="AM253" s="1">
        <v>62.0</v>
      </c>
      <c r="AN253" s="1">
        <v>2107.16</v>
      </c>
      <c r="AO253" s="1">
        <v>11.4068</v>
      </c>
      <c r="AP253" s="1">
        <v>309.947</v>
      </c>
      <c r="AQ253" s="1">
        <v>829.925</v>
      </c>
      <c r="AR253" s="1">
        <v>12.4407</v>
      </c>
      <c r="AS253" s="1">
        <v>723.154</v>
      </c>
      <c r="AT253" s="1">
        <v>2743.65</v>
      </c>
      <c r="AU253" s="1">
        <v>267.547</v>
      </c>
      <c r="AV253" s="1">
        <v>10.6686</v>
      </c>
      <c r="AW253" s="1">
        <v>1.44619</v>
      </c>
      <c r="AX253" s="1">
        <v>3.3345</v>
      </c>
      <c r="AY253" s="1">
        <v>493.501</v>
      </c>
      <c r="AZ253" s="1">
        <v>0.757421</v>
      </c>
      <c r="BA253" s="1">
        <v>1.06506</v>
      </c>
      <c r="BB253" s="1">
        <v>16.2509</v>
      </c>
      <c r="BC253" s="1">
        <v>4.38726</v>
      </c>
      <c r="BD253" s="1">
        <v>0.533854</v>
      </c>
      <c r="BE253" s="1">
        <v>275.756</v>
      </c>
      <c r="BF253" s="1">
        <v>7.11974</v>
      </c>
      <c r="BG253" s="1">
        <v>71.5418</v>
      </c>
      <c r="BH253" s="1">
        <v>2.004932111</v>
      </c>
      <c r="BI253" s="1">
        <v>0.506280744</v>
      </c>
      <c r="BJ253" s="1">
        <v>0.332171051</v>
      </c>
      <c r="BK253" s="1">
        <v>0.047036404</v>
      </c>
      <c r="BL253" s="1" t="s">
        <v>156</v>
      </c>
      <c r="BM253" s="1" t="s">
        <v>146</v>
      </c>
      <c r="BN253" s="1" t="s">
        <v>146</v>
      </c>
      <c r="BO253" s="1" t="s">
        <v>146</v>
      </c>
      <c r="BP253" s="1" t="s">
        <v>146</v>
      </c>
      <c r="BQ253" s="1" t="s">
        <v>145</v>
      </c>
      <c r="BR253" s="1" t="s">
        <v>146</v>
      </c>
      <c r="BS253" s="1">
        <v>114.6101845</v>
      </c>
      <c r="BT253" s="1">
        <v>2.396416518</v>
      </c>
      <c r="BU253" s="1">
        <v>0.729927293</v>
      </c>
      <c r="BV253" s="1">
        <v>0.41233386</v>
      </c>
      <c r="BW253" s="1">
        <v>0.103591952</v>
      </c>
      <c r="BX253" s="1">
        <v>1.534144105</v>
      </c>
      <c r="BY253" s="1">
        <v>0.728117753</v>
      </c>
      <c r="BZ253" s="1" t="s">
        <v>1091</v>
      </c>
      <c r="CA253" s="1">
        <v>29.04596527</v>
      </c>
      <c r="CB253" s="1" t="s">
        <v>148</v>
      </c>
      <c r="CC253" s="1">
        <v>0.241627266</v>
      </c>
      <c r="CD253" s="1">
        <v>0.049891647</v>
      </c>
      <c r="CE253" s="1">
        <v>0.003102837</v>
      </c>
      <c r="CF253" s="1">
        <v>0.025438337</v>
      </c>
      <c r="CG253" s="1">
        <v>0.045631403</v>
      </c>
      <c r="CH253" s="1">
        <v>6769.405</v>
      </c>
      <c r="CI253" s="2" t="s">
        <v>1080</v>
      </c>
      <c r="CJ253" s="1">
        <v>7644.404</v>
      </c>
      <c r="CK253" s="1">
        <v>5199.872</v>
      </c>
      <c r="CL253" s="1">
        <v>2444.532</v>
      </c>
      <c r="CM253" s="1">
        <v>16.948</v>
      </c>
      <c r="CN253" s="1">
        <v>7562.058</v>
      </c>
      <c r="CO253" s="1">
        <v>62.366</v>
      </c>
      <c r="CP253" s="1">
        <v>0.0</v>
      </c>
      <c r="CQ253" s="1">
        <v>62.366</v>
      </c>
      <c r="CR253" s="1">
        <v>0.0</v>
      </c>
      <c r="CS253" s="1">
        <v>3.033</v>
      </c>
      <c r="CT253" s="1">
        <v>3.033</v>
      </c>
      <c r="CU253" s="1">
        <v>0.0</v>
      </c>
      <c r="CV253" s="1">
        <v>6.566</v>
      </c>
      <c r="CW253" s="1">
        <v>0.0</v>
      </c>
      <c r="CX253" s="1">
        <v>0.0</v>
      </c>
      <c r="CY253" s="1">
        <v>14.166</v>
      </c>
      <c r="CZ253" s="1">
        <v>0.107</v>
      </c>
      <c r="DA253" s="1">
        <v>0.0</v>
      </c>
      <c r="DB253" s="1">
        <v>0.107</v>
      </c>
      <c r="DC253" s="1">
        <v>2.392</v>
      </c>
      <c r="DD253" s="1">
        <v>0.002</v>
      </c>
      <c r="DE253" s="1">
        <v>2.393</v>
      </c>
      <c r="DF253" s="1">
        <v>0.228</v>
      </c>
      <c r="DG253" s="1">
        <v>0.053</v>
      </c>
      <c r="DH253" s="1">
        <v>0.281</v>
      </c>
      <c r="DI253" s="1">
        <v>0.403</v>
      </c>
      <c r="DJ253" s="1">
        <v>3.562</v>
      </c>
      <c r="DK253" s="1">
        <v>3.964</v>
      </c>
      <c r="DL253" s="1">
        <v>5120.212</v>
      </c>
      <c r="DM253" s="1">
        <v>2437.882</v>
      </c>
      <c r="DN253" s="1">
        <v>7558.094</v>
      </c>
      <c r="DO253" s="1">
        <v>0.0</v>
      </c>
      <c r="DP253" s="1">
        <v>3.033</v>
      </c>
      <c r="DQ253" s="1">
        <v>3.033</v>
      </c>
      <c r="DR253" s="1" t="s">
        <v>149</v>
      </c>
      <c r="DS253" s="1" t="s">
        <v>149</v>
      </c>
      <c r="DT253" s="1" t="s">
        <v>158</v>
      </c>
      <c r="DU253" s="1" t="s">
        <v>149</v>
      </c>
      <c r="DV253" s="1">
        <v>3212.573</v>
      </c>
      <c r="DW253" s="1" t="s">
        <v>1092</v>
      </c>
      <c r="DX253" s="1">
        <v>3627.823</v>
      </c>
      <c r="DY253" s="1">
        <v>8.043</v>
      </c>
      <c r="DZ253" s="1">
        <v>3588.744</v>
      </c>
      <c r="EA253" s="1" t="s">
        <v>149</v>
      </c>
      <c r="EB253" s="1" t="s">
        <v>149</v>
      </c>
      <c r="EC253" s="1" t="s">
        <v>158</v>
      </c>
      <c r="ED253" s="1" t="s">
        <v>149</v>
      </c>
      <c r="EE253" s="1" t="s">
        <v>887</v>
      </c>
      <c r="EF253" s="1" t="s">
        <v>151</v>
      </c>
      <c r="EG253" s="1" t="s">
        <v>151</v>
      </c>
    </row>
    <row r="254" ht="14.25" customHeight="1">
      <c r="A254" s="1" t="s">
        <v>888</v>
      </c>
      <c r="B254" s="1" t="s">
        <v>136</v>
      </c>
      <c r="C254" s="1">
        <v>34.0</v>
      </c>
      <c r="D254" s="4" t="s">
        <v>137</v>
      </c>
      <c r="E254" s="1">
        <v>94.2</v>
      </c>
      <c r="F254" s="1">
        <v>31.0</v>
      </c>
      <c r="G254" s="1" t="s">
        <v>138</v>
      </c>
      <c r="H254" s="1">
        <v>24.2</v>
      </c>
      <c r="I254" s="1">
        <v>111.0</v>
      </c>
      <c r="J254" s="1">
        <v>166.0</v>
      </c>
      <c r="K254" s="1">
        <v>5.35483871</v>
      </c>
      <c r="L254" s="1">
        <v>243.5</v>
      </c>
      <c r="M254" s="1">
        <v>2.0</v>
      </c>
      <c r="N254" s="1">
        <v>81.0</v>
      </c>
      <c r="O254" s="1">
        <v>5.5</v>
      </c>
      <c r="P254" s="1">
        <v>0.57</v>
      </c>
      <c r="Q254" s="1">
        <v>8.65</v>
      </c>
      <c r="R254" s="1">
        <v>0.065895954</v>
      </c>
      <c r="S254" s="1">
        <v>121.0</v>
      </c>
      <c r="T254" s="1">
        <v>7.26</v>
      </c>
      <c r="U254" s="1">
        <v>4.4955</v>
      </c>
      <c r="V254" s="1">
        <v>113.2</v>
      </c>
      <c r="W254" s="1">
        <f t="shared" si="1"/>
        <v>145.8563536</v>
      </c>
      <c r="X254" s="1">
        <v>109.0</v>
      </c>
      <c r="Y254" s="1">
        <v>68.93946288</v>
      </c>
      <c r="Z254" s="1">
        <f t="shared" si="2"/>
        <v>1.450548</v>
      </c>
      <c r="AA254" s="1">
        <v>0.360574505</v>
      </c>
      <c r="AB254" s="1">
        <v>79.4</v>
      </c>
      <c r="AC254" s="1">
        <v>23.50333487</v>
      </c>
      <c r="AD254" s="1" t="s">
        <v>154</v>
      </c>
      <c r="AE254" s="1">
        <v>30.62260151</v>
      </c>
      <c r="AF254" s="1">
        <v>86.6</v>
      </c>
      <c r="AG254" s="1" t="s">
        <v>140</v>
      </c>
      <c r="AH254" s="1" t="s">
        <v>154</v>
      </c>
      <c r="AI254" s="1" t="s">
        <v>142</v>
      </c>
      <c r="AJ254" s="1" t="s">
        <v>142</v>
      </c>
      <c r="AK254" s="1" t="s">
        <v>143</v>
      </c>
      <c r="AL254" s="1">
        <v>120.0</v>
      </c>
      <c r="AM254" s="1">
        <v>71.0</v>
      </c>
      <c r="AN254" s="1">
        <v>2333.73</v>
      </c>
      <c r="AO254" s="1">
        <v>17.8074</v>
      </c>
      <c r="AP254" s="1">
        <v>908.656</v>
      </c>
      <c r="AQ254" s="1">
        <v>1403.3</v>
      </c>
      <c r="AR254" s="1">
        <v>13.5779</v>
      </c>
      <c r="AS254" s="1">
        <v>1292.16</v>
      </c>
      <c r="AT254" s="1">
        <v>2627.64</v>
      </c>
      <c r="AU254" s="1">
        <v>254.797</v>
      </c>
      <c r="AV254" s="1">
        <v>10.8794</v>
      </c>
      <c r="AW254" s="1">
        <v>1.2369</v>
      </c>
      <c r="AX254" s="1">
        <v>3.27559</v>
      </c>
      <c r="AY254" s="1">
        <v>924.113</v>
      </c>
      <c r="AZ254" s="1">
        <v>1.01696</v>
      </c>
      <c r="BA254" s="1">
        <v>2.03671</v>
      </c>
      <c r="BB254" s="1">
        <v>10.9037</v>
      </c>
      <c r="BC254" s="1">
        <v>7.02786</v>
      </c>
      <c r="BD254" s="1">
        <v>1.34806</v>
      </c>
      <c r="BE254" s="1">
        <v>366.187</v>
      </c>
      <c r="BF254" s="1">
        <v>7.38527</v>
      </c>
      <c r="BG254" s="1">
        <v>122.418</v>
      </c>
      <c r="BH254" s="1">
        <v>1.442069104</v>
      </c>
      <c r="BI254" s="1">
        <v>0.296195116</v>
      </c>
      <c r="BJ254" s="1">
        <v>0.124748803</v>
      </c>
      <c r="BK254" s="1">
        <v>0.015463229</v>
      </c>
      <c r="BL254" s="1" t="s">
        <v>156</v>
      </c>
      <c r="BM254" s="1" t="s">
        <v>146</v>
      </c>
      <c r="BN254" s="1" t="s">
        <v>146</v>
      </c>
      <c r="BO254" s="1" t="s">
        <v>145</v>
      </c>
      <c r="BP254" s="1" t="s">
        <v>146</v>
      </c>
      <c r="BQ254" s="1" t="s">
        <v>146</v>
      </c>
      <c r="BR254" s="1" t="s">
        <v>146</v>
      </c>
      <c r="BS254" s="1">
        <v>101.3165147</v>
      </c>
      <c r="BT254" s="1">
        <v>2.351198924</v>
      </c>
      <c r="BU254" s="1">
        <v>0.697821993</v>
      </c>
      <c r="BV254" s="1">
        <v>0.360912906</v>
      </c>
      <c r="BW254" s="1">
        <v>0.102155834</v>
      </c>
      <c r="BX254" s="1">
        <v>0.601524017</v>
      </c>
      <c r="BY254" s="1">
        <v>0.257722373</v>
      </c>
      <c r="BZ254" s="1" t="s">
        <v>1091</v>
      </c>
      <c r="CA254" s="1">
        <v>21.55196305</v>
      </c>
      <c r="CB254" s="1" t="s">
        <v>148</v>
      </c>
      <c r="CC254" s="1">
        <v>0.040793501</v>
      </c>
      <c r="CD254" s="1">
        <v>0.239286555</v>
      </c>
      <c r="CE254" s="1">
        <v>0.029491406</v>
      </c>
      <c r="CF254" s="1">
        <v>0.114021662</v>
      </c>
      <c r="CG254" s="1">
        <v>0.248116317</v>
      </c>
      <c r="CH254" s="1">
        <v>1148.167</v>
      </c>
      <c r="CI254" s="2" t="s">
        <v>1080</v>
      </c>
      <c r="CJ254" s="1">
        <v>431.991</v>
      </c>
      <c r="CK254" s="1">
        <v>364.78</v>
      </c>
      <c r="CL254" s="1">
        <v>67.211</v>
      </c>
      <c r="CM254" s="1">
        <v>356.967</v>
      </c>
      <c r="CN254" s="1">
        <v>58.872</v>
      </c>
      <c r="CO254" s="1">
        <v>3.8</v>
      </c>
      <c r="CP254" s="1">
        <v>0.0</v>
      </c>
      <c r="CQ254" s="1">
        <v>3.8</v>
      </c>
      <c r="CR254" s="1">
        <v>0.0</v>
      </c>
      <c r="CS254" s="1">
        <v>12.352</v>
      </c>
      <c r="CT254" s="1">
        <v>12.352</v>
      </c>
      <c r="CU254" s="1">
        <v>0.0</v>
      </c>
      <c r="CV254" s="1">
        <v>0.002</v>
      </c>
      <c r="CW254" s="1">
        <v>0.0</v>
      </c>
      <c r="CX254" s="1">
        <v>0.0</v>
      </c>
      <c r="CY254" s="1">
        <v>345.444</v>
      </c>
      <c r="CZ254" s="1">
        <v>0.045</v>
      </c>
      <c r="DA254" s="1">
        <v>0.323</v>
      </c>
      <c r="DB254" s="1">
        <v>0.369</v>
      </c>
      <c r="DC254" s="1">
        <v>0.0</v>
      </c>
      <c r="DD254" s="1">
        <v>0.031</v>
      </c>
      <c r="DE254" s="1">
        <v>0.031</v>
      </c>
      <c r="DF254" s="1">
        <v>9.658</v>
      </c>
      <c r="DG254" s="1">
        <v>1.448</v>
      </c>
      <c r="DH254" s="1">
        <v>11.107</v>
      </c>
      <c r="DI254" s="1">
        <v>0.656</v>
      </c>
      <c r="DJ254" s="1">
        <v>5.063</v>
      </c>
      <c r="DK254" s="1">
        <v>5.719</v>
      </c>
      <c r="DL254" s="1">
        <v>5.137</v>
      </c>
      <c r="DM254" s="1">
        <v>47.972</v>
      </c>
      <c r="DN254" s="1">
        <v>53.109</v>
      </c>
      <c r="DO254" s="1">
        <v>0.0</v>
      </c>
      <c r="DP254" s="1">
        <v>12.352</v>
      </c>
      <c r="DQ254" s="1">
        <v>12.352</v>
      </c>
      <c r="DR254" s="1" t="s">
        <v>157</v>
      </c>
      <c r="DS254" s="1" t="s">
        <v>157</v>
      </c>
      <c r="DT254" s="1" t="s">
        <v>149</v>
      </c>
      <c r="DU254" s="1" t="s">
        <v>158</v>
      </c>
      <c r="DV254" s="1">
        <v>491.988</v>
      </c>
      <c r="DW254" s="1" t="s">
        <v>1093</v>
      </c>
      <c r="DX254" s="1">
        <v>185.107</v>
      </c>
      <c r="DY254" s="1">
        <v>152.96</v>
      </c>
      <c r="DZ254" s="1">
        <v>25.226</v>
      </c>
      <c r="EA254" s="1" t="s">
        <v>157</v>
      </c>
      <c r="EB254" s="1" t="s">
        <v>157</v>
      </c>
      <c r="EC254" s="1" t="s">
        <v>149</v>
      </c>
      <c r="ED254" s="1" t="s">
        <v>158</v>
      </c>
      <c r="EE254" s="1" t="s">
        <v>889</v>
      </c>
      <c r="EF254" s="1" t="s">
        <v>151</v>
      </c>
      <c r="EG254" s="1" t="s">
        <v>151</v>
      </c>
    </row>
    <row r="255" ht="14.25" customHeight="1">
      <c r="A255" s="1" t="s">
        <v>894</v>
      </c>
      <c r="B255" s="1" t="s">
        <v>153</v>
      </c>
      <c r="C255" s="1">
        <v>23.0</v>
      </c>
      <c r="D255" s="4" t="s">
        <v>137</v>
      </c>
      <c r="E255" s="1">
        <v>93.2</v>
      </c>
      <c r="F255" s="1">
        <v>54.0</v>
      </c>
      <c r="G255" s="1" t="s">
        <v>154</v>
      </c>
      <c r="H255" s="1">
        <v>23.6</v>
      </c>
      <c r="I255" s="1">
        <v>111.0</v>
      </c>
      <c r="J255" s="1">
        <v>189.0</v>
      </c>
      <c r="K255" s="1">
        <v>3.5</v>
      </c>
      <c r="L255" s="1">
        <v>165.4</v>
      </c>
      <c r="M255" s="1">
        <v>1.3</v>
      </c>
      <c r="N255" s="1">
        <v>80.0</v>
      </c>
      <c r="O255" s="1">
        <v>5.2</v>
      </c>
      <c r="P255" s="1">
        <v>1.9</v>
      </c>
      <c r="Q255" s="1">
        <v>4.4</v>
      </c>
      <c r="R255" s="1">
        <v>0.431818182</v>
      </c>
      <c r="S255" s="1">
        <v>118.0</v>
      </c>
      <c r="T255" s="1">
        <v>5.91</v>
      </c>
      <c r="U255" s="1">
        <v>4.44</v>
      </c>
      <c r="V255" s="1">
        <v>101.1</v>
      </c>
      <c r="W255" s="1">
        <f t="shared" si="1"/>
        <v>125.7446809</v>
      </c>
      <c r="X255" s="1">
        <v>134.0</v>
      </c>
      <c r="Y255" s="1">
        <v>85.74564412</v>
      </c>
      <c r="Z255" s="1">
        <f t="shared" si="2"/>
        <v>1.16624</v>
      </c>
      <c r="AA255" s="1">
        <v>0.373328269</v>
      </c>
      <c r="AB255" s="1">
        <v>52.6</v>
      </c>
      <c r="AC255" s="1">
        <v>19.62855754</v>
      </c>
      <c r="AD255" s="1" t="s">
        <v>154</v>
      </c>
      <c r="AE255" s="1">
        <v>28.20727562</v>
      </c>
      <c r="AF255" s="1">
        <v>66.5</v>
      </c>
      <c r="AG255" s="1" t="s">
        <v>154</v>
      </c>
      <c r="AH255" s="1" t="s">
        <v>154</v>
      </c>
      <c r="AI255" s="1" t="s">
        <v>142</v>
      </c>
      <c r="AJ255" s="1" t="s">
        <v>167</v>
      </c>
      <c r="AK255" s="1" t="s">
        <v>170</v>
      </c>
      <c r="AL255" s="1">
        <v>104.0</v>
      </c>
      <c r="AM255" s="1">
        <v>76.0</v>
      </c>
      <c r="AN255" s="1">
        <v>2180.0</v>
      </c>
      <c r="AO255" s="1">
        <v>12.5687</v>
      </c>
      <c r="AP255" s="1">
        <v>401.914</v>
      </c>
      <c r="AQ255" s="1">
        <v>805.418</v>
      </c>
      <c r="AR255" s="1">
        <v>12.7084</v>
      </c>
      <c r="AS255" s="1">
        <v>1466.08</v>
      </c>
      <c r="AT255" s="1">
        <v>2521.63</v>
      </c>
      <c r="AU255" s="1">
        <v>215.323</v>
      </c>
      <c r="AV255" s="1">
        <v>9.51118</v>
      </c>
      <c r="AW255" s="1">
        <v>1.14899</v>
      </c>
      <c r="AX255" s="1">
        <v>4.20781</v>
      </c>
      <c r="AY255" s="1">
        <v>827.554</v>
      </c>
      <c r="AZ255" s="1">
        <v>0.901781</v>
      </c>
      <c r="BA255" s="1">
        <v>1.55387</v>
      </c>
      <c r="BB255" s="1">
        <v>13.4824</v>
      </c>
      <c r="BC255" s="1">
        <v>4.28526</v>
      </c>
      <c r="BD255" s="1">
        <v>2.86907</v>
      </c>
      <c r="BE255" s="1">
        <v>320.351</v>
      </c>
      <c r="BF255" s="1">
        <v>6.79589</v>
      </c>
      <c r="BG255" s="1">
        <v>136.335</v>
      </c>
      <c r="BH255" s="1">
        <v>2.543320079</v>
      </c>
      <c r="BI255" s="1">
        <v>0.665673237</v>
      </c>
      <c r="BJ255" s="1">
        <v>0.164645815</v>
      </c>
      <c r="BK255" s="1">
        <v>0.0</v>
      </c>
      <c r="BL255" s="1" t="s">
        <v>156</v>
      </c>
      <c r="BM255" s="1" t="s">
        <v>146</v>
      </c>
      <c r="BN255" s="1" t="s">
        <v>146</v>
      </c>
      <c r="BO255" s="1" t="s">
        <v>146</v>
      </c>
      <c r="BP255" s="1" t="s">
        <v>146</v>
      </c>
      <c r="BQ255" s="1" t="s">
        <v>146</v>
      </c>
      <c r="BR255" s="1" t="s">
        <v>146</v>
      </c>
      <c r="BS255" s="1">
        <v>215.0345973</v>
      </c>
      <c r="BT255" s="1">
        <v>3.765355511</v>
      </c>
      <c r="BU255" s="1">
        <v>1.641923648</v>
      </c>
      <c r="BV255" s="1">
        <v>1.134186511</v>
      </c>
      <c r="BW255" s="1">
        <v>0.38935407</v>
      </c>
      <c r="BX255" s="1">
        <v>1.045489083</v>
      </c>
      <c r="BY255" s="1">
        <v>0.479582148</v>
      </c>
      <c r="BZ255" s="1" t="s">
        <v>1091</v>
      </c>
      <c r="CA255" s="1">
        <v>26.76691729</v>
      </c>
      <c r="CB255" s="1" t="s">
        <v>154</v>
      </c>
      <c r="CC255" s="1">
        <v>0.41925074</v>
      </c>
      <c r="CD255" s="1">
        <v>0.077133984</v>
      </c>
      <c r="CE255" s="1">
        <v>0.071407774</v>
      </c>
      <c r="CF255" s="1">
        <v>0.127505217</v>
      </c>
      <c r="CG255" s="1">
        <v>0.122919396</v>
      </c>
      <c r="CH255" s="1">
        <v>539.101</v>
      </c>
      <c r="CI255" s="2" t="s">
        <v>1093</v>
      </c>
      <c r="CJ255" s="1">
        <v>471.481</v>
      </c>
      <c r="CK255" s="1">
        <v>430.177</v>
      </c>
      <c r="CL255" s="1">
        <v>41.304</v>
      </c>
      <c r="CM255" s="1">
        <v>421.313</v>
      </c>
      <c r="CN255" s="1">
        <v>42.652</v>
      </c>
      <c r="CO255" s="1">
        <v>4.029</v>
      </c>
      <c r="CP255" s="1">
        <v>0.0</v>
      </c>
      <c r="CQ255" s="1">
        <v>4.029</v>
      </c>
      <c r="CR255" s="1">
        <v>0.0</v>
      </c>
      <c r="CS255" s="1">
        <v>3.488</v>
      </c>
      <c r="CT255" s="1">
        <v>3.488</v>
      </c>
      <c r="CU255" s="1">
        <v>0.0</v>
      </c>
      <c r="CV255" s="1">
        <v>0.074</v>
      </c>
      <c r="CW255" s="1">
        <v>0.025</v>
      </c>
      <c r="CX255" s="1">
        <v>0.0</v>
      </c>
      <c r="CY255" s="1">
        <v>51.85</v>
      </c>
      <c r="CZ255" s="1">
        <v>0.344</v>
      </c>
      <c r="DA255" s="1">
        <v>0.732</v>
      </c>
      <c r="DB255" s="1">
        <v>1.075</v>
      </c>
      <c r="DC255" s="1">
        <v>0.725</v>
      </c>
      <c r="DD255" s="1">
        <v>0.286</v>
      </c>
      <c r="DE255" s="1">
        <v>1.011</v>
      </c>
      <c r="DF255" s="1">
        <v>360.269</v>
      </c>
      <c r="DG255" s="1">
        <v>7.083</v>
      </c>
      <c r="DH255" s="1">
        <v>367.352</v>
      </c>
      <c r="DI255" s="1">
        <v>0.517</v>
      </c>
      <c r="DJ255" s="1">
        <v>0.959</v>
      </c>
      <c r="DK255" s="1">
        <v>1.477</v>
      </c>
      <c r="DL255" s="1">
        <v>12.404</v>
      </c>
      <c r="DM255" s="1">
        <v>28.742</v>
      </c>
      <c r="DN255" s="1">
        <v>41.146</v>
      </c>
      <c r="DO255" s="1">
        <v>0.0</v>
      </c>
      <c r="DP255" s="1">
        <v>3.488</v>
      </c>
      <c r="DQ255" s="1">
        <v>3.488</v>
      </c>
      <c r="DR255" s="1" t="s">
        <v>158</v>
      </c>
      <c r="DS255" s="1" t="s">
        <v>157</v>
      </c>
      <c r="DT255" s="1" t="s">
        <v>149</v>
      </c>
      <c r="DU255" s="1" t="s">
        <v>158</v>
      </c>
      <c r="DV255" s="1">
        <v>247.294</v>
      </c>
      <c r="DW255" s="1" t="s">
        <v>1093</v>
      </c>
      <c r="DX255" s="1">
        <v>216.276</v>
      </c>
      <c r="DY255" s="1">
        <v>193.263</v>
      </c>
      <c r="DZ255" s="1">
        <v>19.565</v>
      </c>
      <c r="EA255" s="1" t="s">
        <v>158</v>
      </c>
      <c r="EB255" s="1" t="s">
        <v>157</v>
      </c>
      <c r="EC255" s="1" t="s">
        <v>149</v>
      </c>
      <c r="ED255" s="1" t="s">
        <v>158</v>
      </c>
      <c r="EE255" s="1" t="s">
        <v>895</v>
      </c>
      <c r="EF255" s="1" t="s">
        <v>151</v>
      </c>
      <c r="EG255" s="1" t="s">
        <v>151</v>
      </c>
    </row>
    <row r="256" ht="14.25" customHeight="1">
      <c r="A256" s="1" t="s">
        <v>896</v>
      </c>
      <c r="B256" s="1" t="s">
        <v>153</v>
      </c>
      <c r="C256" s="1">
        <v>54.0</v>
      </c>
      <c r="D256" s="4" t="s">
        <v>161</v>
      </c>
      <c r="E256" s="1">
        <v>113.0</v>
      </c>
      <c r="F256" s="1">
        <v>49.0</v>
      </c>
      <c r="G256" s="1" t="s">
        <v>154</v>
      </c>
      <c r="H256" s="1">
        <v>17.2</v>
      </c>
      <c r="I256" s="1">
        <v>161.0</v>
      </c>
      <c r="J256" s="1">
        <v>227.0</v>
      </c>
      <c r="K256" s="1">
        <v>4.632653061</v>
      </c>
      <c r="L256" s="1">
        <v>66.6</v>
      </c>
      <c r="M256" s="1">
        <v>0.9</v>
      </c>
      <c r="N256" s="1">
        <v>92.0</v>
      </c>
      <c r="O256" s="1">
        <v>5.5</v>
      </c>
      <c r="P256" s="1">
        <v>6.55</v>
      </c>
      <c r="Q256" s="1">
        <v>9.36</v>
      </c>
      <c r="R256" s="1">
        <v>0.699786325</v>
      </c>
      <c r="S256" s="1">
        <v>86.0</v>
      </c>
      <c r="T256" s="1">
        <v>16.43</v>
      </c>
      <c r="U256" s="1">
        <v>5.106</v>
      </c>
      <c r="V256" s="1">
        <v>152.7</v>
      </c>
      <c r="W256" s="1">
        <f t="shared" si="1"/>
        <v>204.607721</v>
      </c>
      <c r="X256" s="1">
        <v>47.4</v>
      </c>
      <c r="Y256" s="1">
        <v>26.82033167</v>
      </c>
      <c r="Z256" s="1">
        <f t="shared" si="2"/>
        <v>3.728514667</v>
      </c>
      <c r="AA256" s="1">
        <v>0.31413392</v>
      </c>
      <c r="AB256" s="1">
        <v>59.0</v>
      </c>
      <c r="AC256" s="1">
        <v>25.67163971</v>
      </c>
      <c r="AD256" s="1" t="s">
        <v>139</v>
      </c>
      <c r="AE256" s="1">
        <v>44.63275512</v>
      </c>
      <c r="AF256" s="1">
        <v>89.5</v>
      </c>
      <c r="AG256" s="1" t="s">
        <v>140</v>
      </c>
      <c r="AH256" s="1" t="s">
        <v>141</v>
      </c>
      <c r="AI256" s="1" t="s">
        <v>142</v>
      </c>
      <c r="AJ256" s="1" t="s">
        <v>142</v>
      </c>
      <c r="AK256" s="1" t="s">
        <v>173</v>
      </c>
      <c r="AL256" s="1">
        <v>106.0</v>
      </c>
      <c r="AM256" s="1">
        <v>64.0</v>
      </c>
      <c r="AN256" s="1">
        <v>1790.42</v>
      </c>
      <c r="AO256" s="1">
        <v>14.9634</v>
      </c>
      <c r="AP256" s="1">
        <v>340.233</v>
      </c>
      <c r="AQ256" s="1">
        <v>824.524</v>
      </c>
      <c r="AR256" s="1">
        <v>12.5496</v>
      </c>
      <c r="AS256" s="1">
        <v>879.941</v>
      </c>
      <c r="AT256" s="1">
        <v>2809.1</v>
      </c>
      <c r="AU256" s="1">
        <v>208.051</v>
      </c>
      <c r="AV256" s="1">
        <v>10.3975</v>
      </c>
      <c r="AW256" s="1">
        <v>1.51785</v>
      </c>
      <c r="AX256" s="1">
        <v>3.02614</v>
      </c>
      <c r="AY256" s="1">
        <v>735.121</v>
      </c>
      <c r="AZ256" s="1">
        <v>1.43069</v>
      </c>
      <c r="BA256" s="1">
        <v>1.84154</v>
      </c>
      <c r="BB256" s="1">
        <v>16.0138</v>
      </c>
      <c r="BC256" s="1">
        <v>4.6326</v>
      </c>
      <c r="BD256" s="1">
        <v>1.46395</v>
      </c>
      <c r="BE256" s="1">
        <v>313.154</v>
      </c>
      <c r="BF256" s="1">
        <v>7.65455</v>
      </c>
      <c r="BG256" s="1">
        <v>188.967</v>
      </c>
      <c r="BH256" s="1">
        <v>1.817431953</v>
      </c>
      <c r="BI256" s="1">
        <v>0.721276017</v>
      </c>
      <c r="BJ256" s="1">
        <v>0.199055103</v>
      </c>
      <c r="BK256" s="1">
        <v>0.0</v>
      </c>
      <c r="BL256" s="1" t="s">
        <v>144</v>
      </c>
      <c r="BM256" s="1" t="s">
        <v>146</v>
      </c>
      <c r="BN256" s="1" t="s">
        <v>146</v>
      </c>
      <c r="BO256" s="1" t="s">
        <v>145</v>
      </c>
      <c r="BP256" s="1" t="s">
        <v>146</v>
      </c>
      <c r="BQ256" s="1" t="s">
        <v>146</v>
      </c>
      <c r="BR256" s="1" t="s">
        <v>145</v>
      </c>
      <c r="BS256" s="1">
        <v>63.79154995</v>
      </c>
      <c r="BT256" s="1">
        <v>35.3199335</v>
      </c>
      <c r="BU256" s="1">
        <v>37.74733845</v>
      </c>
      <c r="BV256" s="1">
        <v>34.98306203</v>
      </c>
      <c r="BW256" s="1">
        <v>16.17549992</v>
      </c>
      <c r="BX256" s="1">
        <v>0.652742979</v>
      </c>
      <c r="BY256" s="1">
        <v>0.364660882</v>
      </c>
      <c r="BZ256" s="1" t="s">
        <v>1091</v>
      </c>
      <c r="CA256" s="1">
        <v>42.12290503</v>
      </c>
      <c r="CB256" s="1" t="s">
        <v>148</v>
      </c>
      <c r="CC256" s="1">
        <v>0.044504414</v>
      </c>
      <c r="CD256" s="1">
        <v>0.175273293</v>
      </c>
      <c r="CE256" s="1">
        <v>0.015093994</v>
      </c>
      <c r="CF256" s="1">
        <v>0.123999451</v>
      </c>
      <c r="CG256" s="1">
        <v>0.10350821</v>
      </c>
      <c r="CH256" s="1">
        <v>630.546</v>
      </c>
      <c r="CI256" s="2" t="s">
        <v>1093</v>
      </c>
      <c r="CJ256" s="1">
        <v>842.306</v>
      </c>
      <c r="CK256" s="1">
        <v>730.491</v>
      </c>
      <c r="CL256" s="1">
        <v>111.814</v>
      </c>
      <c r="CM256" s="1">
        <v>346.703</v>
      </c>
      <c r="CN256" s="1">
        <v>485.284</v>
      </c>
      <c r="CO256" s="1">
        <v>2.728</v>
      </c>
      <c r="CP256" s="1">
        <v>0.0</v>
      </c>
      <c r="CQ256" s="1">
        <v>2.728</v>
      </c>
      <c r="CR256" s="1">
        <v>0.0</v>
      </c>
      <c r="CS256" s="1">
        <v>7.589</v>
      </c>
      <c r="CT256" s="1">
        <v>7.589</v>
      </c>
      <c r="CU256" s="1">
        <v>0.0</v>
      </c>
      <c r="CV256" s="1">
        <v>0.752</v>
      </c>
      <c r="CW256" s="1">
        <v>131.447</v>
      </c>
      <c r="CX256" s="1">
        <v>0.0</v>
      </c>
      <c r="CY256" s="1">
        <v>24.062</v>
      </c>
      <c r="CZ256" s="1">
        <v>0.249</v>
      </c>
      <c r="DA256" s="1">
        <v>0.0</v>
      </c>
      <c r="DB256" s="1">
        <v>0.249</v>
      </c>
      <c r="DC256" s="1">
        <v>5.146</v>
      </c>
      <c r="DD256" s="1">
        <v>0.005</v>
      </c>
      <c r="DE256" s="1">
        <v>5.151</v>
      </c>
      <c r="DF256" s="1">
        <v>185.649</v>
      </c>
      <c r="DG256" s="1">
        <v>0.145</v>
      </c>
      <c r="DH256" s="1">
        <v>185.794</v>
      </c>
      <c r="DI256" s="1">
        <v>0.744</v>
      </c>
      <c r="DJ256" s="1">
        <v>0.647</v>
      </c>
      <c r="DK256" s="1">
        <v>1.391</v>
      </c>
      <c r="DL256" s="1">
        <v>380.458</v>
      </c>
      <c r="DM256" s="1">
        <v>103.419</v>
      </c>
      <c r="DN256" s="1">
        <v>483.877</v>
      </c>
      <c r="DO256" s="1">
        <v>0.0</v>
      </c>
      <c r="DP256" s="1">
        <v>7.589</v>
      </c>
      <c r="DQ256" s="1">
        <v>7.589</v>
      </c>
      <c r="DR256" s="1" t="s">
        <v>158</v>
      </c>
      <c r="DS256" s="1" t="s">
        <v>149</v>
      </c>
      <c r="DT256" s="1" t="s">
        <v>149</v>
      </c>
      <c r="DU256" s="1" t="s">
        <v>149</v>
      </c>
      <c r="DV256" s="1">
        <v>352.178</v>
      </c>
      <c r="DW256" s="1" t="s">
        <v>1093</v>
      </c>
      <c r="DX256" s="1">
        <v>470.451</v>
      </c>
      <c r="DY256" s="1">
        <v>193.644</v>
      </c>
      <c r="DZ256" s="1">
        <v>271.045</v>
      </c>
      <c r="EA256" s="1" t="s">
        <v>158</v>
      </c>
      <c r="EB256" s="1" t="s">
        <v>149</v>
      </c>
      <c r="EC256" s="1" t="s">
        <v>149</v>
      </c>
      <c r="ED256" s="1" t="s">
        <v>149</v>
      </c>
      <c r="EE256" s="1" t="s">
        <v>897</v>
      </c>
      <c r="EF256" s="1" t="s">
        <v>151</v>
      </c>
      <c r="EG256" s="1" t="s">
        <v>151</v>
      </c>
    </row>
    <row r="257" ht="14.25" customHeight="1">
      <c r="A257" s="1" t="s">
        <v>898</v>
      </c>
      <c r="B257" s="1" t="s">
        <v>136</v>
      </c>
      <c r="C257" s="1">
        <v>28.0</v>
      </c>
      <c r="D257" s="4" t="s">
        <v>137</v>
      </c>
      <c r="E257" s="1">
        <v>701.0</v>
      </c>
      <c r="F257" s="1">
        <v>38.0</v>
      </c>
      <c r="G257" s="1" t="s">
        <v>138</v>
      </c>
      <c r="H257" s="1">
        <v>30.4</v>
      </c>
      <c r="I257" s="1">
        <v>139.0</v>
      </c>
      <c r="J257" s="1">
        <v>207.0</v>
      </c>
      <c r="K257" s="1">
        <v>5.447368421</v>
      </c>
      <c r="L257" s="1">
        <v>221.9</v>
      </c>
      <c r="M257" s="1">
        <v>0.9</v>
      </c>
      <c r="N257" s="1">
        <v>74.0</v>
      </c>
      <c r="O257" s="1">
        <v>5.2</v>
      </c>
      <c r="P257" s="1">
        <v>2.6</v>
      </c>
      <c r="Q257" s="1">
        <v>4.53</v>
      </c>
      <c r="R257" s="1">
        <v>0.573951435</v>
      </c>
      <c r="S257" s="1">
        <v>152.0</v>
      </c>
      <c r="T257" s="1">
        <v>12.72</v>
      </c>
      <c r="U257" s="1">
        <v>4.107</v>
      </c>
      <c r="V257" s="1">
        <v>197.4</v>
      </c>
      <c r="W257" s="1">
        <f t="shared" si="1"/>
        <v>419.1103789</v>
      </c>
      <c r="X257" s="1">
        <v>64.5</v>
      </c>
      <c r="Y257" s="1">
        <v>43.06958667</v>
      </c>
      <c r="Z257" s="1">
        <f t="shared" si="2"/>
        <v>2.321824</v>
      </c>
      <c r="AA257" s="1">
        <v>0.335835405</v>
      </c>
      <c r="AB257" s="1">
        <v>85.2</v>
      </c>
      <c r="AC257" s="1">
        <v>27.82040816</v>
      </c>
      <c r="AD257" s="1" t="s">
        <v>139</v>
      </c>
      <c r="AE257" s="1">
        <v>36.04380071</v>
      </c>
      <c r="AF257" s="1">
        <v>95.9</v>
      </c>
      <c r="AG257" s="1" t="s">
        <v>140</v>
      </c>
      <c r="AH257" s="1" t="s">
        <v>141</v>
      </c>
      <c r="AI257" s="1" t="s">
        <v>142</v>
      </c>
      <c r="AJ257" s="1" t="s">
        <v>167</v>
      </c>
      <c r="AK257" s="1" t="s">
        <v>173</v>
      </c>
      <c r="AL257" s="1">
        <v>130.0</v>
      </c>
      <c r="AM257" s="1">
        <v>94.0</v>
      </c>
      <c r="AN257" s="1">
        <v>2120.07</v>
      </c>
      <c r="AO257" s="1">
        <v>16.9106</v>
      </c>
      <c r="AP257" s="1">
        <v>763.449</v>
      </c>
      <c r="AQ257" s="1">
        <v>1067.63</v>
      </c>
      <c r="AR257" s="1">
        <v>11.7323</v>
      </c>
      <c r="AS257" s="1">
        <v>1506.67</v>
      </c>
      <c r="AT257" s="1">
        <v>3079.27</v>
      </c>
      <c r="AU257" s="1">
        <v>253.576</v>
      </c>
      <c r="AV257" s="1">
        <v>10.378</v>
      </c>
      <c r="AW257" s="1">
        <v>1.19844</v>
      </c>
      <c r="AX257" s="1">
        <v>3.16811</v>
      </c>
      <c r="AY257" s="1">
        <v>872.991</v>
      </c>
      <c r="AZ257" s="1">
        <v>0.938523</v>
      </c>
      <c r="BA257" s="1">
        <v>2.13306</v>
      </c>
      <c r="BB257" s="1">
        <v>15.4097</v>
      </c>
      <c r="BC257" s="1">
        <v>5.15359</v>
      </c>
      <c r="BD257" s="1">
        <v>1.30938</v>
      </c>
      <c r="BE257" s="1">
        <v>321.124</v>
      </c>
      <c r="BF257" s="1">
        <v>7.07095</v>
      </c>
      <c r="BG257" s="1">
        <v>137.488</v>
      </c>
      <c r="BH257" s="1">
        <v>1.28786311</v>
      </c>
      <c r="BI257" s="1">
        <v>0.359510374</v>
      </c>
      <c r="BJ257" s="1">
        <v>0.179922682</v>
      </c>
      <c r="BK257" s="1">
        <v>0.026060632</v>
      </c>
      <c r="BL257" s="1" t="s">
        <v>144</v>
      </c>
      <c r="BM257" s="1" t="s">
        <v>145</v>
      </c>
      <c r="BN257" s="1" t="s">
        <v>145</v>
      </c>
      <c r="BO257" s="1" t="s">
        <v>145</v>
      </c>
      <c r="BP257" s="1" t="s">
        <v>146</v>
      </c>
      <c r="BQ257" s="1" t="s">
        <v>146</v>
      </c>
      <c r="BR257" s="1" t="s">
        <v>146</v>
      </c>
      <c r="BS257" s="1">
        <v>74.45921917</v>
      </c>
      <c r="BT257" s="1">
        <v>36.33938778</v>
      </c>
      <c r="BU257" s="1">
        <v>32.23447013</v>
      </c>
      <c r="BV257" s="1">
        <v>30.39093707</v>
      </c>
      <c r="BW257" s="1">
        <v>12.62891131</v>
      </c>
      <c r="BX257" s="1">
        <v>1.023017323</v>
      </c>
      <c r="BY257" s="1">
        <v>0.482555341</v>
      </c>
      <c r="BZ257" s="1" t="s">
        <v>1091</v>
      </c>
      <c r="CA257" s="1">
        <v>27.50364964</v>
      </c>
      <c r="CB257" s="1" t="s">
        <v>148</v>
      </c>
      <c r="CC257" s="1">
        <v>0.878985036</v>
      </c>
      <c r="CD257" s="1">
        <v>0.028937014</v>
      </c>
      <c r="CE257" s="1">
        <v>0.011711126</v>
      </c>
      <c r="CF257" s="1">
        <v>0.063078973</v>
      </c>
      <c r="CG257" s="1">
        <v>0.003562909</v>
      </c>
      <c r="CH257" s="1">
        <v>1463.86</v>
      </c>
      <c r="CI257" s="2" t="s">
        <v>1080</v>
      </c>
      <c r="CJ257" s="1">
        <v>935.985</v>
      </c>
      <c r="CK257" s="1">
        <v>608.733</v>
      </c>
      <c r="CL257" s="1">
        <v>327.252</v>
      </c>
      <c r="CM257" s="1">
        <v>148.079</v>
      </c>
      <c r="CN257" s="1">
        <v>767.981</v>
      </c>
      <c r="CO257" s="1">
        <v>5.167</v>
      </c>
      <c r="CP257" s="1">
        <v>0.0</v>
      </c>
      <c r="CQ257" s="1">
        <v>5.167</v>
      </c>
      <c r="CR257" s="1">
        <v>0.0</v>
      </c>
      <c r="CS257" s="1">
        <v>14.757</v>
      </c>
      <c r="CT257" s="1">
        <v>14.757</v>
      </c>
      <c r="CU257" s="1">
        <v>0.0</v>
      </c>
      <c r="CV257" s="1">
        <v>0.657</v>
      </c>
      <c r="CW257" s="1">
        <v>84.748</v>
      </c>
      <c r="CX257" s="1">
        <v>0.0</v>
      </c>
      <c r="CY257" s="1">
        <v>36.374</v>
      </c>
      <c r="CZ257" s="1">
        <v>0.07</v>
      </c>
      <c r="DA257" s="1">
        <v>0.5</v>
      </c>
      <c r="DB257" s="1">
        <v>0.57</v>
      </c>
      <c r="DC257" s="1">
        <v>1.623</v>
      </c>
      <c r="DD257" s="1">
        <v>0.547</v>
      </c>
      <c r="DE257" s="1">
        <v>2.17</v>
      </c>
      <c r="DF257" s="1">
        <v>16.887</v>
      </c>
      <c r="DG257" s="1">
        <v>7.33</v>
      </c>
      <c r="DH257" s="1">
        <v>24.217</v>
      </c>
      <c r="DI257" s="1">
        <v>25.029</v>
      </c>
      <c r="DJ257" s="1">
        <v>20.993</v>
      </c>
      <c r="DK257" s="1">
        <v>46.022</v>
      </c>
      <c r="DL257" s="1">
        <v>438.784</v>
      </c>
      <c r="DM257" s="1">
        <v>283.077</v>
      </c>
      <c r="DN257" s="1">
        <v>721.861</v>
      </c>
      <c r="DO257" s="1">
        <v>0.0</v>
      </c>
      <c r="DP257" s="1">
        <v>14.757</v>
      </c>
      <c r="DQ257" s="1">
        <v>14.757</v>
      </c>
      <c r="DR257" s="1" t="s">
        <v>149</v>
      </c>
      <c r="DS257" s="1" t="s">
        <v>149</v>
      </c>
      <c r="DT257" s="1" t="s">
        <v>157</v>
      </c>
      <c r="DU257" s="1" t="s">
        <v>149</v>
      </c>
      <c r="DV257" s="1">
        <v>690.477</v>
      </c>
      <c r="DW257" s="1" t="s">
        <v>1092</v>
      </c>
      <c r="DX257" s="1">
        <v>441.488</v>
      </c>
      <c r="DY257" s="1">
        <v>69.846</v>
      </c>
      <c r="DZ257" s="1">
        <v>362.243</v>
      </c>
      <c r="EA257" s="1" t="s">
        <v>149</v>
      </c>
      <c r="EB257" s="1" t="s">
        <v>149</v>
      </c>
      <c r="EC257" s="1" t="s">
        <v>157</v>
      </c>
      <c r="ED257" s="1" t="s">
        <v>149</v>
      </c>
      <c r="EE257" s="1" t="s">
        <v>899</v>
      </c>
      <c r="EF257" s="1" t="s">
        <v>151</v>
      </c>
      <c r="EG257" s="1" t="s">
        <v>151</v>
      </c>
    </row>
    <row r="258" ht="14.25" customHeight="1">
      <c r="A258" s="1" t="s">
        <v>906</v>
      </c>
      <c r="B258" s="1" t="s">
        <v>136</v>
      </c>
      <c r="C258" s="1">
        <v>43.0</v>
      </c>
      <c r="D258" s="4" t="s">
        <v>161</v>
      </c>
      <c r="E258" s="1">
        <v>100.0</v>
      </c>
      <c r="F258" s="1">
        <v>58.0</v>
      </c>
      <c r="G258" s="1" t="s">
        <v>154</v>
      </c>
      <c r="H258" s="1">
        <v>18.4</v>
      </c>
      <c r="I258" s="1">
        <v>133.0</v>
      </c>
      <c r="J258" s="1">
        <v>209.0</v>
      </c>
      <c r="K258" s="1">
        <v>3.603448276</v>
      </c>
      <c r="L258" s="1">
        <v>205.9</v>
      </c>
      <c r="M258" s="1">
        <v>0.4</v>
      </c>
      <c r="N258" s="1">
        <v>77.0</v>
      </c>
      <c r="O258" s="1">
        <v>5.4</v>
      </c>
      <c r="P258" s="1">
        <v>0.45</v>
      </c>
      <c r="Q258" s="1">
        <v>7.25</v>
      </c>
      <c r="R258" s="1">
        <v>0.062068966</v>
      </c>
      <c r="S258" s="1">
        <v>92.0</v>
      </c>
      <c r="T258" s="1">
        <v>3.87</v>
      </c>
      <c r="U258" s="1">
        <v>4.2735</v>
      </c>
      <c r="V258" s="1">
        <v>82.4</v>
      </c>
      <c r="W258" s="1">
        <f t="shared" si="1"/>
        <v>100.0646412</v>
      </c>
      <c r="X258" s="1">
        <v>206.1</v>
      </c>
      <c r="Y258" s="1">
        <v>136.0466477</v>
      </c>
      <c r="Z258" s="1">
        <f t="shared" si="2"/>
        <v>0.735042</v>
      </c>
      <c r="AA258" s="1">
        <v>0.403529758</v>
      </c>
      <c r="AB258" s="1">
        <v>65.0</v>
      </c>
      <c r="AC258" s="1">
        <v>23.58832922</v>
      </c>
      <c r="AD258" s="1" t="s">
        <v>154</v>
      </c>
      <c r="AE258" s="1">
        <v>33.17329786</v>
      </c>
      <c r="AF258" s="1">
        <v>77.8</v>
      </c>
      <c r="AG258" s="1" t="s">
        <v>154</v>
      </c>
      <c r="AH258" s="1" t="s">
        <v>154</v>
      </c>
      <c r="AI258" s="1" t="s">
        <v>142</v>
      </c>
      <c r="AJ258" s="1" t="s">
        <v>142</v>
      </c>
      <c r="AK258" s="1" t="s">
        <v>143</v>
      </c>
      <c r="AL258" s="1">
        <v>129.0</v>
      </c>
      <c r="AM258" s="1">
        <v>84.0</v>
      </c>
      <c r="AN258" s="1">
        <v>1958.81</v>
      </c>
      <c r="AO258" s="1">
        <v>20.805</v>
      </c>
      <c r="AP258" s="1">
        <v>964.583</v>
      </c>
      <c r="AQ258" s="1">
        <v>1221.22</v>
      </c>
      <c r="AR258" s="1">
        <v>14.1829</v>
      </c>
      <c r="AS258" s="1">
        <v>1282.87</v>
      </c>
      <c r="AT258" s="1">
        <v>3286.24</v>
      </c>
      <c r="AU258" s="1">
        <v>241.775</v>
      </c>
      <c r="AV258" s="1">
        <v>10.7677</v>
      </c>
      <c r="AW258" s="1">
        <v>1.48132</v>
      </c>
      <c r="AX258" s="1">
        <v>3.03272</v>
      </c>
      <c r="AY258" s="1">
        <v>1014.99</v>
      </c>
      <c r="AZ258" s="1">
        <v>0.998765</v>
      </c>
      <c r="BA258" s="1">
        <v>1.54539</v>
      </c>
      <c r="BB258" s="1">
        <v>12.9713</v>
      </c>
      <c r="BC258" s="1">
        <v>4.31827</v>
      </c>
      <c r="BD258" s="1">
        <v>0.941714</v>
      </c>
      <c r="BE258" s="1">
        <v>343.999</v>
      </c>
      <c r="BF258" s="1">
        <v>7.30289</v>
      </c>
      <c r="BG258" s="1">
        <v>187.95</v>
      </c>
      <c r="BH258" s="1">
        <v>4.134624996</v>
      </c>
      <c r="BI258" s="1">
        <v>0.379606844</v>
      </c>
      <c r="BJ258" s="1">
        <v>0.149929644</v>
      </c>
      <c r="BK258" s="1">
        <v>0.0</v>
      </c>
      <c r="BL258" s="1" t="s">
        <v>156</v>
      </c>
      <c r="BM258" s="1" t="s">
        <v>146</v>
      </c>
      <c r="BN258" s="1" t="s">
        <v>146</v>
      </c>
      <c r="BO258" s="1" t="s">
        <v>146</v>
      </c>
      <c r="BP258" s="1" t="s">
        <v>146</v>
      </c>
      <c r="BQ258" s="1" t="s">
        <v>146</v>
      </c>
      <c r="BR258" s="1" t="s">
        <v>146</v>
      </c>
      <c r="BS258" s="1">
        <v>110.9080378</v>
      </c>
      <c r="BT258" s="1">
        <v>4.171318263</v>
      </c>
      <c r="BU258" s="1">
        <v>1.05252522</v>
      </c>
      <c r="BV258" s="1">
        <v>0.469122746</v>
      </c>
      <c r="BW258" s="1">
        <v>0.296290035</v>
      </c>
      <c r="BX258" s="1">
        <v>0.065772665</v>
      </c>
      <c r="BY258" s="1">
        <v>0.033574612</v>
      </c>
      <c r="BZ258" s="1" t="s">
        <v>1094</v>
      </c>
      <c r="CA258" s="1">
        <v>21.32647815</v>
      </c>
      <c r="CB258" s="1" t="s">
        <v>148</v>
      </c>
      <c r="CC258" s="1">
        <v>0.608134364</v>
      </c>
      <c r="CD258" s="1">
        <v>0.096282544</v>
      </c>
      <c r="CE258" s="1">
        <v>0.012952809</v>
      </c>
      <c r="CF258" s="1">
        <v>0.008721558</v>
      </c>
      <c r="CG258" s="1">
        <v>0.117784206</v>
      </c>
      <c r="CH258" s="1">
        <v>1109.839</v>
      </c>
      <c r="CI258" s="2" t="s">
        <v>1080</v>
      </c>
      <c r="CJ258" s="1">
        <v>1002.516</v>
      </c>
      <c r="CK258" s="1">
        <v>804.934</v>
      </c>
      <c r="CL258" s="1">
        <v>197.582</v>
      </c>
      <c r="CM258" s="1">
        <v>285.742</v>
      </c>
      <c r="CN258" s="1">
        <v>672.541</v>
      </c>
      <c r="CO258" s="1">
        <v>3.355</v>
      </c>
      <c r="CP258" s="1">
        <v>0.0</v>
      </c>
      <c r="CQ258" s="1">
        <v>3.355</v>
      </c>
      <c r="CR258" s="1">
        <v>0.0</v>
      </c>
      <c r="CS258" s="1">
        <v>40.879</v>
      </c>
      <c r="CT258" s="1">
        <v>40.879</v>
      </c>
      <c r="CU258" s="1">
        <v>0.0</v>
      </c>
      <c r="CV258" s="1">
        <v>0.334</v>
      </c>
      <c r="CW258" s="1">
        <v>1.606</v>
      </c>
      <c r="CX258" s="1">
        <v>0.0</v>
      </c>
      <c r="CY258" s="1">
        <v>231.945</v>
      </c>
      <c r="CZ258" s="1">
        <v>0.016</v>
      </c>
      <c r="DA258" s="1">
        <v>0.113</v>
      </c>
      <c r="DB258" s="1">
        <v>0.129</v>
      </c>
      <c r="DC258" s="1">
        <v>0.0</v>
      </c>
      <c r="DD258" s="1">
        <v>0.339</v>
      </c>
      <c r="DE258" s="1">
        <v>0.339</v>
      </c>
      <c r="DF258" s="1">
        <v>33.802</v>
      </c>
      <c r="DG258" s="1">
        <v>8.503</v>
      </c>
      <c r="DH258" s="1">
        <v>42.305</v>
      </c>
      <c r="DI258" s="1">
        <v>3.056</v>
      </c>
      <c r="DJ258" s="1">
        <v>1.708</v>
      </c>
      <c r="DK258" s="1">
        <v>4.764</v>
      </c>
      <c r="DL258" s="1">
        <v>521.736</v>
      </c>
      <c r="DM258" s="1">
        <v>146.04</v>
      </c>
      <c r="DN258" s="1">
        <v>667.776</v>
      </c>
      <c r="DO258" s="1">
        <v>0.0</v>
      </c>
      <c r="DP258" s="1">
        <v>40.879</v>
      </c>
      <c r="DQ258" s="1">
        <v>40.879</v>
      </c>
      <c r="DR258" s="1" t="s">
        <v>157</v>
      </c>
      <c r="DS258" s="1" t="s">
        <v>149</v>
      </c>
      <c r="DT258" s="1" t="s">
        <v>149</v>
      </c>
      <c r="DU258" s="1" t="s">
        <v>149</v>
      </c>
      <c r="DV258" s="1">
        <v>566.588</v>
      </c>
      <c r="DW258" s="1" t="s">
        <v>1092</v>
      </c>
      <c r="DX258" s="1">
        <v>511.799</v>
      </c>
      <c r="DY258" s="1">
        <v>145.875</v>
      </c>
      <c r="DZ258" s="1">
        <v>343.342</v>
      </c>
      <c r="EA258" s="1" t="s">
        <v>157</v>
      </c>
      <c r="EB258" s="1" t="s">
        <v>149</v>
      </c>
      <c r="EC258" s="1" t="s">
        <v>149</v>
      </c>
      <c r="ED258" s="1" t="s">
        <v>149</v>
      </c>
      <c r="EE258" s="1" t="s">
        <v>907</v>
      </c>
      <c r="EF258" s="1" t="s">
        <v>151</v>
      </c>
      <c r="EG258" s="1" t="s">
        <v>151</v>
      </c>
    </row>
    <row r="259" ht="14.25" customHeight="1">
      <c r="A259" s="1" t="s">
        <v>908</v>
      </c>
      <c r="B259" s="1" t="s">
        <v>153</v>
      </c>
      <c r="C259" s="1">
        <v>54.0</v>
      </c>
      <c r="D259" s="4" t="s">
        <v>161</v>
      </c>
      <c r="E259" s="1">
        <v>75.3</v>
      </c>
      <c r="F259" s="1">
        <v>52.0</v>
      </c>
      <c r="G259" s="1" t="s">
        <v>154</v>
      </c>
      <c r="H259" s="1">
        <v>12.0</v>
      </c>
      <c r="I259" s="1">
        <v>115.0</v>
      </c>
      <c r="J259" s="1">
        <v>180.0</v>
      </c>
      <c r="K259" s="1">
        <v>3.461538462</v>
      </c>
      <c r="L259" s="1">
        <v>116.0</v>
      </c>
      <c r="M259" s="1">
        <v>3.1</v>
      </c>
      <c r="N259" s="1">
        <v>84.0</v>
      </c>
      <c r="O259" s="1">
        <v>5.4</v>
      </c>
      <c r="P259" s="1">
        <v>12.7</v>
      </c>
      <c r="Q259" s="1">
        <v>18.29</v>
      </c>
      <c r="R259" s="1">
        <v>0.694368507</v>
      </c>
      <c r="S259" s="1">
        <v>60.0</v>
      </c>
      <c r="T259" s="1">
        <v>5.26</v>
      </c>
      <c r="U259" s="1">
        <v>4.662</v>
      </c>
      <c r="V259" s="1">
        <v>84.8</v>
      </c>
      <c r="W259" s="1">
        <f t="shared" si="1"/>
        <v>90.53356282</v>
      </c>
      <c r="X259" s="1">
        <v>148.4</v>
      </c>
      <c r="Y259" s="1">
        <v>91.75389404</v>
      </c>
      <c r="Z259" s="1">
        <f t="shared" si="2"/>
        <v>1.089872</v>
      </c>
      <c r="AA259" s="1">
        <v>0.377473111</v>
      </c>
      <c r="AB259" s="1">
        <v>70.0</v>
      </c>
      <c r="AC259" s="1">
        <v>28.00491766</v>
      </c>
      <c r="AD259" s="1" t="s">
        <v>139</v>
      </c>
      <c r="AE259" s="1">
        <v>42.72299333</v>
      </c>
      <c r="AF259" s="1">
        <v>94.4</v>
      </c>
      <c r="AG259" s="1" t="s">
        <v>140</v>
      </c>
      <c r="AH259" s="1" t="s">
        <v>141</v>
      </c>
      <c r="AI259" s="1" t="s">
        <v>142</v>
      </c>
      <c r="AJ259" s="1" t="s">
        <v>142</v>
      </c>
      <c r="AK259" s="1" t="s">
        <v>143</v>
      </c>
      <c r="AL259" s="1">
        <v>138.0</v>
      </c>
      <c r="AM259" s="1">
        <v>75.0</v>
      </c>
      <c r="AN259" s="1">
        <v>1595.21</v>
      </c>
      <c r="AO259" s="1">
        <v>20.2519</v>
      </c>
      <c r="AP259" s="1">
        <v>474.998</v>
      </c>
      <c r="AQ259" s="1">
        <v>866.158</v>
      </c>
      <c r="AR259" s="1">
        <v>13.0952</v>
      </c>
      <c r="AS259" s="1">
        <v>772.937</v>
      </c>
      <c r="AT259" s="1">
        <v>2661.93</v>
      </c>
      <c r="AU259" s="1">
        <v>210.172</v>
      </c>
      <c r="AV259" s="1">
        <v>9.70913</v>
      </c>
      <c r="AW259" s="1">
        <v>1.27618</v>
      </c>
      <c r="AX259" s="1">
        <v>2.91486</v>
      </c>
      <c r="AY259" s="1">
        <v>711.471</v>
      </c>
      <c r="AZ259" s="1">
        <v>0.968622</v>
      </c>
      <c r="BA259" s="1">
        <v>1.27506</v>
      </c>
      <c r="BB259" s="1">
        <v>10.5027</v>
      </c>
      <c r="BC259" s="1">
        <v>4.22443</v>
      </c>
      <c r="BD259" s="1">
        <v>0.864905</v>
      </c>
      <c r="BE259" s="1">
        <v>384.73</v>
      </c>
      <c r="BF259" s="1">
        <v>6.71151</v>
      </c>
      <c r="BG259" s="1">
        <v>126.008</v>
      </c>
      <c r="BH259" s="1">
        <v>1.910918465</v>
      </c>
      <c r="BI259" s="1">
        <v>0.378530409</v>
      </c>
      <c r="BJ259" s="1">
        <v>0.249095697</v>
      </c>
      <c r="BK259" s="1">
        <v>0.0</v>
      </c>
      <c r="BL259" s="1" t="s">
        <v>144</v>
      </c>
      <c r="BM259" s="1" t="s">
        <v>145</v>
      </c>
      <c r="BN259" s="1" t="s">
        <v>146</v>
      </c>
      <c r="BO259" s="1" t="s">
        <v>146</v>
      </c>
      <c r="BP259" s="1" t="s">
        <v>146</v>
      </c>
      <c r="BQ259" s="1" t="s">
        <v>145</v>
      </c>
      <c r="BR259" s="1" t="s">
        <v>146</v>
      </c>
      <c r="BS259" s="1">
        <v>198.5065461</v>
      </c>
      <c r="BT259" s="1">
        <v>3.106694261</v>
      </c>
      <c r="BU259" s="1">
        <v>1.528761657</v>
      </c>
      <c r="BV259" s="1">
        <v>0.991411023</v>
      </c>
      <c r="BW259" s="1">
        <v>0.201941623</v>
      </c>
      <c r="BX259" s="1">
        <v>0.226349345</v>
      </c>
      <c r="BY259" s="1">
        <v>0.141911815</v>
      </c>
      <c r="BZ259" s="1" t="s">
        <v>1091</v>
      </c>
      <c r="CA259" s="1">
        <v>42.50423729</v>
      </c>
      <c r="CB259" s="1" t="s">
        <v>148</v>
      </c>
      <c r="CC259" s="3">
        <v>3.04E-5</v>
      </c>
      <c r="CD259" s="1">
        <v>0.131123109</v>
      </c>
      <c r="CE259" s="1">
        <v>0.114926622</v>
      </c>
      <c r="CF259" s="1">
        <v>0.121724584</v>
      </c>
      <c r="CG259" s="1">
        <v>0.419937647</v>
      </c>
      <c r="CH259" s="1">
        <v>780.198</v>
      </c>
      <c r="CI259" s="2" t="s">
        <v>1093</v>
      </c>
      <c r="CJ259" s="1">
        <v>413.126</v>
      </c>
      <c r="CK259" s="1">
        <v>291.558</v>
      </c>
      <c r="CL259" s="1">
        <v>121.568</v>
      </c>
      <c r="CM259" s="1">
        <v>151.511</v>
      </c>
      <c r="CN259" s="1">
        <v>257.933</v>
      </c>
      <c r="CO259" s="1">
        <v>1.959</v>
      </c>
      <c r="CP259" s="1">
        <v>0.0</v>
      </c>
      <c r="CQ259" s="1">
        <v>1.959</v>
      </c>
      <c r="CR259" s="1">
        <v>0.0</v>
      </c>
      <c r="CS259" s="1">
        <v>1.723</v>
      </c>
      <c r="CT259" s="1">
        <v>1.723</v>
      </c>
      <c r="CU259" s="1">
        <v>0.0</v>
      </c>
      <c r="CV259" s="1">
        <v>0.215</v>
      </c>
      <c r="CW259" s="1">
        <v>0.0</v>
      </c>
      <c r="CX259" s="1">
        <v>0.0</v>
      </c>
      <c r="CY259" s="1">
        <v>96.571</v>
      </c>
      <c r="CZ259" s="1">
        <v>0.0</v>
      </c>
      <c r="DA259" s="1">
        <v>34.193</v>
      </c>
      <c r="DB259" s="1">
        <v>34.193</v>
      </c>
      <c r="DC259" s="1">
        <v>0.168</v>
      </c>
      <c r="DD259" s="1">
        <v>1.233</v>
      </c>
      <c r="DE259" s="1">
        <v>1.401</v>
      </c>
      <c r="DF259" s="1">
        <v>17.125</v>
      </c>
      <c r="DG259" s="1">
        <v>2.189</v>
      </c>
      <c r="DH259" s="1">
        <v>19.314</v>
      </c>
      <c r="DI259" s="1">
        <v>0.199</v>
      </c>
      <c r="DJ259" s="1">
        <v>0.313</v>
      </c>
      <c r="DK259" s="1">
        <v>0.511</v>
      </c>
      <c r="DL259" s="1">
        <v>175.504</v>
      </c>
      <c r="DM259" s="1">
        <v>81.917</v>
      </c>
      <c r="DN259" s="1">
        <v>257.422</v>
      </c>
      <c r="DO259" s="1">
        <v>0.0</v>
      </c>
      <c r="DP259" s="1">
        <v>1.723</v>
      </c>
      <c r="DQ259" s="1">
        <v>1.723</v>
      </c>
      <c r="DR259" s="1" t="s">
        <v>157</v>
      </c>
      <c r="DS259" s="1" t="s">
        <v>157</v>
      </c>
      <c r="DT259" s="1" t="s">
        <v>157</v>
      </c>
      <c r="DU259" s="1" t="s">
        <v>157</v>
      </c>
      <c r="DV259" s="1">
        <v>489.088</v>
      </c>
      <c r="DW259" s="1" t="s">
        <v>1093</v>
      </c>
      <c r="DX259" s="1">
        <v>258.979</v>
      </c>
      <c r="DY259" s="1">
        <v>94.979</v>
      </c>
      <c r="DZ259" s="1">
        <v>161.692</v>
      </c>
      <c r="EA259" s="1" t="s">
        <v>157</v>
      </c>
      <c r="EB259" s="1" t="s">
        <v>157</v>
      </c>
      <c r="EC259" s="1" t="s">
        <v>157</v>
      </c>
      <c r="ED259" s="1" t="s">
        <v>157</v>
      </c>
      <c r="EE259" s="1" t="s">
        <v>909</v>
      </c>
      <c r="EF259" s="1" t="s">
        <v>165</v>
      </c>
      <c r="EG259" s="1" t="s">
        <v>151</v>
      </c>
    </row>
    <row r="260" ht="14.25" customHeight="1">
      <c r="A260" s="1" t="s">
        <v>910</v>
      </c>
      <c r="B260" s="1" t="s">
        <v>136</v>
      </c>
      <c r="C260" s="1">
        <v>47.0</v>
      </c>
      <c r="D260" s="4" t="s">
        <v>161</v>
      </c>
      <c r="E260" s="1">
        <v>148.0</v>
      </c>
      <c r="F260" s="1">
        <v>36.0</v>
      </c>
      <c r="G260" s="1" t="s">
        <v>138</v>
      </c>
      <c r="H260" s="1">
        <v>51.4</v>
      </c>
      <c r="I260" s="1">
        <v>165.0</v>
      </c>
      <c r="J260" s="1">
        <v>252.0</v>
      </c>
      <c r="K260" s="1">
        <v>7.0</v>
      </c>
      <c r="L260" s="1">
        <v>233.4</v>
      </c>
      <c r="M260" s="1">
        <v>3.2</v>
      </c>
      <c r="N260" s="1">
        <v>98.0</v>
      </c>
      <c r="O260" s="1">
        <v>6.1</v>
      </c>
      <c r="P260" s="1">
        <v>2.58</v>
      </c>
      <c r="Q260" s="1">
        <v>1.21</v>
      </c>
      <c r="R260" s="1">
        <v>2.132231405</v>
      </c>
      <c r="S260" s="1">
        <v>257.0</v>
      </c>
      <c r="T260" s="1">
        <v>21.74</v>
      </c>
      <c r="U260" s="1">
        <v>5.439</v>
      </c>
      <c r="V260" s="1">
        <v>163.8</v>
      </c>
      <c r="W260" s="1">
        <f t="shared" si="1"/>
        <v>224.2392986</v>
      </c>
      <c r="X260" s="1">
        <v>35.6</v>
      </c>
      <c r="Y260" s="1">
        <v>19.02847217</v>
      </c>
      <c r="Z260" s="1">
        <f t="shared" si="2"/>
        <v>5.255282667</v>
      </c>
      <c r="AA260" s="1">
        <v>0.300082591</v>
      </c>
      <c r="AB260" s="1">
        <v>83.2</v>
      </c>
      <c r="AC260" s="1">
        <v>31.27630245</v>
      </c>
      <c r="AD260" s="1" t="s">
        <v>155</v>
      </c>
      <c r="AE260" s="1">
        <v>39.27084881</v>
      </c>
      <c r="AF260" s="1">
        <v>106.7</v>
      </c>
      <c r="AG260" s="1" t="s">
        <v>140</v>
      </c>
      <c r="AH260" s="1" t="s">
        <v>141</v>
      </c>
      <c r="AI260" s="1" t="s">
        <v>167</v>
      </c>
      <c r="AJ260" s="1" t="s">
        <v>167</v>
      </c>
      <c r="AK260" s="1" t="s">
        <v>170</v>
      </c>
      <c r="AL260" s="1">
        <v>137.0</v>
      </c>
      <c r="AM260" s="1">
        <v>81.0</v>
      </c>
      <c r="AN260" s="1">
        <v>2006.19</v>
      </c>
      <c r="AO260" s="1">
        <v>11.6962</v>
      </c>
      <c r="AP260" s="1">
        <v>550.264</v>
      </c>
      <c r="AQ260" s="1">
        <v>801.188</v>
      </c>
      <c r="AR260" s="1">
        <v>15.3749</v>
      </c>
      <c r="AS260" s="1">
        <v>1675.21</v>
      </c>
      <c r="AT260" s="1">
        <v>2585.95</v>
      </c>
      <c r="AU260" s="1">
        <v>190.169</v>
      </c>
      <c r="AV260" s="1">
        <v>10.3011</v>
      </c>
      <c r="AW260" s="1">
        <v>0.944573</v>
      </c>
      <c r="AX260" s="1">
        <v>2.89635</v>
      </c>
      <c r="AY260" s="1">
        <v>587.042</v>
      </c>
      <c r="AZ260" s="1">
        <v>0.865001</v>
      </c>
      <c r="BA260" s="1">
        <v>1.46554</v>
      </c>
      <c r="BB260" s="1">
        <v>15.2435</v>
      </c>
      <c r="BC260" s="1">
        <v>4.94065</v>
      </c>
      <c r="BD260" s="1">
        <v>0.950073</v>
      </c>
      <c r="BE260" s="1">
        <v>286.397</v>
      </c>
      <c r="BF260" s="1">
        <v>7.11712</v>
      </c>
      <c r="BG260" s="1">
        <v>99.1555</v>
      </c>
      <c r="BH260" s="1">
        <v>0.0</v>
      </c>
      <c r="BI260" s="1">
        <v>0.0</v>
      </c>
      <c r="BJ260" s="1">
        <v>0.0</v>
      </c>
      <c r="BK260" s="1">
        <v>0.0</v>
      </c>
      <c r="BL260" s="1" t="s">
        <v>144</v>
      </c>
      <c r="BM260" s="1" t="s">
        <v>145</v>
      </c>
      <c r="BN260" s="1" t="s">
        <v>145</v>
      </c>
      <c r="BO260" s="1" t="s">
        <v>145</v>
      </c>
      <c r="BP260" s="1" t="s">
        <v>146</v>
      </c>
      <c r="BQ260" s="1" t="s">
        <v>145</v>
      </c>
      <c r="BR260" s="1" t="s">
        <v>145</v>
      </c>
      <c r="BS260" s="1">
        <v>242.0004686</v>
      </c>
      <c r="BT260" s="1">
        <v>2.396020212</v>
      </c>
      <c r="BU260" s="1">
        <v>0.911939592</v>
      </c>
      <c r="BV260" s="1">
        <v>0.618013842</v>
      </c>
      <c r="BW260" s="1">
        <v>0.14526104</v>
      </c>
      <c r="BX260" s="1">
        <v>2.090458515</v>
      </c>
      <c r="BY260" s="1">
        <v>1.042102949</v>
      </c>
      <c r="BZ260" s="1" t="s">
        <v>1091</v>
      </c>
      <c r="CA260" s="1">
        <v>33.42830366</v>
      </c>
      <c r="CB260" s="1" t="s">
        <v>148</v>
      </c>
      <c r="CC260" s="1">
        <v>0.041355932</v>
      </c>
      <c r="CD260" s="1">
        <v>0.034855434</v>
      </c>
      <c r="CE260" s="1">
        <v>0.186520439</v>
      </c>
      <c r="CF260" s="1">
        <v>0.417587238</v>
      </c>
      <c r="CG260" s="1">
        <v>0.182931206</v>
      </c>
      <c r="CH260" s="1">
        <v>761.639</v>
      </c>
      <c r="CI260" s="2" t="s">
        <v>1093</v>
      </c>
      <c r="CJ260" s="1">
        <v>708.058</v>
      </c>
      <c r="CK260" s="1">
        <v>380.708</v>
      </c>
      <c r="CL260" s="1">
        <v>327.35</v>
      </c>
      <c r="CM260" s="1">
        <v>128.071</v>
      </c>
      <c r="CN260" s="1">
        <v>576.078</v>
      </c>
      <c r="CO260" s="1">
        <v>2.588</v>
      </c>
      <c r="CP260" s="1">
        <v>0.0</v>
      </c>
      <c r="CQ260" s="1">
        <v>2.588</v>
      </c>
      <c r="CR260" s="1">
        <v>0.0</v>
      </c>
      <c r="CS260" s="1">
        <v>1.321</v>
      </c>
      <c r="CT260" s="1">
        <v>1.321</v>
      </c>
      <c r="CU260" s="1">
        <v>0.0</v>
      </c>
      <c r="CV260" s="1">
        <v>0.263</v>
      </c>
      <c r="CW260" s="1">
        <v>99.694</v>
      </c>
      <c r="CX260" s="1">
        <v>0.0</v>
      </c>
      <c r="CY260" s="1">
        <v>17.049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0.001</v>
      </c>
      <c r="DE260" s="1">
        <v>0.001</v>
      </c>
      <c r="DF260" s="1">
        <v>7.378</v>
      </c>
      <c r="DG260" s="1">
        <v>3.949</v>
      </c>
      <c r="DH260" s="1">
        <v>11.326</v>
      </c>
      <c r="DI260" s="1">
        <v>29.414</v>
      </c>
      <c r="DJ260" s="1">
        <v>24.101</v>
      </c>
      <c r="DK260" s="1">
        <v>53.515</v>
      </c>
      <c r="DL260" s="1">
        <v>224.471</v>
      </c>
      <c r="DM260" s="1">
        <v>297.866</v>
      </c>
      <c r="DN260" s="1">
        <v>522.338</v>
      </c>
      <c r="DO260" s="1">
        <v>0.0</v>
      </c>
      <c r="DP260" s="1">
        <v>1.321</v>
      </c>
      <c r="DQ260" s="1">
        <v>1.321</v>
      </c>
      <c r="DR260" s="1" t="s">
        <v>157</v>
      </c>
      <c r="DS260" s="1" t="s">
        <v>157</v>
      </c>
      <c r="DT260" s="1" t="s">
        <v>157</v>
      </c>
      <c r="DU260" s="1" t="s">
        <v>149</v>
      </c>
      <c r="DV260" s="1">
        <v>379.644</v>
      </c>
      <c r="DW260" s="1" t="s">
        <v>1093</v>
      </c>
      <c r="DX260" s="1">
        <v>352.937</v>
      </c>
      <c r="DY260" s="1">
        <v>63.838</v>
      </c>
      <c r="DZ260" s="1">
        <v>287.15</v>
      </c>
      <c r="EA260" s="1" t="s">
        <v>158</v>
      </c>
      <c r="EB260" s="1" t="s">
        <v>157</v>
      </c>
      <c r="EC260" s="1" t="s">
        <v>157</v>
      </c>
      <c r="ED260" s="1" t="s">
        <v>149</v>
      </c>
      <c r="EE260" s="1" t="s">
        <v>911</v>
      </c>
      <c r="EF260" s="1" t="s">
        <v>151</v>
      </c>
      <c r="EG260" s="1" t="s">
        <v>151</v>
      </c>
    </row>
    <row r="261" ht="14.25" customHeight="1">
      <c r="A261" s="1" t="s">
        <v>914</v>
      </c>
      <c r="B261" s="1" t="s">
        <v>153</v>
      </c>
      <c r="C261" s="1">
        <v>33.0</v>
      </c>
      <c r="D261" s="4" t="s">
        <v>137</v>
      </c>
      <c r="E261" s="1">
        <v>51.8</v>
      </c>
      <c r="F261" s="1">
        <v>58.0</v>
      </c>
      <c r="G261" s="1" t="s">
        <v>154</v>
      </c>
      <c r="H261" s="1">
        <v>8.4</v>
      </c>
      <c r="I261" s="1">
        <v>79.0</v>
      </c>
      <c r="J261" s="1">
        <v>145.0</v>
      </c>
      <c r="K261" s="1">
        <v>2.5</v>
      </c>
      <c r="L261" s="1">
        <v>211.9</v>
      </c>
      <c r="M261" s="1">
        <v>4.9</v>
      </c>
      <c r="N261" s="1">
        <v>79.0</v>
      </c>
      <c r="O261" s="1">
        <v>5.7</v>
      </c>
      <c r="P261" s="1">
        <v>9.9</v>
      </c>
      <c r="Q261" s="1">
        <v>7.41</v>
      </c>
      <c r="R261" s="1">
        <v>1.336032389</v>
      </c>
      <c r="S261" s="1">
        <v>42.0</v>
      </c>
      <c r="T261" s="1">
        <v>12.4</v>
      </c>
      <c r="U261" s="1">
        <v>4.3845</v>
      </c>
      <c r="V261" s="1">
        <v>170.4</v>
      </c>
      <c r="W261" s="1">
        <f t="shared" si="1"/>
        <v>280.384398</v>
      </c>
      <c r="X261" s="1">
        <v>64.9</v>
      </c>
      <c r="Y261" s="1">
        <v>41.38479026</v>
      </c>
      <c r="Z261" s="1">
        <f t="shared" si="2"/>
        <v>2.416346667</v>
      </c>
      <c r="AA261" s="1">
        <v>0.33389215</v>
      </c>
      <c r="AB261" s="1">
        <v>60.8</v>
      </c>
      <c r="AC261" s="1">
        <v>24.29352977</v>
      </c>
      <c r="AD261" s="1" t="s">
        <v>154</v>
      </c>
      <c r="AE261" s="1">
        <v>38.92755779</v>
      </c>
      <c r="AF261" s="1">
        <v>79.0</v>
      </c>
      <c r="AG261" s="1" t="s">
        <v>154</v>
      </c>
      <c r="AH261" s="1" t="s">
        <v>154</v>
      </c>
      <c r="AI261" s="1" t="s">
        <v>142</v>
      </c>
      <c r="AJ261" s="1" t="s">
        <v>142</v>
      </c>
      <c r="AK261" s="1" t="s">
        <v>170</v>
      </c>
      <c r="AL261" s="1">
        <v>76.0</v>
      </c>
      <c r="AM261" s="1">
        <v>60.0</v>
      </c>
      <c r="AN261" s="1">
        <v>1796.75</v>
      </c>
      <c r="AO261" s="1">
        <v>25.013</v>
      </c>
      <c r="AP261" s="1">
        <v>522.568</v>
      </c>
      <c r="AQ261" s="1">
        <v>1006.13</v>
      </c>
      <c r="AR261" s="1">
        <v>13.5101</v>
      </c>
      <c r="AS261" s="1">
        <v>877.788</v>
      </c>
      <c r="AT261" s="1">
        <v>3684.75</v>
      </c>
      <c r="AU261" s="1">
        <v>250.398</v>
      </c>
      <c r="AV261" s="1">
        <v>10.7142</v>
      </c>
      <c r="AW261" s="1">
        <v>1.6638</v>
      </c>
      <c r="AX261" s="1">
        <v>2.69861</v>
      </c>
      <c r="AY261" s="1">
        <v>783.35</v>
      </c>
      <c r="AZ261" s="1">
        <v>0.993673</v>
      </c>
      <c r="BA261" s="1">
        <v>1.83811</v>
      </c>
      <c r="BB261" s="1">
        <v>14.0543</v>
      </c>
      <c r="BC261" s="1">
        <v>5.61269</v>
      </c>
      <c r="BD261" s="1">
        <v>0.83312</v>
      </c>
      <c r="BE261" s="1">
        <v>378.146</v>
      </c>
      <c r="BF261" s="1">
        <v>7.55727</v>
      </c>
      <c r="BG261" s="1">
        <v>276.609</v>
      </c>
      <c r="BH261" s="1">
        <v>2.245264954</v>
      </c>
      <c r="BI261" s="1">
        <v>0.404561672</v>
      </c>
      <c r="BJ261" s="1">
        <v>0.314693775</v>
      </c>
      <c r="BK261" s="1">
        <v>0.020933665</v>
      </c>
      <c r="BL261" s="1" t="s">
        <v>156</v>
      </c>
      <c r="BM261" s="1" t="s">
        <v>146</v>
      </c>
      <c r="BN261" s="1" t="s">
        <v>146</v>
      </c>
      <c r="BO261" s="1" t="s">
        <v>146</v>
      </c>
      <c r="BP261" s="1" t="s">
        <v>146</v>
      </c>
      <c r="BQ261" s="1" t="s">
        <v>145</v>
      </c>
      <c r="BR261" s="1" t="s">
        <v>146</v>
      </c>
      <c r="BS261" s="1">
        <v>196.2591028</v>
      </c>
      <c r="BT261" s="1">
        <v>4.977473158</v>
      </c>
      <c r="BU261" s="1">
        <v>0.967206415</v>
      </c>
      <c r="BV261" s="1">
        <v>0.771264465</v>
      </c>
      <c r="BW261" s="1">
        <v>0.197575464</v>
      </c>
      <c r="BX261" s="1">
        <v>-0.47779476</v>
      </c>
      <c r="BY261" s="1">
        <v>-0.265884674</v>
      </c>
      <c r="BZ261" s="1" t="s">
        <v>1094</v>
      </c>
      <c r="CA261" s="1">
        <v>35.94936709</v>
      </c>
      <c r="CB261" s="1" t="s">
        <v>148</v>
      </c>
      <c r="CC261" s="1">
        <v>0.153604735</v>
      </c>
      <c r="CD261" s="1">
        <v>0.28420911</v>
      </c>
      <c r="CE261" s="1">
        <v>0.032908895</v>
      </c>
      <c r="CF261" s="1">
        <v>0.188979555</v>
      </c>
      <c r="CG261" s="1">
        <v>0.15786406</v>
      </c>
      <c r="CH261" s="1">
        <v>1968.895</v>
      </c>
      <c r="CI261" s="2" t="s">
        <v>1080</v>
      </c>
      <c r="CJ261" s="1">
        <v>451.545</v>
      </c>
      <c r="CK261" s="1">
        <v>315.973</v>
      </c>
      <c r="CL261" s="1">
        <v>135.571</v>
      </c>
      <c r="CM261" s="1">
        <v>156.736</v>
      </c>
      <c r="CN261" s="1">
        <v>290.564</v>
      </c>
      <c r="CO261" s="1">
        <v>2.713</v>
      </c>
      <c r="CP261" s="1">
        <v>0.0</v>
      </c>
      <c r="CQ261" s="1">
        <v>2.713</v>
      </c>
      <c r="CR261" s="1">
        <v>0.007</v>
      </c>
      <c r="CS261" s="1">
        <v>1.513</v>
      </c>
      <c r="CT261" s="1">
        <v>1.519</v>
      </c>
      <c r="CU261" s="1">
        <v>0.013</v>
      </c>
      <c r="CV261" s="1">
        <v>0.165</v>
      </c>
      <c r="CW261" s="1">
        <v>66.995</v>
      </c>
      <c r="CX261" s="1">
        <v>0.0</v>
      </c>
      <c r="CY261" s="1">
        <v>71.992</v>
      </c>
      <c r="CZ261" s="1">
        <v>0.47</v>
      </c>
      <c r="DA261" s="1">
        <v>0.308</v>
      </c>
      <c r="DB261" s="1">
        <v>0.779</v>
      </c>
      <c r="DC261" s="1">
        <v>0.134</v>
      </c>
      <c r="DD261" s="1">
        <v>0.029</v>
      </c>
      <c r="DE261" s="1">
        <v>0.163</v>
      </c>
      <c r="DF261" s="1">
        <v>12.27</v>
      </c>
      <c r="DG261" s="1">
        <v>4.537</v>
      </c>
      <c r="DH261" s="1">
        <v>16.807</v>
      </c>
      <c r="DI261" s="1">
        <v>22.58</v>
      </c>
      <c r="DJ261" s="1">
        <v>15.161</v>
      </c>
      <c r="DK261" s="1">
        <v>37.741</v>
      </c>
      <c r="DL261" s="1">
        <v>138.788</v>
      </c>
      <c r="DM261" s="1">
        <v>114.01</v>
      </c>
      <c r="DN261" s="1">
        <v>252.799</v>
      </c>
      <c r="DO261" s="1">
        <v>0.007</v>
      </c>
      <c r="DP261" s="1">
        <v>1.513</v>
      </c>
      <c r="DQ261" s="1">
        <v>1.519</v>
      </c>
      <c r="DR261" s="1" t="s">
        <v>149</v>
      </c>
      <c r="DS261" s="1" t="s">
        <v>157</v>
      </c>
      <c r="DT261" s="1" t="s">
        <v>157</v>
      </c>
      <c r="DU261" s="1" t="s">
        <v>157</v>
      </c>
      <c r="DV261" s="1">
        <v>1095.809</v>
      </c>
      <c r="DW261" s="1" t="s">
        <v>1092</v>
      </c>
      <c r="DX261" s="1">
        <v>251.312</v>
      </c>
      <c r="DY261" s="1">
        <v>87.233</v>
      </c>
      <c r="DZ261" s="1">
        <v>161.716</v>
      </c>
      <c r="EA261" s="1" t="s">
        <v>149</v>
      </c>
      <c r="EB261" s="1" t="s">
        <v>157</v>
      </c>
      <c r="EC261" s="1" t="s">
        <v>157</v>
      </c>
      <c r="ED261" s="1" t="s">
        <v>157</v>
      </c>
      <c r="EE261" s="1" t="s">
        <v>915</v>
      </c>
      <c r="EF261" s="1" t="s">
        <v>151</v>
      </c>
      <c r="EG261" s="1" t="s">
        <v>151</v>
      </c>
    </row>
    <row r="262" ht="14.25" customHeight="1">
      <c r="A262" s="1" t="s">
        <v>924</v>
      </c>
      <c r="B262" s="1" t="s">
        <v>136</v>
      </c>
      <c r="C262" s="1">
        <v>45.0</v>
      </c>
      <c r="D262" s="4" t="s">
        <v>161</v>
      </c>
      <c r="E262" s="1">
        <v>67.8</v>
      </c>
      <c r="F262" s="1">
        <v>34.0</v>
      </c>
      <c r="G262" s="1" t="s">
        <v>138</v>
      </c>
      <c r="H262" s="1">
        <v>37.4</v>
      </c>
      <c r="I262" s="1">
        <v>66.0</v>
      </c>
      <c r="J262" s="1">
        <v>137.0</v>
      </c>
      <c r="K262" s="1">
        <v>4.029411765</v>
      </c>
      <c r="L262" s="1">
        <v>136.4</v>
      </c>
      <c r="M262" s="1">
        <v>1.4</v>
      </c>
      <c r="N262" s="1">
        <v>82.0</v>
      </c>
      <c r="O262" s="1">
        <v>5.1</v>
      </c>
      <c r="P262" s="1">
        <v>0.9</v>
      </c>
      <c r="Q262" s="1">
        <v>2.57</v>
      </c>
      <c r="R262" s="1">
        <v>0.350194553</v>
      </c>
      <c r="S262" s="1">
        <v>187.0</v>
      </c>
      <c r="T262" s="1">
        <v>8.21</v>
      </c>
      <c r="U262" s="1">
        <v>4.551</v>
      </c>
      <c r="V262" s="1">
        <v>119.9</v>
      </c>
      <c r="W262" s="1">
        <f t="shared" si="1"/>
        <v>156.2321598</v>
      </c>
      <c r="X262" s="1">
        <v>96.2</v>
      </c>
      <c r="Y262" s="1">
        <v>60.21885943</v>
      </c>
      <c r="Z262" s="1">
        <f t="shared" si="2"/>
        <v>1.660609333</v>
      </c>
      <c r="AA262" s="1">
        <v>0.35309646</v>
      </c>
      <c r="AB262" s="1">
        <v>92.8</v>
      </c>
      <c r="AC262" s="1">
        <v>29.65461639</v>
      </c>
      <c r="AD262" s="1" t="s">
        <v>139</v>
      </c>
      <c r="AE262" s="1">
        <v>39.13768459</v>
      </c>
      <c r="AF262" s="1">
        <v>106.5</v>
      </c>
      <c r="AG262" s="1" t="s">
        <v>140</v>
      </c>
      <c r="AH262" s="1" t="s">
        <v>141</v>
      </c>
      <c r="AI262" s="1" t="s">
        <v>142</v>
      </c>
      <c r="AJ262" s="1" t="s">
        <v>167</v>
      </c>
      <c r="AK262" s="1" t="s">
        <v>143</v>
      </c>
      <c r="AL262" s="1">
        <v>126.0</v>
      </c>
      <c r="AM262" s="1">
        <v>88.0</v>
      </c>
      <c r="AN262" s="1">
        <v>1871.46</v>
      </c>
      <c r="AO262" s="1">
        <v>17.3299</v>
      </c>
      <c r="AP262" s="1">
        <v>541.175</v>
      </c>
      <c r="AQ262" s="1">
        <v>958.595</v>
      </c>
      <c r="AR262" s="1">
        <v>13.4605</v>
      </c>
      <c r="AS262" s="1">
        <v>1027.07</v>
      </c>
      <c r="AT262" s="1">
        <v>3334.97</v>
      </c>
      <c r="AU262" s="1">
        <v>199.73</v>
      </c>
      <c r="AV262" s="1">
        <v>10.9062</v>
      </c>
      <c r="AW262" s="1">
        <v>1.30631</v>
      </c>
      <c r="AX262" s="1">
        <v>3.33948</v>
      </c>
      <c r="AY262" s="1">
        <v>653.477</v>
      </c>
      <c r="AZ262" s="1">
        <v>0.865001</v>
      </c>
      <c r="BA262" s="1">
        <v>1.50509</v>
      </c>
      <c r="BB262" s="1">
        <v>16.2414</v>
      </c>
      <c r="BC262" s="1">
        <v>4.26807</v>
      </c>
      <c r="BD262" s="1">
        <v>1.06729</v>
      </c>
      <c r="BE262" s="1">
        <v>376.455</v>
      </c>
      <c r="BF262" s="1">
        <v>7.25171</v>
      </c>
      <c r="BG262" s="1">
        <v>259.367</v>
      </c>
      <c r="BH262" s="1">
        <v>0.834845929</v>
      </c>
      <c r="BI262" s="1">
        <v>1.314886323</v>
      </c>
      <c r="BJ262" s="1">
        <v>0.599712795</v>
      </c>
      <c r="BK262" s="1">
        <v>0.017588218</v>
      </c>
      <c r="BL262" s="1" t="s">
        <v>144</v>
      </c>
      <c r="BM262" s="1" t="s">
        <v>145</v>
      </c>
      <c r="BN262" s="1" t="s">
        <v>145</v>
      </c>
      <c r="BO262" s="1" t="s">
        <v>145</v>
      </c>
      <c r="BP262" s="1" t="s">
        <v>146</v>
      </c>
      <c r="BQ262" s="1" t="s">
        <v>146</v>
      </c>
      <c r="BR262" s="1" t="s">
        <v>146</v>
      </c>
      <c r="BS262" s="1">
        <v>92.87914302</v>
      </c>
      <c r="BT262" s="1">
        <v>1.827378513</v>
      </c>
      <c r="BU262" s="1">
        <v>0.431991389</v>
      </c>
      <c r="BV262" s="1">
        <v>0.308077118</v>
      </c>
      <c r="BW262" s="1">
        <v>0.070093379</v>
      </c>
      <c r="BX262" s="1">
        <v>-0.281754525</v>
      </c>
      <c r="BY262" s="1">
        <v>-0.15059034</v>
      </c>
      <c r="BZ262" s="1" t="s">
        <v>1094</v>
      </c>
      <c r="CA262" s="1">
        <v>30.77934272</v>
      </c>
      <c r="CB262" s="1" t="s">
        <v>148</v>
      </c>
      <c r="CC262" s="1">
        <v>0.347726146</v>
      </c>
      <c r="CD262" s="1">
        <v>0.16766575</v>
      </c>
      <c r="CE262" s="1">
        <v>0.132825528</v>
      </c>
      <c r="CF262" s="1">
        <v>0.250732411</v>
      </c>
      <c r="CG262" s="1">
        <v>0.00437193</v>
      </c>
      <c r="CH262" s="1">
        <v>554.851</v>
      </c>
      <c r="CI262" s="2" t="s">
        <v>1093</v>
      </c>
      <c r="CJ262" s="1">
        <v>458.744</v>
      </c>
      <c r="CK262" s="1">
        <v>425.362</v>
      </c>
      <c r="CL262" s="1">
        <v>33.382</v>
      </c>
      <c r="CM262" s="1">
        <v>422.721</v>
      </c>
      <c r="CN262" s="1">
        <v>35.59</v>
      </c>
      <c r="CO262" s="1">
        <v>0.292</v>
      </c>
      <c r="CP262" s="1">
        <v>0.0</v>
      </c>
      <c r="CQ262" s="1">
        <v>0.292</v>
      </c>
      <c r="CR262" s="1">
        <v>0.0</v>
      </c>
      <c r="CS262" s="1">
        <v>0.141</v>
      </c>
      <c r="CT262" s="1">
        <v>0.141</v>
      </c>
      <c r="CU262" s="1">
        <v>0.0</v>
      </c>
      <c r="CV262" s="1">
        <v>0.0</v>
      </c>
      <c r="CW262" s="1">
        <v>0.098</v>
      </c>
      <c r="CX262" s="1">
        <v>0.0</v>
      </c>
      <c r="CY262" s="1">
        <v>35.805</v>
      </c>
      <c r="CZ262" s="1">
        <v>0.748</v>
      </c>
      <c r="DA262" s="1">
        <v>0.0</v>
      </c>
      <c r="DB262" s="1">
        <v>0.748</v>
      </c>
      <c r="DC262" s="1">
        <v>0.068</v>
      </c>
      <c r="DD262" s="1">
        <v>0.004</v>
      </c>
      <c r="DE262" s="1">
        <v>0.072</v>
      </c>
      <c r="DF262" s="1">
        <v>385.708</v>
      </c>
      <c r="DG262" s="1">
        <v>0.291</v>
      </c>
      <c r="DH262" s="1">
        <v>385.999</v>
      </c>
      <c r="DI262" s="1">
        <v>0.299</v>
      </c>
      <c r="DJ262" s="1">
        <v>2.36</v>
      </c>
      <c r="DK262" s="1">
        <v>2.659</v>
      </c>
      <c r="DL262" s="1">
        <v>2.327</v>
      </c>
      <c r="DM262" s="1">
        <v>30.569</v>
      </c>
      <c r="DN262" s="1">
        <v>32.895</v>
      </c>
      <c r="DO262" s="1">
        <v>0.0</v>
      </c>
      <c r="DP262" s="1">
        <v>0.141</v>
      </c>
      <c r="DQ262" s="1">
        <v>0.141</v>
      </c>
      <c r="DR262" s="1" t="s">
        <v>158</v>
      </c>
      <c r="DS262" s="1" t="s">
        <v>157</v>
      </c>
      <c r="DT262" s="1" t="s">
        <v>149</v>
      </c>
      <c r="DU262" s="1" t="s">
        <v>158</v>
      </c>
      <c r="DV262" s="1">
        <v>296.48</v>
      </c>
      <c r="DW262" s="1" t="s">
        <v>1093</v>
      </c>
      <c r="DX262" s="1">
        <v>245.126</v>
      </c>
      <c r="DY262" s="1">
        <v>225.878</v>
      </c>
      <c r="DZ262" s="1">
        <v>19.017</v>
      </c>
      <c r="EA262" s="1" t="s">
        <v>158</v>
      </c>
      <c r="EB262" s="1" t="s">
        <v>157</v>
      </c>
      <c r="EC262" s="1" t="s">
        <v>149</v>
      </c>
      <c r="ED262" s="1" t="s">
        <v>158</v>
      </c>
      <c r="EE262" s="1" t="s">
        <v>925</v>
      </c>
      <c r="EF262" s="1" t="s">
        <v>151</v>
      </c>
      <c r="EG262" s="1" t="s">
        <v>151</v>
      </c>
    </row>
    <row r="263" ht="14.25" customHeight="1">
      <c r="A263" s="1" t="s">
        <v>926</v>
      </c>
      <c r="B263" s="1" t="s">
        <v>153</v>
      </c>
      <c r="C263" s="1">
        <v>41.0</v>
      </c>
      <c r="D263" s="4" t="s">
        <v>161</v>
      </c>
      <c r="E263" s="1">
        <v>74.1</v>
      </c>
      <c r="F263" s="1">
        <v>77.0</v>
      </c>
      <c r="G263" s="1" t="s">
        <v>154</v>
      </c>
      <c r="H263" s="1">
        <v>11.4</v>
      </c>
      <c r="I263" s="1">
        <v>110.0</v>
      </c>
      <c r="J263" s="1">
        <v>198.0</v>
      </c>
      <c r="K263" s="1">
        <v>2.571428571</v>
      </c>
      <c r="L263" s="1">
        <v>75.4</v>
      </c>
      <c r="M263" s="1">
        <v>1.9</v>
      </c>
      <c r="N263" s="1">
        <v>86.0</v>
      </c>
      <c r="O263" s="1">
        <v>5.8</v>
      </c>
      <c r="P263" s="1">
        <v>4.27</v>
      </c>
      <c r="Q263" s="1">
        <v>15.87</v>
      </c>
      <c r="R263" s="1">
        <v>0.269061122</v>
      </c>
      <c r="S263" s="1">
        <v>57.0</v>
      </c>
      <c r="T263" s="1">
        <v>9.57</v>
      </c>
      <c r="U263" s="1">
        <v>4.773</v>
      </c>
      <c r="V263" s="1">
        <v>120.9</v>
      </c>
      <c r="W263" s="1">
        <f t="shared" si="1"/>
        <v>150.3534957</v>
      </c>
      <c r="X263" s="1">
        <v>81.7</v>
      </c>
      <c r="Y263" s="1">
        <v>49.25826899</v>
      </c>
      <c r="Z263" s="1">
        <f t="shared" si="2"/>
        <v>2.030116</v>
      </c>
      <c r="AA263" s="1">
        <v>0.342543097</v>
      </c>
      <c r="AB263" s="1">
        <v>56.4</v>
      </c>
      <c r="AC263" s="1">
        <v>23.23508135</v>
      </c>
      <c r="AD263" s="1" t="s">
        <v>154</v>
      </c>
      <c r="AE263" s="1">
        <v>38.30997828</v>
      </c>
      <c r="AF263" s="1">
        <v>75.0</v>
      </c>
      <c r="AG263" s="1" t="s">
        <v>154</v>
      </c>
      <c r="AH263" s="1" t="s">
        <v>154</v>
      </c>
      <c r="AI263" s="1" t="s">
        <v>142</v>
      </c>
      <c r="AJ263" s="1" t="s">
        <v>167</v>
      </c>
      <c r="AK263" s="1" t="s">
        <v>173</v>
      </c>
      <c r="AL263" s="1">
        <v>91.0</v>
      </c>
      <c r="AM263" s="1">
        <v>56.0</v>
      </c>
      <c r="AN263" s="1">
        <v>1959.37</v>
      </c>
      <c r="AO263" s="1">
        <v>20.9495</v>
      </c>
      <c r="AP263" s="1">
        <v>738.897</v>
      </c>
      <c r="AQ263" s="1">
        <v>775.449</v>
      </c>
      <c r="AR263" s="1">
        <v>14.1304</v>
      </c>
      <c r="AS263" s="1">
        <v>850.246</v>
      </c>
      <c r="AT263" s="1">
        <v>3719.44</v>
      </c>
      <c r="AU263" s="1">
        <v>313.238</v>
      </c>
      <c r="AV263" s="1">
        <v>9.71341</v>
      </c>
      <c r="AW263" s="1">
        <v>2.07242</v>
      </c>
      <c r="AX263" s="1">
        <v>3.78927</v>
      </c>
      <c r="AY263" s="1">
        <v>968.409</v>
      </c>
      <c r="AZ263" s="1">
        <v>1.09169</v>
      </c>
      <c r="BA263" s="1">
        <v>1.4994</v>
      </c>
      <c r="BB263" s="1">
        <v>15.9568</v>
      </c>
      <c r="BC263" s="1">
        <v>4.58111</v>
      </c>
      <c r="BD263" s="1">
        <v>0.941714</v>
      </c>
      <c r="BE263" s="1">
        <v>370.461</v>
      </c>
      <c r="BF263" s="1">
        <v>6.57241</v>
      </c>
      <c r="BG263" s="1">
        <v>260.145</v>
      </c>
      <c r="BH263" s="1">
        <v>3.77536057</v>
      </c>
      <c r="BI263" s="1">
        <v>0.775159916</v>
      </c>
      <c r="BJ263" s="1">
        <v>0.391397289</v>
      </c>
      <c r="BK263" s="1">
        <v>0.035674566</v>
      </c>
      <c r="BL263" s="1" t="s">
        <v>156</v>
      </c>
      <c r="BM263" s="1" t="s">
        <v>146</v>
      </c>
      <c r="BN263" s="1" t="s">
        <v>146</v>
      </c>
      <c r="BO263" s="1" t="s">
        <v>146</v>
      </c>
      <c r="BP263" s="1" t="s">
        <v>146</v>
      </c>
      <c r="BQ263" s="1" t="s">
        <v>146</v>
      </c>
      <c r="BR263" s="1" t="s">
        <v>146</v>
      </c>
      <c r="BS263" s="1">
        <v>184.8893142</v>
      </c>
      <c r="BT263" s="1">
        <v>3.902139218</v>
      </c>
      <c r="BU263" s="1">
        <v>1.218611968</v>
      </c>
      <c r="BV263" s="1">
        <v>0.673322712</v>
      </c>
      <c r="BW263" s="1">
        <v>0.222077979</v>
      </c>
      <c r="BX263" s="1">
        <v>-0.622966614</v>
      </c>
      <c r="BY263" s="1">
        <v>-0.318002355</v>
      </c>
      <c r="BZ263" s="1" t="s">
        <v>1094</v>
      </c>
      <c r="CA263" s="1">
        <v>34.45333333</v>
      </c>
      <c r="CB263" s="1" t="s">
        <v>148</v>
      </c>
      <c r="CC263" s="1">
        <v>0.022777341</v>
      </c>
      <c r="CD263" s="1">
        <v>0.091817467</v>
      </c>
      <c r="CE263" s="1">
        <v>0.038867034</v>
      </c>
      <c r="CF263" s="1">
        <v>0.219354839</v>
      </c>
      <c r="CG263" s="1">
        <v>0.216443745</v>
      </c>
      <c r="CH263" s="1">
        <v>6609.24</v>
      </c>
      <c r="CI263" s="2" t="s">
        <v>1080</v>
      </c>
      <c r="CJ263" s="1">
        <v>7077.084</v>
      </c>
      <c r="CK263" s="1">
        <v>4899.26</v>
      </c>
      <c r="CL263" s="1">
        <v>2177.824</v>
      </c>
      <c r="CM263" s="1">
        <v>354.977</v>
      </c>
      <c r="CN263" s="1">
        <v>6654.729</v>
      </c>
      <c r="CO263" s="1">
        <v>64.352</v>
      </c>
      <c r="CP263" s="1">
        <v>0.0</v>
      </c>
      <c r="CQ263" s="1">
        <v>64.352</v>
      </c>
      <c r="CR263" s="1">
        <v>0.0</v>
      </c>
      <c r="CS263" s="1">
        <v>3.026</v>
      </c>
      <c r="CT263" s="1">
        <v>3.026</v>
      </c>
      <c r="CU263" s="1">
        <v>0.0</v>
      </c>
      <c r="CV263" s="1">
        <v>5.425</v>
      </c>
      <c r="CW263" s="1">
        <v>0.0</v>
      </c>
      <c r="CX263" s="1">
        <v>0.0</v>
      </c>
      <c r="CY263" s="1">
        <v>56.664</v>
      </c>
      <c r="CZ263" s="1">
        <v>186.903</v>
      </c>
      <c r="DA263" s="1">
        <v>48.686</v>
      </c>
      <c r="DB263" s="1">
        <v>235.589</v>
      </c>
      <c r="DC263" s="1">
        <v>28.302</v>
      </c>
      <c r="DD263" s="1">
        <v>1.046</v>
      </c>
      <c r="DE263" s="1">
        <v>29.348</v>
      </c>
      <c r="DF263" s="1">
        <v>29.243</v>
      </c>
      <c r="DG263" s="1">
        <v>4.132</v>
      </c>
      <c r="DH263" s="1">
        <v>33.375</v>
      </c>
      <c r="DI263" s="1">
        <v>0.451</v>
      </c>
      <c r="DJ263" s="1">
        <v>2.643</v>
      </c>
      <c r="DK263" s="1">
        <v>3.094</v>
      </c>
      <c r="DL263" s="1">
        <v>4533.345</v>
      </c>
      <c r="DM263" s="1">
        <v>2118.291</v>
      </c>
      <c r="DN263" s="1">
        <v>6651.636</v>
      </c>
      <c r="DO263" s="1">
        <v>0.0</v>
      </c>
      <c r="DP263" s="1">
        <v>3.026</v>
      </c>
      <c r="DQ263" s="1">
        <v>3.026</v>
      </c>
      <c r="DR263" s="1" t="s">
        <v>149</v>
      </c>
      <c r="DS263" s="1" t="s">
        <v>149</v>
      </c>
      <c r="DT263" s="1" t="s">
        <v>149</v>
      </c>
      <c r="DU263" s="1" t="s">
        <v>149</v>
      </c>
      <c r="DV263" s="1">
        <v>3373.145</v>
      </c>
      <c r="DW263" s="1" t="s">
        <v>1092</v>
      </c>
      <c r="DX263" s="1">
        <v>3611.918</v>
      </c>
      <c r="DY263" s="1">
        <v>181.169</v>
      </c>
      <c r="DZ263" s="1">
        <v>3396.362</v>
      </c>
      <c r="EA263" s="1" t="s">
        <v>149</v>
      </c>
      <c r="EB263" s="1" t="s">
        <v>149</v>
      </c>
      <c r="EC263" s="1" t="s">
        <v>149</v>
      </c>
      <c r="ED263" s="1" t="s">
        <v>149</v>
      </c>
      <c r="EE263" s="1" t="s">
        <v>927</v>
      </c>
      <c r="EF263" s="1" t="s">
        <v>151</v>
      </c>
      <c r="EG263" s="1" t="s">
        <v>151</v>
      </c>
    </row>
    <row r="264" ht="14.25" customHeight="1">
      <c r="A264" s="1" t="s">
        <v>928</v>
      </c>
      <c r="B264" s="1" t="s">
        <v>153</v>
      </c>
      <c r="C264" s="1">
        <v>54.0</v>
      </c>
      <c r="D264" s="4" t="s">
        <v>161</v>
      </c>
      <c r="E264" s="1">
        <v>101.0</v>
      </c>
      <c r="F264" s="1">
        <v>56.0</v>
      </c>
      <c r="G264" s="1" t="s">
        <v>154</v>
      </c>
      <c r="H264" s="1">
        <v>37.4</v>
      </c>
      <c r="I264" s="1">
        <v>116.0</v>
      </c>
      <c r="J264" s="1">
        <v>210.0</v>
      </c>
      <c r="K264" s="1">
        <v>3.75</v>
      </c>
      <c r="L264" s="1">
        <v>60.2</v>
      </c>
      <c r="M264" s="1">
        <v>2.5</v>
      </c>
      <c r="N264" s="1">
        <v>86.0</v>
      </c>
      <c r="O264" s="1">
        <v>5.3</v>
      </c>
      <c r="P264" s="1">
        <v>12.3</v>
      </c>
      <c r="Q264" s="1">
        <v>5.95</v>
      </c>
      <c r="R264" s="1">
        <v>2.067226891</v>
      </c>
      <c r="S264" s="1">
        <v>187.0</v>
      </c>
      <c r="T264" s="1">
        <v>16.77</v>
      </c>
      <c r="U264" s="1">
        <v>4.773</v>
      </c>
      <c r="V264" s="1">
        <v>176.6</v>
      </c>
      <c r="W264" s="1">
        <f t="shared" si="1"/>
        <v>263.4721131</v>
      </c>
      <c r="X264" s="1">
        <v>47.3</v>
      </c>
      <c r="Y264" s="1">
        <v>28.10981718</v>
      </c>
      <c r="Z264" s="1">
        <f t="shared" si="2"/>
        <v>3.557476</v>
      </c>
      <c r="AA264" s="1">
        <v>0.316159366</v>
      </c>
      <c r="AB264" s="1">
        <v>77.0</v>
      </c>
      <c r="AC264" s="1">
        <v>32.93637164</v>
      </c>
      <c r="AD264" s="1" t="s">
        <v>155</v>
      </c>
      <c r="AE264" s="1">
        <v>48.02895265</v>
      </c>
      <c r="AF264" s="1">
        <v>98.7</v>
      </c>
      <c r="AG264" s="1" t="s">
        <v>140</v>
      </c>
      <c r="AH264" s="1" t="s">
        <v>141</v>
      </c>
      <c r="AI264" s="1" t="s">
        <v>142</v>
      </c>
      <c r="AJ264" s="1" t="s">
        <v>142</v>
      </c>
      <c r="AK264" s="1" t="s">
        <v>143</v>
      </c>
      <c r="AL264" s="1">
        <v>93.0</v>
      </c>
      <c r="AM264" s="1">
        <v>70.0</v>
      </c>
      <c r="AN264" s="1">
        <v>1725.75</v>
      </c>
      <c r="AO264" s="1">
        <v>13.2428</v>
      </c>
      <c r="AP264" s="1">
        <v>346.883</v>
      </c>
      <c r="AQ264" s="1">
        <v>874.372</v>
      </c>
      <c r="AR264" s="1">
        <v>14.6203</v>
      </c>
      <c r="AS264" s="1">
        <v>1427.74</v>
      </c>
      <c r="AT264" s="1">
        <v>2261.19</v>
      </c>
      <c r="AU264" s="1">
        <v>212.983</v>
      </c>
      <c r="AV264" s="1">
        <v>9.89914</v>
      </c>
      <c r="AW264" s="1">
        <v>1.0866</v>
      </c>
      <c r="AX264" s="1">
        <v>2.51463</v>
      </c>
      <c r="AY264" s="1">
        <v>863.193</v>
      </c>
      <c r="AZ264" s="1">
        <v>1.85427</v>
      </c>
      <c r="BA264" s="1">
        <v>2.87784</v>
      </c>
      <c r="BB264" s="1">
        <v>17.2465</v>
      </c>
      <c r="BC264" s="1">
        <v>5.44252</v>
      </c>
      <c r="BD264" s="1">
        <v>1.11314</v>
      </c>
      <c r="BE264" s="1">
        <v>329.231</v>
      </c>
      <c r="BF264" s="1">
        <v>7.07393</v>
      </c>
      <c r="BG264" s="1">
        <v>249.168</v>
      </c>
      <c r="BH264" s="1">
        <v>1.887013235</v>
      </c>
      <c r="BI264" s="1">
        <v>0.991354092</v>
      </c>
      <c r="BJ264" s="1">
        <v>0.197123548</v>
      </c>
      <c r="BK264" s="1">
        <v>0.0</v>
      </c>
      <c r="BL264" s="1" t="s">
        <v>144</v>
      </c>
      <c r="BM264" s="1" t="s">
        <v>146</v>
      </c>
      <c r="BN264" s="1" t="s">
        <v>145</v>
      </c>
      <c r="BO264" s="1" t="s">
        <v>146</v>
      </c>
      <c r="BP264" s="1" t="s">
        <v>146</v>
      </c>
      <c r="BQ264" s="1" t="s">
        <v>146</v>
      </c>
      <c r="BR264" s="1" t="s">
        <v>145</v>
      </c>
      <c r="BS264" s="1">
        <v>138.2606595</v>
      </c>
      <c r="BT264" s="1">
        <v>2.478712927</v>
      </c>
      <c r="BU264" s="1">
        <v>0.532685398</v>
      </c>
      <c r="BV264" s="1">
        <v>0.443866626</v>
      </c>
      <c r="BW264" s="1">
        <v>0.105765096</v>
      </c>
      <c r="BX264" s="1">
        <v>-0.568954479</v>
      </c>
      <c r="BY264" s="1">
        <v>-0.329637589</v>
      </c>
      <c r="BZ264" s="1" t="s">
        <v>1094</v>
      </c>
      <c r="CA264" s="1">
        <v>45.01722391</v>
      </c>
      <c r="CB264" s="1" t="s">
        <v>148</v>
      </c>
      <c r="CC264" s="1">
        <v>0.717285945</v>
      </c>
      <c r="CD264" s="1">
        <v>0.016002682</v>
      </c>
      <c r="CE264" s="1">
        <v>3.65776E-4</v>
      </c>
      <c r="CF264" s="1">
        <v>0.257323132</v>
      </c>
      <c r="CG264" s="1">
        <v>0.001859359</v>
      </c>
      <c r="CH264" s="1">
        <v>1323.502</v>
      </c>
      <c r="CI264" s="2" t="s">
        <v>1080</v>
      </c>
      <c r="CJ264" s="1">
        <v>1230.386</v>
      </c>
      <c r="CK264" s="1">
        <v>843.09</v>
      </c>
      <c r="CL264" s="1">
        <v>387.296</v>
      </c>
      <c r="CM264" s="1">
        <v>31.61</v>
      </c>
      <c r="CN264" s="1">
        <v>1187.205</v>
      </c>
      <c r="CO264" s="1">
        <v>8.335</v>
      </c>
      <c r="CP264" s="1">
        <v>0.0</v>
      </c>
      <c r="CQ264" s="1">
        <v>8.335</v>
      </c>
      <c r="CR264" s="1">
        <v>0.013</v>
      </c>
      <c r="CS264" s="1">
        <v>3.222</v>
      </c>
      <c r="CT264" s="1">
        <v>3.235</v>
      </c>
      <c r="CU264" s="1">
        <v>0.0</v>
      </c>
      <c r="CV264" s="1">
        <v>0.834</v>
      </c>
      <c r="CW264" s="1">
        <v>0.0</v>
      </c>
      <c r="CX264" s="1">
        <v>0.0</v>
      </c>
      <c r="CY264" s="1">
        <v>27.27</v>
      </c>
      <c r="CZ264" s="1">
        <v>0.04</v>
      </c>
      <c r="DA264" s="1">
        <v>0.285</v>
      </c>
      <c r="DB264" s="1">
        <v>0.325</v>
      </c>
      <c r="DC264" s="1">
        <v>0.002</v>
      </c>
      <c r="DD264" s="1">
        <v>0.047</v>
      </c>
      <c r="DE264" s="1">
        <v>0.049</v>
      </c>
      <c r="DF264" s="1">
        <v>2.887</v>
      </c>
      <c r="DG264" s="1">
        <v>1.079</v>
      </c>
      <c r="DH264" s="1">
        <v>3.967</v>
      </c>
      <c r="DI264" s="1">
        <v>0.197</v>
      </c>
      <c r="DJ264" s="1">
        <v>1.184</v>
      </c>
      <c r="DK264" s="1">
        <v>1.381</v>
      </c>
      <c r="DL264" s="1">
        <v>804.311</v>
      </c>
      <c r="DM264" s="1">
        <v>381.443</v>
      </c>
      <c r="DN264" s="1">
        <v>1185.754</v>
      </c>
      <c r="DO264" s="1">
        <v>0.013</v>
      </c>
      <c r="DP264" s="1">
        <v>3.222</v>
      </c>
      <c r="DQ264" s="1">
        <v>3.235</v>
      </c>
      <c r="DR264" s="1" t="s">
        <v>149</v>
      </c>
      <c r="DS264" s="1" t="s">
        <v>149</v>
      </c>
      <c r="DT264" s="1" t="s">
        <v>158</v>
      </c>
      <c r="DU264" s="1" t="s">
        <v>149</v>
      </c>
      <c r="DV264" s="1">
        <v>766.914</v>
      </c>
      <c r="DW264" s="1" t="s">
        <v>1092</v>
      </c>
      <c r="DX264" s="1">
        <v>712.957</v>
      </c>
      <c r="DY264" s="1">
        <v>18.317</v>
      </c>
      <c r="DZ264" s="1">
        <v>687.936</v>
      </c>
      <c r="EA264" s="1" t="s">
        <v>149</v>
      </c>
      <c r="EB264" s="1" t="s">
        <v>149</v>
      </c>
      <c r="EC264" s="1" t="s">
        <v>158</v>
      </c>
      <c r="ED264" s="1" t="s">
        <v>149</v>
      </c>
      <c r="EE264" s="1" t="s">
        <v>929</v>
      </c>
      <c r="EF264" s="1" t="s">
        <v>151</v>
      </c>
      <c r="EG264" s="1" t="s">
        <v>151</v>
      </c>
    </row>
    <row r="265" ht="14.25" customHeight="1">
      <c r="A265" s="1" t="s">
        <v>932</v>
      </c>
      <c r="B265" s="1" t="s">
        <v>153</v>
      </c>
      <c r="C265" s="1">
        <v>35.0</v>
      </c>
      <c r="D265" s="4" t="s">
        <v>137</v>
      </c>
      <c r="E265" s="1">
        <v>122.0</v>
      </c>
      <c r="F265" s="1">
        <v>48.0</v>
      </c>
      <c r="G265" s="1" t="s">
        <v>154</v>
      </c>
      <c r="H265" s="1">
        <v>30.0</v>
      </c>
      <c r="I265" s="1">
        <v>156.0</v>
      </c>
      <c r="J265" s="1">
        <v>234.0</v>
      </c>
      <c r="K265" s="1">
        <v>4.875</v>
      </c>
      <c r="L265" s="1">
        <v>242.1</v>
      </c>
      <c r="M265" s="1">
        <v>2.3</v>
      </c>
      <c r="N265" s="1">
        <v>76.0</v>
      </c>
      <c r="O265" s="1">
        <v>5.2</v>
      </c>
      <c r="P265" s="1">
        <v>3.99</v>
      </c>
      <c r="Q265" s="1">
        <v>14.26</v>
      </c>
      <c r="R265" s="1">
        <v>0.279803647</v>
      </c>
      <c r="S265" s="1">
        <v>150.0</v>
      </c>
      <c r="T265" s="1">
        <v>5.6</v>
      </c>
      <c r="U265" s="1">
        <v>4.218</v>
      </c>
      <c r="V265" s="1">
        <v>108.2</v>
      </c>
      <c r="W265" s="1">
        <f t="shared" si="1"/>
        <v>155.9888579</v>
      </c>
      <c r="X265" s="1">
        <v>143.4</v>
      </c>
      <c r="Y265" s="1">
        <v>95.2550295</v>
      </c>
      <c r="Z265" s="1">
        <f t="shared" si="2"/>
        <v>1.049813333</v>
      </c>
      <c r="AA265" s="1">
        <v>0.379804732</v>
      </c>
      <c r="AB265" s="1">
        <v>49.0</v>
      </c>
      <c r="AC265" s="1">
        <v>20.16061841</v>
      </c>
      <c r="AD265" s="1" t="s">
        <v>154</v>
      </c>
      <c r="AE265" s="1">
        <v>33.09715518</v>
      </c>
      <c r="AF265" s="1">
        <v>69.9</v>
      </c>
      <c r="AG265" s="1" t="s">
        <v>154</v>
      </c>
      <c r="AH265" s="1" t="s">
        <v>154</v>
      </c>
      <c r="AI265" s="1" t="s">
        <v>142</v>
      </c>
      <c r="AJ265" s="1" t="s">
        <v>142</v>
      </c>
      <c r="AK265" s="1" t="s">
        <v>143</v>
      </c>
      <c r="AL265" s="1">
        <v>105.0</v>
      </c>
      <c r="AM265" s="1">
        <v>75.0</v>
      </c>
      <c r="AN265" s="1">
        <v>2064.3</v>
      </c>
      <c r="AO265" s="1">
        <v>25.3128</v>
      </c>
      <c r="AP265" s="1">
        <v>758.81</v>
      </c>
      <c r="AQ265" s="1">
        <v>1127.71</v>
      </c>
      <c r="AR265" s="1">
        <v>13.9463</v>
      </c>
      <c r="AS265" s="1">
        <v>1335.78</v>
      </c>
      <c r="AT265" s="1">
        <v>3322.35</v>
      </c>
      <c r="AU265" s="1">
        <v>291.45</v>
      </c>
      <c r="AV265" s="1">
        <v>10.3581</v>
      </c>
      <c r="AW265" s="1">
        <v>1.53037</v>
      </c>
      <c r="AX265" s="1">
        <v>3.20229</v>
      </c>
      <c r="AY265" s="1">
        <v>771.962</v>
      </c>
      <c r="AZ265" s="1">
        <v>1.27884</v>
      </c>
      <c r="BA265" s="1">
        <v>1.67431</v>
      </c>
      <c r="BB265" s="1">
        <v>12.7652</v>
      </c>
      <c r="BC265" s="1">
        <v>4.64382</v>
      </c>
      <c r="BD265" s="1">
        <v>1.2812</v>
      </c>
      <c r="BE265" s="1">
        <v>393.972</v>
      </c>
      <c r="BF265" s="1">
        <v>6.96969</v>
      </c>
      <c r="BG265" s="1">
        <v>129.299</v>
      </c>
      <c r="BH265" s="1">
        <v>1.553220824</v>
      </c>
      <c r="BI265" s="1">
        <v>0.486874858</v>
      </c>
      <c r="BJ265" s="1">
        <v>0.403270175</v>
      </c>
      <c r="BK265" s="1">
        <v>0.040709307</v>
      </c>
      <c r="BL265" s="1" t="s">
        <v>144</v>
      </c>
      <c r="BM265" s="1" t="s">
        <v>146</v>
      </c>
      <c r="BN265" s="1" t="s">
        <v>145</v>
      </c>
      <c r="BO265" s="1" t="s">
        <v>145</v>
      </c>
      <c r="BP265" s="1" t="s">
        <v>146</v>
      </c>
      <c r="BQ265" s="1" t="s">
        <v>146</v>
      </c>
      <c r="BR265" s="1" t="s">
        <v>146</v>
      </c>
      <c r="BS265" s="1">
        <v>252.2832388</v>
      </c>
      <c r="BT265" s="1">
        <v>3.407693811</v>
      </c>
      <c r="BU265" s="1">
        <v>1.018413493</v>
      </c>
      <c r="BV265" s="1">
        <v>0.861783135</v>
      </c>
      <c r="BW265" s="1">
        <v>0.229428372</v>
      </c>
      <c r="BX265" s="1">
        <v>0.118388096</v>
      </c>
      <c r="BY265" s="1">
        <v>0.057358574</v>
      </c>
      <c r="BZ265" s="1" t="s">
        <v>1091</v>
      </c>
      <c r="CA265" s="1">
        <v>31.39341917</v>
      </c>
      <c r="CB265" s="1" t="s">
        <v>148</v>
      </c>
      <c r="CC265" s="1">
        <v>0.009160366</v>
      </c>
      <c r="CD265" s="1">
        <v>0.107724309</v>
      </c>
      <c r="CE265" s="1">
        <v>0.02676107</v>
      </c>
      <c r="CF265" s="1">
        <v>0.611424457</v>
      </c>
      <c r="CG265" s="1">
        <v>0.049681987</v>
      </c>
      <c r="CH265" s="1">
        <v>1247.514</v>
      </c>
      <c r="CI265" s="2" t="s">
        <v>1080</v>
      </c>
      <c r="CJ265" s="1">
        <v>1499.662</v>
      </c>
      <c r="CK265" s="1">
        <v>1077.618</v>
      </c>
      <c r="CL265" s="1">
        <v>422.043</v>
      </c>
      <c r="CM265" s="1">
        <v>183.318</v>
      </c>
      <c r="CN265" s="1">
        <v>1306.156</v>
      </c>
      <c r="CO265" s="1">
        <v>9.319</v>
      </c>
      <c r="CP265" s="1">
        <v>0.0</v>
      </c>
      <c r="CQ265" s="1">
        <v>9.319</v>
      </c>
      <c r="CR265" s="1">
        <v>0.0</v>
      </c>
      <c r="CS265" s="1">
        <v>0.869</v>
      </c>
      <c r="CT265" s="1">
        <v>0.869</v>
      </c>
      <c r="CU265" s="1">
        <v>0.0</v>
      </c>
      <c r="CV265" s="1">
        <v>0.948</v>
      </c>
      <c r="CW265" s="1">
        <v>131.447</v>
      </c>
      <c r="CX265" s="1">
        <v>0.0</v>
      </c>
      <c r="CY265" s="1">
        <v>10.943</v>
      </c>
      <c r="CZ265" s="1">
        <v>0.0</v>
      </c>
      <c r="DA265" s="1">
        <v>8.46</v>
      </c>
      <c r="DB265" s="1">
        <v>8.46</v>
      </c>
      <c r="DC265" s="1">
        <v>0.0</v>
      </c>
      <c r="DD265" s="1">
        <v>0.305</v>
      </c>
      <c r="DE265" s="1">
        <v>0.305</v>
      </c>
      <c r="DF265" s="1">
        <v>31.361</v>
      </c>
      <c r="DG265" s="1">
        <v>0.729</v>
      </c>
      <c r="DH265" s="1">
        <v>32.09</v>
      </c>
      <c r="DI265" s="1">
        <v>0.759</v>
      </c>
      <c r="DJ265" s="1">
        <v>1.285</v>
      </c>
      <c r="DK265" s="1">
        <v>2.044</v>
      </c>
      <c r="DL265" s="1">
        <v>893.695</v>
      </c>
      <c r="DM265" s="1">
        <v>410.375</v>
      </c>
      <c r="DN265" s="1">
        <v>1304.07</v>
      </c>
      <c r="DO265" s="1">
        <v>0.0</v>
      </c>
      <c r="DP265" s="1">
        <v>0.869</v>
      </c>
      <c r="DQ265" s="1">
        <v>0.869</v>
      </c>
      <c r="DR265" s="1" t="s">
        <v>157</v>
      </c>
      <c r="DS265" s="1" t="s">
        <v>149</v>
      </c>
      <c r="DT265" s="1" t="s">
        <v>157</v>
      </c>
      <c r="DU265" s="1" t="s">
        <v>149</v>
      </c>
      <c r="DV265" s="1">
        <v>604.328</v>
      </c>
      <c r="DW265" s="1" t="s">
        <v>1092</v>
      </c>
      <c r="DX265" s="1">
        <v>726.475</v>
      </c>
      <c r="DY265" s="1">
        <v>88.804</v>
      </c>
      <c r="DZ265" s="1">
        <v>632.735</v>
      </c>
      <c r="EA265" s="1" t="s">
        <v>157</v>
      </c>
      <c r="EB265" s="1" t="s">
        <v>149</v>
      </c>
      <c r="EC265" s="1" t="s">
        <v>157</v>
      </c>
      <c r="ED265" s="1" t="s">
        <v>149</v>
      </c>
      <c r="EE265" s="1" t="s">
        <v>933</v>
      </c>
      <c r="EF265" s="1" t="s">
        <v>151</v>
      </c>
      <c r="EG265" s="1" t="s">
        <v>151</v>
      </c>
    </row>
    <row r="266" ht="14.25" customHeight="1">
      <c r="A266" s="1" t="s">
        <v>934</v>
      </c>
      <c r="B266" s="1" t="s">
        <v>136</v>
      </c>
      <c r="C266" s="1">
        <v>28.0</v>
      </c>
      <c r="D266" s="4" t="s">
        <v>137</v>
      </c>
      <c r="E266" s="1">
        <v>85.3</v>
      </c>
      <c r="F266" s="1">
        <v>37.0</v>
      </c>
      <c r="G266" s="1" t="s">
        <v>138</v>
      </c>
      <c r="H266" s="1">
        <v>40.0</v>
      </c>
      <c r="I266" s="1">
        <v>90.0</v>
      </c>
      <c r="J266" s="1">
        <v>166.0</v>
      </c>
      <c r="K266" s="1">
        <v>4.486486486</v>
      </c>
      <c r="L266" s="1">
        <v>164.8</v>
      </c>
      <c r="M266" s="1">
        <v>3.7</v>
      </c>
      <c r="N266" s="1">
        <v>86.0</v>
      </c>
      <c r="O266" s="1">
        <v>5.9</v>
      </c>
      <c r="P266" s="1">
        <v>3.98</v>
      </c>
      <c r="Q266" s="1">
        <v>5.27</v>
      </c>
      <c r="R266" s="1">
        <v>0.755218216</v>
      </c>
      <c r="S266" s="1">
        <v>200.0</v>
      </c>
      <c r="T266" s="1">
        <v>18.8</v>
      </c>
      <c r="U266" s="1">
        <v>4.773</v>
      </c>
      <c r="V266" s="1">
        <v>190.8</v>
      </c>
      <c r="W266" s="1">
        <f t="shared" si="1"/>
        <v>295.3652789</v>
      </c>
      <c r="X266" s="1">
        <v>42.3</v>
      </c>
      <c r="Y266" s="1">
        <v>25.07455501</v>
      </c>
      <c r="Z266" s="1">
        <f t="shared" si="2"/>
        <v>3.988106667</v>
      </c>
      <c r="AA266" s="1">
        <v>0.311275656</v>
      </c>
      <c r="AB266" s="1">
        <v>86.3</v>
      </c>
      <c r="AC266" s="1">
        <v>30.07350061</v>
      </c>
      <c r="AD266" s="1" t="s">
        <v>155</v>
      </c>
      <c r="AE266" s="1">
        <v>34.02258709</v>
      </c>
      <c r="AF266" s="1">
        <v>96.2</v>
      </c>
      <c r="AG266" s="1" t="s">
        <v>140</v>
      </c>
      <c r="AH266" s="1" t="s">
        <v>141</v>
      </c>
      <c r="AI266" s="1" t="s">
        <v>142</v>
      </c>
      <c r="AJ266" s="1" t="s">
        <v>142</v>
      </c>
      <c r="AK266" s="1" t="s">
        <v>143</v>
      </c>
      <c r="AL266" s="1">
        <v>144.0</v>
      </c>
      <c r="AM266" s="1">
        <v>95.0</v>
      </c>
      <c r="AN266" s="1">
        <v>2220.77</v>
      </c>
      <c r="AO266" s="1">
        <v>20.9623</v>
      </c>
      <c r="AP266" s="1">
        <v>520.823</v>
      </c>
      <c r="AQ266" s="1">
        <v>1156.61</v>
      </c>
      <c r="AR266" s="1">
        <v>15.261</v>
      </c>
      <c r="AS266" s="1">
        <v>1173.25</v>
      </c>
      <c r="AT266" s="1">
        <v>2933.01</v>
      </c>
      <c r="AU266" s="1">
        <v>282.853</v>
      </c>
      <c r="AV266" s="1">
        <v>10.7575</v>
      </c>
      <c r="AW266" s="1">
        <v>3.09156</v>
      </c>
      <c r="AX266" s="1">
        <v>4.71109</v>
      </c>
      <c r="AY266" s="1">
        <v>1562.73</v>
      </c>
      <c r="AZ266" s="1">
        <v>1.23796</v>
      </c>
      <c r="BA266" s="1">
        <v>2.78991</v>
      </c>
      <c r="BB266" s="1">
        <v>22.2779</v>
      </c>
      <c r="BC266" s="1">
        <v>7.27199</v>
      </c>
      <c r="BD266" s="1">
        <v>2.03961</v>
      </c>
      <c r="BE266" s="1">
        <v>404.524</v>
      </c>
      <c r="BF266" s="1">
        <v>7.8862</v>
      </c>
      <c r="BG266" s="1">
        <v>135.024</v>
      </c>
      <c r="BH266" s="1">
        <v>7.237946067</v>
      </c>
      <c r="BI266" s="1">
        <v>3.490202686</v>
      </c>
      <c r="BJ266" s="1">
        <v>2.736585005</v>
      </c>
      <c r="BK266" s="1">
        <v>0.015049773</v>
      </c>
      <c r="BL266" s="1" t="s">
        <v>144</v>
      </c>
      <c r="BM266" s="1" t="s">
        <v>145</v>
      </c>
      <c r="BN266" s="1" t="s">
        <v>145</v>
      </c>
      <c r="BO266" s="1" t="s">
        <v>145</v>
      </c>
      <c r="BP266" s="1" t="s">
        <v>146</v>
      </c>
      <c r="BQ266" s="1" t="s">
        <v>145</v>
      </c>
      <c r="BR266" s="1" t="s">
        <v>145</v>
      </c>
      <c r="BS266" s="1">
        <v>129.8894573</v>
      </c>
      <c r="BT266" s="1">
        <v>2.289075478</v>
      </c>
      <c r="BU266" s="1">
        <v>0.809893158</v>
      </c>
      <c r="BV266" s="1">
        <v>0.43889362</v>
      </c>
      <c r="BW266" s="1">
        <v>0.105290003</v>
      </c>
      <c r="BX266" s="1">
        <v>-1.346033436</v>
      </c>
      <c r="BY266" s="1">
        <v>-0.606048373</v>
      </c>
      <c r="BZ266" s="1" t="s">
        <v>1094</v>
      </c>
      <c r="CA266" s="1">
        <v>28.78170478</v>
      </c>
      <c r="CB266" s="1" t="s">
        <v>148</v>
      </c>
      <c r="CC266" s="1" t="s">
        <v>147</v>
      </c>
      <c r="CD266" s="1" t="s">
        <v>147</v>
      </c>
      <c r="CE266" s="1" t="s">
        <v>147</v>
      </c>
      <c r="CF266" s="1" t="s">
        <v>147</v>
      </c>
      <c r="CG266" s="1" t="s">
        <v>147</v>
      </c>
      <c r="CH266" s="1">
        <v>1287.369</v>
      </c>
      <c r="CI266" s="2" t="s">
        <v>1080</v>
      </c>
      <c r="CJ266" s="1">
        <v>377.711</v>
      </c>
      <c r="CK266" s="1">
        <v>334.923</v>
      </c>
      <c r="CL266" s="1">
        <v>42.787</v>
      </c>
      <c r="CM266" s="1">
        <v>264.378</v>
      </c>
      <c r="CN266" s="1">
        <v>94.12</v>
      </c>
      <c r="CO266" s="1">
        <v>0.027</v>
      </c>
      <c r="CP266" s="1">
        <v>0.0</v>
      </c>
      <c r="CQ266" s="1">
        <v>0.027</v>
      </c>
      <c r="CR266" s="1">
        <v>0.0</v>
      </c>
      <c r="CS266" s="1">
        <v>19.185</v>
      </c>
      <c r="CT266" s="1">
        <v>19.185</v>
      </c>
      <c r="CU266" s="1">
        <v>0.0</v>
      </c>
      <c r="CV266" s="1">
        <v>0.001</v>
      </c>
      <c r="CW266" s="1">
        <v>0.0</v>
      </c>
      <c r="CX266" s="1">
        <v>0.0</v>
      </c>
      <c r="CY266" s="1">
        <v>225.749</v>
      </c>
      <c r="CZ266" s="1">
        <v>1.332</v>
      </c>
      <c r="DA266" s="1">
        <v>0.616</v>
      </c>
      <c r="DB266" s="1">
        <v>1.949</v>
      </c>
      <c r="DC266" s="1">
        <v>0.0</v>
      </c>
      <c r="DD266" s="1">
        <v>0.149</v>
      </c>
      <c r="DE266" s="1">
        <v>0.149</v>
      </c>
      <c r="DF266" s="1">
        <v>28.521</v>
      </c>
      <c r="DG266" s="1">
        <v>7.696</v>
      </c>
      <c r="DH266" s="1">
        <v>36.217</v>
      </c>
      <c r="DI266" s="1">
        <v>0.861</v>
      </c>
      <c r="DJ266" s="1">
        <v>5.242</v>
      </c>
      <c r="DK266" s="1">
        <v>6.103</v>
      </c>
      <c r="DL266" s="1">
        <v>78.285</v>
      </c>
      <c r="DM266" s="1">
        <v>9.732</v>
      </c>
      <c r="DN266" s="1">
        <v>88.017</v>
      </c>
      <c r="DO266" s="1">
        <v>0.0</v>
      </c>
      <c r="DP266" s="1">
        <v>19.185</v>
      </c>
      <c r="DQ266" s="1">
        <v>19.185</v>
      </c>
      <c r="DR266" s="1" t="s">
        <v>157</v>
      </c>
      <c r="DS266" s="1" t="s">
        <v>157</v>
      </c>
      <c r="DT266" s="1" t="s">
        <v>149</v>
      </c>
      <c r="DU266" s="1" t="s">
        <v>158</v>
      </c>
      <c r="DV266" s="1">
        <v>579.695</v>
      </c>
      <c r="DW266" s="1" t="s">
        <v>1092</v>
      </c>
      <c r="DX266" s="1">
        <v>170.081</v>
      </c>
      <c r="DY266" s="1">
        <v>119.048</v>
      </c>
      <c r="DZ266" s="1">
        <v>42.382</v>
      </c>
      <c r="EA266" s="1" t="s">
        <v>157</v>
      </c>
      <c r="EB266" s="1" t="s">
        <v>158</v>
      </c>
      <c r="EC266" s="1" t="s">
        <v>157</v>
      </c>
      <c r="ED266" s="1" t="s">
        <v>158</v>
      </c>
      <c r="EE266" s="1" t="s">
        <v>935</v>
      </c>
      <c r="EF266" s="1" t="s">
        <v>151</v>
      </c>
      <c r="EG266" s="1" t="s">
        <v>151</v>
      </c>
    </row>
    <row r="267" ht="14.25" customHeight="1">
      <c r="A267" s="1" t="s">
        <v>936</v>
      </c>
      <c r="B267" s="1" t="s">
        <v>153</v>
      </c>
      <c r="C267" s="1">
        <v>51.0</v>
      </c>
      <c r="D267" s="4" t="s">
        <v>161</v>
      </c>
      <c r="E267" s="1">
        <v>112.0</v>
      </c>
      <c r="F267" s="1">
        <v>65.0</v>
      </c>
      <c r="G267" s="1" t="s">
        <v>154</v>
      </c>
      <c r="H267" s="1">
        <v>22.4</v>
      </c>
      <c r="I267" s="1">
        <v>146.0</v>
      </c>
      <c r="J267" s="1">
        <v>233.0</v>
      </c>
      <c r="K267" s="1">
        <v>3.584615385</v>
      </c>
      <c r="L267" s="1">
        <v>158.8</v>
      </c>
      <c r="M267" s="1">
        <v>2.3</v>
      </c>
      <c r="N267" s="1">
        <v>80.0</v>
      </c>
      <c r="O267" s="1">
        <v>5.2</v>
      </c>
      <c r="P267" s="1">
        <v>6.16</v>
      </c>
      <c r="Q267" s="1">
        <v>10.51</v>
      </c>
      <c r="R267" s="1">
        <v>0.586108468</v>
      </c>
      <c r="S267" s="1">
        <v>112.0</v>
      </c>
      <c r="T267" s="1">
        <v>9.96</v>
      </c>
      <c r="U267" s="1">
        <v>4.44</v>
      </c>
      <c r="V267" s="1">
        <v>143.4</v>
      </c>
      <c r="W267" s="1">
        <f t="shared" si="1"/>
        <v>211.9148936</v>
      </c>
      <c r="X267" s="1">
        <v>80.1</v>
      </c>
      <c r="Y267" s="1">
        <v>50.87919245</v>
      </c>
      <c r="Z267" s="1">
        <f t="shared" si="2"/>
        <v>1.96544</v>
      </c>
      <c r="AA267" s="1">
        <v>0.344200948</v>
      </c>
      <c r="AB267" s="1">
        <v>59.2</v>
      </c>
      <c r="AC267" s="1">
        <v>25.3225091</v>
      </c>
      <c r="AD267" s="1" t="s">
        <v>139</v>
      </c>
      <c r="AE267" s="1">
        <v>38.84663164</v>
      </c>
      <c r="AF267" s="1">
        <v>81.4</v>
      </c>
      <c r="AG267" s="1" t="s">
        <v>140</v>
      </c>
      <c r="AH267" s="1" t="s">
        <v>154</v>
      </c>
      <c r="AI267" s="1" t="s">
        <v>142</v>
      </c>
      <c r="AJ267" s="1" t="s">
        <v>142</v>
      </c>
      <c r="AK267" s="1" t="s">
        <v>143</v>
      </c>
      <c r="AL267" s="1">
        <v>120.0</v>
      </c>
      <c r="AM267" s="1">
        <v>72.0</v>
      </c>
      <c r="AN267" s="1">
        <v>1711.58</v>
      </c>
      <c r="AO267" s="1">
        <v>23.6178</v>
      </c>
      <c r="AP267" s="1">
        <v>597.384</v>
      </c>
      <c r="AQ267" s="1">
        <v>914.064</v>
      </c>
      <c r="AR267" s="1">
        <v>16.3056</v>
      </c>
      <c r="AS267" s="1">
        <v>1602.4</v>
      </c>
      <c r="AT267" s="1">
        <v>2606.02</v>
      </c>
      <c r="AU267" s="1">
        <v>245.232</v>
      </c>
      <c r="AV267" s="1">
        <v>11.3589</v>
      </c>
      <c r="AW267" s="1">
        <v>1.57397</v>
      </c>
      <c r="AX267" s="1">
        <v>4.16281</v>
      </c>
      <c r="AY267" s="1">
        <v>1044.65</v>
      </c>
      <c r="AZ267" s="1">
        <v>1.42977</v>
      </c>
      <c r="BA267" s="1">
        <v>2.1432</v>
      </c>
      <c r="BB267" s="1">
        <v>20.4808</v>
      </c>
      <c r="BC267" s="1">
        <v>3.45588</v>
      </c>
      <c r="BD267" s="1">
        <v>1.74706</v>
      </c>
      <c r="BE267" s="1">
        <v>407.83</v>
      </c>
      <c r="BF267" s="1">
        <v>6.66805</v>
      </c>
      <c r="BG267" s="1">
        <v>156.17</v>
      </c>
      <c r="BH267" s="1">
        <v>3.385849247</v>
      </c>
      <c r="BI267" s="1">
        <v>0.971534574</v>
      </c>
      <c r="BJ267" s="1">
        <v>0.407377112</v>
      </c>
      <c r="BK267" s="1">
        <v>0.01689034</v>
      </c>
      <c r="BL267" s="1" t="s">
        <v>156</v>
      </c>
      <c r="BM267" s="1" t="s">
        <v>146</v>
      </c>
      <c r="BN267" s="1" t="s">
        <v>146</v>
      </c>
      <c r="BO267" s="1" t="s">
        <v>146</v>
      </c>
      <c r="BP267" s="1" t="s">
        <v>146</v>
      </c>
      <c r="BQ267" s="1" t="s">
        <v>146</v>
      </c>
      <c r="BR267" s="1" t="s">
        <v>146</v>
      </c>
      <c r="BS267" s="1">
        <v>30.93505395</v>
      </c>
      <c r="BT267" s="1">
        <v>1.487801917</v>
      </c>
      <c r="BU267" s="1">
        <v>0.435863571</v>
      </c>
      <c r="BV267" s="1">
        <v>0.191922739</v>
      </c>
      <c r="BW267" s="1">
        <v>0.056288585</v>
      </c>
      <c r="BX267" s="1">
        <v>-2.01710917</v>
      </c>
      <c r="BY267" s="1">
        <v>-1.178217973</v>
      </c>
      <c r="BZ267" s="1" t="s">
        <v>1094</v>
      </c>
      <c r="CA267" s="1">
        <v>38.43243243</v>
      </c>
      <c r="CB267" s="1" t="s">
        <v>148</v>
      </c>
      <c r="CC267" s="1">
        <v>0.008516053</v>
      </c>
      <c r="CD267" s="1">
        <v>0.15416993</v>
      </c>
      <c r="CE267" s="1">
        <v>0.019772905</v>
      </c>
      <c r="CF267" s="1">
        <v>0.764193422</v>
      </c>
      <c r="CG267" s="1">
        <v>0.005579483</v>
      </c>
      <c r="CH267" s="1">
        <v>1514.325</v>
      </c>
      <c r="CI267" s="2" t="s">
        <v>1080</v>
      </c>
      <c r="CJ267" s="1">
        <v>932.749</v>
      </c>
      <c r="CK267" s="1">
        <v>841.807</v>
      </c>
      <c r="CL267" s="1">
        <v>90.942</v>
      </c>
      <c r="CM267" s="1">
        <v>724.845</v>
      </c>
      <c r="CN267" s="1">
        <v>198.223</v>
      </c>
      <c r="CO267" s="1">
        <v>4.236</v>
      </c>
      <c r="CP267" s="1">
        <v>0.0</v>
      </c>
      <c r="CQ267" s="1">
        <v>4.236</v>
      </c>
      <c r="CR267" s="1">
        <v>0.0</v>
      </c>
      <c r="CS267" s="1">
        <v>5.445</v>
      </c>
      <c r="CT267" s="1">
        <v>5.445</v>
      </c>
      <c r="CU267" s="1">
        <v>0.0</v>
      </c>
      <c r="CV267" s="1">
        <v>4.236</v>
      </c>
      <c r="CW267" s="1">
        <v>83.806</v>
      </c>
      <c r="CX267" s="1">
        <v>0.0</v>
      </c>
      <c r="CY267" s="1">
        <v>561.257</v>
      </c>
      <c r="CZ267" s="1">
        <v>0.0</v>
      </c>
      <c r="DA267" s="1">
        <v>3.13</v>
      </c>
      <c r="DB267" s="1">
        <v>3.13</v>
      </c>
      <c r="DC267" s="1">
        <v>0.155</v>
      </c>
      <c r="DD267" s="1">
        <v>0.946</v>
      </c>
      <c r="DE267" s="1">
        <v>1.101</v>
      </c>
      <c r="DF267" s="1">
        <v>37.322</v>
      </c>
      <c r="DG267" s="1">
        <v>14.761</v>
      </c>
      <c r="DH267" s="1">
        <v>52.083</v>
      </c>
      <c r="DI267" s="1">
        <v>28.139</v>
      </c>
      <c r="DJ267" s="1">
        <v>21.553</v>
      </c>
      <c r="DK267" s="1">
        <v>49.692</v>
      </c>
      <c r="DL267" s="1">
        <v>103.407</v>
      </c>
      <c r="DM267" s="1">
        <v>45.089</v>
      </c>
      <c r="DN267" s="1">
        <v>148.497</v>
      </c>
      <c r="DO267" s="1">
        <v>0.0</v>
      </c>
      <c r="DP267" s="1">
        <v>5.445</v>
      </c>
      <c r="DQ267" s="1">
        <v>5.445</v>
      </c>
      <c r="DR267" s="1" t="s">
        <v>149</v>
      </c>
      <c r="DS267" s="1" t="s">
        <v>149</v>
      </c>
      <c r="DT267" s="1" t="s">
        <v>149</v>
      </c>
      <c r="DU267" s="1" t="s">
        <v>157</v>
      </c>
      <c r="DV267" s="1">
        <v>884.753</v>
      </c>
      <c r="DW267" s="1" t="s">
        <v>1092</v>
      </c>
      <c r="DX267" s="1">
        <v>544.964</v>
      </c>
      <c r="DY267" s="1">
        <v>423.495</v>
      </c>
      <c r="DZ267" s="1">
        <v>115.813</v>
      </c>
      <c r="EA267" s="1" t="s">
        <v>149</v>
      </c>
      <c r="EB267" s="1" t="s">
        <v>149</v>
      </c>
      <c r="EC267" s="1" t="s">
        <v>149</v>
      </c>
      <c r="ED267" s="1" t="s">
        <v>157</v>
      </c>
      <c r="EE267" s="1" t="s">
        <v>937</v>
      </c>
      <c r="EF267" s="1" t="s">
        <v>151</v>
      </c>
      <c r="EG267" s="1" t="s">
        <v>151</v>
      </c>
    </row>
    <row r="268" ht="14.25" customHeight="1">
      <c r="A268" s="1" t="s">
        <v>938</v>
      </c>
      <c r="B268" s="1" t="s">
        <v>153</v>
      </c>
      <c r="C268" s="1">
        <v>26.0</v>
      </c>
      <c r="D268" s="4" t="s">
        <v>137</v>
      </c>
      <c r="E268" s="1">
        <v>69.3</v>
      </c>
      <c r="F268" s="1">
        <v>49.0</v>
      </c>
      <c r="G268" s="1" t="s">
        <v>154</v>
      </c>
      <c r="H268" s="1">
        <v>17.8</v>
      </c>
      <c r="I268" s="1">
        <v>93.0</v>
      </c>
      <c r="J268" s="1">
        <v>159.0</v>
      </c>
      <c r="K268" s="1">
        <v>3.244897959</v>
      </c>
      <c r="L268" s="1">
        <v>75.0</v>
      </c>
      <c r="M268" s="1">
        <v>10.9</v>
      </c>
      <c r="N268" s="1">
        <v>87.0</v>
      </c>
      <c r="O268" s="1">
        <v>5.7</v>
      </c>
      <c r="P268" s="1">
        <v>23.3</v>
      </c>
      <c r="Q268" s="1">
        <v>7.16</v>
      </c>
      <c r="R268" s="1">
        <v>3.254189944</v>
      </c>
      <c r="S268" s="1">
        <v>89.0</v>
      </c>
      <c r="T268" s="1">
        <v>23.0</v>
      </c>
      <c r="U268" s="1">
        <v>4.8285</v>
      </c>
      <c r="V268" s="1">
        <v>214.0</v>
      </c>
      <c r="W268" s="1">
        <f t="shared" si="1"/>
        <v>346.255175</v>
      </c>
      <c r="X268" s="1">
        <v>34.8</v>
      </c>
      <c r="Y268" s="1">
        <v>20.2601402</v>
      </c>
      <c r="Z268" s="1">
        <f t="shared" si="2"/>
        <v>4.9358</v>
      </c>
      <c r="AA268" s="1">
        <v>0.302555622</v>
      </c>
      <c r="AB268" s="1">
        <v>79.9</v>
      </c>
      <c r="AC268" s="1">
        <v>33.51600043</v>
      </c>
      <c r="AD268" s="1" t="s">
        <v>155</v>
      </c>
      <c r="AE268" s="1">
        <v>41.59557271</v>
      </c>
      <c r="AF268" s="1">
        <v>93.4</v>
      </c>
      <c r="AG268" s="1" t="s">
        <v>140</v>
      </c>
      <c r="AH268" s="1" t="s">
        <v>141</v>
      </c>
      <c r="AI268" s="1" t="s">
        <v>142</v>
      </c>
      <c r="AJ268" s="1" t="s">
        <v>167</v>
      </c>
      <c r="AK268" s="1" t="s">
        <v>173</v>
      </c>
      <c r="AL268" s="1">
        <v>124.0</v>
      </c>
      <c r="AM268" s="1">
        <v>82.0</v>
      </c>
      <c r="AN268" s="1">
        <v>2142.45</v>
      </c>
      <c r="AO268" s="1">
        <v>27.1377</v>
      </c>
      <c r="AP268" s="1">
        <v>461.026</v>
      </c>
      <c r="AQ268" s="1">
        <v>1006.11</v>
      </c>
      <c r="AR268" s="1">
        <v>13.7439</v>
      </c>
      <c r="AS268" s="1">
        <v>1316.85</v>
      </c>
      <c r="AT268" s="1">
        <v>3477.43</v>
      </c>
      <c r="AU268" s="1">
        <v>265.374</v>
      </c>
      <c r="AV268" s="1">
        <v>10.141</v>
      </c>
      <c r="AW268" s="1">
        <v>1.91799</v>
      </c>
      <c r="AX268" s="1">
        <v>3.07767</v>
      </c>
      <c r="AY268" s="1">
        <v>888.901</v>
      </c>
      <c r="AZ268" s="1">
        <v>1.50137</v>
      </c>
      <c r="BA268" s="1">
        <v>1.86111</v>
      </c>
      <c r="BB268" s="1">
        <v>14.7569</v>
      </c>
      <c r="BC268" s="1">
        <v>5.95409</v>
      </c>
      <c r="BD268" s="1">
        <v>1.43319</v>
      </c>
      <c r="BE268" s="1">
        <v>435.597</v>
      </c>
      <c r="BF268" s="1">
        <v>7.05717</v>
      </c>
      <c r="BG268" s="1">
        <v>315.237</v>
      </c>
      <c r="BH268" s="1">
        <v>3.769757941</v>
      </c>
      <c r="BI268" s="1">
        <v>0.886103687</v>
      </c>
      <c r="BJ268" s="1">
        <v>0.477724704</v>
      </c>
      <c r="BK268" s="1">
        <v>0.022322614</v>
      </c>
      <c r="BL268" s="1" t="s">
        <v>144</v>
      </c>
      <c r="BM268" s="1" t="s">
        <v>146</v>
      </c>
      <c r="BN268" s="1" t="s">
        <v>146</v>
      </c>
      <c r="BO268" s="1" t="s">
        <v>145</v>
      </c>
      <c r="BP268" s="1" t="s">
        <v>146</v>
      </c>
      <c r="BQ268" s="1" t="s">
        <v>145</v>
      </c>
      <c r="BR268" s="1" t="s">
        <v>145</v>
      </c>
      <c r="BS268" s="1" t="s">
        <v>147</v>
      </c>
      <c r="BT268" s="1" t="s">
        <v>147</v>
      </c>
      <c r="BU268" s="1" t="s">
        <v>147</v>
      </c>
      <c r="BV268" s="1" t="s">
        <v>147</v>
      </c>
      <c r="BW268" s="1" t="s">
        <v>147</v>
      </c>
      <c r="BX268" s="1">
        <v>-1.376904788</v>
      </c>
      <c r="BY268" s="1">
        <v>-0.642812693</v>
      </c>
      <c r="BZ268" s="1" t="s">
        <v>1094</v>
      </c>
      <c r="CA268" s="1">
        <v>42.9379015</v>
      </c>
      <c r="CB268" s="1" t="s">
        <v>148</v>
      </c>
      <c r="CC268" s="1">
        <v>0.892498824</v>
      </c>
      <c r="CD268" s="1">
        <v>0.024180906</v>
      </c>
      <c r="CE268" s="1">
        <v>0.008465277</v>
      </c>
      <c r="CF268" s="1">
        <v>0.024298479</v>
      </c>
      <c r="CG268" s="1">
        <v>0.012815488</v>
      </c>
      <c r="CH268" s="1">
        <v>1480.095</v>
      </c>
      <c r="CI268" s="2" t="s">
        <v>1080</v>
      </c>
      <c r="CJ268" s="1">
        <v>982.491</v>
      </c>
      <c r="CK268" s="1">
        <v>696.958</v>
      </c>
      <c r="CL268" s="1">
        <v>285.532</v>
      </c>
      <c r="CM268" s="1">
        <v>447.403</v>
      </c>
      <c r="CN268" s="1">
        <v>496.15</v>
      </c>
      <c r="CO268" s="1">
        <v>18.647</v>
      </c>
      <c r="CP268" s="1">
        <v>0.0</v>
      </c>
      <c r="CQ268" s="1">
        <v>18.647</v>
      </c>
      <c r="CR268" s="1">
        <v>0.0</v>
      </c>
      <c r="CS268" s="1">
        <v>20.291</v>
      </c>
      <c r="CT268" s="1">
        <v>20.291</v>
      </c>
      <c r="CU268" s="1">
        <v>0.0</v>
      </c>
      <c r="CV268" s="1">
        <v>1.031</v>
      </c>
      <c r="CW268" s="1">
        <v>0.0</v>
      </c>
      <c r="CX268" s="1">
        <v>0.0</v>
      </c>
      <c r="CY268" s="1">
        <v>67.566</v>
      </c>
      <c r="CZ268" s="1">
        <v>249.209</v>
      </c>
      <c r="DA268" s="1">
        <v>67.064</v>
      </c>
      <c r="DB268" s="1">
        <v>316.273</v>
      </c>
      <c r="DC268" s="1">
        <v>44.649</v>
      </c>
      <c r="DD268" s="1">
        <v>0.316</v>
      </c>
      <c r="DE268" s="1">
        <v>44.965</v>
      </c>
      <c r="DF268" s="1">
        <v>15.62</v>
      </c>
      <c r="DG268" s="1">
        <v>2.962</v>
      </c>
      <c r="DH268" s="1">
        <v>18.582</v>
      </c>
      <c r="DI268" s="1">
        <v>0.186</v>
      </c>
      <c r="DJ268" s="1">
        <v>3.764</v>
      </c>
      <c r="DK268" s="1">
        <v>3.95</v>
      </c>
      <c r="DL268" s="1">
        <v>301.059</v>
      </c>
      <c r="DM268" s="1">
        <v>191.13</v>
      </c>
      <c r="DN268" s="1">
        <v>492.189</v>
      </c>
      <c r="DO268" s="1">
        <v>0.0</v>
      </c>
      <c r="DP268" s="1">
        <v>20.291</v>
      </c>
      <c r="DQ268" s="1">
        <v>20.291</v>
      </c>
      <c r="DR268" s="1" t="s">
        <v>149</v>
      </c>
      <c r="DS268" s="1" t="s">
        <v>149</v>
      </c>
      <c r="DT268" s="1" t="s">
        <v>149</v>
      </c>
      <c r="DU268" s="1" t="s">
        <v>149</v>
      </c>
      <c r="DV268" s="1">
        <v>690.842</v>
      </c>
      <c r="DW268" s="1" t="s">
        <v>1092</v>
      </c>
      <c r="DX268" s="1">
        <v>458.583</v>
      </c>
      <c r="DY268" s="1">
        <v>208.828</v>
      </c>
      <c r="DZ268" s="1">
        <v>231.581</v>
      </c>
      <c r="EA268" s="1" t="s">
        <v>149</v>
      </c>
      <c r="EB268" s="1" t="s">
        <v>149</v>
      </c>
      <c r="EC268" s="1" t="s">
        <v>149</v>
      </c>
      <c r="ED268" s="1" t="s">
        <v>157</v>
      </c>
      <c r="EE268" s="1" t="s">
        <v>939</v>
      </c>
      <c r="EF268" s="1" t="s">
        <v>151</v>
      </c>
      <c r="EG268" s="1" t="s">
        <v>151</v>
      </c>
    </row>
    <row r="269" ht="14.25" customHeight="1">
      <c r="A269" s="1" t="s">
        <v>942</v>
      </c>
      <c r="B269" s="1" t="s">
        <v>136</v>
      </c>
      <c r="C269" s="1">
        <v>32.0</v>
      </c>
      <c r="D269" s="4" t="s">
        <v>137</v>
      </c>
      <c r="E269" s="1">
        <v>60.2</v>
      </c>
      <c r="F269" s="1">
        <v>38.0</v>
      </c>
      <c r="G269" s="1" t="s">
        <v>138</v>
      </c>
      <c r="H269" s="1">
        <v>16.4</v>
      </c>
      <c r="I269" s="1">
        <v>83.0</v>
      </c>
      <c r="J269" s="1">
        <v>138.0</v>
      </c>
      <c r="K269" s="1">
        <v>3.631578947</v>
      </c>
      <c r="L269" s="1">
        <v>197.6</v>
      </c>
      <c r="M269" s="1">
        <v>0.9</v>
      </c>
      <c r="N269" s="1">
        <v>87.0</v>
      </c>
      <c r="O269" s="1">
        <v>5.3</v>
      </c>
      <c r="P269" s="1">
        <v>0.54</v>
      </c>
      <c r="Q269" s="1">
        <v>7.04</v>
      </c>
      <c r="R269" s="1">
        <v>0.076704545</v>
      </c>
      <c r="S269" s="1">
        <v>82.0</v>
      </c>
      <c r="T269" s="1">
        <v>7.57</v>
      </c>
      <c r="U269" s="1">
        <v>4.8285</v>
      </c>
      <c r="V269" s="1">
        <v>100.9</v>
      </c>
      <c r="W269" s="1">
        <f t="shared" si="1"/>
        <v>113.9631163</v>
      </c>
      <c r="X269" s="1">
        <v>102.6</v>
      </c>
      <c r="Y269" s="1">
        <v>61.55656864</v>
      </c>
      <c r="Z269" s="1">
        <f t="shared" si="2"/>
        <v>1.624522</v>
      </c>
      <c r="AA269" s="1">
        <v>0.354290135</v>
      </c>
      <c r="AB269" s="1">
        <v>58.0</v>
      </c>
      <c r="AC269" s="1">
        <v>20.06920415</v>
      </c>
      <c r="AD269" s="1" t="s">
        <v>154</v>
      </c>
      <c r="AE269" s="1">
        <v>21.79238122</v>
      </c>
      <c r="AF269" s="1">
        <v>73.4</v>
      </c>
      <c r="AG269" s="1" t="s">
        <v>154</v>
      </c>
      <c r="AH269" s="1" t="s">
        <v>154</v>
      </c>
      <c r="AI269" s="1" t="s">
        <v>142</v>
      </c>
      <c r="AJ269" s="1" t="s">
        <v>167</v>
      </c>
      <c r="AK269" s="1" t="s">
        <v>143</v>
      </c>
      <c r="AL269" s="1">
        <v>99.0</v>
      </c>
      <c r="AM269" s="1">
        <v>65.0</v>
      </c>
      <c r="AN269" s="1">
        <v>2355.6</v>
      </c>
      <c r="AO269" s="1">
        <v>27.8531</v>
      </c>
      <c r="AP269" s="1">
        <v>612.803</v>
      </c>
      <c r="AQ269" s="1">
        <v>1159.8</v>
      </c>
      <c r="AR269" s="1">
        <v>13.5568</v>
      </c>
      <c r="AS269" s="1">
        <v>918.535</v>
      </c>
      <c r="AT269" s="1">
        <v>3637.34</v>
      </c>
      <c r="AU269" s="1">
        <v>314.621</v>
      </c>
      <c r="AV269" s="1">
        <v>10.5516</v>
      </c>
      <c r="AW269" s="1">
        <v>2.31695</v>
      </c>
      <c r="AX269" s="1">
        <v>3.31689</v>
      </c>
      <c r="AY269" s="1">
        <v>883.136</v>
      </c>
      <c r="AZ269" s="1">
        <v>1.38435</v>
      </c>
      <c r="BA269" s="1">
        <v>1.55123</v>
      </c>
      <c r="BB269" s="1">
        <v>17.7103</v>
      </c>
      <c r="BC269" s="1">
        <v>6.07345</v>
      </c>
      <c r="BD269" s="1">
        <v>1.5187</v>
      </c>
      <c r="BE269" s="1">
        <v>446.052</v>
      </c>
      <c r="BF269" s="1">
        <v>6.98226</v>
      </c>
      <c r="BG269" s="1">
        <v>161.676</v>
      </c>
      <c r="BH269" s="1">
        <v>2.023689522</v>
      </c>
      <c r="BI269" s="1">
        <v>0.52466394</v>
      </c>
      <c r="BJ269" s="1">
        <v>0.416012184</v>
      </c>
      <c r="BK269" s="1">
        <v>0.040904295</v>
      </c>
      <c r="BL269" s="1" t="s">
        <v>156</v>
      </c>
      <c r="BM269" s="1" t="s">
        <v>146</v>
      </c>
      <c r="BN269" s="1" t="s">
        <v>146</v>
      </c>
      <c r="BO269" s="1" t="s">
        <v>145</v>
      </c>
      <c r="BP269" s="1" t="s">
        <v>146</v>
      </c>
      <c r="BQ269" s="1" t="s">
        <v>146</v>
      </c>
      <c r="BR269" s="1" t="s">
        <v>146</v>
      </c>
      <c r="BS269" s="1">
        <v>38.77807419</v>
      </c>
      <c r="BT269" s="1">
        <v>1.42691572</v>
      </c>
      <c r="BU269" s="1">
        <v>0.581816947</v>
      </c>
      <c r="BV269" s="1">
        <v>0.261840053</v>
      </c>
      <c r="BW269" s="1">
        <v>0.066912243</v>
      </c>
      <c r="BX269" s="1">
        <v>-0.845558952</v>
      </c>
      <c r="BY269" s="1">
        <v>-0.35889599</v>
      </c>
      <c r="BZ269" s="1" t="s">
        <v>1094</v>
      </c>
      <c r="CA269" s="1">
        <v>17.67847411</v>
      </c>
      <c r="CB269" s="1" t="s">
        <v>154</v>
      </c>
      <c r="CC269" s="1">
        <v>0.010162162</v>
      </c>
      <c r="CD269" s="1">
        <v>0.536072072</v>
      </c>
      <c r="CE269" s="1">
        <v>0.094630631</v>
      </c>
      <c r="CF269" s="1">
        <v>0.22190991</v>
      </c>
      <c r="CG269" s="1">
        <v>0.067243243</v>
      </c>
      <c r="CH269" s="1">
        <v>1651.409</v>
      </c>
      <c r="CI269" s="2" t="s">
        <v>1080</v>
      </c>
      <c r="CJ269" s="1">
        <v>1127.586</v>
      </c>
      <c r="CK269" s="1">
        <v>855.638</v>
      </c>
      <c r="CL269" s="1">
        <v>271.947</v>
      </c>
      <c r="CM269" s="1">
        <v>287.2</v>
      </c>
      <c r="CN269" s="1">
        <v>821.29</v>
      </c>
      <c r="CO269" s="1">
        <v>4.141</v>
      </c>
      <c r="CP269" s="1">
        <v>0.0</v>
      </c>
      <c r="CQ269" s="1">
        <v>4.141</v>
      </c>
      <c r="CR269" s="1">
        <v>0.0</v>
      </c>
      <c r="CS269" s="1">
        <v>14.954</v>
      </c>
      <c r="CT269" s="1">
        <v>14.954</v>
      </c>
      <c r="CU269" s="1">
        <v>0.0</v>
      </c>
      <c r="CV269" s="1">
        <v>0.421</v>
      </c>
      <c r="CW269" s="1">
        <v>67.792</v>
      </c>
      <c r="CX269" s="1">
        <v>0.0</v>
      </c>
      <c r="CY269" s="1">
        <v>139.148</v>
      </c>
      <c r="CZ269" s="1">
        <v>0.185</v>
      </c>
      <c r="DA269" s="1">
        <v>1.322</v>
      </c>
      <c r="DB269" s="1">
        <v>1.507</v>
      </c>
      <c r="DC269" s="1">
        <v>0.0</v>
      </c>
      <c r="DD269" s="1">
        <v>0.174</v>
      </c>
      <c r="DE269" s="1">
        <v>0.174</v>
      </c>
      <c r="DF269" s="1">
        <v>63.09</v>
      </c>
      <c r="DG269" s="1">
        <v>15.445</v>
      </c>
      <c r="DH269" s="1">
        <v>78.535</v>
      </c>
      <c r="DI269" s="1">
        <v>20.619</v>
      </c>
      <c r="DJ269" s="1">
        <v>15.74</v>
      </c>
      <c r="DK269" s="1">
        <v>36.359</v>
      </c>
      <c r="DL269" s="1">
        <v>560.591</v>
      </c>
      <c r="DM269" s="1">
        <v>224.284</v>
      </c>
      <c r="DN269" s="1">
        <v>784.875</v>
      </c>
      <c r="DO269" s="1">
        <v>0.0</v>
      </c>
      <c r="DP269" s="1">
        <v>14.954</v>
      </c>
      <c r="DQ269" s="1">
        <v>14.954</v>
      </c>
      <c r="DR269" s="1" t="s">
        <v>149</v>
      </c>
      <c r="DS269" s="1" t="s">
        <v>149</v>
      </c>
      <c r="DT269" s="1" t="s">
        <v>149</v>
      </c>
      <c r="DU269" s="1" t="s">
        <v>149</v>
      </c>
      <c r="DV269" s="1">
        <v>701.057</v>
      </c>
      <c r="DW269" s="1" t="s">
        <v>1092</v>
      </c>
      <c r="DX269" s="1">
        <v>478.683</v>
      </c>
      <c r="DY269" s="1">
        <v>121.922</v>
      </c>
      <c r="DZ269" s="1">
        <v>348.654</v>
      </c>
      <c r="EA269" s="1" t="s">
        <v>149</v>
      </c>
      <c r="EB269" s="1" t="s">
        <v>149</v>
      </c>
      <c r="EC269" s="1" t="s">
        <v>157</v>
      </c>
      <c r="ED269" s="1" t="s">
        <v>149</v>
      </c>
      <c r="EE269" s="1" t="s">
        <v>943</v>
      </c>
      <c r="EF269" s="1" t="s">
        <v>151</v>
      </c>
      <c r="EG269" s="1" t="s">
        <v>151</v>
      </c>
    </row>
    <row r="270" ht="14.25" customHeight="1">
      <c r="A270" s="1" t="s">
        <v>944</v>
      </c>
      <c r="B270" s="1" t="s">
        <v>136</v>
      </c>
      <c r="C270" s="1">
        <v>28.0</v>
      </c>
      <c r="D270" s="4" t="s">
        <v>137</v>
      </c>
      <c r="E270" s="1">
        <v>76.9</v>
      </c>
      <c r="F270" s="1">
        <v>35.0</v>
      </c>
      <c r="G270" s="1" t="s">
        <v>138</v>
      </c>
      <c r="H270" s="1">
        <v>16.4</v>
      </c>
      <c r="I270" s="1">
        <v>101.0</v>
      </c>
      <c r="J270" s="1">
        <v>153.0</v>
      </c>
      <c r="K270" s="1">
        <v>4.371428571</v>
      </c>
      <c r="L270" s="1">
        <v>180.0</v>
      </c>
      <c r="M270" s="1">
        <v>0.5</v>
      </c>
      <c r="N270" s="1">
        <v>82.0</v>
      </c>
      <c r="O270" s="1">
        <v>5.3</v>
      </c>
      <c r="P270" s="1">
        <v>0.44</v>
      </c>
      <c r="Q270" s="1">
        <v>4.87</v>
      </c>
      <c r="R270" s="1">
        <v>0.090349076</v>
      </c>
      <c r="S270" s="1">
        <v>82.0</v>
      </c>
      <c r="T270" s="1">
        <v>5.5</v>
      </c>
      <c r="U270" s="1">
        <v>4.551</v>
      </c>
      <c r="V270" s="1">
        <v>91.7</v>
      </c>
      <c r="W270" s="1">
        <f t="shared" si="1"/>
        <v>104.6622265</v>
      </c>
      <c r="X270" s="1">
        <v>142.9</v>
      </c>
      <c r="Y270" s="1">
        <v>89.89033377</v>
      </c>
      <c r="Z270" s="1">
        <f t="shared" si="2"/>
        <v>1.112466667</v>
      </c>
      <c r="AA270" s="1">
        <v>0.376207603</v>
      </c>
      <c r="AB270" s="1">
        <v>53.4</v>
      </c>
      <c r="AC270" s="1">
        <v>20.57548951</v>
      </c>
      <c r="AD270" s="1" t="s">
        <v>154</v>
      </c>
      <c r="AE270" s="1">
        <v>26.5512977</v>
      </c>
      <c r="AF270" s="1">
        <v>73.6</v>
      </c>
      <c r="AG270" s="1" t="s">
        <v>154</v>
      </c>
      <c r="AH270" s="1" t="s">
        <v>154</v>
      </c>
      <c r="AI270" s="1" t="s">
        <v>142</v>
      </c>
      <c r="AJ270" s="1" t="s">
        <v>167</v>
      </c>
      <c r="AK270" s="1" t="s">
        <v>143</v>
      </c>
      <c r="AL270" s="1">
        <v>108.0</v>
      </c>
      <c r="AM270" s="1">
        <v>70.0</v>
      </c>
      <c r="AN270" s="1">
        <v>2051.81</v>
      </c>
      <c r="AO270" s="1">
        <v>20.1337</v>
      </c>
      <c r="AP270" s="1">
        <v>515.677</v>
      </c>
      <c r="AQ270" s="1">
        <v>1018.4</v>
      </c>
      <c r="AR270" s="1">
        <v>13.384</v>
      </c>
      <c r="AS270" s="1">
        <v>977.621</v>
      </c>
      <c r="AT270" s="1">
        <v>3346.6</v>
      </c>
      <c r="AU270" s="1">
        <v>278.607</v>
      </c>
      <c r="AV270" s="1">
        <v>11.277</v>
      </c>
      <c r="AW270" s="1">
        <v>1.31387</v>
      </c>
      <c r="AX270" s="1">
        <v>3.30345</v>
      </c>
      <c r="AY270" s="1">
        <v>621.673</v>
      </c>
      <c r="AZ270" s="1">
        <v>1.1221</v>
      </c>
      <c r="BA270" s="1">
        <v>1.35468</v>
      </c>
      <c r="BB270" s="1">
        <v>13.7679</v>
      </c>
      <c r="BC270" s="1">
        <v>5.30403</v>
      </c>
      <c r="BD270" s="1">
        <v>2.06657</v>
      </c>
      <c r="BE270" s="1">
        <v>330.244</v>
      </c>
      <c r="BF270" s="1">
        <v>7.50631</v>
      </c>
      <c r="BG270" s="1">
        <v>74.0787</v>
      </c>
      <c r="BH270" s="1">
        <v>4.152596857</v>
      </c>
      <c r="BI270" s="1">
        <v>0.548671337</v>
      </c>
      <c r="BJ270" s="1">
        <v>0.323882318</v>
      </c>
      <c r="BK270" s="1">
        <v>0.023441882</v>
      </c>
      <c r="BL270" s="1" t="s">
        <v>156</v>
      </c>
      <c r="BM270" s="1" t="s">
        <v>146</v>
      </c>
      <c r="BN270" s="1" t="s">
        <v>146</v>
      </c>
      <c r="BO270" s="1" t="s">
        <v>145</v>
      </c>
      <c r="BP270" s="1" t="s">
        <v>146</v>
      </c>
      <c r="BQ270" s="1" t="s">
        <v>146</v>
      </c>
      <c r="BR270" s="1" t="s">
        <v>146</v>
      </c>
      <c r="BS270" s="1">
        <v>22.74886747</v>
      </c>
      <c r="BT270" s="1">
        <v>1.633004719</v>
      </c>
      <c r="BU270" s="1">
        <v>0.455718067</v>
      </c>
      <c r="BV270" s="1">
        <v>0.194733235</v>
      </c>
      <c r="BW270" s="1">
        <v>0.054124474</v>
      </c>
      <c r="BX270" s="1">
        <v>0.501498041</v>
      </c>
      <c r="BY270" s="1">
        <v>0.244394757</v>
      </c>
      <c r="BZ270" s="1" t="s">
        <v>1091</v>
      </c>
      <c r="CA270" s="1">
        <v>20.22282609</v>
      </c>
      <c r="CB270" s="1" t="s">
        <v>148</v>
      </c>
      <c r="CC270" s="1">
        <v>0.430050703</v>
      </c>
      <c r="CD270" s="1">
        <v>0.019924302</v>
      </c>
      <c r="CE270" s="1">
        <v>0.006177248</v>
      </c>
      <c r="CF270" s="1">
        <v>0.048025423</v>
      </c>
      <c r="CG270" s="1">
        <v>0.17685496</v>
      </c>
      <c r="CH270" s="1">
        <v>873.182</v>
      </c>
      <c r="CI270" s="2" t="s">
        <v>1093</v>
      </c>
      <c r="CJ270" s="1">
        <v>439.574</v>
      </c>
      <c r="CK270" s="1">
        <v>301.068</v>
      </c>
      <c r="CL270" s="1">
        <v>138.506</v>
      </c>
      <c r="CM270" s="1">
        <v>14.824</v>
      </c>
      <c r="CN270" s="1">
        <v>415.601</v>
      </c>
      <c r="CO270" s="1">
        <v>7.471</v>
      </c>
      <c r="CP270" s="1">
        <v>0.0</v>
      </c>
      <c r="CQ270" s="1">
        <v>7.471</v>
      </c>
      <c r="CR270" s="1">
        <v>0.0</v>
      </c>
      <c r="CS270" s="1">
        <v>1.677</v>
      </c>
      <c r="CT270" s="1">
        <v>1.677</v>
      </c>
      <c r="CU270" s="1">
        <v>0.0</v>
      </c>
      <c r="CV270" s="1">
        <v>4.565</v>
      </c>
      <c r="CW270" s="1">
        <v>0.0</v>
      </c>
      <c r="CX270" s="1">
        <v>0.0</v>
      </c>
      <c r="CY270" s="1">
        <v>8.715</v>
      </c>
      <c r="CZ270" s="1">
        <v>0.0</v>
      </c>
      <c r="DA270" s="1">
        <v>4.23</v>
      </c>
      <c r="DB270" s="1">
        <v>4.23</v>
      </c>
      <c r="DC270" s="1">
        <v>0.0</v>
      </c>
      <c r="DD270" s="1">
        <v>0.154</v>
      </c>
      <c r="DE270" s="1">
        <v>0.154</v>
      </c>
      <c r="DF270" s="1">
        <v>1.649</v>
      </c>
      <c r="DG270" s="1">
        <v>0.077</v>
      </c>
      <c r="DH270" s="1">
        <v>1.725</v>
      </c>
      <c r="DI270" s="1">
        <v>1.816</v>
      </c>
      <c r="DJ270" s="1">
        <v>0.621</v>
      </c>
      <c r="DK270" s="1">
        <v>2.436</v>
      </c>
      <c r="DL270" s="1">
        <v>281.417</v>
      </c>
      <c r="DM270" s="1">
        <v>131.748</v>
      </c>
      <c r="DN270" s="1">
        <v>413.165</v>
      </c>
      <c r="DO270" s="1">
        <v>0.0</v>
      </c>
      <c r="DP270" s="1">
        <v>1.677</v>
      </c>
      <c r="DQ270" s="1">
        <v>1.677</v>
      </c>
      <c r="DR270" s="1" t="s">
        <v>157</v>
      </c>
      <c r="DS270" s="1" t="s">
        <v>157</v>
      </c>
      <c r="DT270" s="1" t="s">
        <v>158</v>
      </c>
      <c r="DU270" s="1" t="s">
        <v>157</v>
      </c>
      <c r="DV270" s="1">
        <v>425.566</v>
      </c>
      <c r="DW270" s="1" t="s">
        <v>1093</v>
      </c>
      <c r="DX270" s="1">
        <v>214.237</v>
      </c>
      <c r="DY270" s="1">
        <v>7.225</v>
      </c>
      <c r="DZ270" s="1">
        <v>202.554</v>
      </c>
      <c r="EA270" s="1" t="s">
        <v>157</v>
      </c>
      <c r="EB270" s="1" t="s">
        <v>157</v>
      </c>
      <c r="EC270" s="1" t="s">
        <v>158</v>
      </c>
      <c r="ED270" s="1" t="s">
        <v>157</v>
      </c>
      <c r="EE270" s="1" t="s">
        <v>945</v>
      </c>
      <c r="EF270" s="1" t="s">
        <v>151</v>
      </c>
      <c r="EG270" s="1" t="s">
        <v>151</v>
      </c>
    </row>
    <row r="271" ht="14.25" customHeight="1">
      <c r="A271" s="1" t="s">
        <v>946</v>
      </c>
      <c r="B271" s="1" t="s">
        <v>136</v>
      </c>
      <c r="C271" s="1">
        <v>56.0</v>
      </c>
      <c r="D271" s="4" t="s">
        <v>161</v>
      </c>
      <c r="E271" s="1">
        <v>94.6</v>
      </c>
      <c r="F271" s="1">
        <v>39.0</v>
      </c>
      <c r="G271" s="1" t="s">
        <v>138</v>
      </c>
      <c r="H271" s="1">
        <v>51.4</v>
      </c>
      <c r="I271" s="1">
        <v>101.0</v>
      </c>
      <c r="J271" s="1">
        <v>191.0</v>
      </c>
      <c r="K271" s="1">
        <v>4.897435897</v>
      </c>
      <c r="L271" s="1">
        <v>141.5</v>
      </c>
      <c r="M271" s="1">
        <v>0.3</v>
      </c>
      <c r="N271" s="1">
        <v>88.0</v>
      </c>
      <c r="O271" s="1">
        <v>5.5</v>
      </c>
      <c r="P271" s="1">
        <v>0.53</v>
      </c>
      <c r="Q271" s="1">
        <v>6.85</v>
      </c>
      <c r="R271" s="1">
        <v>0.077372263</v>
      </c>
      <c r="S271" s="1">
        <v>257.0</v>
      </c>
      <c r="T271" s="1">
        <v>6.71</v>
      </c>
      <c r="U271" s="1">
        <v>4.884</v>
      </c>
      <c r="V271" s="1">
        <v>90.9</v>
      </c>
      <c r="W271" s="1">
        <f t="shared" si="1"/>
        <v>96.96531792</v>
      </c>
      <c r="X271" s="1">
        <v>115.2</v>
      </c>
      <c r="Y271" s="1">
        <v>68.65692411</v>
      </c>
      <c r="Z271" s="1">
        <f t="shared" si="2"/>
        <v>1.456517333</v>
      </c>
      <c r="AA271" s="1">
        <v>0.360342767</v>
      </c>
      <c r="AB271" s="1">
        <v>67.4</v>
      </c>
      <c r="AC271" s="1">
        <v>25.43027727</v>
      </c>
      <c r="AD271" s="1" t="s">
        <v>139</v>
      </c>
      <c r="AE271" s="1">
        <v>39.70980393</v>
      </c>
      <c r="AF271" s="1">
        <v>89.6</v>
      </c>
      <c r="AG271" s="1" t="s">
        <v>140</v>
      </c>
      <c r="AH271" s="1" t="s">
        <v>141</v>
      </c>
      <c r="AI271" s="1" t="s">
        <v>142</v>
      </c>
      <c r="AJ271" s="1" t="s">
        <v>142</v>
      </c>
      <c r="AK271" s="1" t="s">
        <v>143</v>
      </c>
      <c r="AL271" s="1">
        <v>122.0</v>
      </c>
      <c r="AM271" s="1">
        <v>77.0</v>
      </c>
      <c r="AN271" s="1">
        <v>1797.66</v>
      </c>
      <c r="AO271" s="1">
        <v>16.8391</v>
      </c>
      <c r="AP271" s="1">
        <v>346.774</v>
      </c>
      <c r="AQ271" s="1">
        <v>801.641</v>
      </c>
      <c r="AR271" s="1">
        <v>11.3824</v>
      </c>
      <c r="AS271" s="1">
        <v>951.921</v>
      </c>
      <c r="AT271" s="1">
        <v>3250.42</v>
      </c>
      <c r="AU271" s="1">
        <v>252.901</v>
      </c>
      <c r="AV271" s="1">
        <v>9.39237</v>
      </c>
      <c r="AW271" s="1">
        <v>1.39028</v>
      </c>
      <c r="AX271" s="1">
        <v>2.83873</v>
      </c>
      <c r="AY271" s="1">
        <v>1048.69</v>
      </c>
      <c r="AZ271" s="1">
        <v>0.920387</v>
      </c>
      <c r="BA271" s="1">
        <v>1.52225</v>
      </c>
      <c r="BB271" s="1">
        <v>15.2386</v>
      </c>
      <c r="BC271" s="1">
        <v>4.7929</v>
      </c>
      <c r="BD271" s="1">
        <v>1.01881</v>
      </c>
      <c r="BE271" s="1">
        <v>299.454</v>
      </c>
      <c r="BF271" s="1">
        <v>7.7406</v>
      </c>
      <c r="BG271" s="1">
        <v>202.177</v>
      </c>
      <c r="BH271" s="1">
        <v>1.220919554</v>
      </c>
      <c r="BI271" s="1">
        <v>0.479980257</v>
      </c>
      <c r="BJ271" s="1">
        <v>0.293072637</v>
      </c>
      <c r="BK271" s="1">
        <v>0.0</v>
      </c>
      <c r="BL271" s="1" t="s">
        <v>144</v>
      </c>
      <c r="BM271" s="1" t="s">
        <v>146</v>
      </c>
      <c r="BN271" s="1" t="s">
        <v>145</v>
      </c>
      <c r="BO271" s="1" t="s">
        <v>145</v>
      </c>
      <c r="BP271" s="1" t="s">
        <v>146</v>
      </c>
      <c r="BQ271" s="1" t="s">
        <v>146</v>
      </c>
      <c r="BR271" s="1" t="s">
        <v>146</v>
      </c>
      <c r="BS271" s="1">
        <v>34.53162523</v>
      </c>
      <c r="BT271" s="1">
        <v>2.112690128</v>
      </c>
      <c r="BU271" s="1">
        <v>0.672844074</v>
      </c>
      <c r="BV271" s="1">
        <v>0.233478201</v>
      </c>
      <c r="BW271" s="1">
        <v>0.054603179</v>
      </c>
      <c r="BX271" s="1">
        <v>0.092467249</v>
      </c>
      <c r="BY271" s="1">
        <v>0.051427836</v>
      </c>
      <c r="BZ271" s="1" t="s">
        <v>1094</v>
      </c>
      <c r="CA271" s="1">
        <v>27.66071429</v>
      </c>
      <c r="CB271" s="1" t="s">
        <v>148</v>
      </c>
      <c r="CC271" s="1">
        <v>0.287816323</v>
      </c>
      <c r="CD271" s="1">
        <v>0.354550025</v>
      </c>
      <c r="CE271" s="1">
        <v>0.054432713</v>
      </c>
      <c r="CF271" s="1">
        <v>0.126864421</v>
      </c>
      <c r="CG271" s="1">
        <v>0.094586895</v>
      </c>
      <c r="CH271" s="1">
        <v>1845.26</v>
      </c>
      <c r="CI271" s="2" t="s">
        <v>1080</v>
      </c>
      <c r="CJ271" s="1">
        <v>2658.461</v>
      </c>
      <c r="CK271" s="1">
        <v>2143.061</v>
      </c>
      <c r="CL271" s="1">
        <v>515.4</v>
      </c>
      <c r="CM271" s="1">
        <v>659.962</v>
      </c>
      <c r="CN271" s="1">
        <v>1982.323</v>
      </c>
      <c r="CO271" s="1">
        <v>11.453</v>
      </c>
      <c r="CP271" s="1">
        <v>0.0</v>
      </c>
      <c r="CQ271" s="1">
        <v>11.453</v>
      </c>
      <c r="CR271" s="1">
        <v>0.0</v>
      </c>
      <c r="CS271" s="1">
        <v>4.723</v>
      </c>
      <c r="CT271" s="1">
        <v>4.723</v>
      </c>
      <c r="CU271" s="1">
        <v>0.0</v>
      </c>
      <c r="CV271" s="1">
        <v>1.165</v>
      </c>
      <c r="CW271" s="1">
        <v>525.787</v>
      </c>
      <c r="CX271" s="1">
        <v>0.0</v>
      </c>
      <c r="CY271" s="1">
        <v>7.128</v>
      </c>
      <c r="CZ271" s="1">
        <v>0.025</v>
      </c>
      <c r="DA271" s="1">
        <v>0.175</v>
      </c>
      <c r="DB271" s="1">
        <v>0.2</v>
      </c>
      <c r="DC271" s="1">
        <v>0.0</v>
      </c>
      <c r="DD271" s="1">
        <v>0.244</v>
      </c>
      <c r="DE271" s="1">
        <v>0.244</v>
      </c>
      <c r="DF271" s="1">
        <v>122.814</v>
      </c>
      <c r="DG271" s="1">
        <v>3.788</v>
      </c>
      <c r="DH271" s="1">
        <v>126.602</v>
      </c>
      <c r="DI271" s="1">
        <v>2.284</v>
      </c>
      <c r="DJ271" s="1">
        <v>1.921</v>
      </c>
      <c r="DK271" s="1">
        <v>4.205</v>
      </c>
      <c r="DL271" s="1">
        <v>1473.549</v>
      </c>
      <c r="DM271" s="1">
        <v>504.527</v>
      </c>
      <c r="DN271" s="1">
        <v>1978.076</v>
      </c>
      <c r="DO271" s="1">
        <v>0.0</v>
      </c>
      <c r="DP271" s="1">
        <v>4.723</v>
      </c>
      <c r="DQ271" s="1">
        <v>4.723</v>
      </c>
      <c r="DR271" s="1" t="s">
        <v>149</v>
      </c>
      <c r="DS271" s="1" t="s">
        <v>149</v>
      </c>
      <c r="DT271" s="1" t="s">
        <v>149</v>
      </c>
      <c r="DU271" s="1" t="s">
        <v>149</v>
      </c>
      <c r="DV271" s="1">
        <v>1026.479</v>
      </c>
      <c r="DW271" s="1" t="s">
        <v>1092</v>
      </c>
      <c r="DX271" s="1">
        <v>1478.845</v>
      </c>
      <c r="DY271" s="1">
        <v>367.123</v>
      </c>
      <c r="DZ271" s="1">
        <v>1102.724</v>
      </c>
      <c r="EA271" s="1" t="s">
        <v>149</v>
      </c>
      <c r="EB271" s="1" t="s">
        <v>149</v>
      </c>
      <c r="EC271" s="1" t="s">
        <v>149</v>
      </c>
      <c r="ED271" s="1" t="s">
        <v>149</v>
      </c>
      <c r="EE271" s="1" t="s">
        <v>947</v>
      </c>
      <c r="EF271" s="1" t="s">
        <v>151</v>
      </c>
      <c r="EG271" s="1" t="s">
        <v>151</v>
      </c>
    </row>
    <row r="272" ht="14.25" customHeight="1">
      <c r="A272" s="1" t="s">
        <v>948</v>
      </c>
      <c r="B272" s="1" t="s">
        <v>153</v>
      </c>
      <c r="C272" s="1">
        <v>27.0</v>
      </c>
      <c r="D272" s="4" t="s">
        <v>137</v>
      </c>
      <c r="E272" s="1">
        <v>97.8</v>
      </c>
      <c r="F272" s="1">
        <v>37.0</v>
      </c>
      <c r="G272" s="1" t="s">
        <v>154</v>
      </c>
      <c r="H272" s="1">
        <v>22.2</v>
      </c>
      <c r="I272" s="1">
        <v>124.0</v>
      </c>
      <c r="J272" s="1">
        <v>183.0</v>
      </c>
      <c r="K272" s="1">
        <v>4.945945946</v>
      </c>
      <c r="L272" s="1">
        <v>249.4</v>
      </c>
      <c r="M272" s="1">
        <v>3.9</v>
      </c>
      <c r="N272" s="1">
        <v>89.0</v>
      </c>
      <c r="O272" s="1">
        <v>5.5</v>
      </c>
      <c r="P272" s="1">
        <v>23.7</v>
      </c>
      <c r="Q272" s="1">
        <v>0.62</v>
      </c>
      <c r="R272" s="1">
        <v>38.22580645</v>
      </c>
      <c r="S272" s="1">
        <v>111.0</v>
      </c>
      <c r="T272" s="1">
        <v>22.99</v>
      </c>
      <c r="U272" s="1">
        <v>4.9395</v>
      </c>
      <c r="V272" s="1">
        <v>204.7</v>
      </c>
      <c r="W272" s="1">
        <f t="shared" si="1"/>
        <v>319.4164641</v>
      </c>
      <c r="X272" s="1">
        <v>34.6</v>
      </c>
      <c r="Y272" s="1">
        <v>19.8134707</v>
      </c>
      <c r="Z272" s="1">
        <f t="shared" si="2"/>
        <v>5.047071333</v>
      </c>
      <c r="AA272" s="1">
        <v>0.301671932</v>
      </c>
      <c r="AB272" s="1">
        <v>99.5</v>
      </c>
      <c r="AC272" s="1">
        <v>37.44965938</v>
      </c>
      <c r="AD272" s="1" t="s">
        <v>155</v>
      </c>
      <c r="AE272" s="1">
        <v>43.19129349</v>
      </c>
      <c r="AF272" s="1">
        <v>114.2</v>
      </c>
      <c r="AG272" s="1" t="s">
        <v>140</v>
      </c>
      <c r="AH272" s="1" t="s">
        <v>141</v>
      </c>
      <c r="AI272" s="1" t="s">
        <v>142</v>
      </c>
      <c r="AJ272" s="1" t="s">
        <v>142</v>
      </c>
      <c r="AK272" s="1" t="s">
        <v>173</v>
      </c>
      <c r="AL272" s="1">
        <v>125.0</v>
      </c>
      <c r="AM272" s="1">
        <v>85.0</v>
      </c>
      <c r="AN272" s="1">
        <v>1680.97</v>
      </c>
      <c r="AO272" s="1">
        <v>14.8262</v>
      </c>
      <c r="AP272" s="1">
        <v>779.691</v>
      </c>
      <c r="AQ272" s="1">
        <v>1164.78</v>
      </c>
      <c r="AR272" s="1">
        <v>14.4791</v>
      </c>
      <c r="AS272" s="1">
        <v>1285.2</v>
      </c>
      <c r="AT272" s="1">
        <v>3036.26</v>
      </c>
      <c r="AU272" s="1">
        <v>238.026</v>
      </c>
      <c r="AV272" s="1">
        <v>10.8807</v>
      </c>
      <c r="AW272" s="1">
        <v>1.21673</v>
      </c>
      <c r="AX272" s="1">
        <v>3.03045</v>
      </c>
      <c r="AY272" s="1">
        <v>1159.46</v>
      </c>
      <c r="AZ272" s="1">
        <v>1.40669</v>
      </c>
      <c r="BA272" s="1">
        <v>2.32692</v>
      </c>
      <c r="BB272" s="1">
        <v>17.0753</v>
      </c>
      <c r="BC272" s="1">
        <v>5.74555</v>
      </c>
      <c r="BD272" s="1">
        <v>1.67107</v>
      </c>
      <c r="BE272" s="1">
        <v>350.819</v>
      </c>
      <c r="BF272" s="1">
        <v>7.58926</v>
      </c>
      <c r="BG272" s="1">
        <v>138.02</v>
      </c>
      <c r="BH272" s="1">
        <v>7.469939664</v>
      </c>
      <c r="BI272" s="1">
        <v>1.682743978</v>
      </c>
      <c r="BJ272" s="1">
        <v>0.765670337</v>
      </c>
      <c r="BK272" s="1">
        <v>0.0</v>
      </c>
      <c r="BL272" s="1" t="s">
        <v>144</v>
      </c>
      <c r="BM272" s="1" t="s">
        <v>145</v>
      </c>
      <c r="BN272" s="1" t="s">
        <v>146</v>
      </c>
      <c r="BO272" s="1" t="s">
        <v>145</v>
      </c>
      <c r="BP272" s="1" t="s">
        <v>146</v>
      </c>
      <c r="BQ272" s="1" t="s">
        <v>145</v>
      </c>
      <c r="BR272" s="1" t="s">
        <v>145</v>
      </c>
      <c r="BS272" s="1">
        <v>33.75546658</v>
      </c>
      <c r="BT272" s="1">
        <v>1.509946746</v>
      </c>
      <c r="BU272" s="1">
        <v>0.554329143</v>
      </c>
      <c r="BV272" s="1">
        <v>0.24675233</v>
      </c>
      <c r="BW272" s="1">
        <v>0.065506835</v>
      </c>
      <c r="BX272" s="1">
        <v>-0.845864629</v>
      </c>
      <c r="BY272" s="1">
        <v>-0.503191332</v>
      </c>
      <c r="BZ272" s="1" t="s">
        <v>1094</v>
      </c>
      <c r="CA272" s="1">
        <v>47.45359019</v>
      </c>
      <c r="CB272" s="1" t="s">
        <v>148</v>
      </c>
      <c r="CC272" s="1">
        <v>0.004793938</v>
      </c>
      <c r="CD272" s="1">
        <v>0.030658007</v>
      </c>
      <c r="CE272" s="1">
        <v>0.896079796</v>
      </c>
      <c r="CF272" s="1">
        <v>0.013260651</v>
      </c>
      <c r="CG272" s="1">
        <v>0.023853708</v>
      </c>
      <c r="CH272" s="1">
        <v>584.6</v>
      </c>
      <c r="CI272" s="2" t="s">
        <v>1093</v>
      </c>
      <c r="CJ272" s="1">
        <v>543.207</v>
      </c>
      <c r="CK272" s="1">
        <v>327.265</v>
      </c>
      <c r="CL272" s="1">
        <v>215.942</v>
      </c>
      <c r="CM272" s="1">
        <v>62.184</v>
      </c>
      <c r="CN272" s="1">
        <v>457.903</v>
      </c>
      <c r="CO272" s="1">
        <v>3.235</v>
      </c>
      <c r="CP272" s="1">
        <v>0.0</v>
      </c>
      <c r="CQ272" s="1">
        <v>3.235</v>
      </c>
      <c r="CR272" s="1">
        <v>0.0</v>
      </c>
      <c r="CS272" s="1">
        <v>19.884</v>
      </c>
      <c r="CT272" s="1">
        <v>19.884</v>
      </c>
      <c r="CU272" s="1">
        <v>0.0</v>
      </c>
      <c r="CV272" s="1">
        <v>0.329</v>
      </c>
      <c r="CW272" s="1">
        <v>0.0</v>
      </c>
      <c r="CX272" s="1">
        <v>0.0</v>
      </c>
      <c r="CY272" s="1">
        <v>27.234</v>
      </c>
      <c r="CZ272" s="1">
        <v>0.096</v>
      </c>
      <c r="DA272" s="1">
        <v>0.683</v>
      </c>
      <c r="DB272" s="1">
        <v>0.779</v>
      </c>
      <c r="DC272" s="1">
        <v>0.0</v>
      </c>
      <c r="DD272" s="1">
        <v>0.193</v>
      </c>
      <c r="DE272" s="1">
        <v>0.193</v>
      </c>
      <c r="DF272" s="1">
        <v>19.569</v>
      </c>
      <c r="DG272" s="1">
        <v>6.977</v>
      </c>
      <c r="DH272" s="1">
        <v>26.546</v>
      </c>
      <c r="DI272" s="1">
        <v>0.615</v>
      </c>
      <c r="DJ272" s="1">
        <v>4.097</v>
      </c>
      <c r="DK272" s="1">
        <v>4.711</v>
      </c>
      <c r="DL272" s="1">
        <v>274.745</v>
      </c>
      <c r="DM272" s="1">
        <v>178.412</v>
      </c>
      <c r="DN272" s="1">
        <v>453.157</v>
      </c>
      <c r="DO272" s="1">
        <v>0.0</v>
      </c>
      <c r="DP272" s="1">
        <v>19.884</v>
      </c>
      <c r="DQ272" s="1">
        <v>19.884</v>
      </c>
      <c r="DR272" s="1" t="s">
        <v>158</v>
      </c>
      <c r="DS272" s="1" t="s">
        <v>157</v>
      </c>
      <c r="DT272" s="1" t="s">
        <v>157</v>
      </c>
      <c r="DU272" s="1" t="s">
        <v>157</v>
      </c>
      <c r="DV272" s="1">
        <v>347.775</v>
      </c>
      <c r="DW272" s="1" t="s">
        <v>1093</v>
      </c>
      <c r="DX272" s="1">
        <v>323.151</v>
      </c>
      <c r="DY272" s="1">
        <v>36.993</v>
      </c>
      <c r="DZ272" s="1">
        <v>272.404</v>
      </c>
      <c r="EA272" s="1" t="s">
        <v>158</v>
      </c>
      <c r="EB272" s="1" t="s">
        <v>157</v>
      </c>
      <c r="EC272" s="1" t="s">
        <v>157</v>
      </c>
      <c r="ED272" s="1" t="s">
        <v>149</v>
      </c>
      <c r="EE272" s="1" t="s">
        <v>949</v>
      </c>
      <c r="EF272" s="1" t="s">
        <v>151</v>
      </c>
      <c r="EG272" s="1" t="s">
        <v>151</v>
      </c>
    </row>
    <row r="273" ht="14.25" customHeight="1">
      <c r="A273" s="1" t="s">
        <v>950</v>
      </c>
      <c r="B273" s="1" t="s">
        <v>136</v>
      </c>
      <c r="C273" s="1">
        <v>21.0</v>
      </c>
      <c r="D273" s="4" t="s">
        <v>137</v>
      </c>
      <c r="E273" s="1">
        <v>67.7</v>
      </c>
      <c r="F273" s="1">
        <v>30.0</v>
      </c>
      <c r="G273" s="1" t="s">
        <v>138</v>
      </c>
      <c r="H273" s="1">
        <v>50.2</v>
      </c>
      <c r="I273" s="1">
        <v>59.0</v>
      </c>
      <c r="J273" s="1">
        <v>139.0</v>
      </c>
      <c r="K273" s="1">
        <v>4.633333333</v>
      </c>
      <c r="L273" s="1">
        <v>182.5</v>
      </c>
      <c r="M273" s="1">
        <v>1.5</v>
      </c>
      <c r="N273" s="1">
        <v>97.0</v>
      </c>
      <c r="O273" s="1">
        <v>5.6</v>
      </c>
      <c r="P273" s="1">
        <v>4.3</v>
      </c>
      <c r="Q273" s="1">
        <v>6.32</v>
      </c>
      <c r="R273" s="1">
        <v>0.680379747</v>
      </c>
      <c r="S273" s="1">
        <v>251.0</v>
      </c>
      <c r="T273" s="1">
        <v>20.22</v>
      </c>
      <c r="U273" s="1">
        <v>5.3835</v>
      </c>
      <c r="V273" s="1">
        <v>158.9</v>
      </c>
      <c r="W273" s="1">
        <f t="shared" si="1"/>
        <v>214.7066631</v>
      </c>
      <c r="X273" s="1">
        <v>38.2</v>
      </c>
      <c r="Y273" s="1">
        <v>20.66981785</v>
      </c>
      <c r="Z273" s="1">
        <f t="shared" si="2"/>
        <v>4.837972</v>
      </c>
      <c r="AA273" s="1">
        <v>0.303353588</v>
      </c>
      <c r="AB273" s="1">
        <v>84.6</v>
      </c>
      <c r="AC273" s="1">
        <v>27.75120747</v>
      </c>
      <c r="AD273" s="1" t="s">
        <v>139</v>
      </c>
      <c r="AE273" s="1">
        <v>36.96507624</v>
      </c>
      <c r="AF273" s="1">
        <v>95.8</v>
      </c>
      <c r="AG273" s="1" t="s">
        <v>140</v>
      </c>
      <c r="AH273" s="1" t="s">
        <v>141</v>
      </c>
      <c r="AI273" s="1" t="s">
        <v>167</v>
      </c>
      <c r="AJ273" s="1" t="s">
        <v>167</v>
      </c>
      <c r="AK273" s="1" t="s">
        <v>170</v>
      </c>
      <c r="AL273" s="1">
        <v>130.0</v>
      </c>
      <c r="AM273" s="1">
        <v>77.0</v>
      </c>
      <c r="AN273" s="1">
        <v>2351.03</v>
      </c>
      <c r="AO273" s="1">
        <v>14.0098</v>
      </c>
      <c r="AP273" s="1">
        <v>284.234</v>
      </c>
      <c r="AQ273" s="1">
        <v>836.021</v>
      </c>
      <c r="AR273" s="1">
        <v>11.4096</v>
      </c>
      <c r="AS273" s="1">
        <v>1279.99</v>
      </c>
      <c r="AT273" s="1">
        <v>3012.55</v>
      </c>
      <c r="AU273" s="1">
        <v>221.328</v>
      </c>
      <c r="AV273" s="1">
        <v>9.94155</v>
      </c>
      <c r="AW273" s="1">
        <v>2.56874</v>
      </c>
      <c r="AX273" s="1">
        <v>3.11171</v>
      </c>
      <c r="AY273" s="1">
        <v>591.03</v>
      </c>
      <c r="AZ273" s="1">
        <v>1.14964</v>
      </c>
      <c r="BA273" s="1">
        <v>1.29226</v>
      </c>
      <c r="BB273" s="1">
        <v>20.5926</v>
      </c>
      <c r="BC273" s="1">
        <v>4.67704</v>
      </c>
      <c r="BD273" s="1">
        <v>0.950073</v>
      </c>
      <c r="BE273" s="1">
        <v>304.026</v>
      </c>
      <c r="BF273" s="1">
        <v>6.62826</v>
      </c>
      <c r="BG273" s="1">
        <v>217.686</v>
      </c>
      <c r="BH273" s="1">
        <v>0.537223088</v>
      </c>
      <c r="BI273" s="1">
        <v>0.121817047</v>
      </c>
      <c r="BJ273" s="1">
        <v>0.045204771</v>
      </c>
      <c r="BK273" s="1">
        <v>0.0</v>
      </c>
      <c r="BL273" s="1" t="s">
        <v>144</v>
      </c>
      <c r="BM273" s="1" t="s">
        <v>145</v>
      </c>
      <c r="BN273" s="1" t="s">
        <v>145</v>
      </c>
      <c r="BO273" s="1" t="s">
        <v>145</v>
      </c>
      <c r="BP273" s="1" t="s">
        <v>146</v>
      </c>
      <c r="BQ273" s="1" t="s">
        <v>146</v>
      </c>
      <c r="BR273" s="1" t="s">
        <v>145</v>
      </c>
      <c r="BS273" s="1">
        <v>38.47069233</v>
      </c>
      <c r="BT273" s="1">
        <v>1.620409908</v>
      </c>
      <c r="BU273" s="1">
        <v>0.589400895</v>
      </c>
      <c r="BV273" s="1">
        <v>0.266893577</v>
      </c>
      <c r="BW273" s="1">
        <v>0.079737948</v>
      </c>
      <c r="BX273" s="1">
        <v>0.734489856</v>
      </c>
      <c r="BY273" s="1">
        <v>0.312415932</v>
      </c>
      <c r="BZ273" s="1" t="s">
        <v>1091</v>
      </c>
      <c r="CA273" s="1">
        <v>27.54906054</v>
      </c>
      <c r="CB273" s="1" t="s">
        <v>148</v>
      </c>
      <c r="CC273" s="1">
        <v>0.667113944</v>
      </c>
      <c r="CD273" s="1">
        <v>0.063625182</v>
      </c>
      <c r="CE273" s="1">
        <v>0.190316449</v>
      </c>
      <c r="CF273" s="1">
        <v>0.012076484</v>
      </c>
      <c r="CG273" s="1">
        <v>0.022475679</v>
      </c>
      <c r="CH273" s="1">
        <v>542.926</v>
      </c>
      <c r="CI273" s="2" t="s">
        <v>1093</v>
      </c>
      <c r="CJ273" s="1">
        <v>467.035</v>
      </c>
      <c r="CK273" s="1">
        <v>377.486</v>
      </c>
      <c r="CL273" s="1">
        <v>89.549</v>
      </c>
      <c r="CM273" s="1">
        <v>356.348</v>
      </c>
      <c r="CN273" s="1">
        <v>92.366</v>
      </c>
      <c r="CO273" s="1">
        <v>9.095</v>
      </c>
      <c r="CP273" s="1">
        <v>0.0</v>
      </c>
      <c r="CQ273" s="1">
        <v>9.095</v>
      </c>
      <c r="CR273" s="1">
        <v>0.0</v>
      </c>
      <c r="CS273" s="1">
        <v>8.838</v>
      </c>
      <c r="CT273" s="1">
        <v>8.838</v>
      </c>
      <c r="CU273" s="1">
        <v>0.388</v>
      </c>
      <c r="CV273" s="1">
        <v>0.0</v>
      </c>
      <c r="CW273" s="1">
        <v>0.368</v>
      </c>
      <c r="CX273" s="1">
        <v>0.0</v>
      </c>
      <c r="CY273" s="1">
        <v>125.724</v>
      </c>
      <c r="CZ273" s="1">
        <v>154.362</v>
      </c>
      <c r="DA273" s="1">
        <v>40.121</v>
      </c>
      <c r="DB273" s="1">
        <v>194.483</v>
      </c>
      <c r="DC273" s="1">
        <v>23.332</v>
      </c>
      <c r="DD273" s="1">
        <v>0.003</v>
      </c>
      <c r="DE273" s="1">
        <v>23.335</v>
      </c>
      <c r="DF273" s="1">
        <v>8.756</v>
      </c>
      <c r="DG273" s="1">
        <v>3.683</v>
      </c>
      <c r="DH273" s="1">
        <v>12.439</v>
      </c>
      <c r="DI273" s="1">
        <v>0.136</v>
      </c>
      <c r="DJ273" s="1">
        <v>7.428</v>
      </c>
      <c r="DK273" s="1">
        <v>7.564</v>
      </c>
      <c r="DL273" s="1">
        <v>55.327</v>
      </c>
      <c r="DM273" s="1">
        <v>29.475</v>
      </c>
      <c r="DN273" s="1">
        <v>84.802</v>
      </c>
      <c r="DO273" s="1">
        <v>0.0</v>
      </c>
      <c r="DP273" s="1">
        <v>8.838</v>
      </c>
      <c r="DQ273" s="1">
        <v>8.838</v>
      </c>
      <c r="DR273" s="1" t="s">
        <v>158</v>
      </c>
      <c r="DS273" s="1" t="s">
        <v>157</v>
      </c>
      <c r="DT273" s="1" t="s">
        <v>149</v>
      </c>
      <c r="DU273" s="1" t="s">
        <v>158</v>
      </c>
      <c r="DV273" s="1">
        <v>230.931</v>
      </c>
      <c r="DW273" s="1" t="s">
        <v>1093</v>
      </c>
      <c r="DX273" s="1">
        <v>198.651</v>
      </c>
      <c r="DY273" s="1">
        <v>151.571</v>
      </c>
      <c r="DZ273" s="1">
        <v>39.288</v>
      </c>
      <c r="EA273" s="1" t="s">
        <v>158</v>
      </c>
      <c r="EB273" s="1" t="s">
        <v>157</v>
      </c>
      <c r="EC273" s="1" t="s">
        <v>149</v>
      </c>
      <c r="ED273" s="1" t="s">
        <v>158</v>
      </c>
      <c r="EE273" s="1" t="s">
        <v>951</v>
      </c>
      <c r="EF273" s="1" t="s">
        <v>151</v>
      </c>
      <c r="EG273" s="1" t="s">
        <v>151</v>
      </c>
    </row>
    <row r="274" ht="14.25" customHeight="1">
      <c r="A274" s="1" t="s">
        <v>956</v>
      </c>
      <c r="B274" s="1" t="s">
        <v>153</v>
      </c>
      <c r="C274" s="1">
        <v>50.0</v>
      </c>
      <c r="D274" s="4" t="s">
        <v>161</v>
      </c>
      <c r="E274" s="1">
        <v>89.9</v>
      </c>
      <c r="F274" s="1">
        <v>59.0</v>
      </c>
      <c r="G274" s="1" t="s">
        <v>154</v>
      </c>
      <c r="H274" s="1">
        <v>21.8</v>
      </c>
      <c r="I274" s="1">
        <v>115.0</v>
      </c>
      <c r="J274" s="1">
        <v>196.0</v>
      </c>
      <c r="K274" s="1">
        <v>3.322033898</v>
      </c>
      <c r="L274" s="1">
        <v>41.9</v>
      </c>
      <c r="M274" s="1">
        <v>1.8</v>
      </c>
      <c r="N274" s="1">
        <v>84.0</v>
      </c>
      <c r="O274" s="1">
        <v>5.6</v>
      </c>
      <c r="P274" s="1">
        <v>9.75</v>
      </c>
      <c r="Q274" s="1">
        <v>15.9</v>
      </c>
      <c r="R274" s="1">
        <v>0.613207547</v>
      </c>
      <c r="S274" s="1">
        <v>109.0</v>
      </c>
      <c r="T274" s="1">
        <v>8.44</v>
      </c>
      <c r="U274" s="1">
        <v>4.662</v>
      </c>
      <c r="V274" s="1">
        <v>116.4</v>
      </c>
      <c r="W274" s="1">
        <f t="shared" si="1"/>
        <v>145.2667814</v>
      </c>
      <c r="X274" s="1">
        <v>93.0</v>
      </c>
      <c r="Y274" s="1">
        <v>57.18311406</v>
      </c>
      <c r="Z274" s="1">
        <f t="shared" si="2"/>
        <v>1.748768</v>
      </c>
      <c r="AA274" s="1">
        <v>0.350317665</v>
      </c>
      <c r="AB274" s="1">
        <v>65.2</v>
      </c>
      <c r="AC274" s="1">
        <v>24.21198709</v>
      </c>
      <c r="AD274" s="1" t="s">
        <v>154</v>
      </c>
      <c r="AE274" s="1">
        <v>40.04352249</v>
      </c>
      <c r="AF274" s="1">
        <v>85.2</v>
      </c>
      <c r="AG274" s="1" t="s">
        <v>140</v>
      </c>
      <c r="AH274" s="1" t="s">
        <v>154</v>
      </c>
      <c r="AI274" s="1" t="s">
        <v>142</v>
      </c>
      <c r="AJ274" s="1" t="s">
        <v>167</v>
      </c>
      <c r="AK274" s="1" t="s">
        <v>143</v>
      </c>
      <c r="AL274" s="1">
        <v>130.0</v>
      </c>
      <c r="AM274" s="1">
        <v>76.0</v>
      </c>
      <c r="AN274" s="1">
        <v>2028.36</v>
      </c>
      <c r="AO274" s="1">
        <v>28.1883</v>
      </c>
      <c r="AP274" s="1">
        <v>889.945</v>
      </c>
      <c r="AQ274" s="1">
        <v>1010.66</v>
      </c>
      <c r="AR274" s="1">
        <v>13.4134</v>
      </c>
      <c r="AS274" s="1">
        <v>1170.96</v>
      </c>
      <c r="AT274" s="1">
        <v>4133.86</v>
      </c>
      <c r="AU274" s="1">
        <v>299.755</v>
      </c>
      <c r="AV274" s="1">
        <v>10.0723</v>
      </c>
      <c r="AW274" s="1">
        <v>2.72971</v>
      </c>
      <c r="AX274" s="1">
        <v>2.99601</v>
      </c>
      <c r="AY274" s="1">
        <v>1002.31</v>
      </c>
      <c r="AZ274" s="1">
        <v>1.48153</v>
      </c>
      <c r="BA274" s="1">
        <v>2.04189</v>
      </c>
      <c r="BB274" s="1">
        <v>12.7577</v>
      </c>
      <c r="BC274" s="1">
        <v>5.32955</v>
      </c>
      <c r="BD274" s="1">
        <v>1.28688</v>
      </c>
      <c r="BE274" s="1">
        <v>387.307</v>
      </c>
      <c r="BF274" s="1">
        <v>6.81574</v>
      </c>
      <c r="BG274" s="1">
        <v>375.316</v>
      </c>
      <c r="BH274" s="1">
        <v>1.275940781</v>
      </c>
      <c r="BI274" s="1">
        <v>0.57335259</v>
      </c>
      <c r="BJ274" s="1">
        <v>0.566006424</v>
      </c>
      <c r="BK274" s="1">
        <v>0.01431791</v>
      </c>
      <c r="BL274" s="1" t="s">
        <v>156</v>
      </c>
      <c r="BM274" s="1" t="s">
        <v>145</v>
      </c>
      <c r="BN274" s="1" t="s">
        <v>146</v>
      </c>
      <c r="BO274" s="1" t="s">
        <v>146</v>
      </c>
      <c r="BP274" s="1" t="s">
        <v>146</v>
      </c>
      <c r="BQ274" s="1" t="s">
        <v>146</v>
      </c>
      <c r="BR274" s="1" t="s">
        <v>146</v>
      </c>
      <c r="BS274" s="1">
        <v>33.05009854</v>
      </c>
      <c r="BT274" s="1">
        <v>7.034081097</v>
      </c>
      <c r="BU274" s="1">
        <v>6.104456741</v>
      </c>
      <c r="BV274" s="1">
        <v>6.186227184</v>
      </c>
      <c r="BW274" s="1">
        <v>2.347067818</v>
      </c>
      <c r="BX274" s="1">
        <v>-0.970321203</v>
      </c>
      <c r="BY274" s="1">
        <v>-0.478462132</v>
      </c>
      <c r="BZ274" s="1" t="s">
        <v>1094</v>
      </c>
      <c r="CA274" s="1">
        <v>37.47887324</v>
      </c>
      <c r="CB274" s="1" t="s">
        <v>148</v>
      </c>
      <c r="CC274" s="1">
        <v>0.098497496</v>
      </c>
      <c r="CD274" s="1">
        <v>0.227045075</v>
      </c>
      <c r="CE274" s="1">
        <v>0.243739566</v>
      </c>
      <c r="CF274" s="1">
        <v>0.070116861</v>
      </c>
      <c r="CG274" s="1">
        <v>0.035296923</v>
      </c>
      <c r="CH274" s="1">
        <v>3676.308</v>
      </c>
      <c r="CI274" s="2" t="s">
        <v>1080</v>
      </c>
      <c r="CJ274" s="1">
        <v>1257.954</v>
      </c>
      <c r="CK274" s="1">
        <v>1120.089</v>
      </c>
      <c r="CL274" s="1">
        <v>137.865</v>
      </c>
      <c r="CM274" s="1">
        <v>94.855</v>
      </c>
      <c r="CN274" s="1">
        <v>1085.592</v>
      </c>
      <c r="CO274" s="1">
        <v>12.917</v>
      </c>
      <c r="CP274" s="1">
        <v>0.0</v>
      </c>
      <c r="CQ274" s="1">
        <v>12.917</v>
      </c>
      <c r="CR274" s="1">
        <v>0.0</v>
      </c>
      <c r="CS274" s="1">
        <v>64.59</v>
      </c>
      <c r="CT274" s="1">
        <v>64.59</v>
      </c>
      <c r="CU274" s="1">
        <v>0.0</v>
      </c>
      <c r="CV274" s="1">
        <v>4.196</v>
      </c>
      <c r="CW274" s="1">
        <v>0.0</v>
      </c>
      <c r="CX274" s="1">
        <v>0.0</v>
      </c>
      <c r="CY274" s="1">
        <v>55.571</v>
      </c>
      <c r="CZ274" s="1">
        <v>0.0</v>
      </c>
      <c r="DA274" s="1">
        <v>37.541</v>
      </c>
      <c r="DB274" s="1">
        <v>37.541</v>
      </c>
      <c r="DC274" s="1">
        <v>0.0</v>
      </c>
      <c r="DD274" s="1">
        <v>1.353</v>
      </c>
      <c r="DE274" s="1">
        <v>1.353</v>
      </c>
      <c r="DF274" s="1">
        <v>0.0</v>
      </c>
      <c r="DG274" s="1">
        <v>0.391</v>
      </c>
      <c r="DH274" s="1">
        <v>0.391</v>
      </c>
      <c r="DI274" s="1">
        <v>0.062</v>
      </c>
      <c r="DJ274" s="1">
        <v>0.409</v>
      </c>
      <c r="DK274" s="1">
        <v>0.471</v>
      </c>
      <c r="DL274" s="1">
        <v>1051.52</v>
      </c>
      <c r="DM274" s="1">
        <v>33.562</v>
      </c>
      <c r="DN274" s="1">
        <v>1085.082</v>
      </c>
      <c r="DO274" s="1">
        <v>0.0</v>
      </c>
      <c r="DP274" s="1">
        <v>64.59</v>
      </c>
      <c r="DQ274" s="1">
        <v>64.59</v>
      </c>
      <c r="DR274" s="1" t="s">
        <v>149</v>
      </c>
      <c r="DS274" s="1" t="s">
        <v>149</v>
      </c>
      <c r="DT274" s="1" t="s">
        <v>157</v>
      </c>
      <c r="DU274" s="1" t="s">
        <v>149</v>
      </c>
      <c r="DV274" s="1">
        <v>1812.454</v>
      </c>
      <c r="DW274" s="1" t="s">
        <v>1092</v>
      </c>
      <c r="DX274" s="1">
        <v>620.183</v>
      </c>
      <c r="DY274" s="1">
        <v>46.765</v>
      </c>
      <c r="DZ274" s="1">
        <v>535.207</v>
      </c>
      <c r="EA274" s="1" t="s">
        <v>149</v>
      </c>
      <c r="EB274" s="1" t="s">
        <v>149</v>
      </c>
      <c r="EC274" s="1" t="s">
        <v>157</v>
      </c>
      <c r="ED274" s="1" t="s">
        <v>149</v>
      </c>
      <c r="EE274" s="1" t="s">
        <v>957</v>
      </c>
      <c r="EF274" s="1" t="s">
        <v>151</v>
      </c>
      <c r="EG274" s="1" t="s">
        <v>151</v>
      </c>
    </row>
    <row r="275" ht="14.25" customHeight="1">
      <c r="A275" s="1" t="s">
        <v>960</v>
      </c>
      <c r="B275" s="1" t="s">
        <v>153</v>
      </c>
      <c r="C275" s="1">
        <v>37.0</v>
      </c>
      <c r="D275" s="4" t="s">
        <v>137</v>
      </c>
      <c r="E275" s="1">
        <v>66.9</v>
      </c>
      <c r="F275" s="1">
        <v>64.0</v>
      </c>
      <c r="G275" s="1" t="s">
        <v>154</v>
      </c>
      <c r="H275" s="1">
        <v>18.2</v>
      </c>
      <c r="I275" s="1">
        <v>79.0</v>
      </c>
      <c r="J275" s="1">
        <v>178.0</v>
      </c>
      <c r="K275" s="1">
        <v>2.78125</v>
      </c>
      <c r="L275" s="1">
        <v>127.8</v>
      </c>
      <c r="M275" s="1">
        <v>5.5</v>
      </c>
      <c r="N275" s="1">
        <v>91.0</v>
      </c>
      <c r="O275" s="1">
        <v>5.0</v>
      </c>
      <c r="P275" s="1">
        <v>34.9</v>
      </c>
      <c r="Q275" s="1">
        <v>5.43</v>
      </c>
      <c r="R275" s="1">
        <v>6.427255985</v>
      </c>
      <c r="S275" s="1">
        <v>175.0</v>
      </c>
      <c r="T275" s="1">
        <v>33.33</v>
      </c>
      <c r="U275" s="1">
        <v>5.0505</v>
      </c>
      <c r="V275" s="1">
        <v>252.9</v>
      </c>
      <c r="W275" s="1">
        <f t="shared" si="1"/>
        <v>429.9258304</v>
      </c>
      <c r="X275" s="1">
        <v>24.1</v>
      </c>
      <c r="Y275" s="1">
        <v>13.36635</v>
      </c>
      <c r="Z275" s="1">
        <f t="shared" si="2"/>
        <v>7.481474</v>
      </c>
      <c r="AA275" s="1">
        <v>0.286877615</v>
      </c>
      <c r="AB275" s="1">
        <v>69.7</v>
      </c>
      <c r="AC275" s="1">
        <v>28.38538474</v>
      </c>
      <c r="AD275" s="1" t="s">
        <v>139</v>
      </c>
      <c r="AE275" s="1">
        <v>40.31671437</v>
      </c>
      <c r="AF275" s="1">
        <v>87.5</v>
      </c>
      <c r="AG275" s="1" t="s">
        <v>140</v>
      </c>
      <c r="AH275" s="1" t="s">
        <v>141</v>
      </c>
      <c r="AI275" s="1" t="s">
        <v>142</v>
      </c>
      <c r="AJ275" s="1" t="s">
        <v>142</v>
      </c>
      <c r="AK275" s="1" t="s">
        <v>173</v>
      </c>
      <c r="AL275" s="1">
        <v>110.0</v>
      </c>
      <c r="AM275" s="1">
        <v>75.0</v>
      </c>
      <c r="AN275" s="1">
        <v>1997.51</v>
      </c>
      <c r="AO275" s="1">
        <v>12.5699</v>
      </c>
      <c r="AP275" s="1">
        <v>591.895</v>
      </c>
      <c r="AQ275" s="1">
        <v>1061.12</v>
      </c>
      <c r="AR275" s="1">
        <v>14.3509</v>
      </c>
      <c r="AS275" s="1">
        <v>942.998</v>
      </c>
      <c r="AT275" s="1">
        <v>3043.61</v>
      </c>
      <c r="AU275" s="1">
        <v>216.467</v>
      </c>
      <c r="AV275" s="1">
        <v>10.8455</v>
      </c>
      <c r="AW275" s="1">
        <v>0.764037</v>
      </c>
      <c r="AX275" s="1">
        <v>2.2487</v>
      </c>
      <c r="AY275" s="1">
        <v>647.628</v>
      </c>
      <c r="AZ275" s="1">
        <v>0.771964</v>
      </c>
      <c r="BA275" s="1">
        <v>1.70066</v>
      </c>
      <c r="BB275" s="1">
        <v>15.1992</v>
      </c>
      <c r="BC275" s="1">
        <v>5.06415</v>
      </c>
      <c r="BD275" s="1">
        <v>1.42279</v>
      </c>
      <c r="BE275" s="1">
        <v>293.083</v>
      </c>
      <c r="BF275" s="1">
        <v>7.72177</v>
      </c>
      <c r="BG275" s="1">
        <v>171.647</v>
      </c>
      <c r="BH275" s="1">
        <v>0.0</v>
      </c>
      <c r="BI275" s="1">
        <v>0.223524879</v>
      </c>
      <c r="BJ275" s="1">
        <v>0.106792018</v>
      </c>
      <c r="BK275" s="1">
        <v>0.009863188</v>
      </c>
      <c r="BL275" s="1" t="s">
        <v>144</v>
      </c>
      <c r="BM275" s="1" t="s">
        <v>146</v>
      </c>
      <c r="BN275" s="1" t="s">
        <v>145</v>
      </c>
      <c r="BO275" s="1" t="s">
        <v>146</v>
      </c>
      <c r="BP275" s="1" t="s">
        <v>146</v>
      </c>
      <c r="BQ275" s="1" t="s">
        <v>145</v>
      </c>
      <c r="BR275" s="1" t="s">
        <v>145</v>
      </c>
      <c r="BS275" s="1">
        <v>31.44006447</v>
      </c>
      <c r="BT275" s="1">
        <v>3.851601617</v>
      </c>
      <c r="BU275" s="1">
        <v>3.774855257</v>
      </c>
      <c r="BV275" s="1">
        <v>3.160653989</v>
      </c>
      <c r="BW275" s="1">
        <v>1.261186835</v>
      </c>
      <c r="BX275" s="1">
        <v>1.071375285</v>
      </c>
      <c r="BY275" s="1">
        <v>0.536223866</v>
      </c>
      <c r="BZ275" s="1" t="s">
        <v>1091</v>
      </c>
      <c r="CA275" s="1">
        <v>40.18285714</v>
      </c>
      <c r="CB275" s="1" t="s">
        <v>148</v>
      </c>
      <c r="CC275" s="1">
        <v>0.001068281</v>
      </c>
      <c r="CD275" s="1">
        <v>0.05721238</v>
      </c>
      <c r="CE275" s="1">
        <v>0.007774711</v>
      </c>
      <c r="CF275" s="1">
        <v>0.836226594</v>
      </c>
      <c r="CG275" s="1">
        <v>0.039852815</v>
      </c>
      <c r="CH275" s="1">
        <v>1119.586</v>
      </c>
      <c r="CI275" s="2" t="s">
        <v>1080</v>
      </c>
      <c r="CJ275" s="1">
        <v>99.6</v>
      </c>
      <c r="CK275" s="1">
        <v>8.072</v>
      </c>
      <c r="CL275" s="1">
        <v>91.528</v>
      </c>
      <c r="CM275" s="1">
        <v>67.525</v>
      </c>
      <c r="CN275" s="1">
        <v>28.637</v>
      </c>
      <c r="CO275" s="1">
        <v>0.476</v>
      </c>
      <c r="CP275" s="1">
        <v>0.0</v>
      </c>
      <c r="CQ275" s="1">
        <v>0.476</v>
      </c>
      <c r="CR275" s="1">
        <v>0.0</v>
      </c>
      <c r="CS275" s="1">
        <v>2.961</v>
      </c>
      <c r="CT275" s="1">
        <v>2.961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0.139</v>
      </c>
      <c r="DA275" s="1">
        <v>59.922</v>
      </c>
      <c r="DB275" s="1">
        <v>60.061</v>
      </c>
      <c r="DC275" s="1">
        <v>0.102</v>
      </c>
      <c r="DD275" s="1">
        <v>2.207</v>
      </c>
      <c r="DE275" s="1">
        <v>2.309</v>
      </c>
      <c r="DF275" s="1">
        <v>2.818</v>
      </c>
      <c r="DG275" s="1">
        <v>2.339</v>
      </c>
      <c r="DH275" s="1">
        <v>5.156</v>
      </c>
      <c r="DI275" s="1">
        <v>0.11</v>
      </c>
      <c r="DJ275" s="1">
        <v>0.354</v>
      </c>
      <c r="DK275" s="1">
        <v>0.464</v>
      </c>
      <c r="DL275" s="1">
        <v>4.416</v>
      </c>
      <c r="DM275" s="1">
        <v>23.733</v>
      </c>
      <c r="DN275" s="1">
        <v>28.149</v>
      </c>
      <c r="DO275" s="1">
        <v>0.0</v>
      </c>
      <c r="DP275" s="1">
        <v>2.961</v>
      </c>
      <c r="DQ275" s="1">
        <v>2.961</v>
      </c>
      <c r="DR275" s="1" t="s">
        <v>157</v>
      </c>
      <c r="DS275" s="1" t="s">
        <v>158</v>
      </c>
      <c r="DT275" s="1" t="s">
        <v>157</v>
      </c>
      <c r="DU275" s="1" t="s">
        <v>158</v>
      </c>
      <c r="DV275" s="1">
        <v>560.491</v>
      </c>
      <c r="DW275" s="1" t="s">
        <v>1092</v>
      </c>
      <c r="DX275" s="1">
        <v>49.862</v>
      </c>
      <c r="DY275" s="1">
        <v>33.805</v>
      </c>
      <c r="DZ275" s="1">
        <v>14.336</v>
      </c>
      <c r="EA275" s="1" t="s">
        <v>157</v>
      </c>
      <c r="EB275" s="1" t="s">
        <v>158</v>
      </c>
      <c r="EC275" s="1" t="s">
        <v>157</v>
      </c>
      <c r="ED275" s="1" t="s">
        <v>158</v>
      </c>
      <c r="EE275" s="1" t="s">
        <v>961</v>
      </c>
      <c r="EF275" s="1" t="s">
        <v>151</v>
      </c>
      <c r="EG275" s="1" t="s">
        <v>151</v>
      </c>
    </row>
    <row r="276" ht="14.25" customHeight="1">
      <c r="A276" s="1" t="s">
        <v>962</v>
      </c>
      <c r="B276" s="1" t="s">
        <v>136</v>
      </c>
      <c r="C276" s="1">
        <v>31.0</v>
      </c>
      <c r="D276" s="4" t="s">
        <v>137</v>
      </c>
      <c r="E276" s="1">
        <v>89.2</v>
      </c>
      <c r="F276" s="1">
        <v>61.0</v>
      </c>
      <c r="G276" s="1" t="s">
        <v>154</v>
      </c>
      <c r="H276" s="1">
        <v>51.8</v>
      </c>
      <c r="I276" s="1">
        <v>88.0</v>
      </c>
      <c r="J276" s="1">
        <v>200.0</v>
      </c>
      <c r="K276" s="1">
        <v>3.278688525</v>
      </c>
      <c r="L276" s="1">
        <v>152.6</v>
      </c>
      <c r="M276" s="1">
        <v>2.4</v>
      </c>
      <c r="N276" s="1">
        <v>84.0</v>
      </c>
      <c r="O276" s="1">
        <v>5.1</v>
      </c>
      <c r="P276" s="1">
        <v>0.89</v>
      </c>
      <c r="Q276" s="1">
        <v>8.8</v>
      </c>
      <c r="R276" s="1">
        <v>0.101136364</v>
      </c>
      <c r="S276" s="1">
        <v>259.0</v>
      </c>
      <c r="T276" s="1">
        <v>5.66</v>
      </c>
      <c r="U276" s="1">
        <v>4.662</v>
      </c>
      <c r="V276" s="1">
        <v>89.0</v>
      </c>
      <c r="W276" s="1">
        <f t="shared" si="1"/>
        <v>97.41824441</v>
      </c>
      <c r="X276" s="1">
        <v>138.0</v>
      </c>
      <c r="Y276" s="1">
        <v>85.2695199</v>
      </c>
      <c r="Z276" s="1">
        <f t="shared" si="2"/>
        <v>1.172752</v>
      </c>
      <c r="AA276" s="1">
        <v>0.372991532</v>
      </c>
      <c r="AB276" s="1">
        <v>78.0</v>
      </c>
      <c r="AC276" s="1">
        <v>29.21396457</v>
      </c>
      <c r="AD276" s="1" t="s">
        <v>139</v>
      </c>
      <c r="AE276" s="1">
        <v>32.31522959</v>
      </c>
      <c r="AF276" s="1">
        <v>89.8</v>
      </c>
      <c r="AG276" s="1" t="s">
        <v>140</v>
      </c>
      <c r="AH276" s="1" t="s">
        <v>141</v>
      </c>
      <c r="AI276" s="1" t="s">
        <v>167</v>
      </c>
      <c r="AJ276" s="1" t="s">
        <v>167</v>
      </c>
      <c r="AK276" s="1" t="s">
        <v>143</v>
      </c>
      <c r="AL276" s="1">
        <v>139.0</v>
      </c>
      <c r="AM276" s="1">
        <v>99.0</v>
      </c>
      <c r="AN276" s="1">
        <v>2352.83</v>
      </c>
      <c r="AO276" s="1">
        <v>17.6912</v>
      </c>
      <c r="AP276" s="1">
        <v>521.132</v>
      </c>
      <c r="AQ276" s="1">
        <v>1157.06</v>
      </c>
      <c r="AR276" s="1">
        <v>13.4388</v>
      </c>
      <c r="AS276" s="1">
        <v>1039.31</v>
      </c>
      <c r="AT276" s="1">
        <v>3396.17</v>
      </c>
      <c r="AU276" s="1">
        <v>272.377</v>
      </c>
      <c r="AV276" s="1">
        <v>10.7451</v>
      </c>
      <c r="AW276" s="1">
        <v>2.6713</v>
      </c>
      <c r="AX276" s="1">
        <v>3.35676</v>
      </c>
      <c r="AY276" s="1">
        <v>913.958</v>
      </c>
      <c r="AZ276" s="1">
        <v>1.40801</v>
      </c>
      <c r="BA276" s="1">
        <v>1.60493</v>
      </c>
      <c r="BB276" s="1">
        <v>21.7841</v>
      </c>
      <c r="BC276" s="1">
        <v>5.36841</v>
      </c>
      <c r="BD276" s="1">
        <v>1.05375</v>
      </c>
      <c r="BE276" s="1">
        <v>355.562</v>
      </c>
      <c r="BF276" s="1">
        <v>7.73525</v>
      </c>
      <c r="BG276" s="1">
        <v>169.366</v>
      </c>
      <c r="BH276" s="1">
        <v>2.434704982</v>
      </c>
      <c r="BI276" s="1">
        <v>0.340494025</v>
      </c>
      <c r="BJ276" s="1">
        <v>0.180495169</v>
      </c>
      <c r="BK276" s="1">
        <v>0.0</v>
      </c>
      <c r="BL276" s="1" t="s">
        <v>144</v>
      </c>
      <c r="BM276" s="1" t="s">
        <v>145</v>
      </c>
      <c r="BN276" s="1" t="s">
        <v>145</v>
      </c>
      <c r="BO276" s="1" t="s">
        <v>146</v>
      </c>
      <c r="BP276" s="1" t="s">
        <v>146</v>
      </c>
      <c r="BQ276" s="1" t="s">
        <v>146</v>
      </c>
      <c r="BR276" s="1" t="s">
        <v>146</v>
      </c>
      <c r="BS276" s="1">
        <v>55.37781762</v>
      </c>
      <c r="BT276" s="1">
        <v>1.062228314</v>
      </c>
      <c r="BU276" s="1">
        <v>1.17481111</v>
      </c>
      <c r="BV276" s="1">
        <v>0.410177664</v>
      </c>
      <c r="BW276" s="1">
        <v>0.052547311</v>
      </c>
      <c r="BX276" s="1">
        <v>-0.369709186</v>
      </c>
      <c r="BY276" s="1">
        <v>-0.157122476</v>
      </c>
      <c r="BZ276" s="1" t="s">
        <v>1094</v>
      </c>
      <c r="CA276" s="1">
        <v>27.60801782</v>
      </c>
      <c r="CB276" s="1" t="s">
        <v>148</v>
      </c>
      <c r="CC276" s="1">
        <v>0.082071472</v>
      </c>
      <c r="CD276" s="1">
        <v>0.298455482</v>
      </c>
      <c r="CE276" s="1">
        <v>0.304966687</v>
      </c>
      <c r="CF276" s="1">
        <v>0.099182314</v>
      </c>
      <c r="CG276" s="1">
        <v>0.06632344</v>
      </c>
      <c r="CH276" s="1">
        <v>465.514</v>
      </c>
      <c r="CI276" s="2" t="s">
        <v>1093</v>
      </c>
      <c r="CJ276" s="1">
        <v>347.662</v>
      </c>
      <c r="CK276" s="1">
        <v>262.08</v>
      </c>
      <c r="CL276" s="1">
        <v>85.581</v>
      </c>
      <c r="CM276" s="1">
        <v>27.66</v>
      </c>
      <c r="CN276" s="1">
        <v>260.79</v>
      </c>
      <c r="CO276" s="1">
        <v>2.376</v>
      </c>
      <c r="CP276" s="1">
        <v>0.0</v>
      </c>
      <c r="CQ276" s="1">
        <v>2.376</v>
      </c>
      <c r="CR276" s="1">
        <v>0.0</v>
      </c>
      <c r="CS276" s="1">
        <v>56.836</v>
      </c>
      <c r="CT276" s="1">
        <v>56.836</v>
      </c>
      <c r="CU276" s="1">
        <v>0.0</v>
      </c>
      <c r="CV276" s="1">
        <v>2.376</v>
      </c>
      <c r="CW276" s="1">
        <v>0.0</v>
      </c>
      <c r="CX276" s="1">
        <v>0.0</v>
      </c>
      <c r="CY276" s="1">
        <v>0.634</v>
      </c>
      <c r="CZ276" s="1">
        <v>0.0</v>
      </c>
      <c r="DA276" s="1">
        <v>0.0</v>
      </c>
      <c r="DB276" s="1">
        <v>0.0</v>
      </c>
      <c r="DC276" s="1">
        <v>23.143</v>
      </c>
      <c r="DD276" s="1">
        <v>0.387</v>
      </c>
      <c r="DE276" s="1">
        <v>23.53</v>
      </c>
      <c r="DF276" s="1">
        <v>1.455</v>
      </c>
      <c r="DG276" s="1">
        <v>2.041</v>
      </c>
      <c r="DH276" s="1">
        <v>3.496</v>
      </c>
      <c r="DI276" s="1">
        <v>0.227</v>
      </c>
      <c r="DJ276" s="1">
        <v>4.869</v>
      </c>
      <c r="DK276" s="1">
        <v>5.096</v>
      </c>
      <c r="DL276" s="1">
        <v>234.246</v>
      </c>
      <c r="DM276" s="1">
        <v>21.448</v>
      </c>
      <c r="DN276" s="1">
        <v>255.694</v>
      </c>
      <c r="DO276" s="1">
        <v>0.0</v>
      </c>
      <c r="DP276" s="1">
        <v>56.836</v>
      </c>
      <c r="DQ276" s="1">
        <v>56.836</v>
      </c>
      <c r="DR276" s="1" t="s">
        <v>158</v>
      </c>
      <c r="DS276" s="1" t="s">
        <v>158</v>
      </c>
      <c r="DT276" s="1" t="s">
        <v>158</v>
      </c>
      <c r="DU276" s="1" t="s">
        <v>157</v>
      </c>
      <c r="DV276" s="1">
        <v>197.853</v>
      </c>
      <c r="DW276" s="1" t="s">
        <v>1093</v>
      </c>
      <c r="DX276" s="1">
        <v>147.763</v>
      </c>
      <c r="DY276" s="1">
        <v>11.756</v>
      </c>
      <c r="DZ276" s="1">
        <v>110.841</v>
      </c>
      <c r="EA276" s="1" t="s">
        <v>158</v>
      </c>
      <c r="EB276" s="1" t="s">
        <v>158</v>
      </c>
      <c r="EC276" s="1" t="s">
        <v>158</v>
      </c>
      <c r="ED276" s="1" t="s">
        <v>157</v>
      </c>
      <c r="EE276" s="1" t="s">
        <v>963</v>
      </c>
      <c r="EF276" s="1" t="s">
        <v>151</v>
      </c>
      <c r="EG276" s="1" t="s">
        <v>151</v>
      </c>
    </row>
    <row r="277" ht="14.25" customHeight="1">
      <c r="A277" s="1" t="s">
        <v>964</v>
      </c>
      <c r="B277" s="1" t="s">
        <v>136</v>
      </c>
      <c r="C277" s="1">
        <v>31.0</v>
      </c>
      <c r="D277" s="4" t="s">
        <v>137</v>
      </c>
      <c r="E277" s="1">
        <v>95.6</v>
      </c>
      <c r="F277" s="1">
        <v>61.0</v>
      </c>
      <c r="G277" s="1" t="s">
        <v>154</v>
      </c>
      <c r="H277" s="1">
        <v>12.8</v>
      </c>
      <c r="I277" s="1">
        <v>137.0</v>
      </c>
      <c r="J277" s="1">
        <v>210.0</v>
      </c>
      <c r="K277" s="1">
        <v>3.442622951</v>
      </c>
      <c r="L277" s="1">
        <v>173.6</v>
      </c>
      <c r="M277" s="1">
        <v>0.7</v>
      </c>
      <c r="N277" s="1">
        <v>76.0</v>
      </c>
      <c r="O277" s="1">
        <v>5.1</v>
      </c>
      <c r="P277" s="1">
        <v>0.39</v>
      </c>
      <c r="Q277" s="1">
        <v>11.47</v>
      </c>
      <c r="R277" s="1">
        <v>0.034001744</v>
      </c>
      <c r="S277" s="1">
        <v>64.0</v>
      </c>
      <c r="T277" s="1">
        <v>3.74</v>
      </c>
      <c r="U277" s="1">
        <v>4.218</v>
      </c>
      <c r="V277" s="1">
        <v>82.8</v>
      </c>
      <c r="W277" s="1">
        <f t="shared" si="1"/>
        <v>104.178273</v>
      </c>
      <c r="X277" s="1">
        <v>214.0</v>
      </c>
      <c r="Y277" s="1">
        <v>142.6278517</v>
      </c>
      <c r="Z277" s="1">
        <f t="shared" si="2"/>
        <v>0.7011253333</v>
      </c>
      <c r="AA277" s="1">
        <v>0.406898477</v>
      </c>
      <c r="AB277" s="1">
        <v>59.8</v>
      </c>
      <c r="AC277" s="1">
        <v>19.08774618</v>
      </c>
      <c r="AD277" s="1" t="s">
        <v>154</v>
      </c>
      <c r="AE277" s="1">
        <v>22.57177368</v>
      </c>
      <c r="AF277" s="1">
        <v>75.5</v>
      </c>
      <c r="AG277" s="1" t="s">
        <v>154</v>
      </c>
      <c r="AH277" s="1" t="s">
        <v>154</v>
      </c>
      <c r="AI277" s="1" t="s">
        <v>167</v>
      </c>
      <c r="AJ277" s="1" t="s">
        <v>167</v>
      </c>
      <c r="AK277" s="1" t="s">
        <v>170</v>
      </c>
      <c r="AL277" s="1">
        <v>114.0</v>
      </c>
      <c r="AM277" s="1">
        <v>73.0</v>
      </c>
      <c r="AN277" s="1">
        <v>2261.32</v>
      </c>
      <c r="AO277" s="1">
        <v>21.5707</v>
      </c>
      <c r="AP277" s="1">
        <v>492.549</v>
      </c>
      <c r="AQ277" s="1">
        <v>1183.36</v>
      </c>
      <c r="AR277" s="1">
        <v>14.3538</v>
      </c>
      <c r="AS277" s="1">
        <v>1657.31</v>
      </c>
      <c r="AT277" s="1">
        <v>3253.47</v>
      </c>
      <c r="AU277" s="1">
        <v>285.119</v>
      </c>
      <c r="AV277" s="1">
        <v>10.9756</v>
      </c>
      <c r="AW277" s="1">
        <v>3.08069</v>
      </c>
      <c r="AX277" s="1">
        <v>3.37378</v>
      </c>
      <c r="AY277" s="1">
        <v>755.365</v>
      </c>
      <c r="AZ277" s="1">
        <v>1.44386</v>
      </c>
      <c r="BA277" s="1">
        <v>1.97688</v>
      </c>
      <c r="BB277" s="1">
        <v>20.8841</v>
      </c>
      <c r="BC277" s="1">
        <v>5.39784</v>
      </c>
      <c r="BD277" s="1">
        <v>1.44351</v>
      </c>
      <c r="BE277" s="1">
        <v>352.513</v>
      </c>
      <c r="BF277" s="1">
        <v>7.21569</v>
      </c>
      <c r="BG277" s="1">
        <v>182.626</v>
      </c>
      <c r="BH277" s="1">
        <v>3.308924495</v>
      </c>
      <c r="BI277" s="1">
        <v>0.766529443</v>
      </c>
      <c r="BJ277" s="1">
        <v>0.750957333</v>
      </c>
      <c r="BK277" s="1">
        <v>0.03952937</v>
      </c>
      <c r="BL277" s="1" t="s">
        <v>156</v>
      </c>
      <c r="BM277" s="1" t="s">
        <v>146</v>
      </c>
      <c r="BN277" s="1" t="s">
        <v>146</v>
      </c>
      <c r="BO277" s="1" t="s">
        <v>146</v>
      </c>
      <c r="BP277" s="1" t="s">
        <v>146</v>
      </c>
      <c r="BQ277" s="1" t="s">
        <v>146</v>
      </c>
      <c r="BR277" s="1" t="s">
        <v>146</v>
      </c>
      <c r="BS277" s="1">
        <v>30.61245116</v>
      </c>
      <c r="BT277" s="1">
        <v>1.093600243</v>
      </c>
      <c r="BU277" s="1">
        <v>0.92366443</v>
      </c>
      <c r="BV277" s="1">
        <v>0.94130604</v>
      </c>
      <c r="BW277" s="1">
        <v>0.349884379</v>
      </c>
      <c r="BX277" s="1">
        <v>-0.64192345</v>
      </c>
      <c r="BY277" s="1">
        <v>-0.2839113</v>
      </c>
      <c r="BZ277" s="1" t="s">
        <v>1094</v>
      </c>
      <c r="CA277" s="1">
        <v>17.11258278</v>
      </c>
      <c r="CB277" s="1" t="s">
        <v>154</v>
      </c>
      <c r="CC277" s="1" t="s">
        <v>147</v>
      </c>
      <c r="CD277" s="1" t="s">
        <v>147</v>
      </c>
      <c r="CE277" s="1" t="s">
        <v>147</v>
      </c>
      <c r="CF277" s="1" t="s">
        <v>147</v>
      </c>
      <c r="CG277" s="1" t="s">
        <v>147</v>
      </c>
      <c r="CH277" s="1">
        <v>2112.747</v>
      </c>
      <c r="CI277" s="2" t="s">
        <v>1080</v>
      </c>
      <c r="CJ277" s="1">
        <v>1248.608</v>
      </c>
      <c r="CK277" s="1">
        <v>1186.859</v>
      </c>
      <c r="CL277" s="1">
        <v>61.749</v>
      </c>
      <c r="CM277" s="1">
        <v>1161.292</v>
      </c>
      <c r="CN277" s="1">
        <v>77.381</v>
      </c>
      <c r="CO277" s="1">
        <v>7.562</v>
      </c>
      <c r="CP277" s="1">
        <v>0.0</v>
      </c>
      <c r="CQ277" s="1">
        <v>7.562</v>
      </c>
      <c r="CR277" s="1">
        <v>0.007</v>
      </c>
      <c r="CS277" s="1">
        <v>2.355</v>
      </c>
      <c r="CT277" s="1">
        <v>2.362</v>
      </c>
      <c r="CU277" s="1">
        <v>0.011</v>
      </c>
      <c r="CV277" s="1">
        <v>1.959</v>
      </c>
      <c r="CW277" s="1">
        <v>0.0</v>
      </c>
      <c r="CX277" s="1">
        <v>0.0</v>
      </c>
      <c r="CY277" s="1">
        <v>1009.146</v>
      </c>
      <c r="CZ277" s="1">
        <v>91.804</v>
      </c>
      <c r="DA277" s="1">
        <v>23.898</v>
      </c>
      <c r="DB277" s="1">
        <v>115.702</v>
      </c>
      <c r="DC277" s="1">
        <v>32.928</v>
      </c>
      <c r="DD277" s="1">
        <v>0.001</v>
      </c>
      <c r="DE277" s="1">
        <v>32.93</v>
      </c>
      <c r="DF277" s="1">
        <v>2.801</v>
      </c>
      <c r="DG277" s="1">
        <v>0.713</v>
      </c>
      <c r="DH277" s="1">
        <v>3.514</v>
      </c>
      <c r="DI277" s="1">
        <v>0.134</v>
      </c>
      <c r="DJ277" s="1">
        <v>13.62</v>
      </c>
      <c r="DK277" s="1">
        <v>13.753</v>
      </c>
      <c r="DL277" s="1">
        <v>42.466</v>
      </c>
      <c r="DM277" s="1">
        <v>21.162</v>
      </c>
      <c r="DN277" s="1">
        <v>63.628</v>
      </c>
      <c r="DO277" s="1">
        <v>0.007</v>
      </c>
      <c r="DP277" s="1">
        <v>2.355</v>
      </c>
      <c r="DQ277" s="1">
        <v>2.362</v>
      </c>
      <c r="DR277" s="1" t="s">
        <v>149</v>
      </c>
      <c r="DS277" s="1" t="s">
        <v>149</v>
      </c>
      <c r="DT277" s="1" t="s">
        <v>149</v>
      </c>
      <c r="DU277" s="1" t="s">
        <v>158</v>
      </c>
      <c r="DV277" s="1">
        <v>934.298</v>
      </c>
      <c r="DW277" s="1" t="s">
        <v>1092</v>
      </c>
      <c r="DX277" s="1">
        <v>552.159</v>
      </c>
      <c r="DY277" s="1">
        <v>513.546</v>
      </c>
      <c r="DZ277" s="1">
        <v>34.219</v>
      </c>
      <c r="EA277" s="1" t="s">
        <v>149</v>
      </c>
      <c r="EB277" s="1" t="s">
        <v>149</v>
      </c>
      <c r="EC277" s="1" t="s">
        <v>149</v>
      </c>
      <c r="ED277" s="1" t="s">
        <v>158</v>
      </c>
      <c r="EE277" s="1" t="s">
        <v>965</v>
      </c>
      <c r="EF277" s="1" t="s">
        <v>151</v>
      </c>
      <c r="EG277" s="1" t="s">
        <v>151</v>
      </c>
    </row>
    <row r="278" ht="14.25" customHeight="1">
      <c r="A278" s="1" t="s">
        <v>966</v>
      </c>
      <c r="B278" s="1" t="s">
        <v>136</v>
      </c>
      <c r="C278" s="1">
        <v>49.0</v>
      </c>
      <c r="D278" s="4" t="s">
        <v>161</v>
      </c>
      <c r="E278" s="1">
        <v>92.3</v>
      </c>
      <c r="F278" s="1">
        <v>38.0</v>
      </c>
      <c r="G278" s="1" t="s">
        <v>138</v>
      </c>
      <c r="H278" s="1">
        <v>19.8</v>
      </c>
      <c r="I278" s="1">
        <v>89.0</v>
      </c>
      <c r="J278" s="1">
        <v>146.0</v>
      </c>
      <c r="K278" s="1">
        <v>3.842105263</v>
      </c>
      <c r="L278" s="1">
        <v>148.1</v>
      </c>
      <c r="M278" s="1">
        <v>1.7</v>
      </c>
      <c r="N278" s="1">
        <v>96.0</v>
      </c>
      <c r="O278" s="1">
        <v>5.8</v>
      </c>
      <c r="P278" s="1">
        <v>0.87</v>
      </c>
      <c r="Q278" s="1">
        <v>4.53</v>
      </c>
      <c r="R278" s="1">
        <v>0.19205298</v>
      </c>
      <c r="S278" s="1">
        <v>99.0</v>
      </c>
      <c r="T278" s="1">
        <v>33.6</v>
      </c>
      <c r="U278" s="1">
        <v>5.328</v>
      </c>
      <c r="V278" s="1">
        <v>230.0</v>
      </c>
      <c r="W278" s="1">
        <f t="shared" si="1"/>
        <v>367.6148796</v>
      </c>
      <c r="X278" s="1">
        <v>23.6</v>
      </c>
      <c r="Y278" s="1">
        <v>12.56837194</v>
      </c>
      <c r="Z278" s="1">
        <f t="shared" si="2"/>
        <v>7.95648</v>
      </c>
      <c r="AA278" s="1">
        <v>0.284694202</v>
      </c>
      <c r="AB278" s="1">
        <v>68.2</v>
      </c>
      <c r="AC278" s="1">
        <v>27.07886899</v>
      </c>
      <c r="AD278" s="1" t="s">
        <v>139</v>
      </c>
      <c r="AE278" s="1">
        <v>35.64423812</v>
      </c>
      <c r="AF278" s="1">
        <v>95.6</v>
      </c>
      <c r="AG278" s="1" t="s">
        <v>140</v>
      </c>
      <c r="AH278" s="1" t="s">
        <v>141</v>
      </c>
      <c r="AI278" s="1" t="s">
        <v>142</v>
      </c>
      <c r="AJ278" s="1" t="s">
        <v>167</v>
      </c>
      <c r="AK278" s="1" t="s">
        <v>143</v>
      </c>
      <c r="AL278" s="1">
        <v>168.0</v>
      </c>
      <c r="AM278" s="1">
        <v>104.0</v>
      </c>
      <c r="AN278" s="1">
        <v>1925.7</v>
      </c>
      <c r="AO278" s="1">
        <v>16.3846</v>
      </c>
      <c r="AP278" s="1">
        <v>304.547</v>
      </c>
      <c r="AQ278" s="1">
        <v>825.019</v>
      </c>
      <c r="AR278" s="1">
        <v>11.4366</v>
      </c>
      <c r="AS278" s="1">
        <v>975.355</v>
      </c>
      <c r="AT278" s="1">
        <v>2780.3</v>
      </c>
      <c r="AU278" s="1">
        <v>230.021</v>
      </c>
      <c r="AV278" s="1">
        <v>9.60422</v>
      </c>
      <c r="AW278" s="1">
        <v>1.34756</v>
      </c>
      <c r="AX278" s="1">
        <v>3.00615</v>
      </c>
      <c r="AY278" s="1">
        <v>843.032</v>
      </c>
      <c r="AZ278" s="1">
        <v>1.1625</v>
      </c>
      <c r="BA278" s="1">
        <v>1.72743</v>
      </c>
      <c r="BB278" s="1">
        <v>16.4404</v>
      </c>
      <c r="BC278" s="1">
        <v>5.16772</v>
      </c>
      <c r="BD278" s="1">
        <v>1.7204</v>
      </c>
      <c r="BE278" s="1">
        <v>297.722</v>
      </c>
      <c r="BF278" s="1">
        <v>6.76511</v>
      </c>
      <c r="BG278" s="1">
        <v>287.733</v>
      </c>
      <c r="BH278" s="1">
        <v>2.15833646</v>
      </c>
      <c r="BI278" s="1">
        <v>0.325188755</v>
      </c>
      <c r="BJ278" s="1">
        <v>0.22555069</v>
      </c>
      <c r="BK278" s="1">
        <v>0.021966408</v>
      </c>
      <c r="BL278" s="1" t="s">
        <v>144</v>
      </c>
      <c r="BM278" s="1" t="s">
        <v>145</v>
      </c>
      <c r="BN278" s="1" t="s">
        <v>146</v>
      </c>
      <c r="BO278" s="1" t="s">
        <v>145</v>
      </c>
      <c r="BP278" s="1" t="s">
        <v>145</v>
      </c>
      <c r="BQ278" s="1" t="s">
        <v>146</v>
      </c>
      <c r="BR278" s="1" t="s">
        <v>145</v>
      </c>
      <c r="BS278" s="1">
        <v>39.69872468</v>
      </c>
      <c r="BT278" s="1">
        <v>1.772765433</v>
      </c>
      <c r="BU278" s="1">
        <v>1.018008162</v>
      </c>
      <c r="BV278" s="1">
        <v>0.881005091</v>
      </c>
      <c r="BW278" s="1">
        <v>0.234979625</v>
      </c>
      <c r="BX278" s="1">
        <v>-0.33043265</v>
      </c>
      <c r="BY278" s="1">
        <v>-0.171564201</v>
      </c>
      <c r="BZ278" s="1" t="s">
        <v>1094</v>
      </c>
      <c r="CA278" s="1">
        <v>30.79916318</v>
      </c>
      <c r="CB278" s="1" t="s">
        <v>148</v>
      </c>
      <c r="CC278" s="1">
        <v>0.009082918</v>
      </c>
      <c r="CD278" s="1">
        <v>0.206449198</v>
      </c>
      <c r="CE278" s="1">
        <v>0.109515903</v>
      </c>
      <c r="CF278" s="1">
        <v>0.531318163</v>
      </c>
      <c r="CG278" s="1">
        <v>0.030797278</v>
      </c>
      <c r="CH278" s="1">
        <v>1560.587</v>
      </c>
      <c r="CI278" s="2" t="s">
        <v>1080</v>
      </c>
      <c r="CJ278" s="1">
        <v>770.331</v>
      </c>
      <c r="CK278" s="1">
        <v>524.7</v>
      </c>
      <c r="CL278" s="1">
        <v>245.631</v>
      </c>
      <c r="CM278" s="1">
        <v>47.168</v>
      </c>
      <c r="CN278" s="1">
        <v>714.174</v>
      </c>
      <c r="CO278" s="1">
        <v>5.562</v>
      </c>
      <c r="CP278" s="1">
        <v>0.0</v>
      </c>
      <c r="CQ278" s="1">
        <v>5.562</v>
      </c>
      <c r="CR278" s="1">
        <v>0.0</v>
      </c>
      <c r="CS278" s="1">
        <v>3.427</v>
      </c>
      <c r="CT278" s="1">
        <v>3.427</v>
      </c>
      <c r="CU278" s="1">
        <v>0.0</v>
      </c>
      <c r="CV278" s="1">
        <v>0.68</v>
      </c>
      <c r="CW278" s="1">
        <v>0.0</v>
      </c>
      <c r="CX278" s="1">
        <v>0.0</v>
      </c>
      <c r="CY278" s="1">
        <v>42.817</v>
      </c>
      <c r="CZ278" s="1">
        <v>0.034</v>
      </c>
      <c r="DA278" s="1">
        <v>0.244</v>
      </c>
      <c r="DB278" s="1">
        <v>0.278</v>
      </c>
      <c r="DC278" s="1">
        <v>1.232</v>
      </c>
      <c r="DD278" s="1">
        <v>0.025</v>
      </c>
      <c r="DE278" s="1">
        <v>1.257</v>
      </c>
      <c r="DF278" s="1">
        <v>1.986</v>
      </c>
      <c r="DG278" s="1">
        <v>0.83</v>
      </c>
      <c r="DH278" s="1">
        <v>2.816</v>
      </c>
      <c r="DI278" s="1">
        <v>1.454</v>
      </c>
      <c r="DJ278" s="1">
        <v>1.06</v>
      </c>
      <c r="DK278" s="1">
        <v>2.514</v>
      </c>
      <c r="DL278" s="1">
        <v>471.603</v>
      </c>
      <c r="DM278" s="1">
        <v>240.033</v>
      </c>
      <c r="DN278" s="1">
        <v>711.635</v>
      </c>
      <c r="DO278" s="1">
        <v>0.0</v>
      </c>
      <c r="DP278" s="1">
        <v>3.427</v>
      </c>
      <c r="DQ278" s="1">
        <v>3.427</v>
      </c>
      <c r="DR278" s="1" t="s">
        <v>149</v>
      </c>
      <c r="DS278" s="1" t="s">
        <v>149</v>
      </c>
      <c r="DT278" s="1" t="s">
        <v>158</v>
      </c>
      <c r="DU278" s="1" t="s">
        <v>149</v>
      </c>
      <c r="DV278" s="1">
        <v>810.4</v>
      </c>
      <c r="DW278" s="1" t="s">
        <v>1092</v>
      </c>
      <c r="DX278" s="1">
        <v>400.027</v>
      </c>
      <c r="DY278" s="1">
        <v>24.494</v>
      </c>
      <c r="DZ278" s="1">
        <v>370.865</v>
      </c>
      <c r="EA278" s="1" t="s">
        <v>149</v>
      </c>
      <c r="EB278" s="1" t="s">
        <v>157</v>
      </c>
      <c r="EC278" s="1" t="s">
        <v>158</v>
      </c>
      <c r="ED278" s="1" t="s">
        <v>149</v>
      </c>
      <c r="EE278" s="1" t="s">
        <v>967</v>
      </c>
      <c r="EF278" s="1" t="s">
        <v>151</v>
      </c>
      <c r="EG278" s="1" t="s">
        <v>151</v>
      </c>
    </row>
    <row r="279" ht="14.25" customHeight="1">
      <c r="A279" s="1" t="s">
        <v>974</v>
      </c>
      <c r="B279" s="1" t="s">
        <v>136</v>
      </c>
      <c r="C279" s="1">
        <v>38.0</v>
      </c>
      <c r="D279" s="4" t="s">
        <v>137</v>
      </c>
      <c r="E279" s="1">
        <v>115.0</v>
      </c>
      <c r="F279" s="1">
        <v>52.0</v>
      </c>
      <c r="G279" s="1" t="s">
        <v>154</v>
      </c>
      <c r="H279" s="1">
        <v>18.2</v>
      </c>
      <c r="I279" s="1">
        <v>154.0</v>
      </c>
      <c r="J279" s="1">
        <v>224.0</v>
      </c>
      <c r="K279" s="1">
        <v>4.307692308</v>
      </c>
      <c r="L279" s="1">
        <v>275.0</v>
      </c>
      <c r="M279" s="1">
        <v>2.1</v>
      </c>
      <c r="N279" s="1">
        <v>76.0</v>
      </c>
      <c r="O279" s="1">
        <v>5.3</v>
      </c>
      <c r="P279" s="1">
        <v>2.22</v>
      </c>
      <c r="Q279" s="1">
        <v>5.02</v>
      </c>
      <c r="R279" s="1">
        <v>0.442231076</v>
      </c>
      <c r="S279" s="1">
        <v>91.0</v>
      </c>
      <c r="T279" s="1">
        <v>9.19</v>
      </c>
      <c r="U279" s="1">
        <v>4.218</v>
      </c>
      <c r="V279" s="1">
        <v>150.6</v>
      </c>
      <c r="W279" s="1">
        <f t="shared" si="1"/>
        <v>255.9888579</v>
      </c>
      <c r="X279" s="1">
        <v>88.0</v>
      </c>
      <c r="Y279" s="1">
        <v>58.04441403</v>
      </c>
      <c r="Z279" s="1">
        <f t="shared" si="2"/>
        <v>1.722818667</v>
      </c>
      <c r="AA279" s="1">
        <v>0.351116273</v>
      </c>
      <c r="AB279" s="1">
        <v>83.5</v>
      </c>
      <c r="AC279" s="1">
        <v>30.7448275</v>
      </c>
      <c r="AD279" s="1" t="s">
        <v>155</v>
      </c>
      <c r="AE279" s="1">
        <v>37.40641712</v>
      </c>
      <c r="AF279" s="1">
        <v>101.7</v>
      </c>
      <c r="AG279" s="1" t="s">
        <v>140</v>
      </c>
      <c r="AH279" s="1" t="s">
        <v>141</v>
      </c>
      <c r="AI279" s="1" t="s">
        <v>142</v>
      </c>
      <c r="AJ279" s="1" t="s">
        <v>142</v>
      </c>
      <c r="AK279" s="1" t="s">
        <v>173</v>
      </c>
      <c r="AL279" s="1">
        <v>123.0</v>
      </c>
      <c r="AM279" s="1">
        <v>84.0</v>
      </c>
      <c r="AN279" s="1">
        <v>1995.38</v>
      </c>
      <c r="AO279" s="1">
        <v>11.5202</v>
      </c>
      <c r="AP279" s="1">
        <v>378.088</v>
      </c>
      <c r="AQ279" s="1">
        <v>939.991</v>
      </c>
      <c r="AR279" s="1">
        <v>13.5178</v>
      </c>
      <c r="AS279" s="1">
        <v>1172.57</v>
      </c>
      <c r="AT279" s="1">
        <v>1916.09</v>
      </c>
      <c r="AU279" s="1">
        <v>208.981</v>
      </c>
      <c r="AV279" s="1">
        <v>11.3615</v>
      </c>
      <c r="AW279" s="1">
        <v>1.0504</v>
      </c>
      <c r="AX279" s="1">
        <v>2.54173</v>
      </c>
      <c r="AY279" s="1">
        <v>547.046</v>
      </c>
      <c r="AZ279" s="1">
        <v>0.779078</v>
      </c>
      <c r="BA279" s="1">
        <v>1.49372</v>
      </c>
      <c r="BB279" s="1">
        <v>18.0214</v>
      </c>
      <c r="BC279" s="1">
        <v>3.60135</v>
      </c>
      <c r="BD279" s="1">
        <v>0.739019</v>
      </c>
      <c r="BE279" s="1">
        <v>308.566</v>
      </c>
      <c r="BF279" s="1">
        <v>7.37147</v>
      </c>
      <c r="BG279" s="1">
        <v>138.632</v>
      </c>
      <c r="BH279" s="1">
        <v>2.441193718</v>
      </c>
      <c r="BI279" s="1">
        <v>0.539408395</v>
      </c>
      <c r="BJ279" s="1">
        <v>0.817326701</v>
      </c>
      <c r="BK279" s="1">
        <v>0.039230024</v>
      </c>
      <c r="BL279" s="1" t="s">
        <v>156</v>
      </c>
      <c r="BM279" s="1" t="s">
        <v>146</v>
      </c>
      <c r="BN279" s="1" t="s">
        <v>146</v>
      </c>
      <c r="BO279" s="1" t="s">
        <v>146</v>
      </c>
      <c r="BP279" s="1" t="s">
        <v>146</v>
      </c>
      <c r="BQ279" s="1" t="s">
        <v>146</v>
      </c>
      <c r="BR279" s="1" t="s">
        <v>146</v>
      </c>
      <c r="BS279" s="1">
        <v>20.67448953</v>
      </c>
      <c r="BT279" s="1">
        <v>1.33817271</v>
      </c>
      <c r="BU279" s="1">
        <v>0.443909318</v>
      </c>
      <c r="BV279" s="1">
        <v>0.293946337</v>
      </c>
      <c r="BW279" s="1">
        <v>0.066475127</v>
      </c>
      <c r="BX279" s="1">
        <v>1.884673646</v>
      </c>
      <c r="BY279" s="1">
        <v>0.944698569</v>
      </c>
      <c r="BZ279" s="1" t="s">
        <v>1091</v>
      </c>
      <c r="CA279" s="1">
        <v>31.59095379</v>
      </c>
      <c r="CB279" s="1" t="s">
        <v>148</v>
      </c>
      <c r="CC279" s="1" t="s">
        <v>147</v>
      </c>
      <c r="CD279" s="1" t="s">
        <v>147</v>
      </c>
      <c r="CE279" s="1" t="s">
        <v>147</v>
      </c>
      <c r="CF279" s="1" t="s">
        <v>147</v>
      </c>
      <c r="CG279" s="1" t="s">
        <v>147</v>
      </c>
      <c r="CH279" s="1">
        <v>481.571</v>
      </c>
      <c r="CI279" s="2" t="s">
        <v>1093</v>
      </c>
      <c r="CJ279" s="1">
        <v>450.893</v>
      </c>
      <c r="CK279" s="1">
        <v>287.199</v>
      </c>
      <c r="CL279" s="1">
        <v>163.694</v>
      </c>
      <c r="CM279" s="1">
        <v>25.663</v>
      </c>
      <c r="CN279" s="1">
        <v>409.327</v>
      </c>
      <c r="CO279" s="1">
        <v>4.556</v>
      </c>
      <c r="CP279" s="1">
        <v>0.0</v>
      </c>
      <c r="CQ279" s="1">
        <v>4.556</v>
      </c>
      <c r="CR279" s="1">
        <v>0.0</v>
      </c>
      <c r="CS279" s="1">
        <v>11.346</v>
      </c>
      <c r="CT279" s="1">
        <v>11.346</v>
      </c>
      <c r="CU279" s="1">
        <v>0.002</v>
      </c>
      <c r="CV279" s="1">
        <v>1.766</v>
      </c>
      <c r="CW279" s="1">
        <v>0.0</v>
      </c>
      <c r="CX279" s="1">
        <v>0.0</v>
      </c>
      <c r="CY279" s="1">
        <v>5.151</v>
      </c>
      <c r="CZ279" s="1">
        <v>0.014</v>
      </c>
      <c r="DA279" s="1">
        <v>4.333</v>
      </c>
      <c r="DB279" s="1">
        <v>4.347</v>
      </c>
      <c r="DC279" s="1">
        <v>14.124</v>
      </c>
      <c r="DD279" s="1">
        <v>0.176</v>
      </c>
      <c r="DE279" s="1">
        <v>14.301</v>
      </c>
      <c r="DF279" s="1">
        <v>1.256</v>
      </c>
      <c r="DG279" s="1">
        <v>0.608</v>
      </c>
      <c r="DH279" s="1">
        <v>1.864</v>
      </c>
      <c r="DI279" s="1">
        <v>0.23</v>
      </c>
      <c r="DJ279" s="1">
        <v>1.158</v>
      </c>
      <c r="DK279" s="1">
        <v>1.388</v>
      </c>
      <c r="DL279" s="1">
        <v>261.856</v>
      </c>
      <c r="DM279" s="1">
        <v>146.063</v>
      </c>
      <c r="DN279" s="1">
        <v>407.918</v>
      </c>
      <c r="DO279" s="1">
        <v>0.0</v>
      </c>
      <c r="DP279" s="1">
        <v>11.346</v>
      </c>
      <c r="DQ279" s="1">
        <v>11.346</v>
      </c>
      <c r="DR279" s="1" t="s">
        <v>158</v>
      </c>
      <c r="DS279" s="1" t="s">
        <v>157</v>
      </c>
      <c r="DT279" s="1" t="s">
        <v>158</v>
      </c>
      <c r="DU279" s="1" t="s">
        <v>157</v>
      </c>
      <c r="DV279" s="1">
        <v>241.343</v>
      </c>
      <c r="DW279" s="1" t="s">
        <v>1093</v>
      </c>
      <c r="DX279" s="1">
        <v>225.969</v>
      </c>
      <c r="DY279" s="1">
        <v>12.861</v>
      </c>
      <c r="DZ279" s="1">
        <v>205.137</v>
      </c>
      <c r="EA279" s="1" t="s">
        <v>158</v>
      </c>
      <c r="EB279" s="1" t="s">
        <v>157</v>
      </c>
      <c r="EC279" s="1" t="s">
        <v>158</v>
      </c>
      <c r="ED279" s="1" t="s">
        <v>157</v>
      </c>
      <c r="EE279" s="1" t="s">
        <v>975</v>
      </c>
      <c r="EF279" s="1" t="s">
        <v>151</v>
      </c>
      <c r="EG279" s="1" t="s">
        <v>151</v>
      </c>
    </row>
    <row r="280" ht="14.25" customHeight="1">
      <c r="A280" s="1" t="s">
        <v>978</v>
      </c>
      <c r="B280" s="1" t="s">
        <v>153</v>
      </c>
      <c r="C280" s="1">
        <v>44.0</v>
      </c>
      <c r="D280" s="4" t="s">
        <v>161</v>
      </c>
      <c r="E280" s="1">
        <v>90.5</v>
      </c>
      <c r="F280" s="1">
        <v>39.0</v>
      </c>
      <c r="G280" s="1" t="s">
        <v>154</v>
      </c>
      <c r="H280" s="1">
        <v>62.8</v>
      </c>
      <c r="I280" s="1">
        <v>62.0</v>
      </c>
      <c r="J280" s="1">
        <v>164.0</v>
      </c>
      <c r="K280" s="1">
        <v>4.205128205</v>
      </c>
      <c r="L280" s="1">
        <v>112.57</v>
      </c>
      <c r="M280" s="1">
        <v>2.8</v>
      </c>
      <c r="N280" s="1">
        <v>86.0</v>
      </c>
      <c r="O280" s="1">
        <v>5.0</v>
      </c>
      <c r="P280" s="1">
        <v>13.6</v>
      </c>
      <c r="Q280" s="1">
        <v>5.83</v>
      </c>
      <c r="R280" s="1">
        <v>2.332761578</v>
      </c>
      <c r="S280" s="1">
        <v>314.0</v>
      </c>
      <c r="T280" s="1">
        <v>16.8</v>
      </c>
      <c r="U280" s="1">
        <v>4.773</v>
      </c>
      <c r="V280" s="1">
        <v>176.8</v>
      </c>
      <c r="W280" s="1">
        <f t="shared" si="1"/>
        <v>263.9434407</v>
      </c>
      <c r="X280" s="1">
        <v>47.2</v>
      </c>
      <c r="Y280" s="1">
        <v>28.05962108</v>
      </c>
      <c r="Z280" s="1">
        <f t="shared" si="2"/>
        <v>3.56384</v>
      </c>
      <c r="AA280" s="1">
        <v>0.316081797</v>
      </c>
      <c r="AB280" s="1">
        <v>86.2</v>
      </c>
      <c r="AC280" s="1">
        <v>34.31221328</v>
      </c>
      <c r="AD280" s="1" t="s">
        <v>155</v>
      </c>
      <c r="AE280" s="1">
        <v>39.79081416</v>
      </c>
      <c r="AF280" s="1">
        <v>97.9</v>
      </c>
      <c r="AG280" s="1" t="s">
        <v>140</v>
      </c>
      <c r="AH280" s="1" t="s">
        <v>141</v>
      </c>
      <c r="AI280" s="1" t="s">
        <v>142</v>
      </c>
      <c r="AJ280" s="1" t="s">
        <v>142</v>
      </c>
      <c r="AK280" s="1" t="s">
        <v>173</v>
      </c>
      <c r="AL280" s="1">
        <v>149.0</v>
      </c>
      <c r="AM280" s="1">
        <v>103.0</v>
      </c>
      <c r="AN280" s="1">
        <v>1719.26</v>
      </c>
      <c r="AO280" s="1">
        <v>12.4026</v>
      </c>
      <c r="AP280" s="1">
        <v>740.624</v>
      </c>
      <c r="AQ280" s="1">
        <v>1174.36</v>
      </c>
      <c r="AR280" s="1">
        <v>12.2191</v>
      </c>
      <c r="AS280" s="1">
        <v>1432.05</v>
      </c>
      <c r="AT280" s="1">
        <v>3649.21</v>
      </c>
      <c r="AU280" s="1">
        <v>241.643</v>
      </c>
      <c r="AV280" s="1">
        <v>10.1464</v>
      </c>
      <c r="AW280" s="1">
        <v>1.12333</v>
      </c>
      <c r="AX280" s="1">
        <v>3.37378</v>
      </c>
      <c r="AY280" s="1">
        <v>846.982</v>
      </c>
      <c r="AZ280" s="1">
        <v>1.08531</v>
      </c>
      <c r="BA280" s="1">
        <v>1.9538</v>
      </c>
      <c r="BB280" s="1">
        <v>23.4839</v>
      </c>
      <c r="BC280" s="1">
        <v>5.30546</v>
      </c>
      <c r="BD280" s="1">
        <v>1.25254</v>
      </c>
      <c r="BE280" s="1">
        <v>305.672</v>
      </c>
      <c r="BF280" s="1">
        <v>7.42483</v>
      </c>
      <c r="BG280" s="1">
        <v>161.676</v>
      </c>
      <c r="BH280" s="1">
        <v>0.614303523</v>
      </c>
      <c r="BI280" s="1">
        <v>0.319252673</v>
      </c>
      <c r="BJ280" s="1">
        <v>0.320213725</v>
      </c>
      <c r="BK280" s="1">
        <v>0.0</v>
      </c>
      <c r="BL280" s="1" t="s">
        <v>144</v>
      </c>
      <c r="BM280" s="1" t="s">
        <v>145</v>
      </c>
      <c r="BN280" s="1" t="s">
        <v>145</v>
      </c>
      <c r="BO280" s="1" t="s">
        <v>145</v>
      </c>
      <c r="BP280" s="1" t="s">
        <v>146</v>
      </c>
      <c r="BQ280" s="1" t="s">
        <v>146</v>
      </c>
      <c r="BR280" s="1" t="s">
        <v>145</v>
      </c>
      <c r="BS280" s="1">
        <v>25.84332837</v>
      </c>
      <c r="BT280" s="1">
        <v>1.352150354</v>
      </c>
      <c r="BU280" s="1">
        <v>1.522788835</v>
      </c>
      <c r="BV280" s="1">
        <v>1.518209915</v>
      </c>
      <c r="BW280" s="1">
        <v>0.517197821</v>
      </c>
      <c r="BX280" s="1">
        <v>0.575972605</v>
      </c>
      <c r="BY280" s="1">
        <v>0.335062597</v>
      </c>
      <c r="BZ280" s="1" t="s">
        <v>1091</v>
      </c>
      <c r="CA280" s="1">
        <v>43.62002043</v>
      </c>
      <c r="CB280" s="1" t="s">
        <v>148</v>
      </c>
      <c r="CC280" s="1">
        <v>0.345992218</v>
      </c>
      <c r="CD280" s="1">
        <v>0.152217899</v>
      </c>
      <c r="CE280" s="1">
        <v>0.041089494</v>
      </c>
      <c r="CF280" s="1">
        <v>0.132373541</v>
      </c>
      <c r="CG280" s="1">
        <v>0.04</v>
      </c>
      <c r="CH280" s="1">
        <v>435.807</v>
      </c>
      <c r="CI280" s="2" t="s">
        <v>1093</v>
      </c>
      <c r="CJ280" s="1">
        <v>152.215</v>
      </c>
      <c r="CK280" s="1">
        <v>106.463</v>
      </c>
      <c r="CL280" s="1">
        <v>45.752</v>
      </c>
      <c r="CM280" s="1">
        <v>116.704</v>
      </c>
      <c r="CN280" s="1">
        <v>26.548</v>
      </c>
      <c r="CO280" s="1">
        <v>6.03</v>
      </c>
      <c r="CP280" s="1">
        <v>0.0</v>
      </c>
      <c r="CQ280" s="1">
        <v>6.03</v>
      </c>
      <c r="CR280" s="1">
        <v>0.0</v>
      </c>
      <c r="CS280" s="1">
        <v>2.934</v>
      </c>
      <c r="CT280" s="1">
        <v>2.934</v>
      </c>
      <c r="CU280" s="1">
        <v>0.0</v>
      </c>
      <c r="CV280" s="1">
        <v>0.38</v>
      </c>
      <c r="CW280" s="1">
        <v>0.0</v>
      </c>
      <c r="CX280" s="1">
        <v>0.0</v>
      </c>
      <c r="CY280" s="1">
        <v>9.444</v>
      </c>
      <c r="CZ280" s="1">
        <v>67.041</v>
      </c>
      <c r="DA280" s="1">
        <v>17.81</v>
      </c>
      <c r="DB280" s="1">
        <v>84.851</v>
      </c>
      <c r="DC280" s="1">
        <v>13.844</v>
      </c>
      <c r="DD280" s="1">
        <v>0.035</v>
      </c>
      <c r="DE280" s="1">
        <v>13.879</v>
      </c>
      <c r="DF280" s="1">
        <v>6.522</v>
      </c>
      <c r="DG280" s="1">
        <v>2.008</v>
      </c>
      <c r="DH280" s="1">
        <v>8.53</v>
      </c>
      <c r="DI280" s="1">
        <v>0.249</v>
      </c>
      <c r="DJ280" s="1">
        <v>0.42</v>
      </c>
      <c r="DK280" s="1">
        <v>0.67</v>
      </c>
      <c r="DL280" s="1">
        <v>3.333</v>
      </c>
      <c r="DM280" s="1">
        <v>22.545</v>
      </c>
      <c r="DN280" s="1">
        <v>25.878</v>
      </c>
      <c r="DO280" s="1">
        <v>0.0</v>
      </c>
      <c r="DP280" s="1">
        <v>2.934</v>
      </c>
      <c r="DQ280" s="1">
        <v>2.934</v>
      </c>
      <c r="DR280" s="1" t="s">
        <v>158</v>
      </c>
      <c r="DS280" s="1" t="s">
        <v>158</v>
      </c>
      <c r="DT280" s="1" t="s">
        <v>157</v>
      </c>
      <c r="DU280" s="1" t="s">
        <v>158</v>
      </c>
      <c r="DV280" s="1">
        <v>253.485</v>
      </c>
      <c r="DW280" s="1" t="s">
        <v>1093</v>
      </c>
      <c r="DX280" s="1">
        <v>88.535</v>
      </c>
      <c r="DY280" s="1">
        <v>67.88</v>
      </c>
      <c r="DZ280" s="1">
        <v>15.441</v>
      </c>
      <c r="EA280" s="1" t="s">
        <v>158</v>
      </c>
      <c r="EB280" s="1" t="s">
        <v>158</v>
      </c>
      <c r="EC280" s="1" t="s">
        <v>157</v>
      </c>
      <c r="ED280" s="1" t="s">
        <v>158</v>
      </c>
      <c r="EE280" s="1" t="s">
        <v>979</v>
      </c>
      <c r="EF280" s="1" t="s">
        <v>151</v>
      </c>
      <c r="EG280" s="1" t="s">
        <v>151</v>
      </c>
    </row>
    <row r="281" ht="14.25" customHeight="1">
      <c r="A281" s="1" t="s">
        <v>980</v>
      </c>
      <c r="B281" s="1" t="s">
        <v>153</v>
      </c>
      <c r="C281" s="1">
        <v>49.0</v>
      </c>
      <c r="D281" s="4" t="s">
        <v>161</v>
      </c>
      <c r="E281" s="1">
        <v>118.0</v>
      </c>
      <c r="F281" s="1">
        <v>44.0</v>
      </c>
      <c r="G281" s="1" t="s">
        <v>154</v>
      </c>
      <c r="H281" s="1">
        <v>32.4</v>
      </c>
      <c r="I281" s="1">
        <v>153.0</v>
      </c>
      <c r="J281" s="1">
        <v>229.0</v>
      </c>
      <c r="K281" s="1">
        <v>5.204545455</v>
      </c>
      <c r="L281" s="1">
        <v>151.2</v>
      </c>
      <c r="M281" s="1">
        <v>2.9</v>
      </c>
      <c r="N281" s="1">
        <v>86.0</v>
      </c>
      <c r="O281" s="1">
        <v>5.9</v>
      </c>
      <c r="P281" s="1">
        <v>15.0</v>
      </c>
      <c r="Q281" s="1">
        <v>3.13</v>
      </c>
      <c r="R281" s="1">
        <v>4.792332268</v>
      </c>
      <c r="S281" s="1">
        <v>162.0</v>
      </c>
      <c r="T281" s="1">
        <v>18.41</v>
      </c>
      <c r="U281" s="1">
        <v>4.773</v>
      </c>
      <c r="V281" s="1">
        <v>188.2</v>
      </c>
      <c r="W281" s="1">
        <f t="shared" si="1"/>
        <v>289.2380204</v>
      </c>
      <c r="X281" s="1">
        <v>43.2</v>
      </c>
      <c r="Y281" s="1">
        <v>25.60573787</v>
      </c>
      <c r="Z281" s="1">
        <f t="shared" si="2"/>
        <v>3.905374667</v>
      </c>
      <c r="AA281" s="1">
        <v>0.312160279</v>
      </c>
      <c r="AB281" s="1">
        <v>65.2</v>
      </c>
      <c r="AC281" s="1">
        <v>28.44433897</v>
      </c>
      <c r="AD281" s="1" t="s">
        <v>139</v>
      </c>
      <c r="AE281" s="1">
        <v>39.79081416</v>
      </c>
      <c r="AF281" s="1">
        <v>94.8</v>
      </c>
      <c r="AG281" s="1" t="s">
        <v>140</v>
      </c>
      <c r="AH281" s="1" t="s">
        <v>141</v>
      </c>
      <c r="AI281" s="1" t="s">
        <v>142</v>
      </c>
      <c r="AJ281" s="1" t="s">
        <v>142</v>
      </c>
      <c r="AK281" s="1" t="s">
        <v>143</v>
      </c>
      <c r="AL281" s="1">
        <v>160.0</v>
      </c>
      <c r="AM281" s="1">
        <v>103.0</v>
      </c>
      <c r="AN281" s="1">
        <v>1655.55</v>
      </c>
      <c r="AO281" s="1">
        <v>11.3494</v>
      </c>
      <c r="AP281" s="1">
        <v>436.038</v>
      </c>
      <c r="AQ281" s="1">
        <v>709.764</v>
      </c>
      <c r="AR281" s="1">
        <v>10.1473</v>
      </c>
      <c r="AS281" s="1">
        <v>990.775</v>
      </c>
      <c r="AT281" s="1">
        <v>1876.04</v>
      </c>
      <c r="AU281" s="1">
        <v>166.746</v>
      </c>
      <c r="AV281" s="1">
        <v>9.67679</v>
      </c>
      <c r="AW281" s="1">
        <v>0.764037</v>
      </c>
      <c r="AX281" s="1">
        <v>2.53637</v>
      </c>
      <c r="AY281" s="1">
        <v>870.43</v>
      </c>
      <c r="AZ281" s="1">
        <v>0.621787</v>
      </c>
      <c r="BA281" s="1">
        <v>1.33184</v>
      </c>
      <c r="BB281" s="1">
        <v>12.7125</v>
      </c>
      <c r="BC281" s="1">
        <v>3.71118</v>
      </c>
      <c r="BD281" s="1">
        <v>1.26406</v>
      </c>
      <c r="BE281" s="1">
        <v>213.232</v>
      </c>
      <c r="BF281" s="1">
        <v>6.51977</v>
      </c>
      <c r="BG281" s="1">
        <v>146.525</v>
      </c>
      <c r="BH281" s="1">
        <v>1.502212028</v>
      </c>
      <c r="BI281" s="1">
        <v>0.739915838</v>
      </c>
      <c r="BJ281" s="1">
        <v>1.590165693</v>
      </c>
      <c r="BK281" s="1">
        <v>0.029210158</v>
      </c>
      <c r="BL281" s="1" t="s">
        <v>144</v>
      </c>
      <c r="BM281" s="1" t="s">
        <v>145</v>
      </c>
      <c r="BN281" s="1" t="s">
        <v>145</v>
      </c>
      <c r="BO281" s="1" t="s">
        <v>145</v>
      </c>
      <c r="BP281" s="1" t="s">
        <v>146</v>
      </c>
      <c r="BQ281" s="1" t="s">
        <v>146</v>
      </c>
      <c r="BR281" s="1" t="s">
        <v>145</v>
      </c>
      <c r="BS281" s="1" t="s">
        <v>147</v>
      </c>
      <c r="BT281" s="1" t="s">
        <v>147</v>
      </c>
      <c r="BU281" s="1" t="s">
        <v>147</v>
      </c>
      <c r="BV281" s="1" t="s">
        <v>147</v>
      </c>
      <c r="BW281" s="1" t="s">
        <v>147</v>
      </c>
      <c r="BX281" s="1">
        <v>0.652790393</v>
      </c>
      <c r="BY281" s="1">
        <v>0.394197097</v>
      </c>
      <c r="BZ281" s="1" t="s">
        <v>1091</v>
      </c>
      <c r="CA281" s="1">
        <v>44.05907173</v>
      </c>
      <c r="CB281" s="1" t="s">
        <v>148</v>
      </c>
      <c r="CC281" s="1">
        <v>0.01343003</v>
      </c>
      <c r="CD281" s="1">
        <v>0.602471125</v>
      </c>
      <c r="CE281" s="1">
        <v>0.130808488</v>
      </c>
      <c r="CF281" s="1">
        <v>0.093473006</v>
      </c>
      <c r="CG281" s="1">
        <v>0.043513296</v>
      </c>
      <c r="CH281" s="1">
        <v>405.377</v>
      </c>
      <c r="CI281" s="2" t="s">
        <v>1093</v>
      </c>
      <c r="CJ281" s="1">
        <v>660.584</v>
      </c>
      <c r="CK281" s="1">
        <v>604.867</v>
      </c>
      <c r="CL281" s="1">
        <v>55.718</v>
      </c>
      <c r="CM281" s="1">
        <v>353.295</v>
      </c>
      <c r="CN281" s="1">
        <v>306.852</v>
      </c>
      <c r="CO281" s="1">
        <v>0.004</v>
      </c>
      <c r="CP281" s="1">
        <v>0.0</v>
      </c>
      <c r="CQ281" s="1">
        <v>0.004</v>
      </c>
      <c r="CR281" s="1">
        <v>0.0</v>
      </c>
      <c r="CS281" s="1">
        <v>0.432</v>
      </c>
      <c r="CT281" s="1">
        <v>0.432</v>
      </c>
      <c r="CU281" s="1">
        <v>0.0</v>
      </c>
      <c r="CV281" s="1">
        <v>0.0</v>
      </c>
      <c r="CW281" s="1">
        <v>262.894</v>
      </c>
      <c r="CX281" s="1">
        <v>0.0</v>
      </c>
      <c r="CY281" s="1">
        <v>40.132</v>
      </c>
      <c r="CZ281" s="1">
        <v>0.006</v>
      </c>
      <c r="DA281" s="1">
        <v>0.042</v>
      </c>
      <c r="DB281" s="1">
        <v>0.048</v>
      </c>
      <c r="DC281" s="1">
        <v>0.0</v>
      </c>
      <c r="DD281" s="1">
        <v>0.004</v>
      </c>
      <c r="DE281" s="1">
        <v>0.004</v>
      </c>
      <c r="DF281" s="1">
        <v>49.765</v>
      </c>
      <c r="DG281" s="1">
        <v>0.452</v>
      </c>
      <c r="DH281" s="1">
        <v>50.217</v>
      </c>
      <c r="DI281" s="1">
        <v>1.329</v>
      </c>
      <c r="DJ281" s="1">
        <v>1.365</v>
      </c>
      <c r="DK281" s="1">
        <v>2.694</v>
      </c>
      <c r="DL281" s="1">
        <v>250.707</v>
      </c>
      <c r="DM281" s="1">
        <v>53.392</v>
      </c>
      <c r="DN281" s="1">
        <v>304.098</v>
      </c>
      <c r="DO281" s="1">
        <v>0.0</v>
      </c>
      <c r="DP281" s="1">
        <v>0.432</v>
      </c>
      <c r="DQ281" s="1">
        <v>0.432</v>
      </c>
      <c r="DR281" s="1" t="s">
        <v>158</v>
      </c>
      <c r="DS281" s="1" t="s">
        <v>157</v>
      </c>
      <c r="DT281" s="1" t="s">
        <v>149</v>
      </c>
      <c r="DU281" s="1" t="s">
        <v>157</v>
      </c>
      <c r="DV281" s="1">
        <v>244.859</v>
      </c>
      <c r="DW281" s="1" t="s">
        <v>1093</v>
      </c>
      <c r="DX281" s="1">
        <v>399.012</v>
      </c>
      <c r="DY281" s="1">
        <v>213.401</v>
      </c>
      <c r="DZ281" s="1">
        <v>185.348</v>
      </c>
      <c r="EA281" s="1" t="s">
        <v>158</v>
      </c>
      <c r="EB281" s="1" t="s">
        <v>157</v>
      </c>
      <c r="EC281" s="1" t="s">
        <v>149</v>
      </c>
      <c r="ED281" s="1" t="s">
        <v>157</v>
      </c>
      <c r="EE281" s="1" t="s">
        <v>981</v>
      </c>
      <c r="EF281" s="1" t="s">
        <v>151</v>
      </c>
      <c r="EG281" s="1" t="s">
        <v>151</v>
      </c>
    </row>
    <row r="282" ht="14.25" customHeight="1">
      <c r="A282" s="1" t="s">
        <v>982</v>
      </c>
      <c r="B282" s="1" t="s">
        <v>153</v>
      </c>
      <c r="C282" s="1">
        <v>51.0</v>
      </c>
      <c r="D282" s="4" t="s">
        <v>161</v>
      </c>
      <c r="E282" s="1">
        <v>93.5</v>
      </c>
      <c r="F282" s="1">
        <v>37.0</v>
      </c>
      <c r="G282" s="1" t="s">
        <v>154</v>
      </c>
      <c r="H282" s="1">
        <v>41.8</v>
      </c>
      <c r="I282" s="1">
        <v>98.0</v>
      </c>
      <c r="J282" s="1">
        <v>177.0</v>
      </c>
      <c r="K282" s="1">
        <v>4.783783784</v>
      </c>
      <c r="L282" s="1">
        <v>33.68</v>
      </c>
      <c r="M282" s="1">
        <v>8.3</v>
      </c>
      <c r="N282" s="1">
        <v>100.0</v>
      </c>
      <c r="O282" s="1">
        <v>6.6</v>
      </c>
      <c r="P282" s="1">
        <v>12.5</v>
      </c>
      <c r="Q282" s="1">
        <v>2.91</v>
      </c>
      <c r="R282" s="1">
        <v>4.295532646</v>
      </c>
      <c r="S282" s="1">
        <v>209.0</v>
      </c>
      <c r="T282" s="1">
        <v>18.64</v>
      </c>
      <c r="U282" s="1">
        <v>5.55</v>
      </c>
      <c r="V282" s="1">
        <v>141.7</v>
      </c>
      <c r="W282" s="1">
        <f t="shared" si="1"/>
        <v>181.8536585</v>
      </c>
      <c r="X282" s="1">
        <v>41.1</v>
      </c>
      <c r="Y282" s="1">
        <v>21.74921703</v>
      </c>
      <c r="Z282" s="1">
        <f t="shared" si="2"/>
        <v>4.597866667</v>
      </c>
      <c r="AA282" s="1">
        <v>0.305401682</v>
      </c>
      <c r="AB282" s="1">
        <v>80.2</v>
      </c>
      <c r="AC282" s="1">
        <v>33.25304782</v>
      </c>
      <c r="AD282" s="1" t="s">
        <v>155</v>
      </c>
      <c r="AE282" s="1">
        <v>41.88302216</v>
      </c>
      <c r="AF282" s="1">
        <v>98.2</v>
      </c>
      <c r="AG282" s="1" t="s">
        <v>140</v>
      </c>
      <c r="AH282" s="1" t="s">
        <v>141</v>
      </c>
      <c r="AI282" s="1" t="s">
        <v>142</v>
      </c>
      <c r="AJ282" s="1" t="s">
        <v>142</v>
      </c>
      <c r="AK282" s="1" t="s">
        <v>143</v>
      </c>
      <c r="AL282" s="1">
        <v>125.0</v>
      </c>
      <c r="AM282" s="1">
        <v>86.0</v>
      </c>
      <c r="AN282" s="1">
        <v>1686.51</v>
      </c>
      <c r="AO282" s="1">
        <v>18.0403</v>
      </c>
      <c r="AP282" s="1">
        <v>709.787</v>
      </c>
      <c r="AQ282" s="1">
        <v>974.782</v>
      </c>
      <c r="AR282" s="1">
        <v>11.8389</v>
      </c>
      <c r="AS282" s="1">
        <v>1499.4</v>
      </c>
      <c r="AT282" s="1">
        <v>3258.03</v>
      </c>
      <c r="AU282" s="1">
        <v>243.171</v>
      </c>
      <c r="AV282" s="1">
        <v>9.55226</v>
      </c>
      <c r="AW282" s="1">
        <v>1.56908</v>
      </c>
      <c r="AX282" s="1">
        <v>2.49799</v>
      </c>
      <c r="AY282" s="1">
        <v>806.495</v>
      </c>
      <c r="AZ282" s="1">
        <v>1.06008</v>
      </c>
      <c r="BA282" s="1">
        <v>1.7882</v>
      </c>
      <c r="BB282" s="1">
        <v>15.99</v>
      </c>
      <c r="BC282" s="1">
        <v>4.91171</v>
      </c>
      <c r="BD282" s="1">
        <v>1.87961</v>
      </c>
      <c r="BE282" s="1">
        <v>339.051</v>
      </c>
      <c r="BF282" s="1">
        <v>6.88232</v>
      </c>
      <c r="BG282" s="1">
        <v>282.667</v>
      </c>
      <c r="BH282" s="1">
        <v>3.08083184</v>
      </c>
      <c r="BI282" s="1">
        <v>0.474101431</v>
      </c>
      <c r="BJ282" s="1">
        <v>0.344373598</v>
      </c>
      <c r="BK282" s="1">
        <v>0.010064586</v>
      </c>
      <c r="BL282" s="1" t="s">
        <v>144</v>
      </c>
      <c r="BM282" s="1" t="s">
        <v>145</v>
      </c>
      <c r="BN282" s="1" t="s">
        <v>145</v>
      </c>
      <c r="BO282" s="1" t="s">
        <v>145</v>
      </c>
      <c r="BP282" s="1" t="s">
        <v>145</v>
      </c>
      <c r="BQ282" s="1" t="s">
        <v>145</v>
      </c>
      <c r="BR282" s="1" t="s">
        <v>145</v>
      </c>
      <c r="BS282" s="1">
        <v>26.22188129</v>
      </c>
      <c r="BT282" s="1">
        <v>1.552498304</v>
      </c>
      <c r="BU282" s="1">
        <v>0.934593537</v>
      </c>
      <c r="BV282" s="1">
        <v>0.726434243</v>
      </c>
      <c r="BW282" s="1">
        <v>0.230130008</v>
      </c>
      <c r="BX282" s="1">
        <v>-0.858051525</v>
      </c>
      <c r="BY282" s="1">
        <v>-0.508625681</v>
      </c>
      <c r="BZ282" s="1" t="s">
        <v>1094</v>
      </c>
      <c r="CA282" s="1">
        <v>44.3706721</v>
      </c>
      <c r="CB282" s="1" t="s">
        <v>148</v>
      </c>
      <c r="CC282" s="1">
        <v>0.080548303</v>
      </c>
      <c r="CD282" s="1">
        <v>0.184334204</v>
      </c>
      <c r="CE282" s="1">
        <v>0.111586162</v>
      </c>
      <c r="CF282" s="1">
        <v>0.342036554</v>
      </c>
      <c r="CG282" s="1">
        <v>0.092819843</v>
      </c>
      <c r="CH282" s="1">
        <v>2441.167</v>
      </c>
      <c r="CI282" s="2" t="s">
        <v>1080</v>
      </c>
      <c r="CJ282" s="1">
        <v>1354.489</v>
      </c>
      <c r="CK282" s="1">
        <v>763.647</v>
      </c>
      <c r="CL282" s="1">
        <v>590.843</v>
      </c>
      <c r="CM282" s="1">
        <v>236.951</v>
      </c>
      <c r="CN282" s="1">
        <v>1083.737</v>
      </c>
      <c r="CO282" s="1">
        <v>8.628</v>
      </c>
      <c r="CP282" s="1">
        <v>0.0</v>
      </c>
      <c r="CQ282" s="1">
        <v>8.628</v>
      </c>
      <c r="CR282" s="1">
        <v>0.0</v>
      </c>
      <c r="CS282" s="1">
        <v>25.168</v>
      </c>
      <c r="CT282" s="1">
        <v>25.168</v>
      </c>
      <c r="CU282" s="1">
        <v>0.005</v>
      </c>
      <c r="CV282" s="1">
        <v>0.878</v>
      </c>
      <c r="CW282" s="1">
        <v>0.0</v>
      </c>
      <c r="CX282" s="1">
        <v>0.0</v>
      </c>
      <c r="CY282" s="1">
        <v>12.686</v>
      </c>
      <c r="CZ282" s="1">
        <v>0.144</v>
      </c>
      <c r="DA282" s="1">
        <v>185.075</v>
      </c>
      <c r="DB282" s="1">
        <v>185.219</v>
      </c>
      <c r="DC282" s="1">
        <v>0.0</v>
      </c>
      <c r="DD282" s="1">
        <v>0.498</v>
      </c>
      <c r="DE282" s="1">
        <v>0.498</v>
      </c>
      <c r="DF282" s="1">
        <v>29.588</v>
      </c>
      <c r="DG282" s="1">
        <v>8.96</v>
      </c>
      <c r="DH282" s="1">
        <v>38.548</v>
      </c>
      <c r="DI282" s="1">
        <v>1.09</v>
      </c>
      <c r="DJ282" s="1">
        <v>0.801</v>
      </c>
      <c r="DK282" s="1">
        <v>1.891</v>
      </c>
      <c r="DL282" s="1">
        <v>711.488</v>
      </c>
      <c r="DM282" s="1">
        <v>370.323</v>
      </c>
      <c r="DN282" s="1">
        <v>1081.811</v>
      </c>
      <c r="DO282" s="1">
        <v>0.0</v>
      </c>
      <c r="DP282" s="1">
        <v>25.168</v>
      </c>
      <c r="DQ282" s="1">
        <v>25.168</v>
      </c>
      <c r="DR282" s="1" t="s">
        <v>149</v>
      </c>
      <c r="DS282" s="1" t="s">
        <v>149</v>
      </c>
      <c r="DT282" s="1" t="s">
        <v>157</v>
      </c>
      <c r="DU282" s="1" t="s">
        <v>149</v>
      </c>
      <c r="DV282" s="1">
        <v>1447.467</v>
      </c>
      <c r="DW282" s="1" t="s">
        <v>1092</v>
      </c>
      <c r="DX282" s="1">
        <v>803.132</v>
      </c>
      <c r="DY282" s="1">
        <v>140.498</v>
      </c>
      <c r="DZ282" s="1">
        <v>642.592</v>
      </c>
      <c r="EA282" s="1" t="s">
        <v>149</v>
      </c>
      <c r="EB282" s="1" t="s">
        <v>149</v>
      </c>
      <c r="EC282" s="1" t="s">
        <v>149</v>
      </c>
      <c r="ED282" s="1" t="s">
        <v>149</v>
      </c>
      <c r="EE282" s="1" t="s">
        <v>983</v>
      </c>
      <c r="EF282" s="1" t="s">
        <v>151</v>
      </c>
      <c r="EG282" s="1" t="s">
        <v>151</v>
      </c>
    </row>
    <row r="283" ht="14.25" customHeight="1">
      <c r="A283" s="1" t="s">
        <v>988</v>
      </c>
      <c r="B283" s="1" t="s">
        <v>153</v>
      </c>
      <c r="C283" s="1">
        <v>54.0</v>
      </c>
      <c r="D283" s="4" t="s">
        <v>161</v>
      </c>
      <c r="E283" s="1">
        <v>85.3</v>
      </c>
      <c r="F283" s="1">
        <v>51.0</v>
      </c>
      <c r="G283" s="1" t="s">
        <v>154</v>
      </c>
      <c r="H283" s="1">
        <v>36.0</v>
      </c>
      <c r="I283" s="1">
        <v>83.0</v>
      </c>
      <c r="J283" s="1">
        <v>170.0</v>
      </c>
      <c r="K283" s="1">
        <v>3.333333333</v>
      </c>
      <c r="L283" s="1">
        <v>191.4</v>
      </c>
      <c r="M283" s="1">
        <v>3.5</v>
      </c>
      <c r="N283" s="1">
        <v>92.0</v>
      </c>
      <c r="O283" s="1">
        <v>5.4</v>
      </c>
      <c r="P283" s="1">
        <v>6.23</v>
      </c>
      <c r="Q283" s="1">
        <v>7.41</v>
      </c>
      <c r="R283" s="1">
        <v>0.840755735</v>
      </c>
      <c r="S283" s="1">
        <v>180.0</v>
      </c>
      <c r="T283" s="1">
        <v>5.13</v>
      </c>
      <c r="U283" s="1">
        <v>5.106</v>
      </c>
      <c r="V283" s="1">
        <v>69.4</v>
      </c>
      <c r="W283" s="1">
        <f t="shared" si="1"/>
        <v>63.88542964</v>
      </c>
      <c r="X283" s="1">
        <v>148.5</v>
      </c>
      <c r="Y283" s="1">
        <v>85.89825523</v>
      </c>
      <c r="Z283" s="1">
        <f t="shared" si="2"/>
        <v>1.164168</v>
      </c>
      <c r="AA283" s="1">
        <v>0.373435936</v>
      </c>
      <c r="AB283" s="1">
        <v>50.0</v>
      </c>
      <c r="AC283" s="1">
        <v>20.41462095</v>
      </c>
      <c r="AD283" s="1" t="s">
        <v>154</v>
      </c>
      <c r="AE283" s="1">
        <v>36.94619425</v>
      </c>
      <c r="AF283" s="1">
        <v>73.1</v>
      </c>
      <c r="AG283" s="1" t="s">
        <v>154</v>
      </c>
      <c r="AH283" s="1" t="s">
        <v>154</v>
      </c>
      <c r="AI283" s="1" t="s">
        <v>142</v>
      </c>
      <c r="AJ283" s="1" t="s">
        <v>142</v>
      </c>
      <c r="AK283" s="1" t="s">
        <v>143</v>
      </c>
      <c r="AL283" s="1">
        <v>135.0</v>
      </c>
      <c r="AM283" s="1">
        <v>95.0</v>
      </c>
      <c r="AN283" s="1">
        <v>1595.47</v>
      </c>
      <c r="AO283" s="1">
        <v>26.1133</v>
      </c>
      <c r="AP283" s="1">
        <v>353.816</v>
      </c>
      <c r="AQ283" s="1">
        <v>1119.77</v>
      </c>
      <c r="AR283" s="1">
        <v>15.0556</v>
      </c>
      <c r="AS283" s="1">
        <v>681.956</v>
      </c>
      <c r="AT283" s="1">
        <v>2514.38</v>
      </c>
      <c r="AU283" s="1">
        <v>236.591</v>
      </c>
      <c r="AV283" s="1">
        <v>10.2946</v>
      </c>
      <c r="AW283" s="1">
        <v>1.81753</v>
      </c>
      <c r="AX283" s="1">
        <v>3.23818</v>
      </c>
      <c r="AY283" s="1">
        <v>623.708</v>
      </c>
      <c r="AZ283" s="1">
        <v>1.04146</v>
      </c>
      <c r="BA283" s="1">
        <v>1.4098</v>
      </c>
      <c r="BB283" s="1">
        <v>15.214</v>
      </c>
      <c r="BC283" s="1">
        <v>5.34893</v>
      </c>
      <c r="BD283" s="1">
        <v>0.981839</v>
      </c>
      <c r="BE283" s="1">
        <v>473.712</v>
      </c>
      <c r="BF283" s="1">
        <v>6.84857</v>
      </c>
      <c r="BG283" s="1">
        <v>80.0572</v>
      </c>
      <c r="BH283" s="1">
        <v>1.867683976</v>
      </c>
      <c r="BI283" s="1">
        <v>0.54282859</v>
      </c>
      <c r="BJ283" s="1">
        <v>0.397577121</v>
      </c>
      <c r="BK283" s="1">
        <v>0.02716316</v>
      </c>
      <c r="BL283" s="1" t="s">
        <v>144</v>
      </c>
      <c r="BM283" s="1" t="s">
        <v>145</v>
      </c>
      <c r="BN283" s="1" t="s">
        <v>145</v>
      </c>
      <c r="BO283" s="1" t="s">
        <v>145</v>
      </c>
      <c r="BP283" s="1" t="s">
        <v>146</v>
      </c>
      <c r="BQ283" s="1" t="s">
        <v>145</v>
      </c>
      <c r="BR283" s="1" t="s">
        <v>146</v>
      </c>
      <c r="BS283" s="1">
        <v>20.08432991</v>
      </c>
      <c r="BT283" s="1">
        <v>1.072581932</v>
      </c>
      <c r="BU283" s="1">
        <v>0.492295529</v>
      </c>
      <c r="BV283" s="1">
        <v>0.3571071</v>
      </c>
      <c r="BW283" s="1">
        <v>0.088609474</v>
      </c>
      <c r="BX283" s="1">
        <v>0.121617661</v>
      </c>
      <c r="BY283" s="1">
        <v>0.076249317</v>
      </c>
      <c r="BZ283" s="1" t="s">
        <v>1091</v>
      </c>
      <c r="CA283" s="1">
        <v>33.18194254</v>
      </c>
      <c r="CB283" s="1" t="s">
        <v>148</v>
      </c>
      <c r="CC283" s="1">
        <v>0.02416161</v>
      </c>
      <c r="CD283" s="1">
        <v>0.112051739</v>
      </c>
      <c r="CE283" s="1">
        <v>0.028921266</v>
      </c>
      <c r="CF283" s="1">
        <v>0.682120408</v>
      </c>
      <c r="CG283" s="1">
        <v>0.042437234</v>
      </c>
      <c r="CH283" s="1">
        <v>2626.345</v>
      </c>
      <c r="CI283" s="2" t="s">
        <v>1080</v>
      </c>
      <c r="CJ283" s="1">
        <v>821.558</v>
      </c>
      <c r="CK283" s="1">
        <v>558.764</v>
      </c>
      <c r="CL283" s="1">
        <v>262.794</v>
      </c>
      <c r="CM283" s="1">
        <v>4.577</v>
      </c>
      <c r="CN283" s="1">
        <v>809.834</v>
      </c>
      <c r="CO283" s="1">
        <v>6.6</v>
      </c>
      <c r="CP283" s="1">
        <v>0.0</v>
      </c>
      <c r="CQ283" s="1">
        <v>6.6</v>
      </c>
      <c r="CR283" s="1">
        <v>0.0</v>
      </c>
      <c r="CS283" s="1">
        <v>0.501</v>
      </c>
      <c r="CT283" s="1">
        <v>0.501</v>
      </c>
      <c r="CU283" s="1">
        <v>0.046</v>
      </c>
      <c r="CV283" s="1">
        <v>0.672</v>
      </c>
      <c r="CW283" s="1">
        <v>0.049</v>
      </c>
      <c r="CX283" s="1">
        <v>0.0</v>
      </c>
      <c r="CY283" s="1">
        <v>2.691</v>
      </c>
      <c r="CZ283" s="1">
        <v>0.249</v>
      </c>
      <c r="DA283" s="1">
        <v>0.0</v>
      </c>
      <c r="DB283" s="1">
        <v>0.249</v>
      </c>
      <c r="DC283" s="1">
        <v>0.487</v>
      </c>
      <c r="DD283" s="1">
        <v>0.0</v>
      </c>
      <c r="DE283" s="1">
        <v>0.488</v>
      </c>
      <c r="DF283" s="1">
        <v>1.091</v>
      </c>
      <c r="DG283" s="1">
        <v>0.009</v>
      </c>
      <c r="DH283" s="1">
        <v>1.1</v>
      </c>
      <c r="DI283" s="1">
        <v>0.411</v>
      </c>
      <c r="DJ283" s="1">
        <v>1.489</v>
      </c>
      <c r="DK283" s="1">
        <v>1.9</v>
      </c>
      <c r="DL283" s="1">
        <v>547.139</v>
      </c>
      <c r="DM283" s="1">
        <v>260.795</v>
      </c>
      <c r="DN283" s="1">
        <v>807.934</v>
      </c>
      <c r="DO283" s="1">
        <v>0.0</v>
      </c>
      <c r="DP283" s="1">
        <v>0.501</v>
      </c>
      <c r="DQ283" s="1">
        <v>0.501</v>
      </c>
      <c r="DR283" s="1" t="s">
        <v>149</v>
      </c>
      <c r="DS283" s="1" t="s">
        <v>149</v>
      </c>
      <c r="DT283" s="1" t="s">
        <v>158</v>
      </c>
      <c r="DU283" s="1" t="s">
        <v>149</v>
      </c>
      <c r="DV283" s="1">
        <v>1646.127</v>
      </c>
      <c r="DW283" s="1" t="s">
        <v>1092</v>
      </c>
      <c r="DX283" s="1">
        <v>514.932</v>
      </c>
      <c r="DY283" s="1">
        <v>2.869</v>
      </c>
      <c r="DZ283" s="1">
        <v>507.583</v>
      </c>
      <c r="EA283" s="1" t="s">
        <v>149</v>
      </c>
      <c r="EB283" s="1" t="s">
        <v>149</v>
      </c>
      <c r="EC283" s="1" t="s">
        <v>158</v>
      </c>
      <c r="ED283" s="1" t="s">
        <v>149</v>
      </c>
      <c r="EE283" s="1" t="s">
        <v>989</v>
      </c>
      <c r="EF283" s="1" t="s">
        <v>165</v>
      </c>
      <c r="EG283" s="1" t="s">
        <v>151</v>
      </c>
    </row>
    <row r="284" ht="14.25" customHeight="1">
      <c r="A284" s="1" t="s">
        <v>990</v>
      </c>
      <c r="B284" s="1" t="s">
        <v>136</v>
      </c>
      <c r="C284" s="1">
        <v>54.0</v>
      </c>
      <c r="D284" s="4" t="s">
        <v>161</v>
      </c>
      <c r="E284" s="1">
        <v>89.4</v>
      </c>
      <c r="F284" s="1">
        <v>45.0</v>
      </c>
      <c r="G284" s="1" t="s">
        <v>154</v>
      </c>
      <c r="H284" s="1">
        <v>24.8</v>
      </c>
      <c r="I284" s="1">
        <v>101.0</v>
      </c>
      <c r="J284" s="1">
        <v>171.0</v>
      </c>
      <c r="K284" s="1">
        <v>3.8</v>
      </c>
      <c r="L284" s="1">
        <v>117.1</v>
      </c>
      <c r="M284" s="1">
        <v>1.5</v>
      </c>
      <c r="N284" s="1">
        <v>93.0</v>
      </c>
      <c r="O284" s="1">
        <v>5.7</v>
      </c>
      <c r="P284" s="1">
        <v>0.92</v>
      </c>
      <c r="Q284" s="1">
        <v>6.01</v>
      </c>
      <c r="R284" s="1">
        <v>0.153078203</v>
      </c>
      <c r="S284" s="1">
        <v>124.0</v>
      </c>
      <c r="T284" s="1">
        <v>9.1</v>
      </c>
      <c r="U284" s="1">
        <v>5.1615</v>
      </c>
      <c r="V284" s="1">
        <v>100.0</v>
      </c>
      <c r="W284" s="1">
        <f t="shared" si="1"/>
        <v>109.5395727</v>
      </c>
      <c r="X284" s="1">
        <v>84.1</v>
      </c>
      <c r="Y284" s="1">
        <v>47.90327371</v>
      </c>
      <c r="Z284" s="1">
        <f t="shared" si="2"/>
        <v>2.08754</v>
      </c>
      <c r="AA284" s="1">
        <v>0.341127571</v>
      </c>
      <c r="AB284" s="1">
        <v>66.4</v>
      </c>
      <c r="AC284" s="1">
        <v>24.12544359</v>
      </c>
      <c r="AD284" s="1" t="s">
        <v>154</v>
      </c>
      <c r="AE284" s="1">
        <v>36.74141533</v>
      </c>
      <c r="AF284" s="1">
        <v>91.4</v>
      </c>
      <c r="AG284" s="1" t="s">
        <v>140</v>
      </c>
      <c r="AH284" s="1" t="s">
        <v>141</v>
      </c>
      <c r="AI284" s="1" t="s">
        <v>142</v>
      </c>
      <c r="AJ284" s="1" t="s">
        <v>167</v>
      </c>
      <c r="AK284" s="1" t="s">
        <v>170</v>
      </c>
      <c r="AL284" s="1">
        <v>160.0</v>
      </c>
      <c r="AM284" s="1">
        <v>99.0</v>
      </c>
      <c r="AN284" s="1">
        <v>1838.39</v>
      </c>
      <c r="AO284" s="1">
        <v>27.5771</v>
      </c>
      <c r="AP284" s="1">
        <v>524.498</v>
      </c>
      <c r="AQ284" s="1">
        <v>1221.12</v>
      </c>
      <c r="AR284" s="1">
        <v>15.8627</v>
      </c>
      <c r="AS284" s="1">
        <v>1668.94</v>
      </c>
      <c r="AT284" s="1">
        <v>3156.73</v>
      </c>
      <c r="AU284" s="1">
        <v>358.882</v>
      </c>
      <c r="AV284" s="1">
        <v>10.4211</v>
      </c>
      <c r="AW284" s="1">
        <v>2.15921</v>
      </c>
      <c r="AX284" s="1">
        <v>4.19876</v>
      </c>
      <c r="AY284" s="1">
        <v>931.278</v>
      </c>
      <c r="AZ284" s="1">
        <v>1.2254</v>
      </c>
      <c r="BA284" s="1">
        <v>1.28655</v>
      </c>
      <c r="BB284" s="1">
        <v>24.6117</v>
      </c>
      <c r="BC284" s="1">
        <v>4.43697</v>
      </c>
      <c r="BD284" s="1">
        <v>2.06772</v>
      </c>
      <c r="BE284" s="1">
        <v>398.043</v>
      </c>
      <c r="BF284" s="1">
        <v>7.01329</v>
      </c>
      <c r="BG284" s="1">
        <v>217.395</v>
      </c>
      <c r="BH284" s="1">
        <v>2.372467233</v>
      </c>
      <c r="BI284" s="1">
        <v>0.54847847</v>
      </c>
      <c r="BJ284" s="1">
        <v>0.296156552</v>
      </c>
      <c r="BK284" s="1">
        <v>0.006261726</v>
      </c>
      <c r="BL284" s="1" t="s">
        <v>156</v>
      </c>
      <c r="BM284" s="1" t="s">
        <v>145</v>
      </c>
      <c r="BN284" s="1" t="s">
        <v>146</v>
      </c>
      <c r="BO284" s="1" t="s">
        <v>146</v>
      </c>
      <c r="BP284" s="1" t="s">
        <v>146</v>
      </c>
      <c r="BQ284" s="1" t="s">
        <v>146</v>
      </c>
      <c r="BR284" s="1" t="s">
        <v>146</v>
      </c>
      <c r="BS284" s="1">
        <v>19.06998529</v>
      </c>
      <c r="BT284" s="1">
        <v>1.801700606</v>
      </c>
      <c r="BU284" s="1">
        <v>1.094572206</v>
      </c>
      <c r="BV284" s="1">
        <v>1.000599817</v>
      </c>
      <c r="BW284" s="1">
        <v>0.34291659</v>
      </c>
      <c r="BX284" s="1">
        <v>-2.297244541</v>
      </c>
      <c r="BY284" s="1">
        <v>-1.249861013</v>
      </c>
      <c r="BZ284" s="1" t="s">
        <v>1094</v>
      </c>
      <c r="CA284" s="1">
        <v>27.69803063</v>
      </c>
      <c r="CB284" s="1" t="s">
        <v>148</v>
      </c>
      <c r="CC284" s="1">
        <v>0.07768997</v>
      </c>
      <c r="CD284" s="1">
        <v>0.115136778</v>
      </c>
      <c r="CE284" s="1">
        <v>0.054224924</v>
      </c>
      <c r="CF284" s="1">
        <v>0.065653495</v>
      </c>
      <c r="CG284" s="1">
        <v>0.015683891</v>
      </c>
      <c r="CH284" s="1">
        <v>704.41</v>
      </c>
      <c r="CI284" s="2" t="s">
        <v>1093</v>
      </c>
      <c r="CJ284" s="1">
        <v>671.117</v>
      </c>
      <c r="CK284" s="1">
        <v>621.594</v>
      </c>
      <c r="CL284" s="1">
        <v>49.523</v>
      </c>
      <c r="CM284" s="1">
        <v>335.744</v>
      </c>
      <c r="CN284" s="1">
        <v>297.8</v>
      </c>
      <c r="CO284" s="1">
        <v>22.893</v>
      </c>
      <c r="CP284" s="1">
        <v>0.0</v>
      </c>
      <c r="CQ284" s="1">
        <v>22.893</v>
      </c>
      <c r="CR284" s="1">
        <v>0.0</v>
      </c>
      <c r="CS284" s="1">
        <v>14.68</v>
      </c>
      <c r="CT284" s="1">
        <v>14.68</v>
      </c>
      <c r="CU284" s="1">
        <v>0.0</v>
      </c>
      <c r="CV284" s="1">
        <v>22.893</v>
      </c>
      <c r="CW284" s="1">
        <v>262.894</v>
      </c>
      <c r="CX284" s="1">
        <v>0.0</v>
      </c>
      <c r="CY284" s="1">
        <v>8.17</v>
      </c>
      <c r="CZ284" s="1">
        <v>0.227</v>
      </c>
      <c r="DA284" s="1">
        <v>7.963</v>
      </c>
      <c r="DB284" s="1">
        <v>8.189</v>
      </c>
      <c r="DC284" s="1">
        <v>0.032</v>
      </c>
      <c r="DD284" s="1">
        <v>0.514</v>
      </c>
      <c r="DE284" s="1">
        <v>0.546</v>
      </c>
      <c r="DF284" s="1">
        <v>52.659</v>
      </c>
      <c r="DG284" s="1">
        <v>3.253</v>
      </c>
      <c r="DH284" s="1">
        <v>55.912</v>
      </c>
      <c r="DI284" s="1">
        <v>1.952</v>
      </c>
      <c r="DJ284" s="1">
        <v>3.179</v>
      </c>
      <c r="DK284" s="1">
        <v>5.131</v>
      </c>
      <c r="DL284" s="1">
        <v>272.736</v>
      </c>
      <c r="DM284" s="1">
        <v>19.934</v>
      </c>
      <c r="DN284" s="1">
        <v>292.67</v>
      </c>
      <c r="DO284" s="1">
        <v>0.0</v>
      </c>
      <c r="DP284" s="1">
        <v>14.68</v>
      </c>
      <c r="DQ284" s="1">
        <v>14.68</v>
      </c>
      <c r="DR284" s="1" t="s">
        <v>158</v>
      </c>
      <c r="DS284" s="1" t="s">
        <v>157</v>
      </c>
      <c r="DT284" s="1" t="s">
        <v>149</v>
      </c>
      <c r="DU284" s="1" t="s">
        <v>157</v>
      </c>
      <c r="DV284" s="1">
        <v>383.167</v>
      </c>
      <c r="DW284" s="1" t="s">
        <v>1093</v>
      </c>
      <c r="DX284" s="1">
        <v>365.057</v>
      </c>
      <c r="DY284" s="1">
        <v>182.629</v>
      </c>
      <c r="DZ284" s="1">
        <v>161.99</v>
      </c>
      <c r="EA284" s="1" t="s">
        <v>158</v>
      </c>
      <c r="EB284" s="1" t="s">
        <v>157</v>
      </c>
      <c r="EC284" s="1" t="s">
        <v>149</v>
      </c>
      <c r="ED284" s="1" t="s">
        <v>157</v>
      </c>
      <c r="EE284" s="1" t="s">
        <v>991</v>
      </c>
      <c r="EF284" s="1" t="s">
        <v>151</v>
      </c>
      <c r="EG284" s="1" t="s">
        <v>151</v>
      </c>
    </row>
    <row r="285" ht="14.25" customHeight="1">
      <c r="A285" s="1" t="s">
        <v>992</v>
      </c>
      <c r="B285" s="1" t="s">
        <v>136</v>
      </c>
      <c r="C285" s="1">
        <v>43.0</v>
      </c>
      <c r="D285" s="4" t="s">
        <v>161</v>
      </c>
      <c r="E285" s="1">
        <v>103.0</v>
      </c>
      <c r="F285" s="1">
        <v>41.0</v>
      </c>
      <c r="G285" s="1" t="s">
        <v>154</v>
      </c>
      <c r="H285" s="1">
        <v>58.4</v>
      </c>
      <c r="I285" s="1">
        <v>96.0</v>
      </c>
      <c r="J285" s="1">
        <v>195.0</v>
      </c>
      <c r="K285" s="1">
        <v>4.756097561</v>
      </c>
      <c r="L285" s="1">
        <v>87.0</v>
      </c>
      <c r="M285" s="1">
        <v>0.8</v>
      </c>
      <c r="N285" s="1">
        <v>77.0</v>
      </c>
      <c r="O285" s="1">
        <v>5.6</v>
      </c>
      <c r="P285" s="1">
        <v>0.53</v>
      </c>
      <c r="Q285" s="1">
        <v>3.32</v>
      </c>
      <c r="R285" s="1">
        <v>0.159638554</v>
      </c>
      <c r="S285" s="1">
        <v>292.0</v>
      </c>
      <c r="T285" s="1">
        <v>7.97</v>
      </c>
      <c r="U285" s="1">
        <v>4.2735</v>
      </c>
      <c r="V285" s="1">
        <v>133.4</v>
      </c>
      <c r="W285" s="1">
        <f t="shared" si="1"/>
        <v>206.0762767</v>
      </c>
      <c r="X285" s="1">
        <v>100.9</v>
      </c>
      <c r="Y285" s="1">
        <v>66.06029189</v>
      </c>
      <c r="Z285" s="1">
        <f t="shared" si="2"/>
        <v>1.513768667</v>
      </c>
      <c r="AA285" s="1">
        <v>0.358181668</v>
      </c>
      <c r="AB285" s="1">
        <v>100.2</v>
      </c>
      <c r="AC285" s="1">
        <v>32.1281947</v>
      </c>
      <c r="AD285" s="1" t="s">
        <v>155</v>
      </c>
      <c r="AE285" s="1">
        <v>40.29162417</v>
      </c>
      <c r="AF285" s="1">
        <v>101.3</v>
      </c>
      <c r="AG285" s="1" t="s">
        <v>140</v>
      </c>
      <c r="AH285" s="1" t="s">
        <v>141</v>
      </c>
      <c r="AI285" s="1" t="s">
        <v>142</v>
      </c>
      <c r="AJ285" s="1" t="s">
        <v>167</v>
      </c>
      <c r="AK285" s="1" t="s">
        <v>173</v>
      </c>
      <c r="AL285" s="1">
        <v>129.0</v>
      </c>
      <c r="AM285" s="1">
        <v>78.0</v>
      </c>
      <c r="AN285" s="1">
        <v>2055.12</v>
      </c>
      <c r="AO285" s="1">
        <v>18.2788</v>
      </c>
      <c r="AP285" s="1">
        <v>764.684</v>
      </c>
      <c r="AQ285" s="1">
        <v>1146.75</v>
      </c>
      <c r="AR285" s="1">
        <v>14.8045</v>
      </c>
      <c r="AS285" s="1">
        <v>1148.34</v>
      </c>
      <c r="AT285" s="1">
        <v>3498.47</v>
      </c>
      <c r="AU285" s="1">
        <v>251.534</v>
      </c>
      <c r="AV285" s="1">
        <v>10.9727</v>
      </c>
      <c r="AW285" s="1">
        <v>2.27973</v>
      </c>
      <c r="AX285" s="1">
        <v>3.50615</v>
      </c>
      <c r="AY285" s="1">
        <v>938.097</v>
      </c>
      <c r="AZ285" s="1">
        <v>1.39394</v>
      </c>
      <c r="BA285" s="1">
        <v>1.97117</v>
      </c>
      <c r="BB285" s="1">
        <v>15.833</v>
      </c>
      <c r="BC285" s="1">
        <v>5.39784</v>
      </c>
      <c r="BD285" s="1">
        <v>1.37515</v>
      </c>
      <c r="BE285" s="1">
        <v>428.367</v>
      </c>
      <c r="BF285" s="1">
        <v>7.35474</v>
      </c>
      <c r="BG285" s="1">
        <v>268.598</v>
      </c>
      <c r="BH285" s="1">
        <v>2.465167531</v>
      </c>
      <c r="BI285" s="1">
        <v>0.635477725</v>
      </c>
      <c r="BJ285" s="1">
        <v>0.377877458</v>
      </c>
      <c r="BK285" s="1">
        <v>0.082210768</v>
      </c>
      <c r="BL285" s="1" t="s">
        <v>156</v>
      </c>
      <c r="BM285" s="1" t="s">
        <v>146</v>
      </c>
      <c r="BN285" s="1" t="s">
        <v>145</v>
      </c>
      <c r="BO285" s="1" t="s">
        <v>146</v>
      </c>
      <c r="BP285" s="1" t="s">
        <v>146</v>
      </c>
      <c r="BQ285" s="1" t="s">
        <v>146</v>
      </c>
      <c r="BR285" s="1" t="s">
        <v>146</v>
      </c>
      <c r="BS285" s="1">
        <v>17.94671352</v>
      </c>
      <c r="BT285" s="1">
        <v>1.360590859</v>
      </c>
      <c r="BU285" s="1">
        <v>1.018869091</v>
      </c>
      <c r="BV285" s="1">
        <v>0.753687944</v>
      </c>
      <c r="BW285" s="1">
        <v>0.295277672</v>
      </c>
      <c r="BX285" s="1">
        <v>-0.587660471</v>
      </c>
      <c r="BY285" s="1">
        <v>-0.285966166</v>
      </c>
      <c r="BZ285" s="1" t="s">
        <v>1094</v>
      </c>
      <c r="CA285" s="1">
        <v>29.13326752</v>
      </c>
      <c r="CB285" s="1" t="s">
        <v>148</v>
      </c>
      <c r="CC285" s="1">
        <v>0.111669311</v>
      </c>
      <c r="CD285" s="1">
        <v>0.369733827</v>
      </c>
      <c r="CE285" s="1">
        <v>0.117133792</v>
      </c>
      <c r="CF285" s="1">
        <v>0.057553323</v>
      </c>
      <c r="CG285" s="1">
        <v>0.133527234</v>
      </c>
      <c r="CH285" s="1">
        <v>1119.312</v>
      </c>
      <c r="CI285" s="2" t="s">
        <v>1080</v>
      </c>
      <c r="CJ285" s="1">
        <v>643.95</v>
      </c>
      <c r="CK285" s="1">
        <v>606.65</v>
      </c>
      <c r="CL285" s="1">
        <v>37.3</v>
      </c>
      <c r="CM285" s="1">
        <v>430.273</v>
      </c>
      <c r="CN285" s="1">
        <v>200.991</v>
      </c>
      <c r="CO285" s="1">
        <v>2.245</v>
      </c>
      <c r="CP285" s="1">
        <v>0.0</v>
      </c>
      <c r="CQ285" s="1">
        <v>2.245</v>
      </c>
      <c r="CR285" s="1">
        <v>0.0</v>
      </c>
      <c r="CS285" s="1">
        <v>10.441</v>
      </c>
      <c r="CT285" s="1">
        <v>10.441</v>
      </c>
      <c r="CU285" s="1">
        <v>0.0</v>
      </c>
      <c r="CV285" s="1">
        <v>1.065</v>
      </c>
      <c r="CW285" s="1">
        <v>0.0</v>
      </c>
      <c r="CX285" s="1">
        <v>0.0</v>
      </c>
      <c r="CY285" s="1">
        <v>414.921</v>
      </c>
      <c r="CZ285" s="1">
        <v>0.119</v>
      </c>
      <c r="DA285" s="1">
        <v>0.847</v>
      </c>
      <c r="DB285" s="1">
        <v>0.966</v>
      </c>
      <c r="DC285" s="1">
        <v>0.016</v>
      </c>
      <c r="DD285" s="1">
        <v>0.227</v>
      </c>
      <c r="DE285" s="1">
        <v>0.243</v>
      </c>
      <c r="DF285" s="1">
        <v>10.277</v>
      </c>
      <c r="DG285" s="1">
        <v>3.866</v>
      </c>
      <c r="DH285" s="1">
        <v>14.143</v>
      </c>
      <c r="DI285" s="1">
        <v>0.353</v>
      </c>
      <c r="DJ285" s="1">
        <v>8.876</v>
      </c>
      <c r="DK285" s="1">
        <v>9.229</v>
      </c>
      <c r="DL285" s="1">
        <v>178.719</v>
      </c>
      <c r="DM285" s="1">
        <v>13.043</v>
      </c>
      <c r="DN285" s="1">
        <v>191.762</v>
      </c>
      <c r="DO285" s="1">
        <v>0.0</v>
      </c>
      <c r="DP285" s="1">
        <v>10.441</v>
      </c>
      <c r="DQ285" s="1">
        <v>10.441</v>
      </c>
      <c r="DR285" s="1" t="s">
        <v>157</v>
      </c>
      <c r="DS285" s="1" t="s">
        <v>157</v>
      </c>
      <c r="DT285" s="1" t="s">
        <v>149</v>
      </c>
      <c r="DU285" s="1" t="s">
        <v>157</v>
      </c>
      <c r="DV285" s="1">
        <v>544.645</v>
      </c>
      <c r="DW285" s="1" t="s">
        <v>1092</v>
      </c>
      <c r="DX285" s="1">
        <v>313.339</v>
      </c>
      <c r="DY285" s="1">
        <v>209.366</v>
      </c>
      <c r="DZ285" s="1">
        <v>97.8</v>
      </c>
      <c r="EA285" s="1" t="s">
        <v>157</v>
      </c>
      <c r="EB285" s="1" t="s">
        <v>157</v>
      </c>
      <c r="EC285" s="1" t="s">
        <v>149</v>
      </c>
      <c r="ED285" s="1" t="s">
        <v>157</v>
      </c>
      <c r="EE285" s="1" t="s">
        <v>993</v>
      </c>
      <c r="EF285" s="1" t="s">
        <v>151</v>
      </c>
      <c r="EG285" s="1" t="s">
        <v>151</v>
      </c>
    </row>
    <row r="286" ht="14.25" customHeight="1">
      <c r="A286" s="1" t="s">
        <v>994</v>
      </c>
      <c r="B286" s="1" t="s">
        <v>136</v>
      </c>
      <c r="C286" s="1">
        <v>54.0</v>
      </c>
      <c r="D286" s="4" t="s">
        <v>161</v>
      </c>
      <c r="E286" s="1">
        <v>103.0</v>
      </c>
      <c r="F286" s="1">
        <v>33.0</v>
      </c>
      <c r="G286" s="1" t="s">
        <v>138</v>
      </c>
      <c r="H286" s="1">
        <v>87.5</v>
      </c>
      <c r="I286" s="1">
        <v>72.0</v>
      </c>
      <c r="J286" s="1">
        <v>193.0</v>
      </c>
      <c r="K286" s="1">
        <v>5.848484848</v>
      </c>
      <c r="L286" s="1">
        <v>226.0</v>
      </c>
      <c r="M286" s="1">
        <v>3.3</v>
      </c>
      <c r="N286" s="1">
        <v>80.0</v>
      </c>
      <c r="O286" s="1">
        <v>5.5</v>
      </c>
      <c r="P286" s="1">
        <v>0.43</v>
      </c>
      <c r="Q286" s="1">
        <v>4.22</v>
      </c>
      <c r="R286" s="1">
        <v>0.101895735</v>
      </c>
      <c r="S286" s="1">
        <v>439.0</v>
      </c>
      <c r="T286" s="1">
        <v>9.15</v>
      </c>
      <c r="U286" s="1">
        <v>4.44</v>
      </c>
      <c r="V286" s="1">
        <v>135.5</v>
      </c>
      <c r="W286" s="1">
        <f t="shared" si="1"/>
        <v>194.6808511</v>
      </c>
      <c r="X286" s="1">
        <v>87.1</v>
      </c>
      <c r="Y286" s="1">
        <v>55.3832521</v>
      </c>
      <c r="Z286" s="1">
        <f t="shared" si="2"/>
        <v>1.8056</v>
      </c>
      <c r="AA286" s="1">
        <v>0.348621383</v>
      </c>
      <c r="AB286" s="1">
        <v>75.0</v>
      </c>
      <c r="AC286" s="1">
        <v>26.73201158</v>
      </c>
      <c r="AD286" s="1" t="s">
        <v>139</v>
      </c>
      <c r="AE286" s="1">
        <v>37.73702196</v>
      </c>
      <c r="AF286" s="1">
        <v>99.6</v>
      </c>
      <c r="AG286" s="1" t="s">
        <v>140</v>
      </c>
      <c r="AH286" s="1" t="s">
        <v>141</v>
      </c>
      <c r="AI286" s="1" t="s">
        <v>167</v>
      </c>
      <c r="AJ286" s="1" t="s">
        <v>167</v>
      </c>
      <c r="AK286" s="1" t="s">
        <v>143</v>
      </c>
      <c r="AL286" s="1">
        <v>135.0</v>
      </c>
      <c r="AM286" s="1">
        <v>85.0</v>
      </c>
      <c r="AN286" s="1">
        <v>2210.3</v>
      </c>
      <c r="AO286" s="1">
        <v>17.2987</v>
      </c>
      <c r="AP286" s="1">
        <v>365.481</v>
      </c>
      <c r="AQ286" s="1">
        <v>910.527</v>
      </c>
      <c r="AR286" s="1">
        <v>13.6823</v>
      </c>
      <c r="AS286" s="1">
        <v>1134.23</v>
      </c>
      <c r="AT286" s="1">
        <v>3397.29</v>
      </c>
      <c r="AU286" s="1">
        <v>213.217</v>
      </c>
      <c r="AV286" s="1">
        <v>10.754</v>
      </c>
      <c r="AW286" s="1">
        <v>1.46946</v>
      </c>
      <c r="AX286" s="1">
        <v>3.07136</v>
      </c>
      <c r="AY286" s="1">
        <v>582.983</v>
      </c>
      <c r="AZ286" s="1">
        <v>0.938523</v>
      </c>
      <c r="BA286" s="1">
        <v>1.17937</v>
      </c>
      <c r="BB286" s="1">
        <v>27.3872</v>
      </c>
      <c r="BC286" s="1">
        <v>7.95749</v>
      </c>
      <c r="BD286" s="1">
        <v>0.798692</v>
      </c>
      <c r="BE286" s="1">
        <v>297.643</v>
      </c>
      <c r="BF286" s="1">
        <v>7.59201</v>
      </c>
      <c r="BG286" s="1">
        <v>232.74</v>
      </c>
      <c r="BH286" s="1">
        <v>3.89302048</v>
      </c>
      <c r="BI286" s="1">
        <v>1.26483765</v>
      </c>
      <c r="BJ286" s="1">
        <v>0.649821126</v>
      </c>
      <c r="BK286" s="1">
        <v>0.047208121</v>
      </c>
      <c r="BL286" s="1" t="s">
        <v>144</v>
      </c>
      <c r="BM286" s="1" t="s">
        <v>145</v>
      </c>
      <c r="BN286" s="1" t="s">
        <v>145</v>
      </c>
      <c r="BO286" s="1" t="s">
        <v>145</v>
      </c>
      <c r="BP286" s="1" t="s">
        <v>146</v>
      </c>
      <c r="BQ286" s="1" t="s">
        <v>145</v>
      </c>
      <c r="BR286" s="1" t="s">
        <v>146</v>
      </c>
      <c r="BS286" s="1">
        <v>18.73642002</v>
      </c>
      <c r="BT286" s="1">
        <v>1.270627926</v>
      </c>
      <c r="BU286" s="1">
        <v>0.707023578</v>
      </c>
      <c r="BV286" s="1">
        <v>0.397035919</v>
      </c>
      <c r="BW286" s="1">
        <v>0.149896741</v>
      </c>
      <c r="BX286" s="1">
        <v>0.624021834</v>
      </c>
      <c r="BY286" s="1">
        <v>0.282362821</v>
      </c>
      <c r="BZ286" s="1" t="s">
        <v>1091</v>
      </c>
      <c r="CA286" s="1">
        <v>30.36546185</v>
      </c>
      <c r="CB286" s="1" t="s">
        <v>148</v>
      </c>
      <c r="CC286" s="1">
        <v>0.111570932</v>
      </c>
      <c r="CD286" s="1">
        <v>0.125144844</v>
      </c>
      <c r="CE286" s="1">
        <v>0.532196656</v>
      </c>
      <c r="CF286" s="1">
        <v>0.013739447</v>
      </c>
      <c r="CG286" s="1">
        <v>0.07184241</v>
      </c>
      <c r="CH286" s="1">
        <v>779.767</v>
      </c>
      <c r="CI286" s="2" t="s">
        <v>1093</v>
      </c>
      <c r="CJ286" s="1">
        <v>584.996</v>
      </c>
      <c r="CK286" s="1">
        <v>360.064</v>
      </c>
      <c r="CL286" s="1">
        <v>224.933</v>
      </c>
      <c r="CM286" s="1">
        <v>13.06</v>
      </c>
      <c r="CN286" s="1">
        <v>546.872</v>
      </c>
      <c r="CO286" s="1">
        <v>3.688</v>
      </c>
      <c r="CP286" s="1">
        <v>0.0</v>
      </c>
      <c r="CQ286" s="1">
        <v>3.688</v>
      </c>
      <c r="CR286" s="1">
        <v>0.0</v>
      </c>
      <c r="CS286" s="1">
        <v>21.376</v>
      </c>
      <c r="CT286" s="1">
        <v>21.376</v>
      </c>
      <c r="CU286" s="1">
        <v>0.0</v>
      </c>
      <c r="CV286" s="1">
        <v>0.375</v>
      </c>
      <c r="CW286" s="1">
        <v>0.0</v>
      </c>
      <c r="CX286" s="1">
        <v>0.0</v>
      </c>
      <c r="CY286" s="1">
        <v>0.438</v>
      </c>
      <c r="CZ286" s="1">
        <v>0.623</v>
      </c>
      <c r="DA286" s="1">
        <v>0.0</v>
      </c>
      <c r="DB286" s="1">
        <v>0.623</v>
      </c>
      <c r="DC286" s="1">
        <v>0.0</v>
      </c>
      <c r="DD286" s="1">
        <v>0.025</v>
      </c>
      <c r="DE286" s="1">
        <v>0.025</v>
      </c>
      <c r="DF286" s="1">
        <v>10.582</v>
      </c>
      <c r="DG286" s="1">
        <v>1.391</v>
      </c>
      <c r="DH286" s="1">
        <v>11.974</v>
      </c>
      <c r="DI286" s="1">
        <v>0.457</v>
      </c>
      <c r="DJ286" s="1">
        <v>1.099</v>
      </c>
      <c r="DK286" s="1">
        <v>1.556</v>
      </c>
      <c r="DL286" s="1">
        <v>344.243</v>
      </c>
      <c r="DM286" s="1">
        <v>201.009</v>
      </c>
      <c r="DN286" s="1">
        <v>545.252</v>
      </c>
      <c r="DO286" s="1">
        <v>0.0</v>
      </c>
      <c r="DP286" s="1">
        <v>21.376</v>
      </c>
      <c r="DQ286" s="1">
        <v>21.376</v>
      </c>
      <c r="DR286" s="1" t="s">
        <v>157</v>
      </c>
      <c r="DS286" s="1" t="s">
        <v>157</v>
      </c>
      <c r="DT286" s="1" t="s">
        <v>158</v>
      </c>
      <c r="DU286" s="1" t="s">
        <v>149</v>
      </c>
      <c r="DV286" s="1">
        <v>352.788</v>
      </c>
      <c r="DW286" s="1" t="s">
        <v>1093</v>
      </c>
      <c r="DX286" s="1">
        <v>264.668</v>
      </c>
      <c r="DY286" s="1">
        <v>5.909</v>
      </c>
      <c r="DZ286" s="1">
        <v>247.42</v>
      </c>
      <c r="EA286" s="1" t="s">
        <v>158</v>
      </c>
      <c r="EB286" s="1" t="s">
        <v>157</v>
      </c>
      <c r="EC286" s="1" t="s">
        <v>158</v>
      </c>
      <c r="ED286" s="1" t="s">
        <v>149</v>
      </c>
      <c r="EE286" s="1" t="s">
        <v>995</v>
      </c>
      <c r="EF286" s="1" t="s">
        <v>151</v>
      </c>
      <c r="EG286" s="1" t="s">
        <v>151</v>
      </c>
    </row>
    <row r="287" ht="14.25" customHeight="1">
      <c r="A287" s="1" t="s">
        <v>996</v>
      </c>
      <c r="B287" s="1" t="s">
        <v>136</v>
      </c>
      <c r="C287" s="1">
        <v>59.0</v>
      </c>
      <c r="D287" s="4" t="s">
        <v>161</v>
      </c>
      <c r="E287" s="1">
        <v>109.0</v>
      </c>
      <c r="F287" s="1">
        <v>35.0</v>
      </c>
      <c r="G287" s="1" t="s">
        <v>138</v>
      </c>
      <c r="H287" s="1">
        <v>32.6</v>
      </c>
      <c r="I287" s="1">
        <v>138.0</v>
      </c>
      <c r="J287" s="1">
        <v>205.0</v>
      </c>
      <c r="K287" s="1">
        <v>5.857142857</v>
      </c>
      <c r="L287" s="1">
        <v>131.0</v>
      </c>
      <c r="M287" s="1">
        <v>1.8</v>
      </c>
      <c r="N287" s="1">
        <v>94.0</v>
      </c>
      <c r="O287" s="1">
        <v>5.7</v>
      </c>
      <c r="P287" s="1">
        <v>4.6</v>
      </c>
      <c r="Q287" s="1">
        <v>5.3</v>
      </c>
      <c r="R287" s="1">
        <v>0.867924528</v>
      </c>
      <c r="S287" s="1">
        <v>163.0</v>
      </c>
      <c r="T287" s="1">
        <v>10.21</v>
      </c>
      <c r="U287" s="1">
        <v>5.217</v>
      </c>
      <c r="V287" s="1">
        <v>105.9</v>
      </c>
      <c r="W287" s="1">
        <f t="shared" si="1"/>
        <v>118.9283634</v>
      </c>
      <c r="X287" s="1">
        <v>74.9</v>
      </c>
      <c r="Y287" s="1">
        <v>42.24117004</v>
      </c>
      <c r="Z287" s="1">
        <f t="shared" si="2"/>
        <v>2.367358667</v>
      </c>
      <c r="AA287" s="1">
        <v>0.334886774</v>
      </c>
      <c r="AB287" s="1">
        <v>71.6</v>
      </c>
      <c r="AC287" s="1">
        <v>24.42898943</v>
      </c>
      <c r="AD287" s="1" t="s">
        <v>154</v>
      </c>
      <c r="AE287" s="1">
        <v>36.94619425</v>
      </c>
      <c r="AF287" s="1">
        <v>104.0</v>
      </c>
      <c r="AG287" s="1" t="s">
        <v>140</v>
      </c>
      <c r="AH287" s="1" t="s">
        <v>141</v>
      </c>
      <c r="AI287" s="1" t="s">
        <v>142</v>
      </c>
      <c r="AJ287" s="1" t="s">
        <v>167</v>
      </c>
      <c r="AK287" s="1" t="s">
        <v>170</v>
      </c>
      <c r="AL287" s="1">
        <v>140.0</v>
      </c>
      <c r="AM287" s="1">
        <v>90.0</v>
      </c>
      <c r="AN287" s="1">
        <v>1871.4</v>
      </c>
      <c r="AO287" s="1">
        <v>20.7389</v>
      </c>
      <c r="AP287" s="1">
        <v>657.989</v>
      </c>
      <c r="AQ287" s="1">
        <v>1010.47</v>
      </c>
      <c r="AR287" s="1">
        <v>13.6027</v>
      </c>
      <c r="AS287" s="1">
        <v>1329.55</v>
      </c>
      <c r="AT287" s="1">
        <v>3471.15</v>
      </c>
      <c r="AU287" s="1">
        <v>285.918</v>
      </c>
      <c r="AV287" s="1">
        <v>10.0205</v>
      </c>
      <c r="AW287" s="1">
        <v>1.27508</v>
      </c>
      <c r="AX287" s="1">
        <v>3.09038</v>
      </c>
      <c r="AY287" s="1">
        <v>700.364</v>
      </c>
      <c r="AZ287" s="1">
        <v>1.29792</v>
      </c>
      <c r="BA287" s="1">
        <v>1.86353</v>
      </c>
      <c r="BB287" s="1">
        <v>14.1162</v>
      </c>
      <c r="BC287" s="1">
        <v>4.46907</v>
      </c>
      <c r="BD287" s="1">
        <v>1.39989</v>
      </c>
      <c r="BE287" s="1">
        <v>371.239</v>
      </c>
      <c r="BF287" s="1">
        <v>7.63627</v>
      </c>
      <c r="BG287" s="1">
        <v>91.6377</v>
      </c>
      <c r="BH287" s="1">
        <v>1.296135064</v>
      </c>
      <c r="BI287" s="1">
        <v>0.394225066</v>
      </c>
      <c r="BJ287" s="1">
        <v>0.500976474</v>
      </c>
      <c r="BK287" s="1">
        <v>0.020041554</v>
      </c>
      <c r="BL287" s="1" t="s">
        <v>144</v>
      </c>
      <c r="BM287" s="1" t="s">
        <v>145</v>
      </c>
      <c r="BN287" s="1" t="s">
        <v>145</v>
      </c>
      <c r="BO287" s="1" t="s">
        <v>145</v>
      </c>
      <c r="BP287" s="1" t="s">
        <v>146</v>
      </c>
      <c r="BQ287" s="1" t="s">
        <v>146</v>
      </c>
      <c r="BR287" s="1" t="s">
        <v>146</v>
      </c>
      <c r="BS287" s="1">
        <v>21.01464922</v>
      </c>
      <c r="BT287" s="1">
        <v>1.192019236</v>
      </c>
      <c r="BU287" s="1">
        <v>0.619850345</v>
      </c>
      <c r="BV287" s="1">
        <v>0.401083087</v>
      </c>
      <c r="BW287" s="1">
        <v>0.131035026</v>
      </c>
      <c r="BX287" s="1">
        <v>0.262768438</v>
      </c>
      <c r="BY287" s="1">
        <v>0.140442778</v>
      </c>
      <c r="BZ287" s="1" t="s">
        <v>1091</v>
      </c>
      <c r="CA287" s="1">
        <v>31.07692308</v>
      </c>
      <c r="CB287" s="1" t="s">
        <v>148</v>
      </c>
      <c r="CC287" s="1">
        <v>0.084730089</v>
      </c>
      <c r="CD287" s="1">
        <v>0.07213039</v>
      </c>
      <c r="CE287" s="1">
        <v>0.066235117</v>
      </c>
      <c r="CF287" s="1">
        <v>0.371980118</v>
      </c>
      <c r="CG287" s="1">
        <v>0.089122645</v>
      </c>
      <c r="CH287" s="1">
        <v>3392.909</v>
      </c>
      <c r="CI287" s="2" t="s">
        <v>1080</v>
      </c>
      <c r="CJ287" s="1">
        <v>2590.449</v>
      </c>
      <c r="CK287" s="1">
        <v>2061.45</v>
      </c>
      <c r="CL287" s="1">
        <v>528.999</v>
      </c>
      <c r="CM287" s="1">
        <v>1020.387</v>
      </c>
      <c r="CN287" s="1">
        <v>1557.45</v>
      </c>
      <c r="CO287" s="1">
        <v>12.545</v>
      </c>
      <c r="CP287" s="1">
        <v>0.0</v>
      </c>
      <c r="CQ287" s="1">
        <v>12.545</v>
      </c>
      <c r="CR287" s="1">
        <v>0.0</v>
      </c>
      <c r="CS287" s="1">
        <v>0.067</v>
      </c>
      <c r="CT287" s="1">
        <v>0.067</v>
      </c>
      <c r="CU287" s="1">
        <v>0.0</v>
      </c>
      <c r="CV287" s="1">
        <v>1.27</v>
      </c>
      <c r="CW287" s="1">
        <v>0.0</v>
      </c>
      <c r="CX287" s="1">
        <v>0.0</v>
      </c>
      <c r="CY287" s="1">
        <v>1020.387</v>
      </c>
      <c r="CZ287" s="1">
        <v>0.0</v>
      </c>
      <c r="DA287" s="1">
        <v>0.0</v>
      </c>
      <c r="DB287" s="1">
        <v>0.0</v>
      </c>
      <c r="DC287" s="1">
        <v>0.0</v>
      </c>
      <c r="DD287" s="1">
        <v>0.0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0.071</v>
      </c>
      <c r="DJ287" s="1">
        <v>13.794</v>
      </c>
      <c r="DK287" s="1">
        <v>13.864</v>
      </c>
      <c r="DL287" s="1">
        <v>1028.43</v>
      </c>
      <c r="DM287" s="1">
        <v>515.121</v>
      </c>
      <c r="DN287" s="1">
        <v>1543.551</v>
      </c>
      <c r="DO287" s="1">
        <v>0.0</v>
      </c>
      <c r="DP287" s="1">
        <v>0.067</v>
      </c>
      <c r="DQ287" s="1">
        <v>0.067</v>
      </c>
      <c r="DR287" s="1" t="s">
        <v>149</v>
      </c>
      <c r="DS287" s="1" t="s">
        <v>149</v>
      </c>
      <c r="DT287" s="1" t="s">
        <v>149</v>
      </c>
      <c r="DU287" s="1" t="s">
        <v>149</v>
      </c>
      <c r="DV287" s="1">
        <v>1813.033</v>
      </c>
      <c r="DW287" s="1" t="s">
        <v>1092</v>
      </c>
      <c r="DX287" s="1">
        <v>1384.23</v>
      </c>
      <c r="DY287" s="1">
        <v>545.253</v>
      </c>
      <c r="DZ287" s="1">
        <v>832.238</v>
      </c>
      <c r="EA287" s="1" t="s">
        <v>149</v>
      </c>
      <c r="EB287" s="1" t="s">
        <v>149</v>
      </c>
      <c r="EC287" s="1" t="s">
        <v>149</v>
      </c>
      <c r="ED287" s="1" t="s">
        <v>149</v>
      </c>
      <c r="EE287" s="1" t="s">
        <v>997</v>
      </c>
      <c r="EF287" s="1" t="s">
        <v>151</v>
      </c>
      <c r="EG287" s="1" t="s">
        <v>151</v>
      </c>
    </row>
    <row r="288" ht="14.25" customHeight="1">
      <c r="A288" s="1" t="s">
        <v>998</v>
      </c>
      <c r="B288" s="1" t="s">
        <v>136</v>
      </c>
      <c r="C288" s="1">
        <v>52.0</v>
      </c>
      <c r="D288" s="4" t="s">
        <v>161</v>
      </c>
      <c r="E288" s="1">
        <v>101.0</v>
      </c>
      <c r="F288" s="1">
        <v>45.0</v>
      </c>
      <c r="G288" s="1" t="s">
        <v>154</v>
      </c>
      <c r="H288" s="1">
        <v>41.6</v>
      </c>
      <c r="I288" s="1">
        <v>117.0</v>
      </c>
      <c r="J288" s="1">
        <v>203.0</v>
      </c>
      <c r="K288" s="1">
        <v>4.511111111</v>
      </c>
      <c r="L288" s="1">
        <v>188.0</v>
      </c>
      <c r="M288" s="1">
        <v>1.1</v>
      </c>
      <c r="N288" s="1">
        <v>93.0</v>
      </c>
      <c r="O288" s="1">
        <v>5.9</v>
      </c>
      <c r="P288" s="1">
        <v>0.7</v>
      </c>
      <c r="Q288" s="1">
        <v>7.5</v>
      </c>
      <c r="R288" s="1">
        <v>0.093333333</v>
      </c>
      <c r="S288" s="1">
        <v>205.0</v>
      </c>
      <c r="T288" s="1">
        <v>8.11</v>
      </c>
      <c r="U288" s="1">
        <v>5.1615</v>
      </c>
      <c r="V288" s="1">
        <v>92.5</v>
      </c>
      <c r="W288" s="1">
        <f t="shared" si="1"/>
        <v>97.62263015</v>
      </c>
      <c r="X288" s="1">
        <v>94.2</v>
      </c>
      <c r="Y288" s="1">
        <v>53.75089898</v>
      </c>
      <c r="Z288" s="1">
        <f t="shared" si="2"/>
        <v>1.860434</v>
      </c>
      <c r="AA288" s="1">
        <v>0.347049409</v>
      </c>
      <c r="AB288" s="1">
        <v>67.0</v>
      </c>
      <c r="AC288" s="1">
        <v>24.13930758</v>
      </c>
      <c r="AD288" s="1" t="s">
        <v>154</v>
      </c>
      <c r="AE288" s="1">
        <v>39.54127415</v>
      </c>
      <c r="AF288" s="1">
        <v>94.1</v>
      </c>
      <c r="AG288" s="1" t="s">
        <v>140</v>
      </c>
      <c r="AH288" s="1" t="s">
        <v>141</v>
      </c>
      <c r="AI288" s="1" t="s">
        <v>142</v>
      </c>
      <c r="AJ288" s="1" t="s">
        <v>142</v>
      </c>
      <c r="AK288" s="1" t="s">
        <v>143</v>
      </c>
      <c r="AL288" s="1">
        <v>131.0</v>
      </c>
      <c r="AM288" s="1">
        <v>90.0</v>
      </c>
      <c r="AN288" s="1">
        <v>1978.34</v>
      </c>
      <c r="AO288" s="1">
        <v>28.4053</v>
      </c>
      <c r="AP288" s="1">
        <v>598.411</v>
      </c>
      <c r="AQ288" s="1">
        <v>1108.03</v>
      </c>
      <c r="AR288" s="1">
        <v>14.5818</v>
      </c>
      <c r="AS288" s="1">
        <v>687.36</v>
      </c>
      <c r="AT288" s="1">
        <v>3306.04</v>
      </c>
      <c r="AU288" s="1">
        <v>288.36</v>
      </c>
      <c r="AV288" s="1">
        <v>10.7667</v>
      </c>
      <c r="AW288" s="1">
        <v>1.83651</v>
      </c>
      <c r="AX288" s="1">
        <v>3.04251</v>
      </c>
      <c r="AY288" s="1">
        <v>649.036</v>
      </c>
      <c r="AZ288" s="1">
        <v>1.25552</v>
      </c>
      <c r="BA288" s="1">
        <v>1.4994</v>
      </c>
      <c r="BB288" s="1">
        <v>11.741</v>
      </c>
      <c r="BC288" s="1">
        <v>4.51617</v>
      </c>
      <c r="BD288" s="1">
        <v>1.57134</v>
      </c>
      <c r="BE288" s="1">
        <v>484.787</v>
      </c>
      <c r="BF288" s="1">
        <v>7.15604</v>
      </c>
      <c r="BG288" s="1">
        <v>175.979</v>
      </c>
      <c r="BH288" s="1">
        <v>3.449944668</v>
      </c>
      <c r="BI288" s="1">
        <v>0.838159589</v>
      </c>
      <c r="BJ288" s="1">
        <v>0.306586772</v>
      </c>
      <c r="BK288" s="1">
        <v>0.025328712</v>
      </c>
      <c r="BL288" s="1" t="s">
        <v>144</v>
      </c>
      <c r="BM288" s="1" t="s">
        <v>145</v>
      </c>
      <c r="BN288" s="1" t="s">
        <v>145</v>
      </c>
      <c r="BO288" s="1" t="s">
        <v>146</v>
      </c>
      <c r="BP288" s="1" t="s">
        <v>146</v>
      </c>
      <c r="BQ288" s="1" t="s">
        <v>146</v>
      </c>
      <c r="BR288" s="1" t="s">
        <v>146</v>
      </c>
      <c r="BS288" s="1">
        <v>19.17369053</v>
      </c>
      <c r="BT288" s="1">
        <v>1.01120162</v>
      </c>
      <c r="BU288" s="1">
        <v>0.47983216</v>
      </c>
      <c r="BV288" s="1">
        <v>0.314475548</v>
      </c>
      <c r="BW288" s="1">
        <v>0.090084432</v>
      </c>
      <c r="BX288" s="1">
        <v>-0.616126638</v>
      </c>
      <c r="BY288" s="1">
        <v>-0.311489706</v>
      </c>
      <c r="BZ288" s="1" t="s">
        <v>1094</v>
      </c>
      <c r="CA288" s="1">
        <v>28.59086079</v>
      </c>
      <c r="CB288" s="1" t="s">
        <v>148</v>
      </c>
      <c r="CC288" s="1">
        <v>0.295706826</v>
      </c>
      <c r="CD288" s="1">
        <v>0.228573215</v>
      </c>
      <c r="CE288" s="1">
        <v>0.130483725</v>
      </c>
      <c r="CF288" s="1">
        <v>0.033488634</v>
      </c>
      <c r="CG288" s="1">
        <v>0.076013883</v>
      </c>
      <c r="CH288" s="1">
        <v>954.546</v>
      </c>
      <c r="CI288" s="2" t="s">
        <v>1093</v>
      </c>
      <c r="CJ288" s="1">
        <v>225.012</v>
      </c>
      <c r="CK288" s="1">
        <v>214.974</v>
      </c>
      <c r="CL288" s="1">
        <v>10.037</v>
      </c>
      <c r="CM288" s="1">
        <v>214.239</v>
      </c>
      <c r="CN288" s="1">
        <v>10.725</v>
      </c>
      <c r="CO288" s="1">
        <v>0.0</v>
      </c>
      <c r="CP288" s="1">
        <v>0.0</v>
      </c>
      <c r="CQ288" s="1">
        <v>0.0</v>
      </c>
      <c r="CR288" s="1">
        <v>0.0</v>
      </c>
      <c r="CS288" s="1">
        <v>0.047</v>
      </c>
      <c r="CT288" s="1">
        <v>0.047</v>
      </c>
      <c r="CU288" s="1">
        <v>0.0</v>
      </c>
      <c r="CV288" s="1">
        <v>0.0</v>
      </c>
      <c r="CW288" s="1">
        <v>0.0</v>
      </c>
      <c r="CX288" s="1">
        <v>0.0</v>
      </c>
      <c r="CY288" s="1">
        <v>193.358</v>
      </c>
      <c r="CZ288" s="1">
        <v>0.0</v>
      </c>
      <c r="DA288" s="1">
        <v>0.0</v>
      </c>
      <c r="DB288" s="1">
        <v>0.0</v>
      </c>
      <c r="DC288" s="1">
        <v>0.0</v>
      </c>
      <c r="DD288" s="1">
        <v>0.0</v>
      </c>
      <c r="DE288" s="1">
        <v>0.0</v>
      </c>
      <c r="DF288" s="1">
        <v>20.254</v>
      </c>
      <c r="DG288" s="1">
        <v>0.568</v>
      </c>
      <c r="DH288" s="1">
        <v>20.822</v>
      </c>
      <c r="DI288" s="1">
        <v>1.26</v>
      </c>
      <c r="DJ288" s="1">
        <v>0.242</v>
      </c>
      <c r="DK288" s="1">
        <v>1.502</v>
      </c>
      <c r="DL288" s="1">
        <v>0.043</v>
      </c>
      <c r="DM288" s="1">
        <v>9.181</v>
      </c>
      <c r="DN288" s="1">
        <v>9.223</v>
      </c>
      <c r="DO288" s="1">
        <v>0.0</v>
      </c>
      <c r="DP288" s="1">
        <v>0.047</v>
      </c>
      <c r="DQ288" s="1">
        <v>0.047</v>
      </c>
      <c r="DR288" s="1" t="s">
        <v>157</v>
      </c>
      <c r="DS288" s="1" t="s">
        <v>158</v>
      </c>
      <c r="DT288" s="1" t="s">
        <v>157</v>
      </c>
      <c r="DU288" s="1" t="s">
        <v>158</v>
      </c>
      <c r="DV288" s="1">
        <v>482.498</v>
      </c>
      <c r="DW288" s="1" t="s">
        <v>1093</v>
      </c>
      <c r="DX288" s="1">
        <v>113.738</v>
      </c>
      <c r="DY288" s="1">
        <v>108.292</v>
      </c>
      <c r="DZ288" s="1">
        <v>5.421</v>
      </c>
      <c r="EA288" s="1" t="s">
        <v>157</v>
      </c>
      <c r="EB288" s="1" t="s">
        <v>158</v>
      </c>
      <c r="EC288" s="1" t="s">
        <v>157</v>
      </c>
      <c r="ED288" s="1" t="s">
        <v>158</v>
      </c>
      <c r="EE288" s="1" t="s">
        <v>999</v>
      </c>
      <c r="EF288" s="1" t="s">
        <v>151</v>
      </c>
      <c r="EG288" s="1" t="s">
        <v>151</v>
      </c>
    </row>
    <row r="289" ht="14.25" customHeight="1">
      <c r="A289" s="1" t="s">
        <v>1002</v>
      </c>
      <c r="B289" s="1" t="s">
        <v>153</v>
      </c>
      <c r="C289" s="1">
        <v>24.0</v>
      </c>
      <c r="D289" s="4" t="s">
        <v>137</v>
      </c>
      <c r="E289" s="1">
        <v>53.2</v>
      </c>
      <c r="F289" s="1">
        <v>40.0</v>
      </c>
      <c r="G289" s="1" t="s">
        <v>154</v>
      </c>
      <c r="H289" s="1">
        <v>9.6</v>
      </c>
      <c r="I289" s="1">
        <v>77.0</v>
      </c>
      <c r="J289" s="1">
        <v>127.0</v>
      </c>
      <c r="K289" s="1">
        <v>3.175</v>
      </c>
      <c r="L289" s="1">
        <v>99.0</v>
      </c>
      <c r="M289" s="1">
        <v>3.0</v>
      </c>
      <c r="N289" s="1">
        <v>77.0</v>
      </c>
      <c r="O289" s="1">
        <v>4.9</v>
      </c>
      <c r="P289" s="1">
        <v>8.5</v>
      </c>
      <c r="Q289" s="1">
        <v>6.17</v>
      </c>
      <c r="R289" s="1">
        <v>1.377633712</v>
      </c>
      <c r="S289" s="1">
        <v>48.0</v>
      </c>
      <c r="T289" s="1">
        <v>10.97</v>
      </c>
      <c r="U289" s="1">
        <v>4.2735</v>
      </c>
      <c r="V289" s="1">
        <v>165.2</v>
      </c>
      <c r="W289" s="1">
        <f t="shared" si="1"/>
        <v>283.645766</v>
      </c>
      <c r="X289" s="1">
        <v>73.7</v>
      </c>
      <c r="Y289" s="1">
        <v>47.99457852</v>
      </c>
      <c r="Z289" s="1">
        <f t="shared" si="2"/>
        <v>2.083568667</v>
      </c>
      <c r="AA289" s="1">
        <v>0.341223833</v>
      </c>
      <c r="AB289" s="1">
        <v>68.4</v>
      </c>
      <c r="AC289" s="1">
        <v>27.39945522</v>
      </c>
      <c r="AD289" s="1" t="s">
        <v>139</v>
      </c>
      <c r="AE289" s="1">
        <v>39.44670824</v>
      </c>
      <c r="AF289" s="1">
        <v>83.0</v>
      </c>
      <c r="AG289" s="1" t="s">
        <v>140</v>
      </c>
      <c r="AH289" s="1" t="s">
        <v>154</v>
      </c>
      <c r="AI289" s="1" t="s">
        <v>142</v>
      </c>
      <c r="AJ289" s="1" t="s">
        <v>167</v>
      </c>
      <c r="AK289" s="1" t="s">
        <v>143</v>
      </c>
      <c r="AL289" s="1">
        <v>113.0</v>
      </c>
      <c r="AM289" s="1">
        <v>63.0</v>
      </c>
      <c r="AN289" s="1">
        <v>1909.92</v>
      </c>
      <c r="AO289" s="1">
        <v>17.8252</v>
      </c>
      <c r="AP289" s="1">
        <v>498.692</v>
      </c>
      <c r="AQ289" s="1">
        <v>1078.31</v>
      </c>
      <c r="AR289" s="1">
        <v>14.3036</v>
      </c>
      <c r="AS289" s="1">
        <v>1116.93</v>
      </c>
      <c r="AT289" s="1">
        <v>3434.05</v>
      </c>
      <c r="AU289" s="1">
        <v>242.53</v>
      </c>
      <c r="AV289" s="1">
        <v>10.7792</v>
      </c>
      <c r="AW289" s="1">
        <v>4.17923</v>
      </c>
      <c r="AX289" s="1">
        <v>2.90379</v>
      </c>
      <c r="AY289" s="1">
        <v>1318.39</v>
      </c>
      <c r="AZ289" s="1">
        <v>1.40801</v>
      </c>
      <c r="BA289" s="1">
        <v>2.63968</v>
      </c>
      <c r="BB289" s="1">
        <v>21.1146</v>
      </c>
      <c r="BC289" s="1">
        <v>6.27315</v>
      </c>
      <c r="BD289" s="1">
        <v>1.70396</v>
      </c>
      <c r="BE289" s="1">
        <v>382.416</v>
      </c>
      <c r="BF289" s="1">
        <v>7.83561</v>
      </c>
      <c r="BG289" s="1">
        <v>264.489</v>
      </c>
      <c r="BH289" s="1">
        <v>0.0</v>
      </c>
      <c r="BI289" s="1">
        <v>0.0</v>
      </c>
      <c r="BJ289" s="1">
        <v>0.0</v>
      </c>
      <c r="BK289" s="1">
        <v>0.0</v>
      </c>
      <c r="BL289" s="1" t="s">
        <v>156</v>
      </c>
      <c r="BM289" s="1" t="s">
        <v>146</v>
      </c>
      <c r="BN289" s="1" t="s">
        <v>146</v>
      </c>
      <c r="BO289" s="1" t="s">
        <v>145</v>
      </c>
      <c r="BP289" s="1" t="s">
        <v>146</v>
      </c>
      <c r="BQ289" s="1" t="s">
        <v>146</v>
      </c>
      <c r="BR289" s="1" t="s">
        <v>146</v>
      </c>
      <c r="BS289" s="1" t="s">
        <v>147</v>
      </c>
      <c r="BT289" s="1" t="s">
        <v>147</v>
      </c>
      <c r="BU289" s="1" t="s">
        <v>147</v>
      </c>
      <c r="BV289" s="1" t="s">
        <v>147</v>
      </c>
      <c r="BW289" s="1" t="s">
        <v>147</v>
      </c>
      <c r="BX289" s="1">
        <v>-1.447283843</v>
      </c>
      <c r="BY289" s="1">
        <v>-0.757740232</v>
      </c>
      <c r="BZ289" s="1" t="s">
        <v>1094</v>
      </c>
      <c r="CA289" s="1">
        <v>37.92771084</v>
      </c>
      <c r="CB289" s="1" t="s">
        <v>148</v>
      </c>
      <c r="CC289" s="1">
        <v>0.47619998</v>
      </c>
      <c r="CD289" s="1">
        <v>0.073778399</v>
      </c>
      <c r="CE289" s="1">
        <v>0.009945781</v>
      </c>
      <c r="CF289" s="1">
        <v>0.110567808</v>
      </c>
      <c r="CG289" s="1">
        <v>0.160529555</v>
      </c>
      <c r="CH289" s="1">
        <v>1146.928</v>
      </c>
      <c r="CI289" s="2" t="s">
        <v>1080</v>
      </c>
      <c r="CJ289" s="1">
        <v>1017.35</v>
      </c>
      <c r="CK289" s="1">
        <v>757.863</v>
      </c>
      <c r="CL289" s="1">
        <v>259.486</v>
      </c>
      <c r="CM289" s="1">
        <v>89.908</v>
      </c>
      <c r="CN289" s="1">
        <v>880.78</v>
      </c>
      <c r="CO289" s="1">
        <v>5.269</v>
      </c>
      <c r="CP289" s="1">
        <v>0.0</v>
      </c>
      <c r="CQ289" s="1">
        <v>5.269</v>
      </c>
      <c r="CR289" s="1">
        <v>0.0</v>
      </c>
      <c r="CS289" s="1">
        <v>41.393</v>
      </c>
      <c r="CT289" s="1">
        <v>41.393</v>
      </c>
      <c r="CU289" s="1">
        <v>0.0</v>
      </c>
      <c r="CV289" s="1">
        <v>0.851</v>
      </c>
      <c r="CW289" s="1">
        <v>0.0</v>
      </c>
      <c r="CX289" s="1">
        <v>0.0</v>
      </c>
      <c r="CY289" s="1">
        <v>11.635</v>
      </c>
      <c r="CZ289" s="1">
        <v>0.498</v>
      </c>
      <c r="DA289" s="1">
        <v>4.23</v>
      </c>
      <c r="DB289" s="1">
        <v>4.728</v>
      </c>
      <c r="DC289" s="1">
        <v>3.418</v>
      </c>
      <c r="DD289" s="1">
        <v>0.267</v>
      </c>
      <c r="DE289" s="1">
        <v>3.685</v>
      </c>
      <c r="DF289" s="1">
        <v>55.92</v>
      </c>
      <c r="DG289" s="1">
        <v>13.94</v>
      </c>
      <c r="DH289" s="1">
        <v>69.86</v>
      </c>
      <c r="DI289" s="1">
        <v>1.082</v>
      </c>
      <c r="DJ289" s="1">
        <v>2.0</v>
      </c>
      <c r="DK289" s="1">
        <v>3.082</v>
      </c>
      <c r="DL289" s="1">
        <v>680.042</v>
      </c>
      <c r="DM289" s="1">
        <v>197.656</v>
      </c>
      <c r="DN289" s="1">
        <v>877.698</v>
      </c>
      <c r="DO289" s="1">
        <v>0.0</v>
      </c>
      <c r="DP289" s="1">
        <v>41.393</v>
      </c>
      <c r="DQ289" s="1">
        <v>41.393</v>
      </c>
      <c r="DR289" s="1" t="s">
        <v>157</v>
      </c>
      <c r="DS289" s="1" t="s">
        <v>149</v>
      </c>
      <c r="DT289" s="1" t="s">
        <v>157</v>
      </c>
      <c r="DU289" s="1" t="s">
        <v>149</v>
      </c>
      <c r="DV289" s="1">
        <v>600.511</v>
      </c>
      <c r="DW289" s="1" t="s">
        <v>1092</v>
      </c>
      <c r="DX289" s="1">
        <v>532.666</v>
      </c>
      <c r="DY289" s="1">
        <v>47.074</v>
      </c>
      <c r="DZ289" s="1">
        <v>461.161</v>
      </c>
      <c r="EA289" s="1" t="s">
        <v>157</v>
      </c>
      <c r="EB289" s="1" t="s">
        <v>149</v>
      </c>
      <c r="EC289" s="1" t="s">
        <v>157</v>
      </c>
      <c r="ED289" s="1" t="s">
        <v>149</v>
      </c>
      <c r="EE289" s="1" t="s">
        <v>1003</v>
      </c>
      <c r="EF289" s="1" t="s">
        <v>151</v>
      </c>
      <c r="EG289" s="1" t="s">
        <v>151</v>
      </c>
    </row>
    <row r="290" ht="14.25" customHeight="1">
      <c r="A290" s="1" t="s">
        <v>1004</v>
      </c>
      <c r="B290" s="1" t="s">
        <v>136</v>
      </c>
      <c r="C290" s="1">
        <v>34.0</v>
      </c>
      <c r="D290" s="4" t="s">
        <v>137</v>
      </c>
      <c r="E290" s="1">
        <v>82.7</v>
      </c>
      <c r="F290" s="1">
        <v>37.0</v>
      </c>
      <c r="G290" s="1" t="s">
        <v>138</v>
      </c>
      <c r="H290" s="1">
        <v>35.0</v>
      </c>
      <c r="I290" s="1">
        <v>103.0</v>
      </c>
      <c r="J290" s="1">
        <v>175.0</v>
      </c>
      <c r="K290" s="1">
        <v>4.72972973</v>
      </c>
      <c r="L290" s="1">
        <v>280.0</v>
      </c>
      <c r="M290" s="1">
        <v>5.2</v>
      </c>
      <c r="N290" s="1">
        <v>83.0</v>
      </c>
      <c r="O290" s="1">
        <v>5.7</v>
      </c>
      <c r="P290" s="1">
        <v>1.76</v>
      </c>
      <c r="Q290" s="1">
        <v>7.1</v>
      </c>
      <c r="R290" s="1">
        <v>0.247887324</v>
      </c>
      <c r="S290" s="1">
        <v>175.0</v>
      </c>
      <c r="T290" s="1">
        <v>10.89</v>
      </c>
      <c r="U290" s="1">
        <v>4.6065</v>
      </c>
      <c r="V290" s="1">
        <v>141.5</v>
      </c>
      <c r="W290" s="1">
        <f t="shared" si="1"/>
        <v>196.836873</v>
      </c>
      <c r="X290" s="1">
        <v>72.7</v>
      </c>
      <c r="Y290" s="1">
        <v>44.85218067</v>
      </c>
      <c r="Z290" s="1">
        <f t="shared" si="2"/>
        <v>2.229546</v>
      </c>
      <c r="AA290" s="1">
        <v>0.337833699</v>
      </c>
      <c r="AB290" s="1">
        <v>85.2</v>
      </c>
      <c r="AC290" s="1">
        <v>32.14628522</v>
      </c>
      <c r="AD290" s="1" t="s">
        <v>155</v>
      </c>
      <c r="AE290" s="1">
        <v>36.81519724</v>
      </c>
      <c r="AF290" s="1">
        <v>99.3</v>
      </c>
      <c r="AG290" s="1" t="s">
        <v>140</v>
      </c>
      <c r="AH290" s="1" t="s">
        <v>141</v>
      </c>
      <c r="AI290" s="1" t="s">
        <v>142</v>
      </c>
      <c r="AJ290" s="1" t="s">
        <v>167</v>
      </c>
      <c r="AK290" s="1" t="s">
        <v>143</v>
      </c>
      <c r="AL290" s="1">
        <v>125.0</v>
      </c>
      <c r="AM290" s="1">
        <v>79.0</v>
      </c>
      <c r="AN290" s="1">
        <v>2023.23</v>
      </c>
      <c r="AO290" s="1">
        <v>14.7261</v>
      </c>
      <c r="AP290" s="1">
        <v>864.414</v>
      </c>
      <c r="AQ290" s="1">
        <v>1262.28</v>
      </c>
      <c r="AR290" s="1">
        <v>14.5475</v>
      </c>
      <c r="AS290" s="1">
        <v>1137.24</v>
      </c>
      <c r="AT290" s="1">
        <v>3818.95</v>
      </c>
      <c r="AU290" s="1">
        <v>251.042</v>
      </c>
      <c r="AV290" s="1">
        <v>11.7714</v>
      </c>
      <c r="AW290" s="1">
        <v>1.3835</v>
      </c>
      <c r="AX290" s="1">
        <v>2.5483</v>
      </c>
      <c r="AY290" s="1">
        <v>988.079</v>
      </c>
      <c r="AZ290" s="1">
        <v>1.08121</v>
      </c>
      <c r="BA290" s="1">
        <v>2.05245</v>
      </c>
      <c r="BB290" s="1">
        <v>15.8083</v>
      </c>
      <c r="BC290" s="1">
        <v>4.84153</v>
      </c>
      <c r="BD290" s="1">
        <v>0.943875</v>
      </c>
      <c r="BE290" s="1">
        <v>338.071</v>
      </c>
      <c r="BF290" s="1">
        <v>7.86623</v>
      </c>
      <c r="BG290" s="1">
        <v>94.2932</v>
      </c>
      <c r="BH290" s="1">
        <v>3.746005988</v>
      </c>
      <c r="BI290" s="1">
        <v>0.651722972</v>
      </c>
      <c r="BJ290" s="1">
        <v>0.427191389</v>
      </c>
      <c r="BK290" s="1">
        <v>0.0</v>
      </c>
      <c r="BL290" s="1" t="s">
        <v>144</v>
      </c>
      <c r="BM290" s="1" t="s">
        <v>146</v>
      </c>
      <c r="BN290" s="1" t="s">
        <v>145</v>
      </c>
      <c r="BO290" s="1" t="s">
        <v>145</v>
      </c>
      <c r="BP290" s="1" t="s">
        <v>146</v>
      </c>
      <c r="BQ290" s="1" t="s">
        <v>145</v>
      </c>
      <c r="BR290" s="1" t="s">
        <v>146</v>
      </c>
      <c r="BS290" s="1" t="s">
        <v>147</v>
      </c>
      <c r="BT290" s="1" t="s">
        <v>147</v>
      </c>
      <c r="BU290" s="1" t="s">
        <v>147</v>
      </c>
      <c r="BV290" s="1" t="s">
        <v>147</v>
      </c>
      <c r="BW290" s="1" t="s">
        <v>147</v>
      </c>
      <c r="BX290" s="1">
        <v>1.088530584</v>
      </c>
      <c r="BY290" s="1">
        <v>0.538077402</v>
      </c>
      <c r="BZ290" s="1" t="s">
        <v>1091</v>
      </c>
      <c r="CA290" s="1">
        <v>31.21047331</v>
      </c>
      <c r="CB290" s="1" t="s">
        <v>148</v>
      </c>
      <c r="CC290" s="1" t="s">
        <v>147</v>
      </c>
      <c r="CD290" s="1" t="s">
        <v>147</v>
      </c>
      <c r="CE290" s="1" t="s">
        <v>147</v>
      </c>
      <c r="CF290" s="1" t="s">
        <v>147</v>
      </c>
      <c r="CG290" s="1" t="s">
        <v>147</v>
      </c>
      <c r="CH290" s="1">
        <v>781.236</v>
      </c>
      <c r="CI290" s="2" t="s">
        <v>1093</v>
      </c>
      <c r="CJ290" s="1">
        <v>326.976</v>
      </c>
      <c r="CK290" s="1">
        <v>230.096</v>
      </c>
      <c r="CL290" s="1">
        <v>96.881</v>
      </c>
      <c r="CM290" s="1">
        <v>94.587</v>
      </c>
      <c r="CN290" s="1">
        <v>229.752</v>
      </c>
      <c r="CO290" s="1">
        <v>2.599</v>
      </c>
      <c r="CP290" s="1">
        <v>0.0</v>
      </c>
      <c r="CQ290" s="1">
        <v>2.599</v>
      </c>
      <c r="CR290" s="1">
        <v>0.0</v>
      </c>
      <c r="CS290" s="1">
        <v>0.039</v>
      </c>
      <c r="CT290" s="1">
        <v>0.039</v>
      </c>
      <c r="CU290" s="1">
        <v>0.0</v>
      </c>
      <c r="CV290" s="1">
        <v>0.165</v>
      </c>
      <c r="CW290" s="1">
        <v>0.0</v>
      </c>
      <c r="CX290" s="1">
        <v>0.0</v>
      </c>
      <c r="CY290" s="1">
        <v>90.614</v>
      </c>
      <c r="CZ290" s="1">
        <v>0.0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3.853</v>
      </c>
      <c r="DG290" s="1">
        <v>0.108</v>
      </c>
      <c r="DH290" s="1">
        <v>3.961</v>
      </c>
      <c r="DI290" s="1">
        <v>0.185</v>
      </c>
      <c r="DJ290" s="1">
        <v>0.62</v>
      </c>
      <c r="DK290" s="1">
        <v>0.805</v>
      </c>
      <c r="DL290" s="1">
        <v>132.816</v>
      </c>
      <c r="DM290" s="1">
        <v>96.095</v>
      </c>
      <c r="DN290" s="1">
        <v>228.911</v>
      </c>
      <c r="DO290" s="1">
        <v>0.0</v>
      </c>
      <c r="DP290" s="1">
        <v>0.039</v>
      </c>
      <c r="DQ290" s="1">
        <v>0.039</v>
      </c>
      <c r="DR290" s="1" t="s">
        <v>157</v>
      </c>
      <c r="DS290" s="1" t="s">
        <v>158</v>
      </c>
      <c r="DT290" s="1" t="s">
        <v>157</v>
      </c>
      <c r="DU290" s="1" t="s">
        <v>157</v>
      </c>
      <c r="DV290" s="1">
        <v>386.133</v>
      </c>
      <c r="DW290" s="1" t="s">
        <v>1093</v>
      </c>
      <c r="DX290" s="1">
        <v>161.611</v>
      </c>
      <c r="DY290" s="1">
        <v>46.75</v>
      </c>
      <c r="DZ290" s="1">
        <v>113.557</v>
      </c>
      <c r="EA290" s="1" t="s">
        <v>158</v>
      </c>
      <c r="EB290" s="1" t="s">
        <v>158</v>
      </c>
      <c r="EC290" s="1" t="s">
        <v>157</v>
      </c>
      <c r="ED290" s="1" t="s">
        <v>157</v>
      </c>
      <c r="EE290" s="1" t="s">
        <v>1005</v>
      </c>
      <c r="EF290" s="1" t="s">
        <v>151</v>
      </c>
      <c r="EG290" s="1" t="s">
        <v>151</v>
      </c>
    </row>
    <row r="291" ht="14.25" customHeight="1">
      <c r="A291" s="1" t="s">
        <v>1006</v>
      </c>
      <c r="B291" s="1" t="s">
        <v>153</v>
      </c>
      <c r="C291" s="1">
        <v>21.0</v>
      </c>
      <c r="D291" s="4" t="s">
        <v>137</v>
      </c>
      <c r="E291" s="1">
        <v>61.2</v>
      </c>
      <c r="F291" s="1">
        <v>59.0</v>
      </c>
      <c r="G291" s="1" t="s">
        <v>154</v>
      </c>
      <c r="H291" s="1">
        <v>20.6</v>
      </c>
      <c r="I291" s="1">
        <v>73.0</v>
      </c>
      <c r="J291" s="1">
        <v>153.0</v>
      </c>
      <c r="K291" s="1">
        <v>2.593220339</v>
      </c>
      <c r="L291" s="1">
        <v>439.0</v>
      </c>
      <c r="M291" s="1">
        <v>1.9</v>
      </c>
      <c r="N291" s="1">
        <v>78.0</v>
      </c>
      <c r="O291" s="1">
        <v>5.2</v>
      </c>
      <c r="P291" s="1">
        <v>9.75</v>
      </c>
      <c r="Q291" s="1">
        <v>7.38</v>
      </c>
      <c r="R291" s="1">
        <v>1.321138211</v>
      </c>
      <c r="S291" s="1">
        <v>103.0</v>
      </c>
      <c r="T291" s="1">
        <v>14.98</v>
      </c>
      <c r="U291" s="1">
        <v>4.329</v>
      </c>
      <c r="V291" s="1">
        <v>198.4</v>
      </c>
      <c r="W291" s="1">
        <f t="shared" si="1"/>
        <v>361.3992762</v>
      </c>
      <c r="X291" s="1">
        <v>54.2</v>
      </c>
      <c r="Y291" s="1">
        <v>34.69629638</v>
      </c>
      <c r="Z291" s="1">
        <f t="shared" si="2"/>
        <v>2.882152</v>
      </c>
      <c r="AA291" s="1">
        <v>0.325569933</v>
      </c>
      <c r="AB291" s="1">
        <v>59.8</v>
      </c>
      <c r="AC291" s="1">
        <v>24.38471413</v>
      </c>
      <c r="AD291" s="1" t="s">
        <v>154</v>
      </c>
      <c r="AE291" s="1">
        <v>36.20111271</v>
      </c>
      <c r="AF291" s="1">
        <v>78.4</v>
      </c>
      <c r="AG291" s="1" t="s">
        <v>154</v>
      </c>
      <c r="AH291" s="1" t="s">
        <v>154</v>
      </c>
      <c r="AI291" s="1" t="s">
        <v>142</v>
      </c>
      <c r="AJ291" s="1" t="s">
        <v>142</v>
      </c>
      <c r="AK291" s="1" t="s">
        <v>143</v>
      </c>
      <c r="AL291" s="1">
        <v>110.0</v>
      </c>
      <c r="AM291" s="1">
        <v>71.0</v>
      </c>
      <c r="AN291" s="1">
        <v>1802.77</v>
      </c>
      <c r="AO291" s="1">
        <v>16.1476</v>
      </c>
      <c r="AP291" s="1">
        <v>374.293</v>
      </c>
      <c r="AQ291" s="1">
        <v>744.812</v>
      </c>
      <c r="AR291" s="1">
        <v>12.9904</v>
      </c>
      <c r="AS291" s="1">
        <v>1300.33</v>
      </c>
      <c r="AT291" s="1">
        <v>2433.73</v>
      </c>
      <c r="AU291" s="1">
        <v>262.786</v>
      </c>
      <c r="AV291" s="1">
        <v>10.4512</v>
      </c>
      <c r="AW291" s="1">
        <v>1.54308</v>
      </c>
      <c r="AX291" s="1">
        <v>3.8714</v>
      </c>
      <c r="AY291" s="1">
        <v>567.188</v>
      </c>
      <c r="AZ291" s="1">
        <v>0.87749</v>
      </c>
      <c r="BA291" s="1">
        <v>1.38204</v>
      </c>
      <c r="BB291" s="1">
        <v>13.4949</v>
      </c>
      <c r="BC291" s="1">
        <v>4.16908</v>
      </c>
      <c r="BD291" s="1">
        <v>1.57602</v>
      </c>
      <c r="BE291" s="1">
        <v>337.255</v>
      </c>
      <c r="BF291" s="1">
        <v>7.00207</v>
      </c>
      <c r="BG291" s="1">
        <v>108.044</v>
      </c>
      <c r="BH291" s="1">
        <v>4.511708306</v>
      </c>
      <c r="BI291" s="1">
        <v>0.86602734</v>
      </c>
      <c r="BJ291" s="1">
        <v>0.453283929</v>
      </c>
      <c r="BK291" s="1">
        <v>0.072004556</v>
      </c>
      <c r="BL291" s="1" t="s">
        <v>156</v>
      </c>
      <c r="BM291" s="1" t="s">
        <v>146</v>
      </c>
      <c r="BN291" s="1" t="s">
        <v>146</v>
      </c>
      <c r="BO291" s="1" t="s">
        <v>146</v>
      </c>
      <c r="BP291" s="1" t="s">
        <v>146</v>
      </c>
      <c r="BQ291" s="1" t="s">
        <v>146</v>
      </c>
      <c r="BR291" s="1" t="s">
        <v>146</v>
      </c>
      <c r="BS291" s="1">
        <v>29.08600241</v>
      </c>
      <c r="BT291" s="1">
        <v>2.049890236</v>
      </c>
      <c r="BU291" s="1">
        <v>1.479580455</v>
      </c>
      <c r="BV291" s="1">
        <v>1.231140077</v>
      </c>
      <c r="BW291" s="1">
        <v>0.469503843</v>
      </c>
      <c r="BX291" s="1">
        <v>0.597727238</v>
      </c>
      <c r="BY291" s="1">
        <v>0.331518158</v>
      </c>
      <c r="BZ291" s="1" t="s">
        <v>1091</v>
      </c>
      <c r="CA291" s="1">
        <v>36.05102041</v>
      </c>
      <c r="CB291" s="1" t="s">
        <v>148</v>
      </c>
      <c r="CC291" s="1">
        <v>0.069766104</v>
      </c>
      <c r="CD291" s="1">
        <v>0.046635404</v>
      </c>
      <c r="CE291" s="1">
        <v>0.063954659</v>
      </c>
      <c r="CF291" s="1">
        <v>0.054604563</v>
      </c>
      <c r="CG291" s="1">
        <v>0.263068558</v>
      </c>
      <c r="CH291" s="1">
        <v>722.791</v>
      </c>
      <c r="CI291" s="2" t="s">
        <v>1093</v>
      </c>
      <c r="CJ291" s="1">
        <v>369.765</v>
      </c>
      <c r="CK291" s="1">
        <v>320.882</v>
      </c>
      <c r="CL291" s="1">
        <v>48.884</v>
      </c>
      <c r="CM291" s="1">
        <v>188.243</v>
      </c>
      <c r="CN291" s="1">
        <v>177.422</v>
      </c>
      <c r="CO291" s="1">
        <v>0.0</v>
      </c>
      <c r="CP291" s="1">
        <v>0.0</v>
      </c>
      <c r="CQ291" s="1">
        <v>0.0</v>
      </c>
      <c r="CR291" s="1">
        <v>0.0</v>
      </c>
      <c r="CS291" s="1">
        <v>4.101</v>
      </c>
      <c r="CT291" s="1">
        <v>4.101</v>
      </c>
      <c r="CU291" s="1">
        <v>0.0</v>
      </c>
      <c r="CV291" s="1">
        <v>0.0</v>
      </c>
      <c r="CW291" s="1">
        <v>143.56</v>
      </c>
      <c r="CX291" s="1">
        <v>0.0</v>
      </c>
      <c r="CY291" s="1">
        <v>28.328</v>
      </c>
      <c r="CZ291" s="1">
        <v>0.0</v>
      </c>
      <c r="DA291" s="1">
        <v>0.0</v>
      </c>
      <c r="DB291" s="1">
        <v>0.0</v>
      </c>
      <c r="DC291" s="1">
        <v>0.0</v>
      </c>
      <c r="DD291" s="1">
        <v>0.002</v>
      </c>
      <c r="DE291" s="1">
        <v>0.002</v>
      </c>
      <c r="DF291" s="1">
        <v>10.624</v>
      </c>
      <c r="DG291" s="1">
        <v>5.728</v>
      </c>
      <c r="DH291" s="1">
        <v>16.352</v>
      </c>
      <c r="DI291" s="1">
        <v>41.812</v>
      </c>
      <c r="DJ291" s="1">
        <v>31.118</v>
      </c>
      <c r="DK291" s="1">
        <v>72.93</v>
      </c>
      <c r="DL291" s="1">
        <v>96.557</v>
      </c>
      <c r="DM291" s="1">
        <v>7.935</v>
      </c>
      <c r="DN291" s="1">
        <v>104.492</v>
      </c>
      <c r="DO291" s="1">
        <v>0.0</v>
      </c>
      <c r="DP291" s="1">
        <v>4.101</v>
      </c>
      <c r="DQ291" s="1">
        <v>4.101</v>
      </c>
      <c r="DR291" s="1" t="s">
        <v>158</v>
      </c>
      <c r="DS291" s="1" t="s">
        <v>157</v>
      </c>
      <c r="DT291" s="1" t="s">
        <v>157</v>
      </c>
      <c r="DU291" s="1" t="s">
        <v>157</v>
      </c>
      <c r="DV291" s="1">
        <v>400.933</v>
      </c>
      <c r="DW291" s="1" t="s">
        <v>1093</v>
      </c>
      <c r="DX291" s="1">
        <v>205.11</v>
      </c>
      <c r="DY291" s="1">
        <v>104.419</v>
      </c>
      <c r="DZ291" s="1">
        <v>98.416</v>
      </c>
      <c r="EA291" s="1" t="s">
        <v>157</v>
      </c>
      <c r="EB291" s="1" t="s">
        <v>157</v>
      </c>
      <c r="EC291" s="1" t="s">
        <v>157</v>
      </c>
      <c r="ED291" s="1" t="s">
        <v>157</v>
      </c>
      <c r="EE291" s="1" t="s">
        <v>1007</v>
      </c>
      <c r="EF291" s="1" t="s">
        <v>151</v>
      </c>
      <c r="EG291" s="1" t="s">
        <v>151</v>
      </c>
    </row>
    <row r="292" ht="14.25" customHeight="1">
      <c r="A292" s="1" t="s">
        <v>1010</v>
      </c>
      <c r="B292" s="1" t="s">
        <v>136</v>
      </c>
      <c r="C292" s="1">
        <v>43.0</v>
      </c>
      <c r="D292" s="4" t="s">
        <v>161</v>
      </c>
      <c r="E292" s="1">
        <v>94.8</v>
      </c>
      <c r="F292" s="1">
        <v>35.0</v>
      </c>
      <c r="G292" s="1" t="s">
        <v>138</v>
      </c>
      <c r="H292" s="1">
        <v>24.4</v>
      </c>
      <c r="I292" s="1">
        <v>107.0</v>
      </c>
      <c r="J292" s="1">
        <v>166.0</v>
      </c>
      <c r="K292" s="1">
        <v>4.742857143</v>
      </c>
      <c r="L292" s="1">
        <v>180.0</v>
      </c>
      <c r="M292" s="1">
        <v>2.2</v>
      </c>
      <c r="N292" s="1">
        <v>105.0</v>
      </c>
      <c r="O292" s="1">
        <v>6.9</v>
      </c>
      <c r="P292" s="1">
        <v>8.71</v>
      </c>
      <c r="Q292" s="1">
        <v>3.53</v>
      </c>
      <c r="R292" s="1">
        <v>2.467422096</v>
      </c>
      <c r="S292" s="1">
        <v>122.0</v>
      </c>
      <c r="T292" s="1">
        <v>46.44</v>
      </c>
      <c r="U292" s="1">
        <v>5.8275</v>
      </c>
      <c r="V292" s="1">
        <v>244.3</v>
      </c>
      <c r="W292" s="1">
        <f t="shared" si="1"/>
        <v>399.0547798</v>
      </c>
      <c r="X292" s="1">
        <v>17.1</v>
      </c>
      <c r="Y292" s="1">
        <v>8.313961802</v>
      </c>
      <c r="Z292" s="1">
        <f t="shared" si="2"/>
        <v>12.02796</v>
      </c>
      <c r="AA292" s="1">
        <v>0.270855039</v>
      </c>
      <c r="AB292" s="1">
        <v>117.7</v>
      </c>
      <c r="AC292" s="1">
        <v>37.82503175</v>
      </c>
      <c r="AD292" s="1" t="s">
        <v>155</v>
      </c>
      <c r="AE292" s="1">
        <v>41.1260678</v>
      </c>
      <c r="AF292" s="1">
        <v>118.4</v>
      </c>
      <c r="AG292" s="1" t="s">
        <v>140</v>
      </c>
      <c r="AH292" s="1" t="s">
        <v>141</v>
      </c>
      <c r="AI292" s="1" t="s">
        <v>142</v>
      </c>
      <c r="AJ292" s="1" t="s">
        <v>142</v>
      </c>
      <c r="AK292" s="1" t="s">
        <v>143</v>
      </c>
      <c r="AL292" s="1">
        <v>143.0</v>
      </c>
      <c r="AM292" s="1">
        <v>92.0</v>
      </c>
      <c r="AN292" s="1">
        <v>1851.79</v>
      </c>
      <c r="AO292" s="1">
        <v>26.27</v>
      </c>
      <c r="AP292" s="1">
        <v>538.133</v>
      </c>
      <c r="AQ292" s="1">
        <v>1014.04</v>
      </c>
      <c r="AR292" s="1">
        <v>13.3754</v>
      </c>
      <c r="AS292" s="1">
        <v>1210.74</v>
      </c>
      <c r="AT292" s="1">
        <v>2964.09</v>
      </c>
      <c r="AU292" s="1">
        <v>272.185</v>
      </c>
      <c r="AV292" s="1">
        <v>10.2186</v>
      </c>
      <c r="AW292" s="1">
        <v>1.53723</v>
      </c>
      <c r="AX292" s="1">
        <v>3.24165</v>
      </c>
      <c r="AY292" s="1">
        <v>623.78</v>
      </c>
      <c r="AZ292" s="1">
        <v>1.33086</v>
      </c>
      <c r="BA292" s="1">
        <v>1.74907</v>
      </c>
      <c r="BB292" s="1">
        <v>12.5636</v>
      </c>
      <c r="BC292" s="1">
        <v>4.75485</v>
      </c>
      <c r="BD292" s="1">
        <v>0.999573</v>
      </c>
      <c r="BE292" s="1">
        <v>477.181</v>
      </c>
      <c r="BF292" s="1">
        <v>6.86353</v>
      </c>
      <c r="BG292" s="1">
        <v>131.353</v>
      </c>
      <c r="BH292" s="1">
        <v>7.347209822</v>
      </c>
      <c r="BI292" s="1">
        <v>1.38357358</v>
      </c>
      <c r="BJ292" s="1">
        <v>0.692071475</v>
      </c>
      <c r="BK292" s="1">
        <v>0.059718204</v>
      </c>
      <c r="BL292" s="1" t="s">
        <v>144</v>
      </c>
      <c r="BM292" s="1" t="s">
        <v>145</v>
      </c>
      <c r="BN292" s="1" t="s">
        <v>146</v>
      </c>
      <c r="BO292" s="1" t="s">
        <v>145</v>
      </c>
      <c r="BP292" s="1" t="s">
        <v>145</v>
      </c>
      <c r="BQ292" s="1" t="s">
        <v>146</v>
      </c>
      <c r="BR292" s="1" t="s">
        <v>145</v>
      </c>
      <c r="BS292" s="1" t="s">
        <v>147</v>
      </c>
      <c r="BT292" s="1" t="s">
        <v>147</v>
      </c>
      <c r="BU292" s="1" t="s">
        <v>147</v>
      </c>
      <c r="BV292" s="1" t="s">
        <v>147</v>
      </c>
      <c r="BW292" s="1" t="s">
        <v>147</v>
      </c>
      <c r="BX292" s="1">
        <v>-1.018269027</v>
      </c>
      <c r="BY292" s="1">
        <v>-0.549821289</v>
      </c>
      <c r="BZ292" s="1" t="s">
        <v>1094</v>
      </c>
      <c r="CA292" s="1">
        <v>34.2027027</v>
      </c>
      <c r="CB292" s="1" t="s">
        <v>148</v>
      </c>
      <c r="CC292" s="1">
        <v>0.05965437</v>
      </c>
      <c r="CD292" s="1">
        <v>0.270521768</v>
      </c>
      <c r="CE292" s="1">
        <v>0.348288468</v>
      </c>
      <c r="CF292" s="1">
        <v>0.143901628</v>
      </c>
      <c r="CG292" s="1">
        <v>0.032735128</v>
      </c>
      <c r="CH292" s="1">
        <v>1104.671</v>
      </c>
      <c r="CI292" s="2" t="s">
        <v>1080</v>
      </c>
      <c r="CJ292" s="1">
        <v>91.237</v>
      </c>
      <c r="CK292" s="1">
        <v>45.031</v>
      </c>
      <c r="CL292" s="1">
        <v>46.206</v>
      </c>
      <c r="CM292" s="1">
        <v>18.13</v>
      </c>
      <c r="CN292" s="1">
        <v>69.317</v>
      </c>
      <c r="CO292" s="1">
        <v>1.862</v>
      </c>
      <c r="CP292" s="1">
        <v>0.0</v>
      </c>
      <c r="CQ292" s="1">
        <v>1.862</v>
      </c>
      <c r="CR292" s="1">
        <v>0.009</v>
      </c>
      <c r="CS292" s="1">
        <v>1.904</v>
      </c>
      <c r="CT292" s="1">
        <v>1.913</v>
      </c>
      <c r="CU292" s="1">
        <v>0.015</v>
      </c>
      <c r="CV292" s="1">
        <v>1.731</v>
      </c>
      <c r="CW292" s="1">
        <v>0.0</v>
      </c>
      <c r="CX292" s="1">
        <v>0.0</v>
      </c>
      <c r="CY292" s="1">
        <v>0.885</v>
      </c>
      <c r="CZ292" s="1">
        <v>0.0</v>
      </c>
      <c r="DA292" s="1">
        <v>0.0</v>
      </c>
      <c r="DB292" s="1">
        <v>0.0</v>
      </c>
      <c r="DC292" s="1">
        <v>17.024</v>
      </c>
      <c r="DD292" s="1">
        <v>0.001</v>
      </c>
      <c r="DE292" s="1">
        <v>17.026</v>
      </c>
      <c r="DF292" s="1">
        <v>0.186</v>
      </c>
      <c r="DG292" s="1">
        <v>0.033</v>
      </c>
      <c r="DH292" s="1">
        <v>0.22</v>
      </c>
      <c r="DI292" s="1">
        <v>0.334</v>
      </c>
      <c r="DJ292" s="1">
        <v>1.306</v>
      </c>
      <c r="DK292" s="1">
        <v>1.64</v>
      </c>
      <c r="DL292" s="1">
        <v>24.694</v>
      </c>
      <c r="DM292" s="1">
        <v>42.941</v>
      </c>
      <c r="DN292" s="1">
        <v>67.635</v>
      </c>
      <c r="DO292" s="1">
        <v>0.009</v>
      </c>
      <c r="DP292" s="1">
        <v>1.904</v>
      </c>
      <c r="DQ292" s="1">
        <v>1.913</v>
      </c>
      <c r="DR292" s="1" t="s">
        <v>157</v>
      </c>
      <c r="DS292" s="1" t="s">
        <v>158</v>
      </c>
      <c r="DT292" s="1" t="s">
        <v>158</v>
      </c>
      <c r="DU292" s="1" t="s">
        <v>158</v>
      </c>
      <c r="DV292" s="1">
        <v>596.542</v>
      </c>
      <c r="DW292" s="1" t="s">
        <v>1092</v>
      </c>
      <c r="DX292" s="1">
        <v>49.27</v>
      </c>
      <c r="DY292" s="1">
        <v>9.791</v>
      </c>
      <c r="DZ292" s="1">
        <v>37.433</v>
      </c>
      <c r="EA292" s="1" t="s">
        <v>157</v>
      </c>
      <c r="EB292" s="1" t="s">
        <v>158</v>
      </c>
      <c r="EC292" s="1" t="s">
        <v>158</v>
      </c>
      <c r="ED292" s="1" t="s">
        <v>158</v>
      </c>
      <c r="EE292" s="1" t="s">
        <v>1011</v>
      </c>
      <c r="EF292" s="1" t="s">
        <v>151</v>
      </c>
      <c r="EG292" s="1" t="s">
        <v>151</v>
      </c>
    </row>
    <row r="293" ht="14.25" customHeight="1">
      <c r="A293" s="1" t="s">
        <v>1012</v>
      </c>
      <c r="B293" s="1" t="s">
        <v>153</v>
      </c>
      <c r="C293" s="1">
        <v>57.0</v>
      </c>
      <c r="D293" s="4" t="s">
        <v>161</v>
      </c>
      <c r="E293" s="1">
        <v>142.0</v>
      </c>
      <c r="F293" s="1">
        <v>56.0</v>
      </c>
      <c r="G293" s="1" t="s">
        <v>154</v>
      </c>
      <c r="H293" s="1">
        <v>17.6</v>
      </c>
      <c r="I293" s="1">
        <v>206.0</v>
      </c>
      <c r="J293" s="1">
        <v>280.0</v>
      </c>
      <c r="K293" s="1">
        <v>5.0</v>
      </c>
      <c r="L293" s="1">
        <v>40.0</v>
      </c>
      <c r="M293" s="1">
        <v>2.4</v>
      </c>
      <c r="N293" s="1">
        <v>89.0</v>
      </c>
      <c r="O293" s="1">
        <v>5.6</v>
      </c>
      <c r="P293" s="1">
        <v>8.62</v>
      </c>
      <c r="Q293" s="1">
        <v>19.62</v>
      </c>
      <c r="R293" s="1">
        <v>0.439347604</v>
      </c>
      <c r="S293" s="1">
        <v>88.0</v>
      </c>
      <c r="T293" s="1">
        <v>9.71</v>
      </c>
      <c r="U293" s="1">
        <v>4.9395</v>
      </c>
      <c r="V293" s="1">
        <v>114.0</v>
      </c>
      <c r="W293" s="1">
        <f t="shared" si="1"/>
        <v>134.9079542</v>
      </c>
      <c r="X293" s="1">
        <v>79.8</v>
      </c>
      <c r="Y293" s="1">
        <v>46.9116057</v>
      </c>
      <c r="Z293" s="1">
        <f t="shared" si="2"/>
        <v>2.131668667</v>
      </c>
      <c r="AA293" s="1">
        <v>0.340073646</v>
      </c>
      <c r="AB293" s="1">
        <v>56.0</v>
      </c>
      <c r="AC293" s="1">
        <v>22.89362314</v>
      </c>
      <c r="AD293" s="1" t="s">
        <v>154</v>
      </c>
      <c r="AE293" s="1">
        <v>42.16844511</v>
      </c>
      <c r="AF293" s="1">
        <v>77.5</v>
      </c>
      <c r="AG293" s="1" t="s">
        <v>154</v>
      </c>
      <c r="AH293" s="1" t="s">
        <v>154</v>
      </c>
      <c r="AI293" s="1" t="s">
        <v>142</v>
      </c>
      <c r="AJ293" s="1" t="s">
        <v>142</v>
      </c>
      <c r="AK293" s="1" t="s">
        <v>143</v>
      </c>
      <c r="AL293" s="1">
        <v>116.0</v>
      </c>
      <c r="AM293" s="1">
        <v>59.0</v>
      </c>
      <c r="AN293" s="1">
        <v>1797.03</v>
      </c>
      <c r="AO293" s="1">
        <v>17.3879</v>
      </c>
      <c r="AP293" s="1">
        <v>842.807</v>
      </c>
      <c r="AQ293" s="1">
        <v>1083.77</v>
      </c>
      <c r="AR293" s="1">
        <v>14.1366</v>
      </c>
      <c r="AS293" s="1">
        <v>1367.33</v>
      </c>
      <c r="AT293" s="1">
        <v>2934.29</v>
      </c>
      <c r="AU293" s="1">
        <v>239.874</v>
      </c>
      <c r="AV293" s="1">
        <v>10.6268</v>
      </c>
      <c r="AW293" s="1">
        <v>1.5055</v>
      </c>
      <c r="AX293" s="1">
        <v>3.12984</v>
      </c>
      <c r="AY293" s="1">
        <v>895.208</v>
      </c>
      <c r="AZ293" s="1">
        <v>1.04146</v>
      </c>
      <c r="BA293" s="1">
        <v>1.59885</v>
      </c>
      <c r="BB293" s="1">
        <v>13.9955</v>
      </c>
      <c r="BC293" s="1">
        <v>4.31827</v>
      </c>
      <c r="BD293" s="1">
        <v>0.974116</v>
      </c>
      <c r="BE293" s="1">
        <v>328.102</v>
      </c>
      <c r="BF293" s="1">
        <v>7.28979</v>
      </c>
      <c r="BG293" s="1">
        <v>123.183</v>
      </c>
      <c r="BH293" s="1">
        <v>2.954749073</v>
      </c>
      <c r="BI293" s="1">
        <v>0.713527912</v>
      </c>
      <c r="BJ293" s="1">
        <v>1.384085308</v>
      </c>
      <c r="BK293" s="1">
        <v>0.076566015</v>
      </c>
      <c r="BL293" s="1" t="s">
        <v>156</v>
      </c>
      <c r="BM293" s="1" t="s">
        <v>146</v>
      </c>
      <c r="BN293" s="1" t="s">
        <v>146</v>
      </c>
      <c r="BO293" s="1" t="s">
        <v>146</v>
      </c>
      <c r="BP293" s="1" t="s">
        <v>146</v>
      </c>
      <c r="BQ293" s="1" t="s">
        <v>146</v>
      </c>
      <c r="BR293" s="1" t="s">
        <v>146</v>
      </c>
      <c r="BS293" s="1" t="s">
        <v>147</v>
      </c>
      <c r="BT293" s="1" t="s">
        <v>147</v>
      </c>
      <c r="BU293" s="1" t="s">
        <v>147</v>
      </c>
      <c r="BV293" s="1" t="s">
        <v>147</v>
      </c>
      <c r="BW293" s="1" t="s">
        <v>147</v>
      </c>
      <c r="BX293" s="1">
        <v>0.912977942</v>
      </c>
      <c r="BY293" s="1">
        <v>0.508056729</v>
      </c>
      <c r="BZ293" s="1" t="s">
        <v>1091</v>
      </c>
      <c r="CA293" s="1">
        <v>35.63870968</v>
      </c>
      <c r="CB293" s="1" t="s">
        <v>148</v>
      </c>
      <c r="CC293" s="1">
        <v>0.020560934</v>
      </c>
      <c r="CD293" s="1">
        <v>0.242339555</v>
      </c>
      <c r="CE293" s="1">
        <v>0.024653159</v>
      </c>
      <c r="CF293" s="1">
        <v>0.613634095</v>
      </c>
      <c r="CG293" s="1">
        <v>0.042918455</v>
      </c>
      <c r="CH293" s="1">
        <v>1740.38</v>
      </c>
      <c r="CI293" s="2" t="s">
        <v>1080</v>
      </c>
      <c r="CJ293" s="1">
        <v>1158.823</v>
      </c>
      <c r="CK293" s="1">
        <v>878.132</v>
      </c>
      <c r="CL293" s="1">
        <v>280.691</v>
      </c>
      <c r="CM293" s="1">
        <v>444.253</v>
      </c>
      <c r="CN293" s="1">
        <v>683.791</v>
      </c>
      <c r="CO293" s="1">
        <v>4.972</v>
      </c>
      <c r="CP293" s="1">
        <v>0.0</v>
      </c>
      <c r="CQ293" s="1">
        <v>4.972</v>
      </c>
      <c r="CR293" s="1">
        <v>11.647</v>
      </c>
      <c r="CS293" s="1">
        <v>14.157</v>
      </c>
      <c r="CT293" s="1">
        <v>25.805</v>
      </c>
      <c r="CU293" s="1">
        <v>0.003</v>
      </c>
      <c r="CV293" s="1">
        <v>0.503</v>
      </c>
      <c r="CW293" s="1">
        <v>0.0</v>
      </c>
      <c r="CX293" s="1">
        <v>0.0</v>
      </c>
      <c r="CY293" s="1">
        <v>439.53</v>
      </c>
      <c r="CZ293" s="1">
        <v>0.273</v>
      </c>
      <c r="DA293" s="1">
        <v>0.169</v>
      </c>
      <c r="DB293" s="1">
        <v>0.442</v>
      </c>
      <c r="DC293" s="1">
        <v>0.033</v>
      </c>
      <c r="DD293" s="1">
        <v>0.164</v>
      </c>
      <c r="DE293" s="1">
        <v>0.197</v>
      </c>
      <c r="DF293" s="1">
        <v>2.625</v>
      </c>
      <c r="DG293" s="1">
        <v>1.458</v>
      </c>
      <c r="DH293" s="1">
        <v>4.083</v>
      </c>
      <c r="DI293" s="1">
        <v>0.242</v>
      </c>
      <c r="DJ293" s="1">
        <v>10.176</v>
      </c>
      <c r="DK293" s="1">
        <v>10.418</v>
      </c>
      <c r="DL293" s="1">
        <v>418.775</v>
      </c>
      <c r="DM293" s="1">
        <v>254.535</v>
      </c>
      <c r="DN293" s="1">
        <v>673.31</v>
      </c>
      <c r="DO293" s="1">
        <v>11.647</v>
      </c>
      <c r="DP293" s="1">
        <v>14.157</v>
      </c>
      <c r="DQ293" s="1">
        <v>25.805</v>
      </c>
      <c r="DR293" s="1" t="s">
        <v>149</v>
      </c>
      <c r="DS293" s="1" t="s">
        <v>149</v>
      </c>
      <c r="DT293" s="1" t="s">
        <v>149</v>
      </c>
      <c r="DU293" s="1" t="s">
        <v>149</v>
      </c>
      <c r="DV293" s="1">
        <v>968.476</v>
      </c>
      <c r="DW293" s="1" t="s">
        <v>1092</v>
      </c>
      <c r="DX293" s="1">
        <v>644.855</v>
      </c>
      <c r="DY293" s="1">
        <v>247.215</v>
      </c>
      <c r="DZ293" s="1">
        <v>380.512</v>
      </c>
      <c r="EA293" s="1" t="s">
        <v>149</v>
      </c>
      <c r="EB293" s="1" t="s">
        <v>149</v>
      </c>
      <c r="EC293" s="1" t="s">
        <v>149</v>
      </c>
      <c r="ED293" s="1" t="s">
        <v>149</v>
      </c>
      <c r="EE293" s="1" t="s">
        <v>1013</v>
      </c>
      <c r="EF293" s="1" t="s">
        <v>151</v>
      </c>
      <c r="EG293" s="1" t="s">
        <v>151</v>
      </c>
    </row>
    <row r="294" ht="14.25" customHeight="1">
      <c r="A294" s="1" t="s">
        <v>1014</v>
      </c>
      <c r="B294" s="1" t="s">
        <v>153</v>
      </c>
      <c r="C294" s="1">
        <v>60.0</v>
      </c>
      <c r="D294" s="4" t="s">
        <v>161</v>
      </c>
      <c r="E294" s="1">
        <v>95.0</v>
      </c>
      <c r="F294" s="1">
        <v>60.0</v>
      </c>
      <c r="G294" s="1" t="s">
        <v>154</v>
      </c>
      <c r="H294" s="1">
        <v>29.0</v>
      </c>
      <c r="I294" s="1">
        <v>118.0</v>
      </c>
      <c r="J294" s="1">
        <v>207.0</v>
      </c>
      <c r="K294" s="1">
        <v>3.45</v>
      </c>
      <c r="L294" s="1">
        <v>59.0</v>
      </c>
      <c r="M294" s="1">
        <v>1.2</v>
      </c>
      <c r="N294" s="1">
        <v>88.0</v>
      </c>
      <c r="O294" s="1">
        <v>5.9</v>
      </c>
      <c r="P294" s="1">
        <v>9.71</v>
      </c>
      <c r="Q294" s="1">
        <v>8.99</v>
      </c>
      <c r="R294" s="1">
        <v>1.080088988</v>
      </c>
      <c r="S294" s="1">
        <v>145.0</v>
      </c>
      <c r="T294" s="1">
        <v>14.91</v>
      </c>
      <c r="U294" s="1">
        <v>4.884</v>
      </c>
      <c r="V294" s="1">
        <v>155.9</v>
      </c>
      <c r="W294" s="1">
        <f t="shared" si="1"/>
        <v>215.4624277</v>
      </c>
      <c r="X294" s="1">
        <v>52.7</v>
      </c>
      <c r="Y294" s="1">
        <v>30.89791822</v>
      </c>
      <c r="Z294" s="1">
        <f t="shared" si="2"/>
        <v>3.236464</v>
      </c>
      <c r="AA294" s="1">
        <v>0.320318719</v>
      </c>
      <c r="AB294" s="1">
        <v>64.6</v>
      </c>
      <c r="AC294" s="1">
        <v>24.73715812</v>
      </c>
      <c r="AD294" s="1" t="s">
        <v>154</v>
      </c>
      <c r="AE294" s="1">
        <v>39.02347384</v>
      </c>
      <c r="AF294" s="1">
        <v>92.5</v>
      </c>
      <c r="AG294" s="1" t="s">
        <v>140</v>
      </c>
      <c r="AH294" s="1" t="s">
        <v>141</v>
      </c>
      <c r="AI294" s="1" t="s">
        <v>142</v>
      </c>
      <c r="AJ294" s="1" t="s">
        <v>167</v>
      </c>
      <c r="AK294" s="1" t="s">
        <v>170</v>
      </c>
      <c r="AL294" s="1">
        <v>110.0</v>
      </c>
      <c r="AM294" s="1">
        <v>81.0</v>
      </c>
      <c r="AN294" s="1">
        <v>1606.42</v>
      </c>
      <c r="AO294" s="1">
        <v>10.5959</v>
      </c>
      <c r="AP294" s="1">
        <v>1082.67</v>
      </c>
      <c r="AQ294" s="1">
        <v>1284.92</v>
      </c>
      <c r="AR294" s="1">
        <v>11.7775</v>
      </c>
      <c r="AS294" s="1">
        <v>1244.62</v>
      </c>
      <c r="AT294" s="1">
        <v>3220.5</v>
      </c>
      <c r="AU294" s="1">
        <v>228.154</v>
      </c>
      <c r="AV294" s="1">
        <v>10.2354</v>
      </c>
      <c r="AW294" s="1">
        <v>1.0017</v>
      </c>
      <c r="AX294" s="1">
        <v>2.36191</v>
      </c>
      <c r="AY294" s="1">
        <v>946.787</v>
      </c>
      <c r="AZ294" s="1">
        <v>0.928008</v>
      </c>
      <c r="BA294" s="1">
        <v>1.93873</v>
      </c>
      <c r="BB294" s="1">
        <v>16.8929</v>
      </c>
      <c r="BC294" s="1">
        <v>4.7584</v>
      </c>
      <c r="BD294" s="1">
        <v>1.62339</v>
      </c>
      <c r="BE294" s="1">
        <v>319.872</v>
      </c>
      <c r="BF294" s="1">
        <v>7.27114</v>
      </c>
      <c r="BG294" s="1">
        <v>132.611</v>
      </c>
      <c r="BH294" s="1">
        <v>1.336172973</v>
      </c>
      <c r="BI294" s="1">
        <v>0.152950189</v>
      </c>
      <c r="BJ294" s="1">
        <v>0.165255221</v>
      </c>
      <c r="BK294" s="1">
        <v>0.018994022</v>
      </c>
      <c r="BL294" s="1" t="s">
        <v>144</v>
      </c>
      <c r="BM294" s="1" t="s">
        <v>146</v>
      </c>
      <c r="BN294" s="1" t="s">
        <v>146</v>
      </c>
      <c r="BO294" s="1" t="s">
        <v>145</v>
      </c>
      <c r="BP294" s="1" t="s">
        <v>146</v>
      </c>
      <c r="BQ294" s="1" t="s">
        <v>146</v>
      </c>
      <c r="BR294" s="1" t="s">
        <v>145</v>
      </c>
      <c r="BS294" s="1" t="s">
        <v>147</v>
      </c>
      <c r="BT294" s="1" t="s">
        <v>147</v>
      </c>
      <c r="BU294" s="1" t="s">
        <v>147</v>
      </c>
      <c r="BV294" s="1" t="s">
        <v>147</v>
      </c>
      <c r="BW294" s="1" t="s">
        <v>147</v>
      </c>
      <c r="BX294" s="1">
        <v>0.74451924</v>
      </c>
      <c r="BY294" s="1">
        <v>0.463586077</v>
      </c>
      <c r="BZ294" s="1" t="s">
        <v>1091</v>
      </c>
      <c r="CA294" s="1">
        <v>41.05945946</v>
      </c>
      <c r="CB294" s="1" t="s">
        <v>148</v>
      </c>
      <c r="CC294" s="1">
        <v>0.006250233</v>
      </c>
      <c r="CD294" s="1">
        <v>0.288812828</v>
      </c>
      <c r="CE294" s="1">
        <v>0.078871982</v>
      </c>
      <c r="CF294" s="1">
        <v>0.237099594</v>
      </c>
      <c r="CG294" s="1">
        <v>0.165668366</v>
      </c>
      <c r="CH294" s="1">
        <v>318.175</v>
      </c>
      <c r="CI294" s="2" t="s">
        <v>1093</v>
      </c>
      <c r="CJ294" s="1">
        <v>52.653</v>
      </c>
      <c r="CK294" s="1">
        <v>7.138</v>
      </c>
      <c r="CL294" s="1">
        <v>45.515</v>
      </c>
      <c r="CM294" s="1">
        <v>5.295</v>
      </c>
      <c r="CN294" s="1">
        <v>47.15</v>
      </c>
      <c r="CO294" s="1">
        <v>0.181</v>
      </c>
      <c r="CP294" s="1">
        <v>0.0</v>
      </c>
      <c r="CQ294" s="1">
        <v>0.181</v>
      </c>
      <c r="CR294" s="1">
        <v>0.0</v>
      </c>
      <c r="CS294" s="1">
        <v>0.027</v>
      </c>
      <c r="CT294" s="1">
        <v>0.027</v>
      </c>
      <c r="CU294" s="1">
        <v>0.0</v>
      </c>
      <c r="CV294" s="1">
        <v>0.181</v>
      </c>
      <c r="CW294" s="1">
        <v>0.0</v>
      </c>
      <c r="CX294" s="1">
        <v>0.0</v>
      </c>
      <c r="CY294" s="1">
        <v>3.532</v>
      </c>
      <c r="CZ294" s="1">
        <v>0.0</v>
      </c>
      <c r="DA294" s="1">
        <v>0.0</v>
      </c>
      <c r="DB294" s="1">
        <v>0.0</v>
      </c>
      <c r="DC294" s="1">
        <v>1.763</v>
      </c>
      <c r="DD294" s="1">
        <v>0.0</v>
      </c>
      <c r="DE294" s="1">
        <v>1.763</v>
      </c>
      <c r="DF294" s="1">
        <v>0.0</v>
      </c>
      <c r="DG294" s="1">
        <v>0.0</v>
      </c>
      <c r="DH294" s="1">
        <v>0.0</v>
      </c>
      <c r="DI294" s="1">
        <v>0.753</v>
      </c>
      <c r="DJ294" s="1">
        <v>0.607</v>
      </c>
      <c r="DK294" s="1">
        <v>1.359</v>
      </c>
      <c r="DL294" s="1">
        <v>0.883</v>
      </c>
      <c r="DM294" s="1">
        <v>44.855</v>
      </c>
      <c r="DN294" s="1">
        <v>45.738</v>
      </c>
      <c r="DO294" s="1">
        <v>0.0</v>
      </c>
      <c r="DP294" s="1">
        <v>0.027</v>
      </c>
      <c r="DQ294" s="1">
        <v>0.027</v>
      </c>
      <c r="DR294" s="1" t="s">
        <v>158</v>
      </c>
      <c r="DS294" s="1" t="s">
        <v>158</v>
      </c>
      <c r="DT294" s="1" t="s">
        <v>158</v>
      </c>
      <c r="DU294" s="1" t="s">
        <v>158</v>
      </c>
      <c r="DV294" s="1">
        <v>198.065</v>
      </c>
      <c r="DW294" s="1" t="s">
        <v>1093</v>
      </c>
      <c r="DX294" s="1">
        <v>32.777</v>
      </c>
      <c r="DY294" s="1">
        <v>3.296</v>
      </c>
      <c r="DZ294" s="1">
        <v>29.351</v>
      </c>
      <c r="EA294" s="1" t="s">
        <v>158</v>
      </c>
      <c r="EB294" s="1" t="s">
        <v>158</v>
      </c>
      <c r="EC294" s="1" t="s">
        <v>158</v>
      </c>
      <c r="ED294" s="1" t="s">
        <v>158</v>
      </c>
      <c r="EE294" s="1" t="s">
        <v>1015</v>
      </c>
      <c r="EF294" s="1" t="s">
        <v>165</v>
      </c>
      <c r="EG294" s="1" t="s">
        <v>151</v>
      </c>
    </row>
    <row r="295" ht="14.25" customHeight="1">
      <c r="A295" s="1" t="s">
        <v>1020</v>
      </c>
      <c r="B295" s="1" t="s">
        <v>153</v>
      </c>
      <c r="C295" s="1">
        <v>38.0</v>
      </c>
      <c r="D295" s="4" t="s">
        <v>137</v>
      </c>
      <c r="E295" s="1">
        <v>84.5</v>
      </c>
      <c r="F295" s="1">
        <v>40.0</v>
      </c>
      <c r="G295" s="1" t="s">
        <v>154</v>
      </c>
      <c r="H295" s="1">
        <v>29.2</v>
      </c>
      <c r="I295" s="1">
        <v>96.0</v>
      </c>
      <c r="J295" s="1">
        <v>166.0</v>
      </c>
      <c r="K295" s="1">
        <v>4.15</v>
      </c>
      <c r="L295" s="1">
        <v>35.0</v>
      </c>
      <c r="M295" s="1">
        <v>2.5</v>
      </c>
      <c r="N295" s="1">
        <v>81.0</v>
      </c>
      <c r="O295" s="1">
        <v>5.7</v>
      </c>
      <c r="P295" s="1">
        <v>14.91</v>
      </c>
      <c r="Q295" s="1">
        <v>8.46</v>
      </c>
      <c r="R295" s="1">
        <v>1.762411348</v>
      </c>
      <c r="S295" s="1">
        <v>146.0</v>
      </c>
      <c r="T295" s="1">
        <v>12.65</v>
      </c>
      <c r="U295" s="1">
        <v>4.4955</v>
      </c>
      <c r="V295" s="1">
        <v>164.3</v>
      </c>
      <c r="W295" s="1">
        <f t="shared" si="1"/>
        <v>254.1436464</v>
      </c>
      <c r="X295" s="1">
        <v>63.2</v>
      </c>
      <c r="Y295" s="1">
        <v>39.56525696</v>
      </c>
      <c r="Z295" s="1">
        <f t="shared" si="2"/>
        <v>2.52747</v>
      </c>
      <c r="AA295" s="1">
        <v>0.331729329</v>
      </c>
      <c r="AB295" s="1">
        <v>77.4</v>
      </c>
      <c r="AC295" s="1">
        <v>29.67535393</v>
      </c>
      <c r="AD295" s="1" t="s">
        <v>139</v>
      </c>
      <c r="AE295" s="1">
        <v>42.78083685</v>
      </c>
      <c r="AF295" s="1">
        <v>93.1</v>
      </c>
      <c r="AG295" s="1" t="s">
        <v>140</v>
      </c>
      <c r="AH295" s="1" t="s">
        <v>141</v>
      </c>
      <c r="AI295" s="1" t="s">
        <v>142</v>
      </c>
      <c r="AJ295" s="1" t="s">
        <v>167</v>
      </c>
      <c r="AK295" s="1" t="s">
        <v>143</v>
      </c>
      <c r="AL295" s="1">
        <v>113.0</v>
      </c>
      <c r="AM295" s="1">
        <v>67.0</v>
      </c>
      <c r="AN295" s="1">
        <v>1688.99</v>
      </c>
      <c r="AO295" s="1">
        <v>14.4924</v>
      </c>
      <c r="AP295" s="1">
        <v>267.468</v>
      </c>
      <c r="AQ295" s="1">
        <v>771.456</v>
      </c>
      <c r="AR295" s="1">
        <v>10.8751</v>
      </c>
      <c r="AS295" s="1">
        <v>849.74</v>
      </c>
      <c r="AT295" s="1">
        <v>2810.92</v>
      </c>
      <c r="AU295" s="1">
        <v>211.024</v>
      </c>
      <c r="AV295" s="1">
        <v>9.38987</v>
      </c>
      <c r="AW295" s="1">
        <v>1.48132</v>
      </c>
      <c r="AX295" s="1">
        <v>2.75215</v>
      </c>
      <c r="AY295" s="1">
        <v>1010.4</v>
      </c>
      <c r="AZ295" s="1">
        <v>0.980662</v>
      </c>
      <c r="BA295" s="1">
        <v>1.26929</v>
      </c>
      <c r="BB295" s="1">
        <v>15.7614</v>
      </c>
      <c r="BC295" s="1">
        <v>4.90686</v>
      </c>
      <c r="BD295" s="1">
        <v>1.05375</v>
      </c>
      <c r="BE295" s="1">
        <v>356.787</v>
      </c>
      <c r="BF295" s="1">
        <v>7.77465</v>
      </c>
      <c r="BG295" s="1">
        <v>101.854</v>
      </c>
      <c r="BH295" s="1">
        <v>2.68917224</v>
      </c>
      <c r="BI295" s="1">
        <v>0.92508182</v>
      </c>
      <c r="BJ295" s="1">
        <v>0.981590776</v>
      </c>
      <c r="BK295" s="1">
        <v>0.037571747</v>
      </c>
      <c r="BL295" s="1" t="s">
        <v>156</v>
      </c>
      <c r="BM295" s="1" t="s">
        <v>146</v>
      </c>
      <c r="BN295" s="1" t="s">
        <v>146</v>
      </c>
      <c r="BO295" s="1" t="s">
        <v>145</v>
      </c>
      <c r="BP295" s="1" t="s">
        <v>146</v>
      </c>
      <c r="BQ295" s="1" t="s">
        <v>146</v>
      </c>
      <c r="BR295" s="1" t="s">
        <v>146</v>
      </c>
      <c r="BS295" s="1" t="s">
        <v>147</v>
      </c>
      <c r="BT295" s="1" t="s">
        <v>147</v>
      </c>
      <c r="BU295" s="1" t="s">
        <v>147</v>
      </c>
      <c r="BV295" s="1" t="s">
        <v>147</v>
      </c>
      <c r="BW295" s="1" t="s">
        <v>147</v>
      </c>
      <c r="BX295" s="1">
        <v>0.367655022</v>
      </c>
      <c r="BY295" s="1">
        <v>0.217676153</v>
      </c>
      <c r="BZ295" s="1" t="s">
        <v>1091</v>
      </c>
      <c r="CA295" s="1">
        <v>41.30612245</v>
      </c>
      <c r="CB295" s="1" t="s">
        <v>148</v>
      </c>
      <c r="CC295" s="1">
        <v>0.109594762</v>
      </c>
      <c r="CD295" s="1">
        <v>0.44222096</v>
      </c>
      <c r="CE295" s="1">
        <v>0.287274914</v>
      </c>
      <c r="CF295" s="1">
        <v>0.006948852</v>
      </c>
      <c r="CG295" s="1">
        <v>0.020963485</v>
      </c>
      <c r="CH295" s="1">
        <v>1742.148</v>
      </c>
      <c r="CI295" s="2" t="s">
        <v>1080</v>
      </c>
      <c r="CJ295" s="1">
        <v>1833.999</v>
      </c>
      <c r="CK295" s="1">
        <v>1252.864</v>
      </c>
      <c r="CL295" s="1">
        <v>581.134</v>
      </c>
      <c r="CM295" s="1">
        <v>13.384</v>
      </c>
      <c r="CN295" s="1">
        <v>1781.155</v>
      </c>
      <c r="CO295" s="1">
        <v>21.644</v>
      </c>
      <c r="CP295" s="1">
        <v>0.0</v>
      </c>
      <c r="CQ295" s="1">
        <v>21.644</v>
      </c>
      <c r="CR295" s="1">
        <v>0.0</v>
      </c>
      <c r="CS295" s="1">
        <v>17.816</v>
      </c>
      <c r="CT295" s="1">
        <v>17.816</v>
      </c>
      <c r="CU295" s="1">
        <v>0.0</v>
      </c>
      <c r="CV295" s="1">
        <v>1.922</v>
      </c>
      <c r="CW295" s="1">
        <v>0.0</v>
      </c>
      <c r="CX295" s="1">
        <v>0.0</v>
      </c>
      <c r="CY295" s="1">
        <v>0.0</v>
      </c>
      <c r="CZ295" s="1">
        <v>0.0</v>
      </c>
      <c r="DA295" s="1">
        <v>0.0</v>
      </c>
      <c r="DB295" s="1">
        <v>0.0</v>
      </c>
      <c r="DC295" s="1">
        <v>5.126</v>
      </c>
      <c r="DD295" s="1">
        <v>0.483</v>
      </c>
      <c r="DE295" s="1">
        <v>5.609</v>
      </c>
      <c r="DF295" s="1">
        <v>5.695</v>
      </c>
      <c r="DG295" s="1">
        <v>2.079</v>
      </c>
      <c r="DH295" s="1">
        <v>7.775</v>
      </c>
      <c r="DI295" s="1">
        <v>0.532</v>
      </c>
      <c r="DJ295" s="1">
        <v>7.823</v>
      </c>
      <c r="DK295" s="1">
        <v>8.354</v>
      </c>
      <c r="DL295" s="1">
        <v>1219.867</v>
      </c>
      <c r="DM295" s="1">
        <v>552.933</v>
      </c>
      <c r="DN295" s="1">
        <v>1772.8</v>
      </c>
      <c r="DO295" s="1">
        <v>0.0</v>
      </c>
      <c r="DP295" s="1">
        <v>17.816</v>
      </c>
      <c r="DQ295" s="1">
        <v>17.816</v>
      </c>
      <c r="DR295" s="1" t="s">
        <v>149</v>
      </c>
      <c r="DS295" s="1" t="s">
        <v>149</v>
      </c>
      <c r="DT295" s="1" t="s">
        <v>158</v>
      </c>
      <c r="DU295" s="1" t="s">
        <v>149</v>
      </c>
      <c r="DV295" s="1">
        <v>1031.473</v>
      </c>
      <c r="DW295" s="1" t="s">
        <v>1092</v>
      </c>
      <c r="DX295" s="1">
        <v>1085.855</v>
      </c>
      <c r="DY295" s="1">
        <v>7.924</v>
      </c>
      <c r="DZ295" s="1">
        <v>1054.568</v>
      </c>
      <c r="EA295" s="1" t="s">
        <v>149</v>
      </c>
      <c r="EB295" s="1" t="s">
        <v>149</v>
      </c>
      <c r="EC295" s="1" t="s">
        <v>158</v>
      </c>
      <c r="ED295" s="1" t="s">
        <v>149</v>
      </c>
      <c r="EE295" s="1" t="s">
        <v>1021</v>
      </c>
      <c r="EF295" s="1" t="s">
        <v>151</v>
      </c>
      <c r="EG295" s="1" t="s">
        <v>151</v>
      </c>
    </row>
    <row r="296" ht="14.25" customHeight="1">
      <c r="A296" s="1" t="s">
        <v>1024</v>
      </c>
      <c r="B296" s="1" t="s">
        <v>153</v>
      </c>
      <c r="C296" s="1">
        <v>47.0</v>
      </c>
      <c r="D296" s="4" t="s">
        <v>161</v>
      </c>
      <c r="E296" s="1">
        <v>99.5</v>
      </c>
      <c r="F296" s="1">
        <v>32.0</v>
      </c>
      <c r="G296" s="1" t="s">
        <v>154</v>
      </c>
      <c r="H296" s="1">
        <v>40.8</v>
      </c>
      <c r="I296" s="1">
        <v>104.0</v>
      </c>
      <c r="J296" s="1">
        <v>177.0</v>
      </c>
      <c r="K296" s="1">
        <v>5.53125</v>
      </c>
      <c r="L296" s="1">
        <v>149.0</v>
      </c>
      <c r="M296" s="1">
        <v>6.4</v>
      </c>
      <c r="N296" s="1">
        <v>90.0</v>
      </c>
      <c r="O296" s="1">
        <v>5.3</v>
      </c>
      <c r="P296" s="1">
        <v>15.58</v>
      </c>
      <c r="Q296" s="1">
        <v>6.88</v>
      </c>
      <c r="R296" s="1">
        <v>2.264534884</v>
      </c>
      <c r="S296" s="1">
        <v>204.0</v>
      </c>
      <c r="T296" s="1">
        <v>18.94</v>
      </c>
      <c r="U296" s="1">
        <v>4.995</v>
      </c>
      <c r="V296" s="1">
        <v>175.6</v>
      </c>
      <c r="W296" s="1">
        <f t="shared" si="1"/>
        <v>253.3779264</v>
      </c>
      <c r="X296" s="1">
        <v>41.5</v>
      </c>
      <c r="Y296" s="1">
        <v>23.78302273</v>
      </c>
      <c r="Z296" s="1">
        <f t="shared" si="2"/>
        <v>4.20468</v>
      </c>
      <c r="AA296" s="1">
        <v>0.309066199</v>
      </c>
      <c r="AB296" s="1">
        <v>75.6</v>
      </c>
      <c r="AC296" s="1">
        <v>32.37986897</v>
      </c>
      <c r="AD296" s="1" t="s">
        <v>155</v>
      </c>
      <c r="AE296" s="1">
        <v>40.16813835</v>
      </c>
      <c r="AF296" s="1">
        <v>92.6</v>
      </c>
      <c r="AG296" s="1" t="s">
        <v>140</v>
      </c>
      <c r="AH296" s="1" t="s">
        <v>141</v>
      </c>
      <c r="AI296" s="1" t="s">
        <v>142</v>
      </c>
      <c r="AJ296" s="1" t="s">
        <v>142</v>
      </c>
      <c r="AK296" s="1" t="s">
        <v>143</v>
      </c>
      <c r="AL296" s="1">
        <v>124.0</v>
      </c>
      <c r="AM296" s="1">
        <v>87.0</v>
      </c>
      <c r="AN296" s="1">
        <v>1673.68</v>
      </c>
      <c r="AO296" s="1">
        <v>19.4368</v>
      </c>
      <c r="AP296" s="1">
        <v>726.454</v>
      </c>
      <c r="AQ296" s="1">
        <v>950.032</v>
      </c>
      <c r="AR296" s="1">
        <v>11.6431</v>
      </c>
      <c r="AS296" s="1">
        <v>1088.15</v>
      </c>
      <c r="AT296" s="1">
        <v>3979.83</v>
      </c>
      <c r="AU296" s="1">
        <v>213.588</v>
      </c>
      <c r="AV296" s="1">
        <v>10.341</v>
      </c>
      <c r="AW296" s="1">
        <v>1.24664</v>
      </c>
      <c r="AX296" s="1">
        <v>2.8228</v>
      </c>
      <c r="AY296" s="1">
        <v>771.209</v>
      </c>
      <c r="AZ296" s="1">
        <v>0.889858</v>
      </c>
      <c r="BA296" s="1">
        <v>1.61105</v>
      </c>
      <c r="BB296" s="1">
        <v>11.9445</v>
      </c>
      <c r="BC296" s="1">
        <v>4.49206</v>
      </c>
      <c r="BD296" s="1">
        <v>1.45376</v>
      </c>
      <c r="BE296" s="1">
        <v>287.106</v>
      </c>
      <c r="BF296" s="1">
        <v>7.12878</v>
      </c>
      <c r="BG296" s="1">
        <v>296.753</v>
      </c>
      <c r="BH296" s="1" t="s">
        <v>147</v>
      </c>
      <c r="BI296" s="1" t="s">
        <v>147</v>
      </c>
      <c r="BJ296" s="1" t="s">
        <v>147</v>
      </c>
      <c r="BK296" s="1" t="s">
        <v>147</v>
      </c>
      <c r="BL296" s="1" t="s">
        <v>144</v>
      </c>
      <c r="BM296" s="1" t="s">
        <v>145</v>
      </c>
      <c r="BN296" s="1" t="s">
        <v>145</v>
      </c>
      <c r="BO296" s="1" t="s">
        <v>145</v>
      </c>
      <c r="BP296" s="1" t="s">
        <v>146</v>
      </c>
      <c r="BQ296" s="1" t="s">
        <v>145</v>
      </c>
      <c r="BR296" s="1" t="s">
        <v>145</v>
      </c>
      <c r="BS296" s="1" t="s">
        <v>147</v>
      </c>
      <c r="BT296" s="1" t="s">
        <v>147</v>
      </c>
      <c r="BU296" s="1" t="s">
        <v>147</v>
      </c>
      <c r="BV296" s="1" t="s">
        <v>147</v>
      </c>
      <c r="BW296" s="1" t="s">
        <v>147</v>
      </c>
      <c r="BX296" s="1">
        <v>-0.410724891</v>
      </c>
      <c r="BY296" s="1">
        <v>-0.245355371</v>
      </c>
      <c r="BZ296" s="1" t="s">
        <v>1094</v>
      </c>
      <c r="CA296" s="1">
        <v>42.99784017</v>
      </c>
      <c r="CB296" s="1" t="s">
        <v>148</v>
      </c>
      <c r="CC296" s="1" t="s">
        <v>147</v>
      </c>
      <c r="CD296" s="1" t="s">
        <v>147</v>
      </c>
      <c r="CE296" s="1" t="s">
        <v>147</v>
      </c>
      <c r="CF296" s="1" t="s">
        <v>147</v>
      </c>
      <c r="CG296" s="1" t="s">
        <v>147</v>
      </c>
      <c r="CH296" s="1">
        <v>885.857</v>
      </c>
      <c r="CI296" s="2" t="s">
        <v>1093</v>
      </c>
      <c r="CJ296" s="1">
        <v>228.816</v>
      </c>
      <c r="CK296" s="1">
        <v>140.343</v>
      </c>
      <c r="CL296" s="1">
        <v>88.473</v>
      </c>
      <c r="CM296" s="1">
        <v>170.172</v>
      </c>
      <c r="CN296" s="1">
        <v>54.221</v>
      </c>
      <c r="CO296" s="1">
        <v>0.0</v>
      </c>
      <c r="CP296" s="1">
        <v>0.0</v>
      </c>
      <c r="CQ296" s="1">
        <v>0.0</v>
      </c>
      <c r="CR296" s="1">
        <v>0.0</v>
      </c>
      <c r="CS296" s="1">
        <v>4.352</v>
      </c>
      <c r="CT296" s="1">
        <v>4.352</v>
      </c>
      <c r="CU296" s="1">
        <v>0.071</v>
      </c>
      <c r="CV296" s="1">
        <v>0.0</v>
      </c>
      <c r="CW296" s="1">
        <v>0.0</v>
      </c>
      <c r="CX296" s="1">
        <v>0.0</v>
      </c>
      <c r="CY296" s="1">
        <v>34.881</v>
      </c>
      <c r="CZ296" s="1">
        <v>0.119</v>
      </c>
      <c r="DA296" s="1">
        <v>17.767</v>
      </c>
      <c r="DB296" s="1">
        <v>17.886</v>
      </c>
      <c r="DC296" s="1">
        <v>0.0</v>
      </c>
      <c r="DD296" s="1">
        <v>1.288</v>
      </c>
      <c r="DE296" s="1">
        <v>1.288</v>
      </c>
      <c r="DF296" s="1">
        <v>92.232</v>
      </c>
      <c r="DG296" s="1">
        <v>23.886</v>
      </c>
      <c r="DH296" s="1">
        <v>116.118</v>
      </c>
      <c r="DI296" s="1">
        <v>2.427</v>
      </c>
      <c r="DJ296" s="1">
        <v>0.685</v>
      </c>
      <c r="DK296" s="1">
        <v>3.112</v>
      </c>
      <c r="DL296" s="1">
        <v>10.592</v>
      </c>
      <c r="DM296" s="1">
        <v>40.475</v>
      </c>
      <c r="DN296" s="1">
        <v>51.067</v>
      </c>
      <c r="DO296" s="1">
        <v>0.0</v>
      </c>
      <c r="DP296" s="1">
        <v>4.352</v>
      </c>
      <c r="DQ296" s="1">
        <v>4.352</v>
      </c>
      <c r="DR296" s="1" t="s">
        <v>157</v>
      </c>
      <c r="DS296" s="1" t="s">
        <v>158</v>
      </c>
      <c r="DT296" s="1" t="s">
        <v>157</v>
      </c>
      <c r="DU296" s="1" t="s">
        <v>158</v>
      </c>
      <c r="DV296" s="1">
        <v>529.287</v>
      </c>
      <c r="DW296" s="1" t="s">
        <v>1092</v>
      </c>
      <c r="DX296" s="1">
        <v>136.714</v>
      </c>
      <c r="DY296" s="1">
        <v>101.676</v>
      </c>
      <c r="DZ296" s="1">
        <v>32.397</v>
      </c>
      <c r="EA296" s="1" t="s">
        <v>157</v>
      </c>
      <c r="EB296" s="1" t="s">
        <v>158</v>
      </c>
      <c r="EC296" s="1" t="s">
        <v>157</v>
      </c>
      <c r="ED296" s="1" t="s">
        <v>158</v>
      </c>
      <c r="EE296" s="1" t="s">
        <v>1025</v>
      </c>
      <c r="EF296" s="1" t="s">
        <v>151</v>
      </c>
      <c r="EG296" s="1" t="s">
        <v>151</v>
      </c>
    </row>
    <row r="297" ht="14.25" customHeight="1">
      <c r="A297" s="1" t="s">
        <v>1026</v>
      </c>
      <c r="B297" s="1" t="s">
        <v>153</v>
      </c>
      <c r="C297" s="1">
        <v>53.0</v>
      </c>
      <c r="D297" s="4" t="s">
        <v>161</v>
      </c>
      <c r="E297" s="1">
        <v>100.0</v>
      </c>
      <c r="F297" s="1">
        <v>73.0</v>
      </c>
      <c r="G297" s="1" t="s">
        <v>154</v>
      </c>
      <c r="H297" s="1">
        <v>16.4</v>
      </c>
      <c r="I297" s="1">
        <v>138.0</v>
      </c>
      <c r="J297" s="1">
        <v>227.0</v>
      </c>
      <c r="K297" s="1">
        <v>3.109589041</v>
      </c>
      <c r="L297" s="1">
        <v>59.0</v>
      </c>
      <c r="M297" s="1">
        <v>0.8</v>
      </c>
      <c r="N297" s="1">
        <v>73.0</v>
      </c>
      <c r="O297" s="1">
        <v>5.6</v>
      </c>
      <c r="P297" s="1">
        <v>2.28</v>
      </c>
      <c r="Q297" s="1">
        <v>16.12</v>
      </c>
      <c r="R297" s="1">
        <v>0.141439206</v>
      </c>
      <c r="S297" s="1">
        <v>82.0</v>
      </c>
      <c r="T297" s="1">
        <v>3.1</v>
      </c>
      <c r="U297" s="1">
        <v>4.0515</v>
      </c>
      <c r="V297" s="1">
        <v>79.3</v>
      </c>
      <c r="W297" s="1">
        <f t="shared" si="1"/>
        <v>112.4206709</v>
      </c>
      <c r="X297" s="1">
        <v>261.0</v>
      </c>
      <c r="Y297" s="1">
        <v>179.1451194</v>
      </c>
      <c r="Z297" s="1">
        <f t="shared" si="2"/>
        <v>0.5582066667</v>
      </c>
      <c r="AA297" s="1">
        <v>0.423977658</v>
      </c>
      <c r="AB297" s="1">
        <v>47.2</v>
      </c>
      <c r="AC297" s="1">
        <v>22.54264835</v>
      </c>
      <c r="AD297" s="1" t="s">
        <v>154</v>
      </c>
      <c r="AE297" s="1">
        <v>34.26832221</v>
      </c>
      <c r="AF297" s="1">
        <v>70.3</v>
      </c>
      <c r="AG297" s="1" t="s">
        <v>154</v>
      </c>
      <c r="AH297" s="1" t="s">
        <v>154</v>
      </c>
      <c r="AI297" s="1" t="s">
        <v>142</v>
      </c>
      <c r="AJ297" s="1" t="s">
        <v>167</v>
      </c>
      <c r="AK297" s="1" t="s">
        <v>143</v>
      </c>
      <c r="AL297" s="1">
        <v>120.0</v>
      </c>
      <c r="AM297" s="1">
        <v>80.0</v>
      </c>
      <c r="AN297" s="1">
        <v>2133.92</v>
      </c>
      <c r="AO297" s="1">
        <v>19.87</v>
      </c>
      <c r="AP297" s="1">
        <v>768.242</v>
      </c>
      <c r="AQ297" s="1">
        <v>1170.58</v>
      </c>
      <c r="AR297" s="1">
        <v>15.0966</v>
      </c>
      <c r="AS297" s="1">
        <v>1494.06</v>
      </c>
      <c r="AT297" s="1">
        <v>4633.33</v>
      </c>
      <c r="AU297" s="1">
        <v>322.708</v>
      </c>
      <c r="AV297" s="1">
        <v>11.3401</v>
      </c>
      <c r="AW297" s="1">
        <v>1.69811</v>
      </c>
      <c r="AX297" s="1">
        <v>2.86602</v>
      </c>
      <c r="AY297" s="1">
        <v>775.803</v>
      </c>
      <c r="AZ297" s="1">
        <v>1.26727</v>
      </c>
      <c r="BA297" s="1">
        <v>2.28217</v>
      </c>
      <c r="BB297" s="1">
        <v>21.042</v>
      </c>
      <c r="BC297" s="1">
        <v>7.58249</v>
      </c>
      <c r="BD297" s="1">
        <v>2.73617</v>
      </c>
      <c r="BE297" s="1">
        <v>365.503</v>
      </c>
      <c r="BF297" s="1">
        <v>7.52975</v>
      </c>
      <c r="BG297" s="1">
        <v>183.258</v>
      </c>
      <c r="BH297" s="1">
        <v>0.0</v>
      </c>
      <c r="BI297" s="1">
        <v>0.0</v>
      </c>
      <c r="BJ297" s="1">
        <v>0.0</v>
      </c>
      <c r="BK297" s="1">
        <v>0.0</v>
      </c>
      <c r="BL297" s="1" t="s">
        <v>156</v>
      </c>
      <c r="BM297" s="1" t="s">
        <v>146</v>
      </c>
      <c r="BN297" s="1" t="s">
        <v>146</v>
      </c>
      <c r="BO297" s="1" t="s">
        <v>146</v>
      </c>
      <c r="BP297" s="1" t="s">
        <v>146</v>
      </c>
      <c r="BQ297" s="1" t="s">
        <v>146</v>
      </c>
      <c r="BR297" s="1" t="s">
        <v>146</v>
      </c>
      <c r="BS297" s="1" t="s">
        <v>147</v>
      </c>
      <c r="BT297" s="1" t="s">
        <v>147</v>
      </c>
      <c r="BU297" s="1" t="s">
        <v>147</v>
      </c>
      <c r="BV297" s="1" t="s">
        <v>147</v>
      </c>
      <c r="BW297" s="1" t="s">
        <v>147</v>
      </c>
      <c r="BX297" s="1">
        <v>-0.756746725</v>
      </c>
      <c r="BY297" s="1">
        <v>-0.35461421</v>
      </c>
      <c r="BZ297" s="1" t="s">
        <v>1094</v>
      </c>
      <c r="CA297" s="1">
        <v>34.83357041</v>
      </c>
      <c r="CB297" s="1" t="s">
        <v>148</v>
      </c>
      <c r="CC297" s="1">
        <v>0.104215894</v>
      </c>
      <c r="CD297" s="1">
        <v>0.045874269</v>
      </c>
      <c r="CE297" s="1">
        <v>0.001725532</v>
      </c>
      <c r="CF297" s="1">
        <v>0.221520955</v>
      </c>
      <c r="CG297" s="1">
        <v>0.181320731</v>
      </c>
      <c r="CH297" s="1">
        <v>1121.242</v>
      </c>
      <c r="CI297" s="2" t="s">
        <v>1080</v>
      </c>
      <c r="CJ297" s="1">
        <v>782.564</v>
      </c>
      <c r="CK297" s="1">
        <v>48.382</v>
      </c>
      <c r="CL297" s="1">
        <v>734.183</v>
      </c>
      <c r="CM297" s="1">
        <v>41.286</v>
      </c>
      <c r="CN297" s="1">
        <v>651.952</v>
      </c>
      <c r="CO297" s="1">
        <v>0.988</v>
      </c>
      <c r="CP297" s="1">
        <v>0.0</v>
      </c>
      <c r="CQ297" s="1">
        <v>0.988</v>
      </c>
      <c r="CR297" s="1">
        <v>0.0</v>
      </c>
      <c r="CS297" s="1">
        <v>88.296</v>
      </c>
      <c r="CT297" s="1">
        <v>88.296</v>
      </c>
      <c r="CU297" s="1">
        <v>0.043</v>
      </c>
      <c r="CV297" s="1">
        <v>0.752</v>
      </c>
      <c r="CW297" s="1">
        <v>0.279</v>
      </c>
      <c r="CX297" s="1">
        <v>0.0</v>
      </c>
      <c r="CY297" s="1">
        <v>5.418</v>
      </c>
      <c r="CZ297" s="1">
        <v>0.044</v>
      </c>
      <c r="DA297" s="1">
        <v>0.236</v>
      </c>
      <c r="DB297" s="1">
        <v>0.28</v>
      </c>
      <c r="DC297" s="1">
        <v>7.323</v>
      </c>
      <c r="DD297" s="1">
        <v>3.966</v>
      </c>
      <c r="DE297" s="1">
        <v>11.289</v>
      </c>
      <c r="DF297" s="1">
        <v>17.123</v>
      </c>
      <c r="DG297" s="1">
        <v>6.829</v>
      </c>
      <c r="DH297" s="1">
        <v>23.952</v>
      </c>
      <c r="DI297" s="1">
        <v>1.277</v>
      </c>
      <c r="DJ297" s="1">
        <v>7.89</v>
      </c>
      <c r="DK297" s="1">
        <v>9.168</v>
      </c>
      <c r="DL297" s="1">
        <v>15.449</v>
      </c>
      <c r="DM297" s="1">
        <v>626.597</v>
      </c>
      <c r="DN297" s="1">
        <v>642.046</v>
      </c>
      <c r="DO297" s="1">
        <v>0.0</v>
      </c>
      <c r="DP297" s="1">
        <v>88.296</v>
      </c>
      <c r="DQ297" s="1">
        <v>88.296</v>
      </c>
      <c r="DR297" s="1" t="s">
        <v>157</v>
      </c>
      <c r="DS297" s="1" t="s">
        <v>149</v>
      </c>
      <c r="DT297" s="1" t="s">
        <v>158</v>
      </c>
      <c r="DU297" s="1" t="s">
        <v>149</v>
      </c>
      <c r="DV297" s="1">
        <v>525.438</v>
      </c>
      <c r="DW297" s="1" t="s">
        <v>1092</v>
      </c>
      <c r="DX297" s="1">
        <v>366.726</v>
      </c>
      <c r="DY297" s="1">
        <v>19.347</v>
      </c>
      <c r="DZ297" s="1">
        <v>305.518</v>
      </c>
      <c r="EA297" s="1" t="s">
        <v>157</v>
      </c>
      <c r="EB297" s="1" t="s">
        <v>157</v>
      </c>
      <c r="EC297" s="1" t="s">
        <v>158</v>
      </c>
      <c r="ED297" s="1" t="s">
        <v>149</v>
      </c>
      <c r="EE297" s="1" t="s">
        <v>1027</v>
      </c>
      <c r="EF297" s="1" t="s">
        <v>151</v>
      </c>
      <c r="EG297" s="1" t="s">
        <v>151</v>
      </c>
    </row>
    <row r="298" ht="14.25" customHeight="1">
      <c r="A298" s="1" t="s">
        <v>1032</v>
      </c>
      <c r="B298" s="1" t="s">
        <v>136</v>
      </c>
      <c r="C298" s="1">
        <v>28.0</v>
      </c>
      <c r="D298" s="4" t="s">
        <v>137</v>
      </c>
      <c r="E298" s="1">
        <v>82.1</v>
      </c>
      <c r="F298" s="1">
        <v>30.0</v>
      </c>
      <c r="G298" s="1" t="s">
        <v>138</v>
      </c>
      <c r="H298" s="1">
        <v>22.4</v>
      </c>
      <c r="I298" s="1">
        <v>89.0</v>
      </c>
      <c r="J298" s="1">
        <v>141.0</v>
      </c>
      <c r="K298" s="1">
        <v>4.7</v>
      </c>
      <c r="L298" s="1">
        <v>226.0</v>
      </c>
      <c r="M298" s="1">
        <v>8.8</v>
      </c>
      <c r="N298" s="1">
        <v>92.0</v>
      </c>
      <c r="O298" s="1">
        <v>5.7</v>
      </c>
      <c r="P298" s="1">
        <v>6.78</v>
      </c>
      <c r="Q298" s="1">
        <v>5.95</v>
      </c>
      <c r="R298" s="1">
        <v>1.139495798</v>
      </c>
      <c r="S298" s="1">
        <v>112.0</v>
      </c>
      <c r="T298" s="1">
        <v>18.81</v>
      </c>
      <c r="U298" s="1">
        <v>5.106</v>
      </c>
      <c r="V298" s="1">
        <v>167.5</v>
      </c>
      <c r="W298" s="1">
        <f t="shared" si="1"/>
        <v>234.2465753</v>
      </c>
      <c r="X298" s="1">
        <v>41.6</v>
      </c>
      <c r="Y298" s="1">
        <v>23.42679688</v>
      </c>
      <c r="Z298" s="1">
        <f t="shared" si="2"/>
        <v>4.268616</v>
      </c>
      <c r="AA298" s="1">
        <v>0.308441401</v>
      </c>
      <c r="AB298" s="1">
        <v>98.8</v>
      </c>
      <c r="AC298" s="1">
        <v>35.00566893</v>
      </c>
      <c r="AD298" s="1" t="s">
        <v>155</v>
      </c>
      <c r="AE298" s="1">
        <v>44.55173771</v>
      </c>
      <c r="AF298" s="1">
        <v>110.9</v>
      </c>
      <c r="AG298" s="1" t="s">
        <v>140</v>
      </c>
      <c r="AH298" s="1" t="s">
        <v>141</v>
      </c>
      <c r="AI298" s="1" t="s">
        <v>142</v>
      </c>
      <c r="AJ298" s="1" t="s">
        <v>142</v>
      </c>
      <c r="AK298" s="1" t="s">
        <v>173</v>
      </c>
      <c r="AL298" s="1">
        <v>132.0</v>
      </c>
      <c r="AM298" s="1">
        <v>84.0</v>
      </c>
      <c r="AN298" s="1">
        <v>2341.99</v>
      </c>
      <c r="AO298" s="1">
        <v>14.8766</v>
      </c>
      <c r="AP298" s="1">
        <v>632.981</v>
      </c>
      <c r="AQ298" s="1">
        <v>1163.45</v>
      </c>
      <c r="AR298" s="1">
        <v>14.7888</v>
      </c>
      <c r="AS298" s="1">
        <v>1593.29</v>
      </c>
      <c r="AT298" s="1">
        <v>3780.27</v>
      </c>
      <c r="AU298" s="1">
        <v>244.09</v>
      </c>
      <c r="AV298" s="1">
        <v>11.0713</v>
      </c>
      <c r="AW298" s="1">
        <v>1.27618</v>
      </c>
      <c r="AX298" s="1">
        <v>2.79017</v>
      </c>
      <c r="AY298" s="1">
        <v>743.424</v>
      </c>
      <c r="AZ298" s="1">
        <v>1.07264</v>
      </c>
      <c r="BA298" s="1">
        <v>2.01016</v>
      </c>
      <c r="BB298" s="1">
        <v>17.9425</v>
      </c>
      <c r="BC298" s="1">
        <v>5.28149</v>
      </c>
      <c r="BD298" s="1">
        <v>1.58996</v>
      </c>
      <c r="BE298" s="1">
        <v>336.748</v>
      </c>
      <c r="BF298" s="1">
        <v>7.44774</v>
      </c>
      <c r="BG298" s="1">
        <v>111.874</v>
      </c>
      <c r="BH298" s="1">
        <v>0.972856582</v>
      </c>
      <c r="BI298" s="1">
        <v>1.042642644</v>
      </c>
      <c r="BJ298" s="1">
        <v>0.464957956</v>
      </c>
      <c r="BK298" s="1">
        <v>0.026076274</v>
      </c>
      <c r="BL298" s="1" t="s">
        <v>144</v>
      </c>
      <c r="BM298" s="1" t="s">
        <v>145</v>
      </c>
      <c r="BN298" s="1" t="s">
        <v>146</v>
      </c>
      <c r="BO298" s="1" t="s">
        <v>145</v>
      </c>
      <c r="BP298" s="1" t="s">
        <v>146</v>
      </c>
      <c r="BQ298" s="1" t="s">
        <v>145</v>
      </c>
      <c r="BR298" s="1" t="s">
        <v>145</v>
      </c>
      <c r="BS298" s="1" t="s">
        <v>147</v>
      </c>
      <c r="BT298" s="1" t="s">
        <v>147</v>
      </c>
      <c r="BU298" s="1" t="s">
        <v>147</v>
      </c>
      <c r="BV298" s="1" t="s">
        <v>147</v>
      </c>
      <c r="BW298" s="1" t="s">
        <v>147</v>
      </c>
      <c r="BX298" s="1">
        <v>0.858161572</v>
      </c>
      <c r="BY298" s="1">
        <v>0.366422533</v>
      </c>
      <c r="BZ298" s="1" t="s">
        <v>1091</v>
      </c>
      <c r="CA298" s="1">
        <v>33.70243463</v>
      </c>
      <c r="CB298" s="1" t="s">
        <v>148</v>
      </c>
      <c r="CC298" s="1">
        <v>0.013545296</v>
      </c>
      <c r="CD298" s="1">
        <v>0.163675958</v>
      </c>
      <c r="CE298" s="1">
        <v>0.062761324</v>
      </c>
      <c r="CF298" s="1">
        <v>0.639416376</v>
      </c>
      <c r="CG298" s="1">
        <v>0.008318815</v>
      </c>
      <c r="CH298" s="1">
        <v>279.984</v>
      </c>
      <c r="CI298" s="2" t="s">
        <v>1093</v>
      </c>
      <c r="CJ298" s="1">
        <v>169.688</v>
      </c>
      <c r="CK298" s="1">
        <v>30.326</v>
      </c>
      <c r="CL298" s="1">
        <v>139.362</v>
      </c>
      <c r="CM298" s="1">
        <v>43.028</v>
      </c>
      <c r="CN298" s="1">
        <v>122.096</v>
      </c>
      <c r="CO298" s="1">
        <v>2.404</v>
      </c>
      <c r="CP298" s="1">
        <v>0.0</v>
      </c>
      <c r="CQ298" s="1">
        <v>2.404</v>
      </c>
      <c r="CR298" s="1">
        <v>0.0</v>
      </c>
      <c r="CS298" s="1">
        <v>2.16</v>
      </c>
      <c r="CT298" s="1">
        <v>2.16</v>
      </c>
      <c r="CU298" s="1">
        <v>0.0</v>
      </c>
      <c r="CV298" s="1">
        <v>0.0</v>
      </c>
      <c r="CW298" s="1">
        <v>0.0</v>
      </c>
      <c r="CX298" s="1">
        <v>0.0</v>
      </c>
      <c r="CY298" s="1">
        <v>10.861</v>
      </c>
      <c r="CZ298" s="1">
        <v>0.074</v>
      </c>
      <c r="DA298" s="1">
        <v>13.744</v>
      </c>
      <c r="DB298" s="1">
        <v>13.818</v>
      </c>
      <c r="DC298" s="1">
        <v>0.0</v>
      </c>
      <c r="DD298" s="1">
        <v>0.526</v>
      </c>
      <c r="DE298" s="1">
        <v>0.526</v>
      </c>
      <c r="DF298" s="1">
        <v>13.714</v>
      </c>
      <c r="DG298" s="1">
        <v>4.109</v>
      </c>
      <c r="DH298" s="1">
        <v>17.822</v>
      </c>
      <c r="DI298" s="1">
        <v>0.54</v>
      </c>
      <c r="DJ298" s="1">
        <v>1.604</v>
      </c>
      <c r="DK298" s="1">
        <v>2.144</v>
      </c>
      <c r="DL298" s="1">
        <v>2.702</v>
      </c>
      <c r="DM298" s="1">
        <v>117.185</v>
      </c>
      <c r="DN298" s="1">
        <v>119.887</v>
      </c>
      <c r="DO298" s="1">
        <v>0.0</v>
      </c>
      <c r="DP298" s="1">
        <v>2.16</v>
      </c>
      <c r="DQ298" s="1">
        <v>2.16</v>
      </c>
      <c r="DR298" s="1" t="s">
        <v>158</v>
      </c>
      <c r="DS298" s="1" t="s">
        <v>158</v>
      </c>
      <c r="DT298" s="1" t="s">
        <v>158</v>
      </c>
      <c r="DU298" s="1" t="s">
        <v>157</v>
      </c>
      <c r="DV298" s="1">
        <v>119.55</v>
      </c>
      <c r="DW298" s="1" t="s">
        <v>1093</v>
      </c>
      <c r="DX298" s="1">
        <v>72.455</v>
      </c>
      <c r="DY298" s="1">
        <v>18.372</v>
      </c>
      <c r="DZ298" s="1">
        <v>52.134</v>
      </c>
      <c r="EA298" s="1" t="s">
        <v>158</v>
      </c>
      <c r="EB298" s="1" t="s">
        <v>158</v>
      </c>
      <c r="EC298" s="1" t="s">
        <v>158</v>
      </c>
      <c r="ED298" s="1" t="s">
        <v>158</v>
      </c>
      <c r="EE298" s="1" t="s">
        <v>1033</v>
      </c>
      <c r="EF298" s="1" t="s">
        <v>151</v>
      </c>
      <c r="EG298" s="1" t="s">
        <v>151</v>
      </c>
    </row>
    <row r="299" ht="14.25" customHeight="1">
      <c r="A299" s="1" t="s">
        <v>1034</v>
      </c>
      <c r="B299" s="1" t="s">
        <v>136</v>
      </c>
      <c r="C299" s="1">
        <v>27.0</v>
      </c>
      <c r="D299" s="4" t="s">
        <v>137</v>
      </c>
      <c r="E299" s="1">
        <v>104.0</v>
      </c>
      <c r="F299" s="1">
        <v>38.0</v>
      </c>
      <c r="G299" s="1" t="s">
        <v>138</v>
      </c>
      <c r="H299" s="1">
        <v>72.0</v>
      </c>
      <c r="I299" s="1">
        <v>118.0</v>
      </c>
      <c r="J299" s="1">
        <v>229.0</v>
      </c>
      <c r="K299" s="1">
        <v>6.026315789</v>
      </c>
      <c r="L299" s="1">
        <v>258.0</v>
      </c>
      <c r="M299" s="1">
        <v>6.4</v>
      </c>
      <c r="N299" s="1">
        <v>82.0</v>
      </c>
      <c r="O299" s="1">
        <v>5.8</v>
      </c>
      <c r="P299" s="1">
        <v>7.47</v>
      </c>
      <c r="Q299" s="1">
        <v>5.43</v>
      </c>
      <c r="R299" s="1">
        <v>1.375690608</v>
      </c>
      <c r="S299" s="1">
        <v>360.0</v>
      </c>
      <c r="T299" s="1">
        <v>18.57</v>
      </c>
      <c r="U299" s="1">
        <v>4.551</v>
      </c>
      <c r="V299" s="1">
        <v>207.7</v>
      </c>
      <c r="W299" s="1">
        <f t="shared" si="1"/>
        <v>353.3777355</v>
      </c>
      <c r="X299" s="1">
        <v>43.4</v>
      </c>
      <c r="Y299" s="1">
        <f>1/Z299*100</f>
        <v>26.62341604</v>
      </c>
      <c r="Z299" s="1">
        <f t="shared" si="2"/>
        <v>3.756092</v>
      </c>
      <c r="AA299" s="1">
        <v>0.313818425</v>
      </c>
      <c r="AB299" s="1">
        <v>92.2</v>
      </c>
      <c r="AC299" s="1">
        <v>32.32002008</v>
      </c>
      <c r="AD299" s="1" t="s">
        <v>155</v>
      </c>
      <c r="AE299" s="1">
        <v>40.31671437</v>
      </c>
      <c r="AF299" s="1">
        <v>103.5</v>
      </c>
      <c r="AG299" s="1" t="s">
        <v>140</v>
      </c>
      <c r="AH299" s="1" t="s">
        <v>141</v>
      </c>
      <c r="AI299" s="1" t="s">
        <v>142</v>
      </c>
      <c r="AJ299" s="1" t="s">
        <v>167</v>
      </c>
      <c r="AK299" s="1" t="s">
        <v>173</v>
      </c>
      <c r="AL299" s="1">
        <v>138.0</v>
      </c>
      <c r="AM299" s="1">
        <v>87.0</v>
      </c>
      <c r="AN299" s="1">
        <v>1815.02</v>
      </c>
      <c r="AO299" s="1">
        <v>17.6778</v>
      </c>
      <c r="AP299" s="1">
        <v>318.913</v>
      </c>
      <c r="AQ299" s="1">
        <v>750.809</v>
      </c>
      <c r="AR299" s="1">
        <v>12.4154</v>
      </c>
      <c r="AS299" s="1">
        <v>839.286</v>
      </c>
      <c r="AT299" s="1">
        <v>2994.4</v>
      </c>
      <c r="AU299" s="1">
        <v>223.563</v>
      </c>
      <c r="AV299" s="1">
        <v>9.60198</v>
      </c>
      <c r="AW299" s="1">
        <v>1.63804</v>
      </c>
      <c r="AX299" s="1">
        <v>2.88508</v>
      </c>
      <c r="AY299" s="1">
        <v>844.406</v>
      </c>
      <c r="AZ299" s="1">
        <v>1.05385</v>
      </c>
      <c r="BA299" s="1">
        <v>1.32623</v>
      </c>
      <c r="BB299" s="1">
        <v>15.68</v>
      </c>
      <c r="BC299" s="1">
        <v>5.07829</v>
      </c>
      <c r="BD299" s="1">
        <v>0.950073</v>
      </c>
      <c r="BE299" s="1">
        <v>302.665</v>
      </c>
      <c r="BF299" s="1">
        <v>6.66188</v>
      </c>
      <c r="BG299" s="1">
        <v>162.529</v>
      </c>
      <c r="BH299" s="1">
        <v>0.324191275</v>
      </c>
      <c r="BI299" s="1">
        <v>0.137101357</v>
      </c>
      <c r="BJ299" s="1">
        <v>0.142667864</v>
      </c>
      <c r="BK299" s="1">
        <v>0.027669762</v>
      </c>
      <c r="BL299" s="1" t="s">
        <v>144</v>
      </c>
      <c r="BM299" s="1" t="s">
        <v>145</v>
      </c>
      <c r="BN299" s="1" t="s">
        <v>145</v>
      </c>
      <c r="BO299" s="1" t="s">
        <v>145</v>
      </c>
      <c r="BP299" s="1" t="s">
        <v>146</v>
      </c>
      <c r="BQ299" s="1" t="s">
        <v>145</v>
      </c>
      <c r="BR299" s="1" t="s">
        <v>145</v>
      </c>
      <c r="BS299" s="1" t="s">
        <v>147</v>
      </c>
      <c r="BT299" s="1" t="s">
        <v>147</v>
      </c>
      <c r="BU299" s="1" t="s">
        <v>147</v>
      </c>
      <c r="BV299" s="1" t="s">
        <v>147</v>
      </c>
      <c r="BW299" s="1" t="s">
        <v>147</v>
      </c>
      <c r="BX299" s="1">
        <v>-0.075423581</v>
      </c>
      <c r="BY299" s="1">
        <v>-0.041555692</v>
      </c>
      <c r="BZ299" s="1" t="s">
        <v>1091</v>
      </c>
      <c r="CA299" s="1">
        <v>31.36231884</v>
      </c>
      <c r="CB299" s="1" t="s">
        <v>148</v>
      </c>
      <c r="CC299" s="1">
        <v>0.08288781</v>
      </c>
      <c r="CD299" s="1">
        <v>0.194629229</v>
      </c>
      <c r="CE299" s="1">
        <v>0.01718157</v>
      </c>
      <c r="CF299" s="1">
        <v>0.181079868</v>
      </c>
      <c r="CG299" s="1">
        <v>0.257437865</v>
      </c>
      <c r="CH299" s="1">
        <v>1677.243</v>
      </c>
      <c r="CI299" s="2" t="s">
        <v>1080</v>
      </c>
      <c r="CJ299" s="1">
        <v>1733.181</v>
      </c>
      <c r="CK299" s="1">
        <v>1152.838</v>
      </c>
      <c r="CL299" s="1">
        <v>580.344</v>
      </c>
      <c r="CM299" s="1">
        <v>54.835</v>
      </c>
      <c r="CN299" s="1">
        <v>1657.533</v>
      </c>
      <c r="CO299" s="1">
        <v>12.942</v>
      </c>
      <c r="CP299" s="1">
        <v>0.0</v>
      </c>
      <c r="CQ299" s="1">
        <v>12.942</v>
      </c>
      <c r="CR299" s="1">
        <v>0.0</v>
      </c>
      <c r="CS299" s="1">
        <v>7.871</v>
      </c>
      <c r="CT299" s="1">
        <v>7.871</v>
      </c>
      <c r="CU299" s="1">
        <v>0.0</v>
      </c>
      <c r="CV299" s="1">
        <v>1.317</v>
      </c>
      <c r="CW299" s="1">
        <v>0.0</v>
      </c>
      <c r="CX299" s="1">
        <v>0.0</v>
      </c>
      <c r="CY299" s="1">
        <v>0.0</v>
      </c>
      <c r="CZ299" s="1">
        <v>0.498</v>
      </c>
      <c r="DA299" s="1">
        <v>50.76</v>
      </c>
      <c r="DB299" s="1">
        <v>51.258</v>
      </c>
      <c r="DC299" s="1">
        <v>0.0</v>
      </c>
      <c r="DD299" s="1">
        <v>1.834</v>
      </c>
      <c r="DE299" s="1">
        <v>1.834</v>
      </c>
      <c r="DF299" s="1">
        <v>1.064</v>
      </c>
      <c r="DG299" s="1">
        <v>0.679</v>
      </c>
      <c r="DH299" s="1">
        <v>1.743</v>
      </c>
      <c r="DI299" s="1">
        <v>0.229</v>
      </c>
      <c r="DJ299" s="1">
        <v>0.868</v>
      </c>
      <c r="DK299" s="1">
        <v>1.098</v>
      </c>
      <c r="DL299" s="1">
        <v>1138.098</v>
      </c>
      <c r="DM299" s="1">
        <v>518.325</v>
      </c>
      <c r="DN299" s="1">
        <v>1656.423</v>
      </c>
      <c r="DO299" s="1">
        <v>0.0</v>
      </c>
      <c r="DP299" s="1">
        <v>7.871</v>
      </c>
      <c r="DQ299" s="1">
        <v>7.871</v>
      </c>
      <c r="DR299" s="1" t="s">
        <v>149</v>
      </c>
      <c r="DS299" s="1" t="s">
        <v>149</v>
      </c>
      <c r="DT299" s="1" t="s">
        <v>158</v>
      </c>
      <c r="DU299" s="1" t="s">
        <v>149</v>
      </c>
      <c r="DV299" s="1">
        <v>924.09</v>
      </c>
      <c r="DW299" s="1" t="s">
        <v>1092</v>
      </c>
      <c r="DX299" s="1">
        <v>954.91</v>
      </c>
      <c r="DY299" s="1">
        <v>30.212</v>
      </c>
      <c r="DZ299" s="1">
        <v>913.231</v>
      </c>
      <c r="EA299" s="1" t="s">
        <v>149</v>
      </c>
      <c r="EB299" s="1" t="s">
        <v>149</v>
      </c>
      <c r="EC299" s="1" t="s">
        <v>158</v>
      </c>
      <c r="ED299" s="1" t="s">
        <v>149</v>
      </c>
      <c r="EE299" s="1" t="s">
        <v>1035</v>
      </c>
      <c r="EF299" s="1" t="s">
        <v>151</v>
      </c>
      <c r="EG299" s="1" t="s">
        <v>151</v>
      </c>
    </row>
    <row r="300" ht="14.25" customHeight="1">
      <c r="A300" s="1" t="s">
        <v>1040</v>
      </c>
      <c r="B300" s="1" t="s">
        <v>136</v>
      </c>
      <c r="C300" s="1">
        <v>51.0</v>
      </c>
      <c r="D300" s="4" t="s">
        <v>161</v>
      </c>
      <c r="E300" s="1">
        <v>94.4</v>
      </c>
      <c r="F300" s="1">
        <v>33.0</v>
      </c>
      <c r="G300" s="1" t="s">
        <v>138</v>
      </c>
      <c r="H300" s="1">
        <v>37.2</v>
      </c>
      <c r="I300" s="1">
        <v>105.0</v>
      </c>
      <c r="J300" s="1">
        <v>175.0</v>
      </c>
      <c r="K300" s="1">
        <v>5.303030303</v>
      </c>
      <c r="L300" s="1">
        <v>119.3</v>
      </c>
      <c r="M300" s="1">
        <v>2.0</v>
      </c>
      <c r="N300" s="1">
        <v>81.0</v>
      </c>
      <c r="O300" s="1">
        <v>5.5</v>
      </c>
      <c r="P300" s="1">
        <v>1.1</v>
      </c>
      <c r="Q300" s="1">
        <v>5.43</v>
      </c>
      <c r="R300" s="1">
        <v>0.202578269</v>
      </c>
      <c r="S300" s="1">
        <v>186.0</v>
      </c>
      <c r="T300" s="1">
        <v>9.44</v>
      </c>
      <c r="U300" s="1">
        <v>4.4955</v>
      </c>
      <c r="V300" s="1">
        <v>135.0</v>
      </c>
      <c r="W300" s="1">
        <f t="shared" si="1"/>
        <v>189.6534405</v>
      </c>
      <c r="X300" s="1">
        <v>84.2</v>
      </c>
      <c r="Y300" s="1">
        <v>53.01912082</v>
      </c>
      <c r="Z300" s="1">
        <f t="shared" si="2"/>
        <v>1.886112</v>
      </c>
      <c r="AA300" s="1">
        <v>0.346333863</v>
      </c>
      <c r="AB300" s="1">
        <v>69.0</v>
      </c>
      <c r="AC300" s="1">
        <v>26.75210799</v>
      </c>
      <c r="AD300" s="1" t="s">
        <v>139</v>
      </c>
      <c r="AE300" s="1">
        <v>38.11655401</v>
      </c>
      <c r="AF300" s="1">
        <v>89.6</v>
      </c>
      <c r="AG300" s="1" t="s">
        <v>140</v>
      </c>
      <c r="AH300" s="1" t="s">
        <v>141</v>
      </c>
      <c r="AI300" s="1" t="s">
        <v>142</v>
      </c>
      <c r="AJ300" s="1" t="s">
        <v>167</v>
      </c>
      <c r="AK300" s="1" t="s">
        <v>143</v>
      </c>
      <c r="AL300" s="1">
        <v>134.0</v>
      </c>
      <c r="AM300" s="1">
        <v>85.0</v>
      </c>
      <c r="AN300" s="1">
        <v>1976.79</v>
      </c>
      <c r="AO300" s="1">
        <v>25.2595</v>
      </c>
      <c r="AP300" s="1">
        <v>527.083</v>
      </c>
      <c r="AQ300" s="1">
        <v>974.289</v>
      </c>
      <c r="AR300" s="1">
        <v>12.8076</v>
      </c>
      <c r="AS300" s="1">
        <v>1025.15</v>
      </c>
      <c r="AT300" s="1">
        <v>3849.75</v>
      </c>
      <c r="AU300" s="1">
        <v>291.322</v>
      </c>
      <c r="AV300" s="1">
        <v>11.0952</v>
      </c>
      <c r="AW300" s="1">
        <v>1.42345</v>
      </c>
      <c r="AX300" s="1">
        <v>2.67147</v>
      </c>
      <c r="AY300" s="1">
        <v>898.992</v>
      </c>
      <c r="AZ300" s="1">
        <v>1.31242</v>
      </c>
      <c r="BA300" s="1">
        <v>1.88672</v>
      </c>
      <c r="BB300" s="1">
        <v>15.3073</v>
      </c>
      <c r="BC300" s="1">
        <v>7.07438</v>
      </c>
      <c r="BD300" s="1">
        <v>2.27834</v>
      </c>
      <c r="BE300" s="1">
        <v>351.083</v>
      </c>
      <c r="BF300" s="1">
        <v>7.34494</v>
      </c>
      <c r="BG300" s="1">
        <v>237.534</v>
      </c>
      <c r="BH300" s="1">
        <v>0.658859065</v>
      </c>
      <c r="BI300" s="1">
        <v>0.169802359</v>
      </c>
      <c r="BJ300" s="1">
        <v>0.093238701</v>
      </c>
      <c r="BK300" s="1">
        <v>0.0</v>
      </c>
      <c r="BL300" s="1" t="s">
        <v>144</v>
      </c>
      <c r="BM300" s="1" t="s">
        <v>145</v>
      </c>
      <c r="BN300" s="1" t="s">
        <v>145</v>
      </c>
      <c r="BO300" s="1" t="s">
        <v>145</v>
      </c>
      <c r="BP300" s="1" t="s">
        <v>146</v>
      </c>
      <c r="BQ300" s="1" t="s">
        <v>146</v>
      </c>
      <c r="BR300" s="1" t="s">
        <v>146</v>
      </c>
      <c r="BS300" s="1">
        <v>22.75977722</v>
      </c>
      <c r="BT300" s="1">
        <v>1.692854561</v>
      </c>
      <c r="BU300" s="1">
        <v>0.777609603</v>
      </c>
      <c r="BV300" s="1">
        <v>0.449174311</v>
      </c>
      <c r="BW300" s="1">
        <v>0.150224751</v>
      </c>
      <c r="BX300" s="1">
        <v>-1.176174113</v>
      </c>
      <c r="BY300" s="1">
        <v>-0.594928737</v>
      </c>
      <c r="BZ300" s="1" t="s">
        <v>1094</v>
      </c>
      <c r="CA300" s="1">
        <v>28.15178571</v>
      </c>
      <c r="CB300" s="1" t="s">
        <v>148</v>
      </c>
      <c r="CC300" s="1">
        <v>0.04351983</v>
      </c>
      <c r="CD300" s="1">
        <v>0.051628895</v>
      </c>
      <c r="CE300" s="1">
        <v>0.545856941</v>
      </c>
      <c r="CF300" s="1">
        <v>0.036543909</v>
      </c>
      <c r="CG300" s="1">
        <v>0.126770538</v>
      </c>
      <c r="CH300" s="1">
        <v>2640.106</v>
      </c>
      <c r="CI300" s="2" t="s">
        <v>1080</v>
      </c>
      <c r="CJ300" s="1">
        <v>804.042</v>
      </c>
      <c r="CK300" s="1">
        <v>268.778</v>
      </c>
      <c r="CL300" s="1">
        <v>535.264</v>
      </c>
      <c r="CM300" s="1">
        <v>90.945</v>
      </c>
      <c r="CN300" s="1">
        <v>624.638</v>
      </c>
      <c r="CO300" s="1">
        <v>2.08</v>
      </c>
      <c r="CP300" s="1">
        <v>0.0</v>
      </c>
      <c r="CQ300" s="1">
        <v>2.08</v>
      </c>
      <c r="CR300" s="1">
        <v>0.0</v>
      </c>
      <c r="CS300" s="1">
        <v>86.378</v>
      </c>
      <c r="CT300" s="1">
        <v>86.378</v>
      </c>
      <c r="CU300" s="1">
        <v>0.0</v>
      </c>
      <c r="CV300" s="1">
        <v>0.211</v>
      </c>
      <c r="CW300" s="1">
        <v>0.0</v>
      </c>
      <c r="CX300" s="1">
        <v>0.0</v>
      </c>
      <c r="CY300" s="1">
        <v>73.137</v>
      </c>
      <c r="CZ300" s="1">
        <v>0.571</v>
      </c>
      <c r="DA300" s="1">
        <v>6.774</v>
      </c>
      <c r="DB300" s="1">
        <v>7.345</v>
      </c>
      <c r="DC300" s="1">
        <v>0.0</v>
      </c>
      <c r="DD300" s="1">
        <v>0.403</v>
      </c>
      <c r="DE300" s="1">
        <v>0.403</v>
      </c>
      <c r="DF300" s="1">
        <v>7.555</v>
      </c>
      <c r="DG300" s="1">
        <v>2.505</v>
      </c>
      <c r="DH300" s="1">
        <v>10.06</v>
      </c>
      <c r="DI300" s="1">
        <v>0.937</v>
      </c>
      <c r="DJ300" s="1">
        <v>8.413</v>
      </c>
      <c r="DK300" s="1">
        <v>9.35</v>
      </c>
      <c r="DL300" s="1">
        <v>184.296</v>
      </c>
      <c r="DM300" s="1">
        <v>430.589</v>
      </c>
      <c r="DN300" s="1">
        <v>614.886</v>
      </c>
      <c r="DO300" s="1">
        <v>0.0</v>
      </c>
      <c r="DP300" s="1">
        <v>86.378</v>
      </c>
      <c r="DQ300" s="1">
        <v>86.378</v>
      </c>
      <c r="DR300" s="1" t="s">
        <v>149</v>
      </c>
      <c r="DS300" s="1" t="s">
        <v>149</v>
      </c>
      <c r="DT300" s="1" t="s">
        <v>157</v>
      </c>
      <c r="DU300" s="1" t="s">
        <v>149</v>
      </c>
      <c r="DV300" s="1">
        <v>1335.552</v>
      </c>
      <c r="DW300" s="1" t="s">
        <v>1092</v>
      </c>
      <c r="DX300" s="1">
        <v>406.741</v>
      </c>
      <c r="DY300" s="1">
        <v>46.007</v>
      </c>
      <c r="DZ300" s="1">
        <v>315.986</v>
      </c>
      <c r="EA300" s="1" t="s">
        <v>149</v>
      </c>
      <c r="EB300" s="1" t="s">
        <v>149</v>
      </c>
      <c r="EC300" s="1" t="s">
        <v>157</v>
      </c>
      <c r="ED300" s="1" t="s">
        <v>149</v>
      </c>
      <c r="EE300" s="1" t="s">
        <v>1041</v>
      </c>
      <c r="EF300" s="1" t="s">
        <v>151</v>
      </c>
      <c r="EG300" s="1" t="s">
        <v>151</v>
      </c>
    </row>
    <row r="301" ht="14.25" customHeight="1">
      <c r="A301" s="1" t="s">
        <v>1042</v>
      </c>
      <c r="B301" s="1" t="s">
        <v>136</v>
      </c>
      <c r="C301" s="1">
        <v>39.0</v>
      </c>
      <c r="D301" s="4" t="s">
        <v>137</v>
      </c>
      <c r="E301" s="1">
        <v>124.0</v>
      </c>
      <c r="F301" s="1">
        <v>43.0</v>
      </c>
      <c r="G301" s="1" t="s">
        <v>154</v>
      </c>
      <c r="H301" s="1">
        <v>42.2</v>
      </c>
      <c r="I301" s="1">
        <v>140.0</v>
      </c>
      <c r="J301" s="1">
        <v>225.0</v>
      </c>
      <c r="K301" s="1">
        <v>5.23255814</v>
      </c>
      <c r="L301" s="1">
        <v>118.0</v>
      </c>
      <c r="M301" s="1">
        <v>2.6</v>
      </c>
      <c r="N301" s="1">
        <v>86.0</v>
      </c>
      <c r="O301" s="1">
        <v>5.7</v>
      </c>
      <c r="P301" s="1">
        <v>2.66</v>
      </c>
      <c r="Q301" s="1">
        <v>6.2</v>
      </c>
      <c r="R301" s="1">
        <v>0.429032258</v>
      </c>
      <c r="S301" s="1">
        <v>211.0</v>
      </c>
      <c r="T301" s="1">
        <v>24.55</v>
      </c>
      <c r="U301" s="1">
        <v>4.773</v>
      </c>
      <c r="V301" s="1">
        <v>228.7</v>
      </c>
      <c r="W301" s="1">
        <f t="shared" si="1"/>
        <v>385.7030636</v>
      </c>
      <c r="X301" s="1">
        <v>32.8</v>
      </c>
      <c r="Y301" s="1">
        <v>19.2016959</v>
      </c>
      <c r="Z301" s="1">
        <f t="shared" si="2"/>
        <v>5.207873333</v>
      </c>
      <c r="AA301" s="1">
        <v>0.300437415</v>
      </c>
      <c r="AB301" s="1">
        <v>84.2</v>
      </c>
      <c r="AC301" s="1">
        <v>33.05569689</v>
      </c>
      <c r="AD301" s="1" t="s">
        <v>155</v>
      </c>
      <c r="AE301" s="1">
        <v>36.04380071</v>
      </c>
      <c r="AF301" s="1">
        <v>98.6</v>
      </c>
      <c r="AG301" s="1" t="s">
        <v>140</v>
      </c>
      <c r="AH301" s="1" t="s">
        <v>141</v>
      </c>
      <c r="AI301" s="1" t="s">
        <v>142</v>
      </c>
      <c r="AJ301" s="1" t="s">
        <v>167</v>
      </c>
      <c r="AK301" s="1" t="s">
        <v>143</v>
      </c>
      <c r="AL301" s="1">
        <v>129.0</v>
      </c>
      <c r="AM301" s="1">
        <v>76.0</v>
      </c>
      <c r="AN301" s="1">
        <v>1728.95</v>
      </c>
      <c r="AO301" s="1">
        <v>14.154</v>
      </c>
      <c r="AP301" s="1">
        <v>818.095</v>
      </c>
      <c r="AQ301" s="1">
        <v>1111.29</v>
      </c>
      <c r="AR301" s="1">
        <v>11.9316</v>
      </c>
      <c r="AS301" s="1">
        <v>1183.34</v>
      </c>
      <c r="AT301" s="1">
        <v>3361.78</v>
      </c>
      <c r="AU301" s="1">
        <v>227.385</v>
      </c>
      <c r="AV301" s="1">
        <v>10.1518</v>
      </c>
      <c r="AW301" s="1">
        <v>0.92727</v>
      </c>
      <c r="AX301" s="1">
        <v>2.90007</v>
      </c>
      <c r="AY301" s="1">
        <v>1045.79</v>
      </c>
      <c r="AZ301" s="1">
        <v>0.813361</v>
      </c>
      <c r="BA301" s="1">
        <v>1.83496</v>
      </c>
      <c r="BB301" s="1">
        <v>15.9092</v>
      </c>
      <c r="BC301" s="1">
        <v>4.97416</v>
      </c>
      <c r="BD301" s="1">
        <v>1.41233</v>
      </c>
      <c r="BE301" s="1">
        <v>266.959</v>
      </c>
      <c r="BF301" s="1">
        <v>7.12878</v>
      </c>
      <c r="BG301" s="1">
        <v>88.4381</v>
      </c>
      <c r="BH301" s="1">
        <v>1.610837432</v>
      </c>
      <c r="BI301" s="1">
        <v>0.621851907</v>
      </c>
      <c r="BJ301" s="1">
        <v>0.372718661</v>
      </c>
      <c r="BK301" s="1">
        <v>0.02274457</v>
      </c>
      <c r="BL301" s="1" t="s">
        <v>144</v>
      </c>
      <c r="BM301" s="1" t="s">
        <v>146</v>
      </c>
      <c r="BN301" s="1" t="s">
        <v>145</v>
      </c>
      <c r="BO301" s="1" t="s">
        <v>146</v>
      </c>
      <c r="BP301" s="1" t="s">
        <v>146</v>
      </c>
      <c r="BQ301" s="1" t="s">
        <v>146</v>
      </c>
      <c r="BR301" s="1" t="s">
        <v>145</v>
      </c>
      <c r="BS301" s="1">
        <v>23.49988755</v>
      </c>
      <c r="BT301" s="1">
        <v>1.570955033</v>
      </c>
      <c r="BU301" s="1">
        <v>0.831046241</v>
      </c>
      <c r="BV301" s="1">
        <v>0.420253098</v>
      </c>
      <c r="BW301" s="1">
        <v>0.100802723</v>
      </c>
      <c r="BX301" s="1">
        <v>0.845126074</v>
      </c>
      <c r="BY301" s="1">
        <v>0.488794722</v>
      </c>
      <c r="BZ301" s="1" t="s">
        <v>1091</v>
      </c>
      <c r="CA301" s="1">
        <v>31.62677485</v>
      </c>
      <c r="CB301" s="1" t="s">
        <v>148</v>
      </c>
      <c r="CC301" s="1" t="s">
        <v>147</v>
      </c>
      <c r="CD301" s="1" t="s">
        <v>147</v>
      </c>
      <c r="CE301" s="1" t="s">
        <v>147</v>
      </c>
      <c r="CF301" s="1" t="s">
        <v>147</v>
      </c>
      <c r="CG301" s="1" t="s">
        <v>147</v>
      </c>
      <c r="CH301" s="1">
        <v>1352.535</v>
      </c>
      <c r="CI301" s="2" t="s">
        <v>1080</v>
      </c>
      <c r="CJ301" s="1">
        <v>827.791</v>
      </c>
      <c r="CK301" s="1">
        <v>709.358</v>
      </c>
      <c r="CL301" s="1">
        <v>118.433</v>
      </c>
      <c r="CM301" s="1">
        <v>668.14</v>
      </c>
      <c r="CN301" s="1">
        <v>123.212</v>
      </c>
      <c r="CO301" s="1">
        <v>7.059</v>
      </c>
      <c r="CP301" s="1">
        <v>0.0</v>
      </c>
      <c r="CQ301" s="1">
        <v>7.059</v>
      </c>
      <c r="CR301" s="1">
        <v>0.0</v>
      </c>
      <c r="CS301" s="1">
        <v>29.38</v>
      </c>
      <c r="CT301" s="1">
        <v>29.38</v>
      </c>
      <c r="CU301" s="1">
        <v>0.0</v>
      </c>
      <c r="CV301" s="1">
        <v>4.641</v>
      </c>
      <c r="CW301" s="1">
        <v>0.0</v>
      </c>
      <c r="CX301" s="1">
        <v>0.0</v>
      </c>
      <c r="CY301" s="1">
        <v>662.947</v>
      </c>
      <c r="CZ301" s="1">
        <v>0.0</v>
      </c>
      <c r="DA301" s="1">
        <v>0.0</v>
      </c>
      <c r="DB301" s="1">
        <v>0.0</v>
      </c>
      <c r="DC301" s="1">
        <v>0.001</v>
      </c>
      <c r="DD301" s="1">
        <v>0.59</v>
      </c>
      <c r="DE301" s="1">
        <v>0.591</v>
      </c>
      <c r="DF301" s="1">
        <v>2.183</v>
      </c>
      <c r="DG301" s="1">
        <v>2.42</v>
      </c>
      <c r="DH301" s="1">
        <v>4.603</v>
      </c>
      <c r="DI301" s="1">
        <v>0.298</v>
      </c>
      <c r="DJ301" s="1">
        <v>23.182</v>
      </c>
      <c r="DK301" s="1">
        <v>23.48</v>
      </c>
      <c r="DL301" s="1">
        <v>36.853</v>
      </c>
      <c r="DM301" s="1">
        <v>62.845</v>
      </c>
      <c r="DN301" s="1">
        <v>99.698</v>
      </c>
      <c r="DO301" s="1">
        <v>0.0</v>
      </c>
      <c r="DP301" s="1">
        <v>29.38</v>
      </c>
      <c r="DQ301" s="1">
        <v>29.38</v>
      </c>
      <c r="DR301" s="1" t="s">
        <v>149</v>
      </c>
      <c r="DS301" s="1" t="s">
        <v>149</v>
      </c>
      <c r="DT301" s="1" t="s">
        <v>149</v>
      </c>
      <c r="DU301" s="1" t="s">
        <v>157</v>
      </c>
      <c r="DV301" s="1">
        <v>782.287</v>
      </c>
      <c r="DW301" s="1" t="s">
        <v>1092</v>
      </c>
      <c r="DX301" s="1">
        <v>478.782</v>
      </c>
      <c r="DY301" s="1">
        <v>386.443</v>
      </c>
      <c r="DZ301" s="1">
        <v>71.264</v>
      </c>
      <c r="EA301" s="1" t="s">
        <v>149</v>
      </c>
      <c r="EB301" s="1" t="s">
        <v>149</v>
      </c>
      <c r="EC301" s="1" t="s">
        <v>149</v>
      </c>
      <c r="ED301" s="1" t="s">
        <v>157</v>
      </c>
      <c r="EE301" s="1" t="s">
        <v>1043</v>
      </c>
      <c r="EF301" s="1" t="s">
        <v>151</v>
      </c>
      <c r="EG301" s="1" t="s">
        <v>151</v>
      </c>
    </row>
    <row r="302" ht="14.25" customHeight="1">
      <c r="A302" s="1" t="s">
        <v>1046</v>
      </c>
      <c r="B302" s="1" t="s">
        <v>153</v>
      </c>
      <c r="C302" s="1">
        <v>42.0</v>
      </c>
      <c r="D302" s="4" t="s">
        <v>161</v>
      </c>
      <c r="E302" s="1">
        <v>84.8</v>
      </c>
      <c r="F302" s="1">
        <v>67.0</v>
      </c>
      <c r="G302" s="1" t="s">
        <v>154</v>
      </c>
      <c r="H302" s="1">
        <v>24.0</v>
      </c>
      <c r="I302" s="1">
        <v>122.0</v>
      </c>
      <c r="J302" s="1">
        <v>213.0</v>
      </c>
      <c r="K302" s="1">
        <v>3.179104478</v>
      </c>
      <c r="L302" s="1">
        <v>87.0</v>
      </c>
      <c r="M302" s="1">
        <v>2.5</v>
      </c>
      <c r="N302" s="1">
        <v>74.0</v>
      </c>
      <c r="O302" s="1">
        <v>4.9</v>
      </c>
      <c r="P302" s="1">
        <v>7.3</v>
      </c>
      <c r="Q302" s="1">
        <v>11.16</v>
      </c>
      <c r="R302" s="1">
        <v>0.654121864</v>
      </c>
      <c r="S302" s="1">
        <v>120.0</v>
      </c>
      <c r="T302" s="1">
        <v>11.7</v>
      </c>
      <c r="U302" s="1">
        <v>4.107</v>
      </c>
      <c r="V302" s="1">
        <v>186.7</v>
      </c>
      <c r="W302" s="1">
        <f t="shared" si="1"/>
        <v>385.5024712</v>
      </c>
      <c r="X302" s="1">
        <v>70.0</v>
      </c>
      <c r="Y302" s="1">
        <v>46.82437115</v>
      </c>
      <c r="Z302" s="1">
        <f t="shared" si="2"/>
        <v>2.13564</v>
      </c>
      <c r="AA302" s="1">
        <v>0.339980187</v>
      </c>
      <c r="AB302" s="1">
        <v>58.0</v>
      </c>
      <c r="AC302" s="1">
        <v>26.08991755</v>
      </c>
      <c r="AD302" s="1" t="s">
        <v>139</v>
      </c>
      <c r="AE302" s="1">
        <v>40.41400085</v>
      </c>
      <c r="AF302" s="1">
        <v>82.7</v>
      </c>
      <c r="AG302" s="1" t="s">
        <v>140</v>
      </c>
      <c r="AH302" s="1" t="s">
        <v>154</v>
      </c>
      <c r="AI302" s="1" t="s">
        <v>142</v>
      </c>
      <c r="AJ302" s="1" t="s">
        <v>142</v>
      </c>
      <c r="AK302" s="1" t="s">
        <v>143</v>
      </c>
      <c r="AL302" s="1">
        <v>119.0</v>
      </c>
      <c r="AM302" s="1">
        <v>69.0</v>
      </c>
      <c r="AN302" s="1">
        <v>2075.86</v>
      </c>
      <c r="AO302" s="1">
        <v>18.6739</v>
      </c>
      <c r="AP302" s="1">
        <v>558.772</v>
      </c>
      <c r="AQ302" s="1">
        <v>906.77</v>
      </c>
      <c r="AR302" s="1">
        <v>12.6777</v>
      </c>
      <c r="AS302" s="1">
        <v>1048.6</v>
      </c>
      <c r="AT302" s="1">
        <v>2657.25</v>
      </c>
      <c r="AU302" s="1">
        <v>245.46</v>
      </c>
      <c r="AV302" s="1">
        <v>9.84375</v>
      </c>
      <c r="AW302" s="1">
        <v>2.02794</v>
      </c>
      <c r="AX302" s="1">
        <v>3.28083</v>
      </c>
      <c r="AY302" s="1">
        <v>957.224</v>
      </c>
      <c r="AZ302" s="1">
        <v>1.47748</v>
      </c>
      <c r="BA302" s="1">
        <v>1.96543</v>
      </c>
      <c r="BB302" s="1">
        <v>11.5869</v>
      </c>
      <c r="BC302" s="1">
        <v>4.70953</v>
      </c>
      <c r="BD302" s="1">
        <v>1.19962</v>
      </c>
      <c r="BE302" s="1">
        <v>320.829</v>
      </c>
      <c r="BF302" s="1">
        <v>6.92373</v>
      </c>
      <c r="BG302" s="1">
        <v>357.499</v>
      </c>
      <c r="BH302" s="1">
        <v>5.744940849</v>
      </c>
      <c r="BI302" s="1">
        <v>3.091340514</v>
      </c>
      <c r="BJ302" s="1">
        <v>1.642929249</v>
      </c>
      <c r="BK302" s="1">
        <v>0.011380184</v>
      </c>
      <c r="BL302" s="1" t="s">
        <v>156</v>
      </c>
      <c r="BM302" s="1" t="s">
        <v>146</v>
      </c>
      <c r="BN302" s="1" t="s">
        <v>146</v>
      </c>
      <c r="BO302" s="1" t="s">
        <v>146</v>
      </c>
      <c r="BP302" s="1" t="s">
        <v>146</v>
      </c>
      <c r="BQ302" s="1" t="s">
        <v>146</v>
      </c>
      <c r="BR302" s="1" t="s">
        <v>146</v>
      </c>
      <c r="BS302" s="1">
        <v>28.85314808</v>
      </c>
      <c r="BT302" s="1">
        <v>1.78623223</v>
      </c>
      <c r="BU302" s="1">
        <v>1.056831897</v>
      </c>
      <c r="BV302" s="1">
        <v>0.733565594</v>
      </c>
      <c r="BW302" s="1">
        <v>0.228289583</v>
      </c>
      <c r="BX302" s="1">
        <v>-0.183781995</v>
      </c>
      <c r="BY302" s="1">
        <v>-0.088526973</v>
      </c>
      <c r="BZ302" s="1" t="s">
        <v>1094</v>
      </c>
      <c r="CA302" s="1">
        <v>39.94195889</v>
      </c>
      <c r="CB302" s="1" t="s">
        <v>148</v>
      </c>
      <c r="CC302" s="1" t="s">
        <v>147</v>
      </c>
      <c r="CD302" s="1" t="s">
        <v>147</v>
      </c>
      <c r="CE302" s="1" t="s">
        <v>147</v>
      </c>
      <c r="CF302" s="1" t="s">
        <v>147</v>
      </c>
      <c r="CG302" s="1" t="s">
        <v>147</v>
      </c>
      <c r="CH302" s="1">
        <v>2602.563</v>
      </c>
      <c r="CI302" s="2" t="s">
        <v>1080</v>
      </c>
      <c r="CJ302" s="1">
        <v>1092.898</v>
      </c>
      <c r="CK302" s="1">
        <v>1075.019</v>
      </c>
      <c r="CL302" s="1">
        <v>17.88</v>
      </c>
      <c r="CM302" s="1">
        <v>1060.097</v>
      </c>
      <c r="CN302" s="1">
        <v>31.862</v>
      </c>
      <c r="CO302" s="1">
        <v>0.575</v>
      </c>
      <c r="CP302" s="1">
        <v>0.0</v>
      </c>
      <c r="CQ302" s="1">
        <v>0.575</v>
      </c>
      <c r="CR302" s="1">
        <v>0.0</v>
      </c>
      <c r="CS302" s="1">
        <v>0.365</v>
      </c>
      <c r="CT302" s="1">
        <v>0.365</v>
      </c>
      <c r="CU302" s="1">
        <v>0.0</v>
      </c>
      <c r="CV302" s="1">
        <v>0.46</v>
      </c>
      <c r="CW302" s="1">
        <v>0.0</v>
      </c>
      <c r="CX302" s="1">
        <v>0.0</v>
      </c>
      <c r="CY302" s="1">
        <v>1055.208</v>
      </c>
      <c r="CZ302" s="1">
        <v>0.0</v>
      </c>
      <c r="DA302" s="1">
        <v>0.0</v>
      </c>
      <c r="DB302" s="1">
        <v>0.0</v>
      </c>
      <c r="DC302" s="1">
        <v>4.425</v>
      </c>
      <c r="DD302" s="1">
        <v>0.0</v>
      </c>
      <c r="DE302" s="1">
        <v>4.425</v>
      </c>
      <c r="DF302" s="1">
        <v>0.37</v>
      </c>
      <c r="DG302" s="1">
        <v>0.094</v>
      </c>
      <c r="DH302" s="1">
        <v>0.464</v>
      </c>
      <c r="DI302" s="1">
        <v>0.156</v>
      </c>
      <c r="DJ302" s="1">
        <v>13.328</v>
      </c>
      <c r="DK302" s="1">
        <v>13.484</v>
      </c>
      <c r="DL302" s="1">
        <v>14.284</v>
      </c>
      <c r="DM302" s="1">
        <v>4.093</v>
      </c>
      <c r="DN302" s="1">
        <v>18.377</v>
      </c>
      <c r="DO302" s="1">
        <v>0.0</v>
      </c>
      <c r="DP302" s="1">
        <v>0.365</v>
      </c>
      <c r="DQ302" s="1">
        <v>0.365</v>
      </c>
      <c r="DR302" s="1" t="s">
        <v>149</v>
      </c>
      <c r="DS302" s="1" t="s">
        <v>149</v>
      </c>
      <c r="DT302" s="1" t="s">
        <v>149</v>
      </c>
      <c r="DU302" s="1" t="s">
        <v>158</v>
      </c>
      <c r="DV302" s="1">
        <v>1253.728</v>
      </c>
      <c r="DW302" s="1" t="s">
        <v>1092</v>
      </c>
      <c r="DX302" s="1">
        <v>526.48</v>
      </c>
      <c r="DY302" s="1">
        <v>510.678</v>
      </c>
      <c r="DZ302" s="1">
        <v>15.349</v>
      </c>
      <c r="EA302" s="1" t="s">
        <v>149</v>
      </c>
      <c r="EB302" s="1" t="s">
        <v>149</v>
      </c>
      <c r="EC302" s="1" t="s">
        <v>149</v>
      </c>
      <c r="ED302" s="1" t="s">
        <v>158</v>
      </c>
      <c r="EE302" s="1" t="s">
        <v>1047</v>
      </c>
      <c r="EF302" s="1" t="s">
        <v>151</v>
      </c>
      <c r="EG302" s="1" t="s">
        <v>151</v>
      </c>
    </row>
    <row r="303" ht="14.25" customHeight="1">
      <c r="A303" s="1" t="s">
        <v>1048</v>
      </c>
      <c r="B303" s="1" t="s">
        <v>153</v>
      </c>
      <c r="C303" s="1">
        <v>41.0</v>
      </c>
      <c r="D303" s="4" t="s">
        <v>161</v>
      </c>
      <c r="E303" s="1">
        <v>71.7</v>
      </c>
      <c r="F303" s="1">
        <v>53.0</v>
      </c>
      <c r="G303" s="1" t="s">
        <v>154</v>
      </c>
      <c r="H303" s="1">
        <v>16.8</v>
      </c>
      <c r="I303" s="1">
        <v>93.0</v>
      </c>
      <c r="J303" s="1">
        <v>163.0</v>
      </c>
      <c r="K303" s="1">
        <v>3.075471698</v>
      </c>
      <c r="L303" s="1">
        <v>87.0</v>
      </c>
      <c r="M303" s="1">
        <v>0.6</v>
      </c>
      <c r="N303" s="1">
        <v>82.0</v>
      </c>
      <c r="O303" s="1">
        <v>4.9</v>
      </c>
      <c r="P303" s="1">
        <v>14.22</v>
      </c>
      <c r="Q303" s="1">
        <v>23.16</v>
      </c>
      <c r="R303" s="1">
        <v>0.613989637</v>
      </c>
      <c r="S303" s="1">
        <v>84.0</v>
      </c>
      <c r="T303" s="1">
        <v>14.55</v>
      </c>
      <c r="U303" s="1">
        <v>4.551</v>
      </c>
      <c r="V303" s="1">
        <v>176.2</v>
      </c>
      <c r="W303" s="1">
        <f t="shared" si="1"/>
        <v>276.8791627</v>
      </c>
      <c r="X303" s="1">
        <v>55.0</v>
      </c>
      <c r="Y303" s="1">
        <v>33.97916398</v>
      </c>
      <c r="Z303" s="1">
        <f t="shared" si="2"/>
        <v>2.94298</v>
      </c>
      <c r="AA303" s="1">
        <v>0.324611336</v>
      </c>
      <c r="AB303" s="1">
        <v>79.2</v>
      </c>
      <c r="AC303" s="1">
        <v>28.88048729</v>
      </c>
      <c r="AD303" s="1" t="s">
        <v>139</v>
      </c>
      <c r="AE303" s="1">
        <v>38.30997828</v>
      </c>
      <c r="AF303" s="1">
        <v>93.0</v>
      </c>
      <c r="AG303" s="1" t="s">
        <v>140</v>
      </c>
      <c r="AH303" s="1" t="s">
        <v>141</v>
      </c>
      <c r="AI303" s="1" t="s">
        <v>167</v>
      </c>
      <c r="AJ303" s="1" t="s">
        <v>142</v>
      </c>
      <c r="AK303" s="1" t="s">
        <v>143</v>
      </c>
      <c r="AL303" s="1">
        <v>116.0</v>
      </c>
      <c r="AM303" s="1">
        <v>77.0</v>
      </c>
      <c r="AN303" s="1">
        <v>1816.55</v>
      </c>
      <c r="AO303" s="1">
        <v>22.9851</v>
      </c>
      <c r="AP303" s="1">
        <v>825.007</v>
      </c>
      <c r="AQ303" s="1">
        <v>1121.67</v>
      </c>
      <c r="AR303" s="1">
        <v>16.127</v>
      </c>
      <c r="AS303" s="1">
        <v>1361.35</v>
      </c>
      <c r="AT303" s="1">
        <v>3177.14</v>
      </c>
      <c r="AU303" s="1">
        <v>442.174</v>
      </c>
      <c r="AV303" s="1">
        <v>11.692</v>
      </c>
      <c r="AW303" s="1">
        <v>4.15505</v>
      </c>
      <c r="AX303" s="1">
        <v>3.76836</v>
      </c>
      <c r="AY303" s="1">
        <v>935.161</v>
      </c>
      <c r="AZ303" s="1">
        <v>1.2436</v>
      </c>
      <c r="BA303" s="1">
        <v>1.72071</v>
      </c>
      <c r="BB303" s="1">
        <v>11.6922</v>
      </c>
      <c r="BC303" s="1">
        <v>4.84807</v>
      </c>
      <c r="BD303" s="1">
        <v>0.996924</v>
      </c>
      <c r="BE303" s="1">
        <v>396.6</v>
      </c>
      <c r="BF303" s="1">
        <v>7.51289</v>
      </c>
      <c r="BG303" s="1">
        <v>205.501</v>
      </c>
      <c r="BH303" s="1">
        <v>2.441147167</v>
      </c>
      <c r="BI303" s="1">
        <v>0.903237718</v>
      </c>
      <c r="BJ303" s="1">
        <v>0.415802352</v>
      </c>
      <c r="BK303" s="1">
        <v>0.042918625</v>
      </c>
      <c r="BL303" s="1" t="s">
        <v>156</v>
      </c>
      <c r="BM303" s="1" t="s">
        <v>146</v>
      </c>
      <c r="BN303" s="1" t="s">
        <v>146</v>
      </c>
      <c r="BO303" s="1" t="s">
        <v>146</v>
      </c>
      <c r="BP303" s="1" t="s">
        <v>146</v>
      </c>
      <c r="BQ303" s="1" t="s">
        <v>146</v>
      </c>
      <c r="BR303" s="1" t="s">
        <v>146</v>
      </c>
      <c r="BS303" s="1" t="s">
        <v>147</v>
      </c>
      <c r="BT303" s="1" t="s">
        <v>147</v>
      </c>
      <c r="BU303" s="1" t="s">
        <v>147</v>
      </c>
      <c r="BV303" s="1" t="s">
        <v>147</v>
      </c>
      <c r="BW303" s="1" t="s">
        <v>147</v>
      </c>
      <c r="BX303" s="1">
        <v>-0.905441884</v>
      </c>
      <c r="BY303" s="1">
        <v>-0.498316942</v>
      </c>
      <c r="BZ303" s="1" t="s">
        <v>1094</v>
      </c>
      <c r="CA303" s="1">
        <v>40.38709677</v>
      </c>
      <c r="CB303" s="1" t="s">
        <v>148</v>
      </c>
      <c r="CC303" s="1">
        <v>0.067880108</v>
      </c>
      <c r="CD303" s="1">
        <v>0.172215308</v>
      </c>
      <c r="CE303" s="1">
        <v>0.166511097</v>
      </c>
      <c r="CF303" s="1">
        <v>0.255341216</v>
      </c>
      <c r="CG303" s="1">
        <v>0.143849824</v>
      </c>
      <c r="CH303" s="1">
        <v>1499.33</v>
      </c>
      <c r="CI303" s="2" t="s">
        <v>1080</v>
      </c>
      <c r="CJ303" s="1">
        <v>709.216</v>
      </c>
      <c r="CK303" s="1">
        <v>432.571</v>
      </c>
      <c r="CL303" s="1">
        <v>276.645</v>
      </c>
      <c r="CM303" s="1">
        <v>161.886</v>
      </c>
      <c r="CN303" s="1">
        <v>502.291</v>
      </c>
      <c r="CO303" s="1">
        <v>8.901</v>
      </c>
      <c r="CP303" s="1">
        <v>0.0</v>
      </c>
      <c r="CQ303" s="1">
        <v>8.901</v>
      </c>
      <c r="CR303" s="1">
        <v>0.145</v>
      </c>
      <c r="CS303" s="1">
        <v>35.993</v>
      </c>
      <c r="CT303" s="1">
        <v>36.138</v>
      </c>
      <c r="CU303" s="1">
        <v>0.0</v>
      </c>
      <c r="CV303" s="1">
        <v>0.329</v>
      </c>
      <c r="CW303" s="1">
        <v>0.0</v>
      </c>
      <c r="CX303" s="1">
        <v>0.0</v>
      </c>
      <c r="CY303" s="1">
        <v>0.0</v>
      </c>
      <c r="CZ303" s="1">
        <v>65.746</v>
      </c>
      <c r="DA303" s="1">
        <v>17.779</v>
      </c>
      <c r="DB303" s="1">
        <v>83.524</v>
      </c>
      <c r="DC303" s="1">
        <v>9.948</v>
      </c>
      <c r="DD303" s="1">
        <v>6.102</v>
      </c>
      <c r="DE303" s="1">
        <v>16.05</v>
      </c>
      <c r="DF303" s="1">
        <v>53.361</v>
      </c>
      <c r="DG303" s="1">
        <v>8.951</v>
      </c>
      <c r="DH303" s="1">
        <v>62.312</v>
      </c>
      <c r="DI303" s="1">
        <v>0.239</v>
      </c>
      <c r="DJ303" s="1">
        <v>5.466</v>
      </c>
      <c r="DK303" s="1">
        <v>5.705</v>
      </c>
      <c r="DL303" s="1">
        <v>294.219</v>
      </c>
      <c r="DM303" s="1">
        <v>202.342</v>
      </c>
      <c r="DN303" s="1">
        <v>496.561</v>
      </c>
      <c r="DO303" s="1">
        <v>0.145</v>
      </c>
      <c r="DP303" s="1">
        <v>35.993</v>
      </c>
      <c r="DQ303" s="1">
        <v>36.138</v>
      </c>
      <c r="DR303" s="1" t="s">
        <v>149</v>
      </c>
      <c r="DS303" s="1" t="s">
        <v>157</v>
      </c>
      <c r="DT303" s="1" t="s">
        <v>157</v>
      </c>
      <c r="DU303" s="1" t="s">
        <v>149</v>
      </c>
      <c r="DV303" s="1">
        <v>825.372</v>
      </c>
      <c r="DW303" s="1" t="s">
        <v>1092</v>
      </c>
      <c r="DX303" s="1">
        <v>390.419</v>
      </c>
      <c r="DY303" s="1">
        <v>89.118</v>
      </c>
      <c r="DZ303" s="1">
        <v>276.508</v>
      </c>
      <c r="EA303" s="1" t="s">
        <v>149</v>
      </c>
      <c r="EB303" s="1" t="s">
        <v>157</v>
      </c>
      <c r="EC303" s="1" t="s">
        <v>157</v>
      </c>
      <c r="ED303" s="1" t="s">
        <v>149</v>
      </c>
      <c r="EE303" s="1" t="s">
        <v>1049</v>
      </c>
      <c r="EF303" s="1" t="s">
        <v>151</v>
      </c>
      <c r="EG303" s="1" t="s">
        <v>151</v>
      </c>
    </row>
    <row r="304" ht="14.25" customHeight="1">
      <c r="A304" s="1" t="s">
        <v>1050</v>
      </c>
      <c r="B304" s="1" t="s">
        <v>153</v>
      </c>
      <c r="C304" s="1">
        <v>39.0</v>
      </c>
      <c r="D304" s="4" t="s">
        <v>137</v>
      </c>
      <c r="E304" s="1">
        <v>111.0</v>
      </c>
      <c r="F304" s="1">
        <v>38.0</v>
      </c>
      <c r="G304" s="1" t="s">
        <v>154</v>
      </c>
      <c r="H304" s="1">
        <v>40.6</v>
      </c>
      <c r="I304" s="1">
        <v>106.0</v>
      </c>
      <c r="J304" s="1">
        <v>184.0</v>
      </c>
      <c r="K304" s="1">
        <v>4.842105263</v>
      </c>
      <c r="L304" s="1">
        <v>159.0</v>
      </c>
      <c r="M304" s="1">
        <v>3.4</v>
      </c>
      <c r="N304" s="1">
        <v>87.0</v>
      </c>
      <c r="O304" s="1">
        <v>5.2</v>
      </c>
      <c r="P304" s="1">
        <v>7.7</v>
      </c>
      <c r="Q304" s="1">
        <v>4.96</v>
      </c>
      <c r="R304" s="1">
        <v>1.552419355</v>
      </c>
      <c r="S304" s="1">
        <v>203.0</v>
      </c>
      <c r="T304" s="1">
        <v>9.79</v>
      </c>
      <c r="U304" s="1">
        <v>4.8285</v>
      </c>
      <c r="V304" s="1">
        <v>120.0</v>
      </c>
      <c r="W304" s="1">
        <f t="shared" si="1"/>
        <v>147.384268</v>
      </c>
      <c r="X304" s="1">
        <v>79.7</v>
      </c>
      <c r="Y304" s="1">
        <v>47.5978779</v>
      </c>
      <c r="Z304" s="1">
        <f t="shared" si="2"/>
        <v>2.100934</v>
      </c>
      <c r="AA304" s="1">
        <v>0.340804653</v>
      </c>
      <c r="AB304" s="1">
        <v>61.4</v>
      </c>
      <c r="AC304" s="1">
        <v>23.22347947</v>
      </c>
      <c r="AD304" s="1" t="s">
        <v>154</v>
      </c>
      <c r="AE304" s="1">
        <v>35.06556977</v>
      </c>
      <c r="AF304" s="1">
        <v>80.5</v>
      </c>
      <c r="AG304" s="1" t="s">
        <v>140</v>
      </c>
      <c r="AH304" s="1" t="s">
        <v>154</v>
      </c>
      <c r="AI304" s="1" t="s">
        <v>142</v>
      </c>
      <c r="AJ304" s="1" t="s">
        <v>167</v>
      </c>
      <c r="AK304" s="1" t="s">
        <v>170</v>
      </c>
      <c r="AL304" s="1">
        <v>106.0</v>
      </c>
      <c r="AM304" s="1">
        <v>80.0</v>
      </c>
      <c r="AN304" s="1">
        <v>1912.27</v>
      </c>
      <c r="AO304" s="1">
        <v>10.589</v>
      </c>
      <c r="AP304" s="1">
        <v>430.784</v>
      </c>
      <c r="AQ304" s="1">
        <v>752.717</v>
      </c>
      <c r="AR304" s="1">
        <v>11.8344</v>
      </c>
      <c r="AS304" s="1">
        <v>2025.75</v>
      </c>
      <c r="AT304" s="1">
        <v>2158.49</v>
      </c>
      <c r="AU304" s="1">
        <v>137.751</v>
      </c>
      <c r="AV304" s="1">
        <v>10.2616</v>
      </c>
      <c r="AW304" s="1">
        <v>0.728567</v>
      </c>
      <c r="AX304" s="1">
        <v>2.1132</v>
      </c>
      <c r="AY304" s="1">
        <v>700.578</v>
      </c>
      <c r="AZ304" s="1">
        <v>0.779078</v>
      </c>
      <c r="BA304" s="1">
        <v>1.80166</v>
      </c>
      <c r="BB304" s="1">
        <v>9.53361</v>
      </c>
      <c r="BC304" s="1">
        <v>4.43079</v>
      </c>
      <c r="BD304" s="1">
        <v>2.12456</v>
      </c>
      <c r="BE304" s="1">
        <v>266.603</v>
      </c>
      <c r="BF304" s="1">
        <v>7.28541</v>
      </c>
      <c r="BG304" s="1">
        <v>83.5043</v>
      </c>
      <c r="BH304" s="1">
        <v>0.888298005</v>
      </c>
      <c r="BI304" s="1">
        <v>0.149018378</v>
      </c>
      <c r="BJ304" s="1">
        <v>0.064922227</v>
      </c>
      <c r="BK304" s="1">
        <v>0.005492481</v>
      </c>
      <c r="BL304" s="1" t="s">
        <v>144</v>
      </c>
      <c r="BM304" s="1" t="s">
        <v>146</v>
      </c>
      <c r="BN304" s="1" t="s">
        <v>145</v>
      </c>
      <c r="BO304" s="1" t="s">
        <v>145</v>
      </c>
      <c r="BP304" s="1" t="s">
        <v>146</v>
      </c>
      <c r="BQ304" s="1" t="s">
        <v>145</v>
      </c>
      <c r="BR304" s="1" t="s">
        <v>146</v>
      </c>
      <c r="BS304" s="1">
        <v>2.42187631</v>
      </c>
      <c r="BT304" s="1">
        <v>0.34114249</v>
      </c>
      <c r="BU304" s="1">
        <v>0.365374637</v>
      </c>
      <c r="BV304" s="1">
        <v>0.280986735</v>
      </c>
      <c r="BW304" s="1">
        <v>0.128217831</v>
      </c>
      <c r="BX304" s="1">
        <v>1.545553027</v>
      </c>
      <c r="BY304" s="1">
        <v>0.808343633</v>
      </c>
      <c r="BZ304" s="1" t="s">
        <v>1091</v>
      </c>
      <c r="CA304" s="1">
        <v>35.60248447</v>
      </c>
      <c r="CB304" s="1" t="s">
        <v>148</v>
      </c>
      <c r="CC304" s="1">
        <v>0.279675252</v>
      </c>
      <c r="CD304" s="1">
        <v>0.187056738</v>
      </c>
      <c r="CE304" s="1">
        <v>0.07946062</v>
      </c>
      <c r="CF304" s="1">
        <v>0.106056364</v>
      </c>
      <c r="CG304" s="1">
        <v>0.058930571</v>
      </c>
      <c r="CH304" s="1">
        <v>668.99</v>
      </c>
      <c r="CI304" s="2" t="s">
        <v>1093</v>
      </c>
      <c r="CJ304" s="1">
        <v>653.182</v>
      </c>
      <c r="CK304" s="1">
        <v>474.734</v>
      </c>
      <c r="CL304" s="1">
        <v>178.448</v>
      </c>
      <c r="CM304" s="1">
        <v>185.028</v>
      </c>
      <c r="CN304" s="1">
        <v>462.262</v>
      </c>
      <c r="CO304" s="1">
        <v>5.516</v>
      </c>
      <c r="CP304" s="1">
        <v>0.0</v>
      </c>
      <c r="CQ304" s="1">
        <v>5.516</v>
      </c>
      <c r="CR304" s="1">
        <v>0.0</v>
      </c>
      <c r="CS304" s="1">
        <v>0.376</v>
      </c>
      <c r="CT304" s="1">
        <v>0.376</v>
      </c>
      <c r="CU304" s="1">
        <v>0.0</v>
      </c>
      <c r="CV304" s="1">
        <v>2.61</v>
      </c>
      <c r="CW304" s="1">
        <v>1.013</v>
      </c>
      <c r="CX304" s="1">
        <v>0.0</v>
      </c>
      <c r="CY304" s="1">
        <v>136.728</v>
      </c>
      <c r="CZ304" s="1">
        <v>0.0</v>
      </c>
      <c r="DA304" s="1">
        <v>8.46</v>
      </c>
      <c r="DB304" s="1">
        <v>8.46</v>
      </c>
      <c r="DC304" s="1">
        <v>22.219</v>
      </c>
      <c r="DD304" s="1">
        <v>0.491</v>
      </c>
      <c r="DE304" s="1">
        <v>22.709</v>
      </c>
      <c r="DF304" s="1">
        <v>7.475</v>
      </c>
      <c r="DG304" s="1">
        <v>2.775</v>
      </c>
      <c r="DH304" s="1">
        <v>10.25</v>
      </c>
      <c r="DI304" s="1">
        <v>1.385</v>
      </c>
      <c r="DJ304" s="1">
        <v>1.867</v>
      </c>
      <c r="DK304" s="1">
        <v>3.252</v>
      </c>
      <c r="DL304" s="1">
        <v>294.513</v>
      </c>
      <c r="DM304" s="1">
        <v>164.462</v>
      </c>
      <c r="DN304" s="1">
        <v>458.975</v>
      </c>
      <c r="DO304" s="1">
        <v>0.0</v>
      </c>
      <c r="DP304" s="1">
        <v>0.376</v>
      </c>
      <c r="DQ304" s="1">
        <v>0.376</v>
      </c>
      <c r="DR304" s="1" t="s">
        <v>158</v>
      </c>
      <c r="DS304" s="1" t="s">
        <v>157</v>
      </c>
      <c r="DT304" s="1" t="s">
        <v>157</v>
      </c>
      <c r="DU304" s="1" t="s">
        <v>157</v>
      </c>
      <c r="DV304" s="1">
        <v>349.841</v>
      </c>
      <c r="DW304" s="1" t="s">
        <v>1093</v>
      </c>
      <c r="DX304" s="1">
        <v>341.574</v>
      </c>
      <c r="DY304" s="1">
        <v>96.758</v>
      </c>
      <c r="DZ304" s="1">
        <v>241.735</v>
      </c>
      <c r="EA304" s="1" t="s">
        <v>158</v>
      </c>
      <c r="EB304" s="1" t="s">
        <v>157</v>
      </c>
      <c r="EC304" s="1" t="s">
        <v>157</v>
      </c>
      <c r="ED304" s="1" t="s">
        <v>149</v>
      </c>
      <c r="EE304" s="1" t="s">
        <v>1051</v>
      </c>
      <c r="EF304" s="1" t="s">
        <v>151</v>
      </c>
      <c r="EG304" s="1" t="s">
        <v>151</v>
      </c>
    </row>
    <row r="305" ht="14.25" customHeight="1">
      <c r="A305" s="1" t="s">
        <v>1052</v>
      </c>
      <c r="B305" s="1" t="s">
        <v>153</v>
      </c>
      <c r="C305" s="1">
        <v>33.0</v>
      </c>
      <c r="D305" s="4" t="s">
        <v>137</v>
      </c>
      <c r="E305" s="1">
        <v>85.8</v>
      </c>
      <c r="F305" s="1">
        <v>43.0</v>
      </c>
      <c r="G305" s="1" t="s">
        <v>154</v>
      </c>
      <c r="H305" s="1">
        <v>21.0</v>
      </c>
      <c r="I305" s="1">
        <v>111.0</v>
      </c>
      <c r="J305" s="1">
        <v>175.0</v>
      </c>
      <c r="K305" s="1">
        <v>4.069767442</v>
      </c>
      <c r="L305" s="1">
        <v>134.0</v>
      </c>
      <c r="M305" s="1">
        <v>1.0</v>
      </c>
      <c r="N305" s="1">
        <v>75.0</v>
      </c>
      <c r="O305" s="1">
        <v>5.4</v>
      </c>
      <c r="P305" s="1">
        <v>7.29</v>
      </c>
      <c r="Q305" s="1">
        <v>6.26</v>
      </c>
      <c r="R305" s="1">
        <v>1.164536741</v>
      </c>
      <c r="S305" s="1">
        <v>105.0</v>
      </c>
      <c r="T305" s="1">
        <v>19.87</v>
      </c>
      <c r="U305" s="1">
        <v>4.1625</v>
      </c>
      <c r="V305" s="1">
        <v>258.9</v>
      </c>
      <c r="W305" s="1">
        <f t="shared" si="1"/>
        <v>599.8490566</v>
      </c>
      <c r="X305" s="1">
        <v>41.7</v>
      </c>
      <c r="Y305" s="1">
        <v>27.20385207</v>
      </c>
      <c r="Z305" s="1">
        <f t="shared" si="2"/>
        <v>3.67595</v>
      </c>
      <c r="AA305" s="1">
        <v>0.314743588</v>
      </c>
      <c r="AB305" s="1">
        <v>61.8</v>
      </c>
      <c r="AC305" s="1">
        <v>26.36562639</v>
      </c>
      <c r="AD305" s="1" t="s">
        <v>139</v>
      </c>
      <c r="AE305" s="1">
        <v>33.28666944</v>
      </c>
      <c r="AF305" s="1">
        <v>83.3</v>
      </c>
      <c r="AG305" s="1" t="s">
        <v>140</v>
      </c>
      <c r="AH305" s="1" t="s">
        <v>154</v>
      </c>
      <c r="AI305" s="1" t="s">
        <v>142</v>
      </c>
      <c r="AJ305" s="1" t="s">
        <v>142</v>
      </c>
      <c r="AK305" s="1" t="s">
        <v>173</v>
      </c>
      <c r="AL305" s="1">
        <v>101.0</v>
      </c>
      <c r="AM305" s="1">
        <v>67.0</v>
      </c>
      <c r="AN305" s="1">
        <v>2138.69</v>
      </c>
      <c r="AO305" s="1">
        <v>21.7296</v>
      </c>
      <c r="AP305" s="1">
        <v>464.874</v>
      </c>
      <c r="AQ305" s="1">
        <v>990.888</v>
      </c>
      <c r="AR305" s="1">
        <v>11.8919</v>
      </c>
      <c r="AS305" s="1">
        <v>1009.76</v>
      </c>
      <c r="AT305" s="1">
        <v>3251.09</v>
      </c>
      <c r="AU305" s="1">
        <v>253.838</v>
      </c>
      <c r="AV305" s="1">
        <v>10.3379</v>
      </c>
      <c r="AW305" s="1">
        <v>1.54308</v>
      </c>
      <c r="AX305" s="1">
        <v>2.97544</v>
      </c>
      <c r="AY305" s="1">
        <v>664.08</v>
      </c>
      <c r="AZ305" s="1">
        <v>1.52795</v>
      </c>
      <c r="BA305" s="1">
        <v>1.61105</v>
      </c>
      <c r="BB305" s="1">
        <v>18.2683</v>
      </c>
      <c r="BC305" s="1">
        <v>5.46766</v>
      </c>
      <c r="BD305" s="1">
        <v>0.905982</v>
      </c>
      <c r="BE305" s="1">
        <v>304.059</v>
      </c>
      <c r="BF305" s="1">
        <v>6.98634</v>
      </c>
      <c r="BG305" s="1">
        <v>227.684</v>
      </c>
      <c r="BH305" s="1">
        <v>1.625371327</v>
      </c>
      <c r="BI305" s="1">
        <v>0.428926078</v>
      </c>
      <c r="BJ305" s="1">
        <v>0.322299014</v>
      </c>
      <c r="BK305" s="1">
        <v>0.027936326</v>
      </c>
      <c r="BL305" s="1" t="s">
        <v>144</v>
      </c>
      <c r="BM305" s="1" t="s">
        <v>146</v>
      </c>
      <c r="BN305" s="1" t="s">
        <v>146</v>
      </c>
      <c r="BO305" s="1" t="s">
        <v>145</v>
      </c>
      <c r="BP305" s="1" t="s">
        <v>146</v>
      </c>
      <c r="BQ305" s="1" t="s">
        <v>146</v>
      </c>
      <c r="BR305" s="1" t="s">
        <v>145</v>
      </c>
      <c r="BS305" s="1">
        <v>3.318291509</v>
      </c>
      <c r="BT305" s="1">
        <v>0.297808422</v>
      </c>
      <c r="BU305" s="1">
        <v>0.366027305</v>
      </c>
      <c r="BV305" s="1">
        <v>0.22433689</v>
      </c>
      <c r="BW305" s="1">
        <v>0.08066187</v>
      </c>
      <c r="BX305" s="1">
        <v>0.061834061</v>
      </c>
      <c r="BY305" s="1">
        <v>0.028907929</v>
      </c>
      <c r="BZ305" s="1" t="s">
        <v>1091</v>
      </c>
      <c r="CA305" s="1">
        <v>39.24129652</v>
      </c>
      <c r="CB305" s="1" t="s">
        <v>148</v>
      </c>
      <c r="CC305" s="1">
        <v>0.030315789</v>
      </c>
      <c r="CD305" s="1">
        <v>0.139636364</v>
      </c>
      <c r="CE305" s="1">
        <v>0.037014354</v>
      </c>
      <c r="CF305" s="1">
        <v>0.400574163</v>
      </c>
      <c r="CG305" s="1">
        <v>0.156937799</v>
      </c>
      <c r="CH305" s="1">
        <v>939.232</v>
      </c>
      <c r="CI305" s="2" t="s">
        <v>1093</v>
      </c>
      <c r="CJ305" s="1">
        <v>415.257</v>
      </c>
      <c r="CK305" s="1">
        <v>169.841</v>
      </c>
      <c r="CL305" s="1">
        <v>245.417</v>
      </c>
      <c r="CM305" s="1">
        <v>293.927</v>
      </c>
      <c r="CN305" s="1">
        <v>105.983</v>
      </c>
      <c r="CO305" s="1">
        <v>0.0</v>
      </c>
      <c r="CP305" s="1">
        <v>0.0</v>
      </c>
      <c r="CQ305" s="1">
        <v>0.0</v>
      </c>
      <c r="CR305" s="1">
        <v>0.0</v>
      </c>
      <c r="CS305" s="1">
        <v>15.168</v>
      </c>
      <c r="CT305" s="1">
        <v>15.168</v>
      </c>
      <c r="CU305" s="1">
        <v>0.18</v>
      </c>
      <c r="CV305" s="1">
        <v>0.0</v>
      </c>
      <c r="CW305" s="1">
        <v>36.501</v>
      </c>
      <c r="CX305" s="1">
        <v>0.0</v>
      </c>
      <c r="CY305" s="1">
        <v>74.972</v>
      </c>
      <c r="CZ305" s="1">
        <v>0.0</v>
      </c>
      <c r="DA305" s="1">
        <v>170.963</v>
      </c>
      <c r="DB305" s="1">
        <v>170.963</v>
      </c>
      <c r="DC305" s="1">
        <v>0.0</v>
      </c>
      <c r="DD305" s="1">
        <v>6.163</v>
      </c>
      <c r="DE305" s="1">
        <v>6.163</v>
      </c>
      <c r="DF305" s="1">
        <v>1.16</v>
      </c>
      <c r="DG305" s="1">
        <v>4.169</v>
      </c>
      <c r="DH305" s="1">
        <v>5.329</v>
      </c>
      <c r="DI305" s="1">
        <v>2.961</v>
      </c>
      <c r="DJ305" s="1">
        <v>22.94</v>
      </c>
      <c r="DK305" s="1">
        <v>25.901</v>
      </c>
      <c r="DL305" s="1">
        <v>54.053</v>
      </c>
      <c r="DM305" s="1">
        <v>26.001</v>
      </c>
      <c r="DN305" s="1">
        <v>80.055</v>
      </c>
      <c r="DO305" s="1">
        <v>0.0</v>
      </c>
      <c r="DP305" s="1">
        <v>15.168</v>
      </c>
      <c r="DQ305" s="1">
        <v>15.168</v>
      </c>
      <c r="DR305" s="1" t="s">
        <v>157</v>
      </c>
      <c r="DS305" s="1" t="s">
        <v>157</v>
      </c>
      <c r="DT305" s="1" t="s">
        <v>149</v>
      </c>
      <c r="DU305" s="1" t="s">
        <v>158</v>
      </c>
      <c r="DV305" s="1">
        <v>439.162</v>
      </c>
      <c r="DW305" s="1" t="s">
        <v>1093</v>
      </c>
      <c r="DX305" s="1">
        <v>194.164</v>
      </c>
      <c r="DY305" s="1">
        <v>137.433</v>
      </c>
      <c r="DZ305" s="1">
        <v>49.555</v>
      </c>
      <c r="EA305" s="1" t="s">
        <v>157</v>
      </c>
      <c r="EB305" s="1" t="s">
        <v>157</v>
      </c>
      <c r="EC305" s="1" t="s">
        <v>149</v>
      </c>
      <c r="ED305" s="1" t="s">
        <v>158</v>
      </c>
      <c r="EE305" s="1" t="s">
        <v>1053</v>
      </c>
      <c r="EF305" s="1" t="s">
        <v>151</v>
      </c>
      <c r="EG305" s="1" t="s">
        <v>151</v>
      </c>
    </row>
    <row r="306" ht="14.25" customHeight="1">
      <c r="A306" s="1" t="s">
        <v>1054</v>
      </c>
      <c r="B306" s="1" t="s">
        <v>136</v>
      </c>
      <c r="C306" s="1">
        <v>47.0</v>
      </c>
      <c r="D306" s="4" t="s">
        <v>161</v>
      </c>
      <c r="E306" s="1">
        <v>127.0</v>
      </c>
      <c r="F306" s="1">
        <v>46.0</v>
      </c>
      <c r="G306" s="1" t="s">
        <v>154</v>
      </c>
      <c r="H306" s="1">
        <v>21.6</v>
      </c>
      <c r="I306" s="1">
        <v>167.0</v>
      </c>
      <c r="J306" s="1">
        <v>235.0</v>
      </c>
      <c r="K306" s="1">
        <v>5.108695652</v>
      </c>
      <c r="L306" s="1">
        <v>60.0</v>
      </c>
      <c r="M306" s="1">
        <v>2.0</v>
      </c>
      <c r="N306" s="1">
        <v>89.0</v>
      </c>
      <c r="O306" s="1">
        <v>5.5</v>
      </c>
      <c r="P306" s="1">
        <v>0.69</v>
      </c>
      <c r="Q306" s="1">
        <v>8.59</v>
      </c>
      <c r="R306" s="1">
        <v>0.08032596</v>
      </c>
      <c r="S306" s="1">
        <v>108.0</v>
      </c>
      <c r="T306" s="1">
        <v>6.14</v>
      </c>
      <c r="U306" s="1">
        <v>4.9395</v>
      </c>
      <c r="V306" s="1">
        <v>83.7</v>
      </c>
      <c r="W306" s="1">
        <f t="shared" si="1"/>
        <v>85.3073984</v>
      </c>
      <c r="X306" s="1">
        <v>125.4</v>
      </c>
      <c r="Y306" s="1">
        <v>74.18757188</v>
      </c>
      <c r="Z306" s="1">
        <f t="shared" si="2"/>
        <v>1.347934667</v>
      </c>
      <c r="AA306" s="1">
        <v>0.364765323</v>
      </c>
      <c r="AB306" s="1">
        <v>67.2</v>
      </c>
      <c r="AC306" s="1">
        <v>23.25259516</v>
      </c>
      <c r="AD306" s="1" t="s">
        <v>154</v>
      </c>
      <c r="AE306" s="1">
        <v>31.85616748</v>
      </c>
      <c r="AF306" s="1">
        <v>83.9</v>
      </c>
      <c r="AG306" s="1" t="s">
        <v>140</v>
      </c>
      <c r="AH306" s="1" t="s">
        <v>154</v>
      </c>
      <c r="AI306" s="1" t="s">
        <v>142</v>
      </c>
      <c r="AJ306" s="1" t="s">
        <v>142</v>
      </c>
      <c r="AK306" s="1" t="s">
        <v>143</v>
      </c>
      <c r="AL306" s="1">
        <v>131.0</v>
      </c>
      <c r="AM306" s="1">
        <v>82.0</v>
      </c>
      <c r="AN306" s="1">
        <v>2230.99</v>
      </c>
      <c r="AO306" s="1">
        <v>17.593</v>
      </c>
      <c r="AP306" s="1">
        <v>839.005</v>
      </c>
      <c r="AQ306" s="1">
        <v>1459.27</v>
      </c>
      <c r="AR306" s="1">
        <v>17.0344</v>
      </c>
      <c r="AS306" s="1">
        <v>1333.84</v>
      </c>
      <c r="AT306" s="1">
        <v>3112.44</v>
      </c>
      <c r="AU306" s="1">
        <v>301.813</v>
      </c>
      <c r="AV306" s="1">
        <v>11.5506</v>
      </c>
      <c r="AW306" s="1">
        <v>2.70682</v>
      </c>
      <c r="AX306" s="1">
        <v>3.52331</v>
      </c>
      <c r="AY306" s="1">
        <v>1081.52</v>
      </c>
      <c r="AZ306" s="1">
        <v>1.68713</v>
      </c>
      <c r="BA306" s="1">
        <v>2.3983</v>
      </c>
      <c r="BB306" s="1">
        <v>25.6588</v>
      </c>
      <c r="BC306" s="1">
        <v>7.965</v>
      </c>
      <c r="BD306" s="1">
        <v>2.07286</v>
      </c>
      <c r="BE306" s="1">
        <v>418.938</v>
      </c>
      <c r="BF306" s="1">
        <v>7.56072</v>
      </c>
      <c r="BG306" s="1">
        <v>122.284</v>
      </c>
      <c r="BH306" s="1">
        <v>0.696698882</v>
      </c>
      <c r="BI306" s="1">
        <v>0.109831542</v>
      </c>
      <c r="BJ306" s="1">
        <v>0.127734245</v>
      </c>
      <c r="BK306" s="1">
        <v>0.012309212</v>
      </c>
      <c r="BL306" s="1" t="s">
        <v>156</v>
      </c>
      <c r="BM306" s="1" t="s">
        <v>145</v>
      </c>
      <c r="BN306" s="1" t="s">
        <v>146</v>
      </c>
      <c r="BO306" s="1" t="s">
        <v>146</v>
      </c>
      <c r="BP306" s="1" t="s">
        <v>146</v>
      </c>
      <c r="BQ306" s="1" t="s">
        <v>146</v>
      </c>
      <c r="BR306" s="1" t="s">
        <v>146</v>
      </c>
      <c r="BS306" s="1">
        <v>3.305695442</v>
      </c>
      <c r="BT306" s="1">
        <v>0.233153818</v>
      </c>
      <c r="BU306" s="1">
        <v>0.290484311</v>
      </c>
      <c r="BV306" s="1">
        <v>0.171206177</v>
      </c>
      <c r="BW306" s="1">
        <v>0.039633472</v>
      </c>
      <c r="BX306" s="1">
        <v>-0.682253275</v>
      </c>
      <c r="BY306" s="1">
        <v>-0.30580604</v>
      </c>
      <c r="BZ306" s="1" t="s">
        <v>1094</v>
      </c>
      <c r="CA306" s="1">
        <v>23.47556615</v>
      </c>
      <c r="CB306" s="1" t="s">
        <v>148</v>
      </c>
      <c r="CC306" s="1">
        <v>0.545382128</v>
      </c>
      <c r="CD306" s="1">
        <v>0.049622792</v>
      </c>
      <c r="CE306" s="1">
        <v>0.172766037</v>
      </c>
      <c r="CF306" s="1">
        <v>0.047795324</v>
      </c>
      <c r="CG306" s="1">
        <v>0.079284007</v>
      </c>
      <c r="CH306" s="1">
        <v>768.932</v>
      </c>
      <c r="CI306" s="2" t="s">
        <v>1093</v>
      </c>
      <c r="CJ306" s="1">
        <v>175.605</v>
      </c>
      <c r="CK306" s="1">
        <v>156.586</v>
      </c>
      <c r="CL306" s="1">
        <v>19.019</v>
      </c>
      <c r="CM306" s="1">
        <v>149.068</v>
      </c>
      <c r="CN306" s="1">
        <v>21.461</v>
      </c>
      <c r="CO306" s="1">
        <v>0.018</v>
      </c>
      <c r="CP306" s="1">
        <v>0.0</v>
      </c>
      <c r="CQ306" s="1">
        <v>0.018</v>
      </c>
      <c r="CR306" s="1">
        <v>0.0</v>
      </c>
      <c r="CS306" s="1">
        <v>5.058</v>
      </c>
      <c r="CT306" s="1">
        <v>5.058</v>
      </c>
      <c r="CU306" s="1">
        <v>0.0</v>
      </c>
      <c r="CV306" s="1">
        <v>0.001</v>
      </c>
      <c r="CW306" s="1">
        <v>0.0</v>
      </c>
      <c r="CX306" s="1">
        <v>0.0</v>
      </c>
      <c r="CY306" s="1">
        <v>146.272</v>
      </c>
      <c r="CZ306" s="1">
        <v>0.034</v>
      </c>
      <c r="DA306" s="1">
        <v>0.244</v>
      </c>
      <c r="DB306" s="1">
        <v>0.278</v>
      </c>
      <c r="DC306" s="1">
        <v>0.0</v>
      </c>
      <c r="DD306" s="1">
        <v>0.12</v>
      </c>
      <c r="DE306" s="1">
        <v>0.12</v>
      </c>
      <c r="DF306" s="1">
        <v>1.554</v>
      </c>
      <c r="DG306" s="1">
        <v>0.845</v>
      </c>
      <c r="DH306" s="1">
        <v>2.399</v>
      </c>
      <c r="DI306" s="1">
        <v>0.143</v>
      </c>
      <c r="DJ306" s="1">
        <v>4.456</v>
      </c>
      <c r="DK306" s="1">
        <v>4.599</v>
      </c>
      <c r="DL306" s="1">
        <v>8.565</v>
      </c>
      <c r="DM306" s="1">
        <v>8.297</v>
      </c>
      <c r="DN306" s="1">
        <v>16.863</v>
      </c>
      <c r="DO306" s="1">
        <v>0.0</v>
      </c>
      <c r="DP306" s="1">
        <v>5.058</v>
      </c>
      <c r="DQ306" s="1">
        <v>5.058</v>
      </c>
      <c r="DR306" s="1" t="s">
        <v>157</v>
      </c>
      <c r="DS306" s="1" t="s">
        <v>158</v>
      </c>
      <c r="DT306" s="1" t="s">
        <v>157</v>
      </c>
      <c r="DU306" s="1" t="s">
        <v>158</v>
      </c>
      <c r="DV306" s="1">
        <v>344.659</v>
      </c>
      <c r="DW306" s="1" t="s">
        <v>1093</v>
      </c>
      <c r="DX306" s="1">
        <v>78.712</v>
      </c>
      <c r="DY306" s="1">
        <v>66.817</v>
      </c>
      <c r="DZ306" s="1">
        <v>9.62</v>
      </c>
      <c r="EA306" s="1" t="s">
        <v>158</v>
      </c>
      <c r="EB306" s="1" t="s">
        <v>158</v>
      </c>
      <c r="EC306" s="1" t="s">
        <v>157</v>
      </c>
      <c r="ED306" s="1" t="s">
        <v>158</v>
      </c>
      <c r="EE306" s="1" t="s">
        <v>1055</v>
      </c>
      <c r="EF306" s="1" t="s">
        <v>151</v>
      </c>
      <c r="EG306" s="1" t="s">
        <v>151</v>
      </c>
    </row>
    <row r="307" ht="14.25" customHeight="1">
      <c r="A307" s="1" t="s">
        <v>1056</v>
      </c>
      <c r="B307" s="1" t="s">
        <v>153</v>
      </c>
      <c r="C307" s="1">
        <v>55.0</v>
      </c>
      <c r="D307" s="4" t="s">
        <v>161</v>
      </c>
      <c r="E307" s="1">
        <v>93.7</v>
      </c>
      <c r="F307" s="1">
        <v>40.0</v>
      </c>
      <c r="G307" s="1" t="s">
        <v>154</v>
      </c>
      <c r="H307" s="1">
        <v>46.0</v>
      </c>
      <c r="I307" s="1">
        <v>101.0</v>
      </c>
      <c r="J307" s="1">
        <v>187.0</v>
      </c>
      <c r="K307" s="1">
        <v>4.675</v>
      </c>
      <c r="L307" s="1">
        <v>62.0</v>
      </c>
      <c r="M307" s="1">
        <v>1.6</v>
      </c>
      <c r="N307" s="1">
        <v>94.0</v>
      </c>
      <c r="O307" s="1">
        <v>5.3</v>
      </c>
      <c r="P307" s="1">
        <v>13.54</v>
      </c>
      <c r="Q307" s="1">
        <v>8.8</v>
      </c>
      <c r="R307" s="1">
        <v>1.538636364</v>
      </c>
      <c r="S307" s="1">
        <v>230.0</v>
      </c>
      <c r="T307" s="1">
        <v>10.61</v>
      </c>
      <c r="U307" s="1">
        <v>5.217</v>
      </c>
      <c r="V307" s="1">
        <v>108.7</v>
      </c>
      <c r="W307" s="1">
        <f t="shared" si="1"/>
        <v>123.5876529</v>
      </c>
      <c r="X307" s="1">
        <v>72.2</v>
      </c>
      <c r="Y307" s="1">
        <v>40.648666</v>
      </c>
      <c r="Z307" s="1">
        <f t="shared" si="2"/>
        <v>2.460105333</v>
      </c>
      <c r="AA307" s="1">
        <v>0.333025448</v>
      </c>
      <c r="AB307" s="1">
        <v>71.0</v>
      </c>
      <c r="AC307" s="1">
        <v>32.85668009</v>
      </c>
      <c r="AD307" s="1" t="s">
        <v>155</v>
      </c>
      <c r="AE307" s="1">
        <v>46.42823324</v>
      </c>
      <c r="AF307" s="1">
        <v>93.6</v>
      </c>
      <c r="AG307" s="1" t="s">
        <v>140</v>
      </c>
      <c r="AH307" s="1" t="s">
        <v>141</v>
      </c>
      <c r="AI307" s="1" t="s">
        <v>142</v>
      </c>
      <c r="AJ307" s="1" t="s">
        <v>142</v>
      </c>
      <c r="AK307" s="1" t="s">
        <v>143</v>
      </c>
      <c r="AL307" s="1">
        <v>113.0</v>
      </c>
      <c r="AM307" s="1">
        <v>67.0</v>
      </c>
      <c r="AN307" s="1">
        <v>1833.63</v>
      </c>
      <c r="AO307" s="1">
        <v>22.3923</v>
      </c>
      <c r="AP307" s="1">
        <v>1251.44</v>
      </c>
      <c r="AQ307" s="1">
        <v>973.756</v>
      </c>
      <c r="AR307" s="1">
        <v>13.2995</v>
      </c>
      <c r="AS307" s="1">
        <v>1564.65</v>
      </c>
      <c r="AT307" s="1">
        <v>3664.51</v>
      </c>
      <c r="AU307" s="1">
        <v>286.572</v>
      </c>
      <c r="AV307" s="1">
        <v>10.4312</v>
      </c>
      <c r="AW307" s="1">
        <v>2.51241</v>
      </c>
      <c r="AX307" s="1">
        <v>3.21623</v>
      </c>
      <c r="AY307" s="1">
        <v>785.745</v>
      </c>
      <c r="AZ307" s="1">
        <v>1.20685</v>
      </c>
      <c r="BA307" s="1">
        <v>1.56888</v>
      </c>
      <c r="BB307" s="1">
        <v>18.1385</v>
      </c>
      <c r="BC307" s="1">
        <v>5.65228</v>
      </c>
      <c r="BD307" s="1">
        <v>1.12587</v>
      </c>
      <c r="BE307" s="1">
        <v>362.652</v>
      </c>
      <c r="BF307" s="1">
        <v>7.15363</v>
      </c>
      <c r="BG307" s="1">
        <v>265.406</v>
      </c>
      <c r="BH307" s="1">
        <v>1.223162641</v>
      </c>
      <c r="BI307" s="1">
        <v>0.216120303</v>
      </c>
      <c r="BJ307" s="1">
        <v>0.095076137</v>
      </c>
      <c r="BK307" s="1">
        <v>0.0</v>
      </c>
      <c r="BL307" s="1" t="s">
        <v>144</v>
      </c>
      <c r="BM307" s="1" t="s">
        <v>146</v>
      </c>
      <c r="BN307" s="1" t="s">
        <v>145</v>
      </c>
      <c r="BO307" s="1" t="s">
        <v>145</v>
      </c>
      <c r="BP307" s="1" t="s">
        <v>146</v>
      </c>
      <c r="BQ307" s="1" t="s">
        <v>146</v>
      </c>
      <c r="BR307" s="1" t="s">
        <v>146</v>
      </c>
      <c r="BS307" s="1">
        <v>3.295442013</v>
      </c>
      <c r="BT307" s="1">
        <v>0.246509999</v>
      </c>
      <c r="BU307" s="1">
        <v>0.253320048</v>
      </c>
      <c r="BV307" s="1">
        <v>0.22364236</v>
      </c>
      <c r="BW307" s="1">
        <v>0.061265574</v>
      </c>
      <c r="BX307" s="1">
        <v>-1.032081141</v>
      </c>
      <c r="BY307" s="1">
        <v>-0.562748714</v>
      </c>
      <c r="BZ307" s="1" t="s">
        <v>1094</v>
      </c>
      <c r="CA307" s="1">
        <v>44.58974359</v>
      </c>
      <c r="CB307" s="1" t="s">
        <v>148</v>
      </c>
      <c r="CC307" s="1" t="s">
        <v>147</v>
      </c>
      <c r="CD307" s="1" t="s">
        <v>147</v>
      </c>
      <c r="CE307" s="1" t="s">
        <v>147</v>
      </c>
      <c r="CF307" s="1" t="s">
        <v>147</v>
      </c>
      <c r="CG307" s="1" t="s">
        <v>147</v>
      </c>
      <c r="CH307" s="1">
        <v>2684.942</v>
      </c>
      <c r="CI307" s="2" t="s">
        <v>1080</v>
      </c>
      <c r="CJ307" s="1">
        <v>2861.0</v>
      </c>
      <c r="CK307" s="1">
        <v>2004.194</v>
      </c>
      <c r="CL307" s="1">
        <v>856.806</v>
      </c>
      <c r="CM307" s="1">
        <v>209.319</v>
      </c>
      <c r="CN307" s="1">
        <v>2622.986</v>
      </c>
      <c r="CO307" s="1">
        <v>20.936</v>
      </c>
      <c r="CP307" s="1">
        <v>0.0</v>
      </c>
      <c r="CQ307" s="1">
        <v>20.936</v>
      </c>
      <c r="CR307" s="1">
        <v>0.017</v>
      </c>
      <c r="CS307" s="1">
        <v>7.736</v>
      </c>
      <c r="CT307" s="1">
        <v>7.753</v>
      </c>
      <c r="CU307" s="1">
        <v>0.005</v>
      </c>
      <c r="CV307" s="1">
        <v>2.226</v>
      </c>
      <c r="CW307" s="1">
        <v>92.5</v>
      </c>
      <c r="CX307" s="1">
        <v>0.0</v>
      </c>
      <c r="CY307" s="1">
        <v>4.073</v>
      </c>
      <c r="CZ307" s="1">
        <v>0.085</v>
      </c>
      <c r="DA307" s="1">
        <v>40.855</v>
      </c>
      <c r="DB307" s="1">
        <v>40.94</v>
      </c>
      <c r="DC307" s="1">
        <v>2.51</v>
      </c>
      <c r="DD307" s="1">
        <v>25.168</v>
      </c>
      <c r="DE307" s="1">
        <v>27.678</v>
      </c>
      <c r="DF307" s="1">
        <v>37.494</v>
      </c>
      <c r="DG307" s="1">
        <v>6.634</v>
      </c>
      <c r="DH307" s="1">
        <v>44.128</v>
      </c>
      <c r="DI307" s="1">
        <v>0.719</v>
      </c>
      <c r="DJ307" s="1">
        <v>1.127</v>
      </c>
      <c r="DK307" s="1">
        <v>1.846</v>
      </c>
      <c r="DL307" s="1">
        <v>1845.853</v>
      </c>
      <c r="DM307" s="1">
        <v>775.285</v>
      </c>
      <c r="DN307" s="1">
        <v>2621.138</v>
      </c>
      <c r="DO307" s="1">
        <v>0.017</v>
      </c>
      <c r="DP307" s="1">
        <v>7.736</v>
      </c>
      <c r="DQ307" s="1">
        <v>7.753</v>
      </c>
      <c r="DR307" s="1" t="s">
        <v>149</v>
      </c>
      <c r="DS307" s="1" t="s">
        <v>149</v>
      </c>
      <c r="DT307" s="1" t="s">
        <v>157</v>
      </c>
      <c r="DU307" s="1" t="s">
        <v>149</v>
      </c>
      <c r="DV307" s="1">
        <v>1464.277</v>
      </c>
      <c r="DW307" s="1" t="s">
        <v>1092</v>
      </c>
      <c r="DX307" s="1">
        <v>1560.293</v>
      </c>
      <c r="DY307" s="1">
        <v>114.155</v>
      </c>
      <c r="DZ307" s="1">
        <v>1430.488</v>
      </c>
      <c r="EA307" s="1" t="s">
        <v>149</v>
      </c>
      <c r="EB307" s="1" t="s">
        <v>149</v>
      </c>
      <c r="EC307" s="1" t="s">
        <v>157</v>
      </c>
      <c r="ED307" s="1" t="s">
        <v>149</v>
      </c>
      <c r="EE307" s="1" t="s">
        <v>1057</v>
      </c>
      <c r="EF307" s="1" t="s">
        <v>151</v>
      </c>
      <c r="EG307" s="1" t="s">
        <v>151</v>
      </c>
    </row>
    <row r="308" ht="14.25" customHeight="1">
      <c r="A308" s="1" t="s">
        <v>1060</v>
      </c>
      <c r="B308" s="1" t="s">
        <v>153</v>
      </c>
      <c r="C308" s="1">
        <v>23.0</v>
      </c>
      <c r="D308" s="4" t="s">
        <v>137</v>
      </c>
      <c r="E308" s="1">
        <v>93.2</v>
      </c>
      <c r="F308" s="1">
        <v>37.0</v>
      </c>
      <c r="G308" s="1" t="s">
        <v>154</v>
      </c>
      <c r="H308" s="1">
        <v>30.2</v>
      </c>
      <c r="I308" s="1">
        <v>106.0</v>
      </c>
      <c r="J308" s="1">
        <v>173.0</v>
      </c>
      <c r="K308" s="1">
        <v>4.675675676</v>
      </c>
      <c r="L308" s="1">
        <v>83.0</v>
      </c>
      <c r="M308" s="1">
        <v>3.0</v>
      </c>
      <c r="N308" s="1">
        <v>77.0</v>
      </c>
      <c r="O308" s="1">
        <v>5.6</v>
      </c>
      <c r="P308" s="1">
        <v>13.37</v>
      </c>
      <c r="Q308" s="1">
        <v>6.54</v>
      </c>
      <c r="R308" s="1">
        <v>2.044342508</v>
      </c>
      <c r="S308" s="1">
        <v>151.0</v>
      </c>
      <c r="T308" s="1">
        <v>18.87</v>
      </c>
      <c r="U308" s="1">
        <v>4.2735</v>
      </c>
      <c r="V308" s="1">
        <v>237.5</v>
      </c>
      <c r="W308" s="1">
        <f t="shared" si="1"/>
        <v>487.9120879</v>
      </c>
      <c r="X308" s="1">
        <v>43.5</v>
      </c>
      <c r="Y308" s="1">
        <v>27.90145874</v>
      </c>
      <c r="Z308" s="1">
        <f t="shared" si="2"/>
        <v>3.584042</v>
      </c>
      <c r="AA308" s="1">
        <v>0.315836724</v>
      </c>
      <c r="AB308" s="1">
        <v>86.4</v>
      </c>
      <c r="AC308" s="1">
        <v>37.89307487</v>
      </c>
      <c r="AD308" s="1" t="s">
        <v>155</v>
      </c>
      <c r="AE308" s="1">
        <v>42.67658637</v>
      </c>
      <c r="AF308" s="1">
        <v>107.0</v>
      </c>
      <c r="AG308" s="1" t="s">
        <v>140</v>
      </c>
      <c r="AH308" s="1" t="s">
        <v>141</v>
      </c>
      <c r="AI308" s="1" t="s">
        <v>142</v>
      </c>
      <c r="AJ308" s="1" t="s">
        <v>167</v>
      </c>
      <c r="AK308" s="1" t="s">
        <v>143</v>
      </c>
      <c r="AL308" s="1">
        <v>114.0</v>
      </c>
      <c r="AM308" s="1">
        <v>77.0</v>
      </c>
      <c r="AN308" s="1">
        <v>1769.05</v>
      </c>
      <c r="AO308" s="1">
        <v>14.6791</v>
      </c>
      <c r="AP308" s="1">
        <v>429.124</v>
      </c>
      <c r="AQ308" s="1">
        <v>736.501</v>
      </c>
      <c r="AR308" s="1">
        <v>10.5417</v>
      </c>
      <c r="AS308" s="1">
        <v>1344.3</v>
      </c>
      <c r="AT308" s="1">
        <v>2240.92</v>
      </c>
      <c r="AU308" s="1">
        <v>179.927</v>
      </c>
      <c r="AV308" s="1">
        <v>9.53158</v>
      </c>
      <c r="AW308" s="1">
        <v>1.04143</v>
      </c>
      <c r="AX308" s="1">
        <v>3.24089</v>
      </c>
      <c r="AY308" s="1">
        <v>729.46</v>
      </c>
      <c r="AZ308" s="1">
        <v>0.950572</v>
      </c>
      <c r="BA308" s="1">
        <v>1.49372</v>
      </c>
      <c r="BB308" s="1">
        <v>10.8162</v>
      </c>
      <c r="BC308" s="1">
        <v>4.43697</v>
      </c>
      <c r="BD308" s="1">
        <v>0.886299</v>
      </c>
      <c r="BE308" s="1">
        <v>253.268</v>
      </c>
      <c r="BF308" s="1">
        <v>6.79082</v>
      </c>
      <c r="BG308" s="1">
        <v>244.637</v>
      </c>
      <c r="BH308" s="1">
        <v>3.353711066</v>
      </c>
      <c r="BI308" s="1">
        <v>0.658021851</v>
      </c>
      <c r="BJ308" s="1">
        <v>0.610177253</v>
      </c>
      <c r="BK308" s="1">
        <v>0.040161223</v>
      </c>
      <c r="BL308" s="1" t="s">
        <v>144</v>
      </c>
      <c r="BM308" s="1" t="s">
        <v>146</v>
      </c>
      <c r="BN308" s="1" t="s">
        <v>145</v>
      </c>
      <c r="BO308" s="1" t="s">
        <v>145</v>
      </c>
      <c r="BP308" s="1" t="s">
        <v>145</v>
      </c>
      <c r="BQ308" s="1" t="s">
        <v>146</v>
      </c>
      <c r="BR308" s="1" t="s">
        <v>145</v>
      </c>
      <c r="BS308" s="1">
        <v>2.5013411</v>
      </c>
      <c r="BT308" s="1">
        <v>0.197676491</v>
      </c>
      <c r="BU308" s="1">
        <v>0.296878998</v>
      </c>
      <c r="BV308" s="1">
        <v>0.140181179</v>
      </c>
      <c r="BW308" s="1">
        <v>0.02697823</v>
      </c>
      <c r="BX308" s="1">
        <v>0.698344978</v>
      </c>
      <c r="BY308" s="1">
        <v>0.394768218</v>
      </c>
      <c r="BZ308" s="1" t="s">
        <v>1091</v>
      </c>
      <c r="CA308" s="1">
        <v>47.77570093</v>
      </c>
      <c r="CB308" s="1" t="s">
        <v>148</v>
      </c>
      <c r="CC308" s="1">
        <v>0.014152871</v>
      </c>
      <c r="CD308" s="1">
        <v>0.693133047</v>
      </c>
      <c r="CE308" s="1">
        <v>0.076078071</v>
      </c>
      <c r="CF308" s="1">
        <v>0.077253219</v>
      </c>
      <c r="CG308" s="1">
        <v>0.011342735</v>
      </c>
      <c r="CH308" s="1">
        <v>784.833</v>
      </c>
      <c r="CI308" s="2" t="s">
        <v>1093</v>
      </c>
      <c r="CJ308" s="1">
        <v>366.144</v>
      </c>
      <c r="CK308" s="1">
        <v>283.143</v>
      </c>
      <c r="CL308" s="1">
        <v>83.001</v>
      </c>
      <c r="CM308" s="1">
        <v>266.668</v>
      </c>
      <c r="CN308" s="1">
        <v>76.349</v>
      </c>
      <c r="CO308" s="1">
        <v>1.453</v>
      </c>
      <c r="CP308" s="1">
        <v>0.0</v>
      </c>
      <c r="CQ308" s="1">
        <v>1.453</v>
      </c>
      <c r="CR308" s="1">
        <v>0.0</v>
      </c>
      <c r="CS308" s="1">
        <v>21.324</v>
      </c>
      <c r="CT308" s="1">
        <v>21.324</v>
      </c>
      <c r="CU308" s="1">
        <v>0.35</v>
      </c>
      <c r="CV308" s="1">
        <v>1.453</v>
      </c>
      <c r="CW308" s="1">
        <v>73.002</v>
      </c>
      <c r="CX308" s="1">
        <v>0.0</v>
      </c>
      <c r="CY308" s="1">
        <v>172.608</v>
      </c>
      <c r="CZ308" s="1">
        <v>0.0</v>
      </c>
      <c r="DA308" s="1">
        <v>0.0</v>
      </c>
      <c r="DB308" s="1">
        <v>0.0</v>
      </c>
      <c r="DC308" s="1">
        <v>14.151</v>
      </c>
      <c r="DD308" s="1">
        <v>0.0</v>
      </c>
      <c r="DE308" s="1">
        <v>14.151</v>
      </c>
      <c r="DF308" s="1">
        <v>2.32</v>
      </c>
      <c r="DG308" s="1">
        <v>4.588</v>
      </c>
      <c r="DH308" s="1">
        <v>6.908</v>
      </c>
      <c r="DI308" s="1">
        <v>5.906</v>
      </c>
      <c r="DJ308" s="1">
        <v>45.864</v>
      </c>
      <c r="DK308" s="1">
        <v>51.771</v>
      </c>
      <c r="DL308" s="1">
        <v>13.353</v>
      </c>
      <c r="DM308" s="1">
        <v>11.226</v>
      </c>
      <c r="DN308" s="1">
        <v>24.579</v>
      </c>
      <c r="DO308" s="1">
        <v>0.0</v>
      </c>
      <c r="DP308" s="1">
        <v>21.324</v>
      </c>
      <c r="DQ308" s="1">
        <v>21.324</v>
      </c>
      <c r="DR308" s="1" t="s">
        <v>157</v>
      </c>
      <c r="DS308" s="1" t="s">
        <v>157</v>
      </c>
      <c r="DT308" s="1" t="s">
        <v>149</v>
      </c>
      <c r="DU308" s="1" t="s">
        <v>158</v>
      </c>
      <c r="DV308" s="1">
        <v>443.647</v>
      </c>
      <c r="DW308" s="1" t="s">
        <v>1093</v>
      </c>
      <c r="DX308" s="1">
        <v>206.972</v>
      </c>
      <c r="DY308" s="1">
        <v>150.741</v>
      </c>
      <c r="DZ308" s="1">
        <v>43.158</v>
      </c>
      <c r="EA308" s="1" t="s">
        <v>157</v>
      </c>
      <c r="EB308" s="1" t="s">
        <v>157</v>
      </c>
      <c r="EC308" s="1" t="s">
        <v>149</v>
      </c>
      <c r="ED308" s="1" t="s">
        <v>158</v>
      </c>
      <c r="EE308" s="1" t="s">
        <v>1061</v>
      </c>
      <c r="EF308" s="1" t="s">
        <v>151</v>
      </c>
      <c r="EG308" s="1" t="s">
        <v>151</v>
      </c>
    </row>
    <row r="309" ht="14.25" customHeight="1">
      <c r="A309" s="1" t="s">
        <v>1064</v>
      </c>
      <c r="B309" s="1" t="s">
        <v>136</v>
      </c>
      <c r="C309" s="1">
        <v>34.0</v>
      </c>
      <c r="D309" s="4" t="s">
        <v>137</v>
      </c>
      <c r="E309" s="1">
        <v>79.6</v>
      </c>
      <c r="F309" s="1">
        <v>27.0</v>
      </c>
      <c r="G309" s="1" t="s">
        <v>138</v>
      </c>
      <c r="H309" s="1">
        <v>21.0</v>
      </c>
      <c r="I309" s="1">
        <v>96.0</v>
      </c>
      <c r="J309" s="1">
        <v>144.0</v>
      </c>
      <c r="K309" s="1">
        <v>5.333333333</v>
      </c>
      <c r="L309" s="1">
        <v>298.0</v>
      </c>
      <c r="M309" s="1">
        <v>7.8</v>
      </c>
      <c r="N309" s="1">
        <v>79.0</v>
      </c>
      <c r="O309" s="1">
        <v>5.4</v>
      </c>
      <c r="P309" s="1">
        <v>3.1</v>
      </c>
      <c r="Q309" s="1">
        <v>3.29</v>
      </c>
      <c r="R309" s="1">
        <v>0.94224924</v>
      </c>
      <c r="S309" s="1">
        <v>105.0</v>
      </c>
      <c r="T309" s="1">
        <v>11.1</v>
      </c>
      <c r="U309" s="1">
        <v>4.3845</v>
      </c>
      <c r="V309" s="1">
        <v>158.2</v>
      </c>
      <c r="W309" s="1">
        <f t="shared" si="1"/>
        <v>250.9892595</v>
      </c>
      <c r="X309" s="1">
        <v>72.3</v>
      </c>
      <c r="Y309" s="1">
        <v>46.23165759</v>
      </c>
      <c r="Z309" s="1">
        <f t="shared" si="2"/>
        <v>2.16302</v>
      </c>
      <c r="AA309" s="1">
        <v>0.339341906</v>
      </c>
      <c r="AB309" s="1">
        <v>83.8</v>
      </c>
      <c r="AC309" s="1">
        <v>26.83928362</v>
      </c>
      <c r="AD309" s="1" t="s">
        <v>139</v>
      </c>
      <c r="AE309" s="1">
        <v>37.40641712</v>
      </c>
      <c r="AF309" s="1">
        <v>101.4</v>
      </c>
      <c r="AG309" s="1" t="s">
        <v>140</v>
      </c>
      <c r="AH309" s="1" t="s">
        <v>141</v>
      </c>
      <c r="AI309" s="1" t="s">
        <v>167</v>
      </c>
      <c r="AJ309" s="1" t="s">
        <v>167</v>
      </c>
      <c r="AK309" s="1" t="s">
        <v>143</v>
      </c>
      <c r="AL309" s="1">
        <v>135.0</v>
      </c>
      <c r="AM309" s="1">
        <v>88.0</v>
      </c>
      <c r="AN309" s="1">
        <v>2084.01</v>
      </c>
      <c r="AO309" s="1">
        <v>20.8476</v>
      </c>
      <c r="AP309" s="1">
        <v>520.372</v>
      </c>
      <c r="AQ309" s="1">
        <v>986.807</v>
      </c>
      <c r="AR309" s="1">
        <v>15.7486</v>
      </c>
      <c r="AS309" s="1">
        <v>1544.62</v>
      </c>
      <c r="AT309" s="1">
        <v>3142.16</v>
      </c>
      <c r="AU309" s="1">
        <v>258.535</v>
      </c>
      <c r="AV309" s="1">
        <v>10.7208</v>
      </c>
      <c r="AW309" s="1">
        <v>1.65261</v>
      </c>
      <c r="AX309" s="1">
        <v>3.6527</v>
      </c>
      <c r="AY309" s="1">
        <v>949.75</v>
      </c>
      <c r="AZ309" s="1">
        <v>1.04764</v>
      </c>
      <c r="BA309" s="1">
        <v>1.87399</v>
      </c>
      <c r="BB309" s="1">
        <v>16.3835</v>
      </c>
      <c r="BC309" s="1">
        <v>6.20952</v>
      </c>
      <c r="BD309" s="1">
        <v>1.04689</v>
      </c>
      <c r="BE309" s="1">
        <v>351.137</v>
      </c>
      <c r="BF309" s="1">
        <v>7.35666</v>
      </c>
      <c r="BG309" s="1">
        <v>184.318</v>
      </c>
      <c r="BH309" s="1">
        <v>3.739119649</v>
      </c>
      <c r="BI309" s="1">
        <v>3.017622642</v>
      </c>
      <c r="BJ309" s="1">
        <v>1.731584866</v>
      </c>
      <c r="BK309" s="1">
        <v>0.064636591</v>
      </c>
      <c r="BL309" s="1" t="s">
        <v>144</v>
      </c>
      <c r="BM309" s="1" t="s">
        <v>145</v>
      </c>
      <c r="BN309" s="1" t="s">
        <v>146</v>
      </c>
      <c r="BO309" s="1" t="s">
        <v>145</v>
      </c>
      <c r="BP309" s="1" t="s">
        <v>146</v>
      </c>
      <c r="BQ309" s="1" t="s">
        <v>145</v>
      </c>
      <c r="BR309" s="1" t="s">
        <v>146</v>
      </c>
      <c r="BS309" s="1">
        <v>1.828167499</v>
      </c>
      <c r="BT309" s="1">
        <v>0.320496396</v>
      </c>
      <c r="BU309" s="1">
        <v>0.191386904</v>
      </c>
      <c r="BV309" s="1">
        <v>0.102683543</v>
      </c>
      <c r="BW309" s="1">
        <v>0.027735489</v>
      </c>
      <c r="BX309" s="1">
        <v>-0.114703057</v>
      </c>
      <c r="BY309" s="1">
        <v>-0.055039854</v>
      </c>
      <c r="BZ309" s="1" t="s">
        <v>1091</v>
      </c>
      <c r="CA309" s="1">
        <v>29.14792899</v>
      </c>
      <c r="CB309" s="1" t="s">
        <v>148</v>
      </c>
      <c r="CC309" s="1">
        <v>0.270308165</v>
      </c>
      <c r="CD309" s="1">
        <v>0.073685153</v>
      </c>
      <c r="CE309" s="1">
        <v>0.232958444</v>
      </c>
      <c r="CF309" s="1">
        <v>0.038662331</v>
      </c>
      <c r="CG309" s="1">
        <v>0.011336177</v>
      </c>
      <c r="CH309" s="1">
        <v>1403.707</v>
      </c>
      <c r="CI309" s="2" t="s">
        <v>1080</v>
      </c>
      <c r="CJ309" s="1">
        <v>987.14</v>
      </c>
      <c r="CK309" s="1">
        <v>738.977</v>
      </c>
      <c r="CL309" s="1">
        <v>248.163</v>
      </c>
      <c r="CM309" s="1">
        <v>422.639</v>
      </c>
      <c r="CN309" s="1">
        <v>546.845</v>
      </c>
      <c r="CO309" s="1">
        <v>0.0</v>
      </c>
      <c r="CP309" s="1">
        <v>0.0</v>
      </c>
      <c r="CQ309" s="1">
        <v>0.0</v>
      </c>
      <c r="CR309" s="1">
        <v>0.0</v>
      </c>
      <c r="CS309" s="1">
        <v>17.656</v>
      </c>
      <c r="CT309" s="1">
        <v>17.656</v>
      </c>
      <c r="CU309" s="1">
        <v>0.0</v>
      </c>
      <c r="CV309" s="1">
        <v>0.0</v>
      </c>
      <c r="CW309" s="1">
        <v>299.083</v>
      </c>
      <c r="CX309" s="1">
        <v>0.0</v>
      </c>
      <c r="CY309" s="1">
        <v>51.856</v>
      </c>
      <c r="CZ309" s="1">
        <v>0.086</v>
      </c>
      <c r="DA309" s="1">
        <v>4.846</v>
      </c>
      <c r="DB309" s="1">
        <v>4.933</v>
      </c>
      <c r="DC309" s="1">
        <v>0.0</v>
      </c>
      <c r="DD309" s="1">
        <v>0.408</v>
      </c>
      <c r="DE309" s="1">
        <v>0.408</v>
      </c>
      <c r="DF309" s="1">
        <v>46.787</v>
      </c>
      <c r="DG309" s="1">
        <v>19.573</v>
      </c>
      <c r="DH309" s="1">
        <v>66.36</v>
      </c>
      <c r="DI309" s="1">
        <v>87.661</v>
      </c>
      <c r="DJ309" s="1">
        <v>70.755</v>
      </c>
      <c r="DK309" s="1">
        <v>158.416</v>
      </c>
      <c r="DL309" s="1">
        <v>253.441</v>
      </c>
      <c r="DM309" s="1">
        <v>134.861</v>
      </c>
      <c r="DN309" s="1">
        <v>388.302</v>
      </c>
      <c r="DO309" s="1">
        <v>0.0</v>
      </c>
      <c r="DP309" s="1">
        <v>17.656</v>
      </c>
      <c r="DQ309" s="1">
        <v>17.656</v>
      </c>
      <c r="DR309" s="1" t="s">
        <v>149</v>
      </c>
      <c r="DS309" s="1" t="s">
        <v>149</v>
      </c>
      <c r="DT309" s="1" t="s">
        <v>149</v>
      </c>
      <c r="DU309" s="1" t="s">
        <v>149</v>
      </c>
      <c r="DV309" s="1">
        <v>673.56</v>
      </c>
      <c r="DW309" s="1" t="s">
        <v>1092</v>
      </c>
      <c r="DX309" s="1">
        <v>473.673</v>
      </c>
      <c r="DY309" s="1">
        <v>202.801</v>
      </c>
      <c r="DZ309" s="1">
        <v>262.4</v>
      </c>
      <c r="EA309" s="1" t="s">
        <v>149</v>
      </c>
      <c r="EB309" s="1" t="s">
        <v>149</v>
      </c>
      <c r="EC309" s="1" t="s">
        <v>149</v>
      </c>
      <c r="ED309" s="1" t="s">
        <v>149</v>
      </c>
      <c r="EE309" s="1" t="s">
        <v>1065</v>
      </c>
      <c r="EF309" s="1" t="s">
        <v>151</v>
      </c>
      <c r="EG309" s="1" t="s">
        <v>151</v>
      </c>
    </row>
    <row r="310" ht="14.25" customHeight="1">
      <c r="A310" s="1" t="s">
        <v>1066</v>
      </c>
      <c r="B310" s="1" t="s">
        <v>136</v>
      </c>
      <c r="C310" s="1">
        <v>32.0</v>
      </c>
      <c r="D310" s="4" t="s">
        <v>137</v>
      </c>
      <c r="E310" s="1">
        <v>76.6</v>
      </c>
      <c r="F310" s="1">
        <v>39.0</v>
      </c>
      <c r="G310" s="1" t="s">
        <v>138</v>
      </c>
      <c r="H310" s="1">
        <v>19.6</v>
      </c>
      <c r="I310" s="1">
        <v>100.0</v>
      </c>
      <c r="J310" s="1">
        <v>158.0</v>
      </c>
      <c r="K310" s="1">
        <v>4.051282051</v>
      </c>
      <c r="L310" s="1">
        <v>273.0</v>
      </c>
      <c r="M310" s="1">
        <v>0.5</v>
      </c>
      <c r="N310" s="1">
        <v>81.0</v>
      </c>
      <c r="O310" s="1">
        <v>5.4</v>
      </c>
      <c r="P310" s="1">
        <v>0.92</v>
      </c>
      <c r="Q310" s="1">
        <v>4.28</v>
      </c>
      <c r="R310" s="1">
        <v>0.214953271</v>
      </c>
      <c r="S310" s="1">
        <v>98.0</v>
      </c>
      <c r="T310" s="1">
        <v>12.9</v>
      </c>
      <c r="U310" s="1">
        <v>4.4955</v>
      </c>
      <c r="V310" s="1">
        <v>166.5</v>
      </c>
      <c r="W310" s="1">
        <f t="shared" si="1"/>
        <v>259.1662481</v>
      </c>
      <c r="X310" s="1">
        <v>62.0</v>
      </c>
      <c r="Y310" s="1">
        <v>38.79848841</v>
      </c>
      <c r="Z310" s="1">
        <f t="shared" si="2"/>
        <v>2.57742</v>
      </c>
      <c r="AA310" s="1">
        <v>0.330796672</v>
      </c>
      <c r="AB310" s="1">
        <v>70.0</v>
      </c>
      <c r="AC310" s="1">
        <v>24.45103924</v>
      </c>
      <c r="AD310" s="1" t="s">
        <v>154</v>
      </c>
      <c r="AE310" s="1">
        <v>32.71108924</v>
      </c>
      <c r="AF310" s="1">
        <v>86.4</v>
      </c>
      <c r="AG310" s="1" t="s">
        <v>140</v>
      </c>
      <c r="AH310" s="1" t="s">
        <v>154</v>
      </c>
      <c r="AI310" s="1" t="s">
        <v>142</v>
      </c>
      <c r="AJ310" s="1" t="s">
        <v>167</v>
      </c>
      <c r="AK310" s="1" t="s">
        <v>143</v>
      </c>
      <c r="AL310" s="1">
        <v>116.0</v>
      </c>
      <c r="AM310" s="1">
        <v>79.0</v>
      </c>
      <c r="AN310" s="1">
        <v>1620.64</v>
      </c>
      <c r="AO310" s="1">
        <v>18.7426</v>
      </c>
      <c r="AP310" s="1">
        <v>645.262</v>
      </c>
      <c r="AQ310" s="1">
        <v>937.01</v>
      </c>
      <c r="AR310" s="1">
        <v>13.4999</v>
      </c>
      <c r="AS310" s="1">
        <v>986.023</v>
      </c>
      <c r="AT310" s="1">
        <v>3499.51</v>
      </c>
      <c r="AU310" s="1">
        <v>248.154</v>
      </c>
      <c r="AV310" s="1">
        <v>9.69408</v>
      </c>
      <c r="AW310" s="1">
        <v>1.02358</v>
      </c>
      <c r="AX310" s="1">
        <v>2.95446</v>
      </c>
      <c r="AY310" s="1">
        <v>1097.02</v>
      </c>
      <c r="AZ310" s="1">
        <v>1.63495</v>
      </c>
      <c r="BA310" s="1">
        <v>2.35393</v>
      </c>
      <c r="BB310" s="1">
        <v>25.4265</v>
      </c>
      <c r="BC310" s="1">
        <v>6.48614</v>
      </c>
      <c r="BD310" s="1">
        <v>1.6397</v>
      </c>
      <c r="BE310" s="1">
        <v>431.495</v>
      </c>
      <c r="BF310" s="1">
        <v>7.20904</v>
      </c>
      <c r="BG310" s="1">
        <v>176.527</v>
      </c>
      <c r="BH310" s="1">
        <v>1.569473762</v>
      </c>
      <c r="BI310" s="1">
        <v>0.177836877</v>
      </c>
      <c r="BJ310" s="1">
        <v>0.116334977</v>
      </c>
      <c r="BK310" s="1">
        <v>0.013016884</v>
      </c>
      <c r="BL310" s="1" t="s">
        <v>156</v>
      </c>
      <c r="BM310" s="1" t="s">
        <v>146</v>
      </c>
      <c r="BN310" s="1" t="s">
        <v>146</v>
      </c>
      <c r="BO310" s="1" t="s">
        <v>145</v>
      </c>
      <c r="BP310" s="1" t="s">
        <v>146</v>
      </c>
      <c r="BQ310" s="1" t="s">
        <v>146</v>
      </c>
      <c r="BR310" s="1" t="s">
        <v>146</v>
      </c>
      <c r="BS310" s="1">
        <v>1.73324013</v>
      </c>
      <c r="BT310" s="1">
        <v>0.176590665</v>
      </c>
      <c r="BU310" s="1">
        <v>0.134801127</v>
      </c>
      <c r="BV310" s="1">
        <v>0.084673978</v>
      </c>
      <c r="BW310" s="1">
        <v>0.01190499</v>
      </c>
      <c r="BX310" s="1">
        <v>-1.414457769</v>
      </c>
      <c r="BY310" s="1">
        <v>-0.872583448</v>
      </c>
      <c r="BZ310" s="1" t="s">
        <v>1094</v>
      </c>
      <c r="CA310" s="1">
        <v>24.83333333</v>
      </c>
      <c r="CB310" s="1" t="s">
        <v>148</v>
      </c>
      <c r="CC310" s="1">
        <v>0.039886187</v>
      </c>
      <c r="CD310" s="1">
        <v>0.180341438</v>
      </c>
      <c r="CE310" s="1">
        <v>0.040506984</v>
      </c>
      <c r="CF310" s="1">
        <v>0.256544232</v>
      </c>
      <c r="CG310" s="1">
        <v>0.309777548</v>
      </c>
      <c r="CH310" s="1">
        <v>1855.172</v>
      </c>
      <c r="CI310" s="2" t="s">
        <v>1080</v>
      </c>
      <c r="CJ310" s="1">
        <v>1610.477</v>
      </c>
      <c r="CK310" s="1">
        <v>1189.742</v>
      </c>
      <c r="CL310" s="1">
        <v>420.735</v>
      </c>
      <c r="CM310" s="1">
        <v>420.194</v>
      </c>
      <c r="CN310" s="1">
        <v>1123.958</v>
      </c>
      <c r="CO310" s="1">
        <v>7.545</v>
      </c>
      <c r="CP310" s="1">
        <v>0.0</v>
      </c>
      <c r="CQ310" s="1">
        <v>7.545</v>
      </c>
      <c r="CR310" s="1">
        <v>0.0</v>
      </c>
      <c r="CS310" s="1">
        <v>58.78</v>
      </c>
      <c r="CT310" s="1">
        <v>58.78</v>
      </c>
      <c r="CU310" s="1">
        <v>0.0</v>
      </c>
      <c r="CV310" s="1">
        <v>0.737</v>
      </c>
      <c r="CW310" s="1">
        <v>133.053</v>
      </c>
      <c r="CX310" s="1">
        <v>0.0</v>
      </c>
      <c r="CY310" s="1">
        <v>219.88</v>
      </c>
      <c r="CZ310" s="1">
        <v>0.0</v>
      </c>
      <c r="DA310" s="1">
        <v>0.0</v>
      </c>
      <c r="DB310" s="1">
        <v>0.0</v>
      </c>
      <c r="DC310" s="1">
        <v>0.068</v>
      </c>
      <c r="DD310" s="1">
        <v>1.37</v>
      </c>
      <c r="DE310" s="1">
        <v>1.438</v>
      </c>
      <c r="DF310" s="1">
        <v>46.899</v>
      </c>
      <c r="DG310" s="1">
        <v>9.62</v>
      </c>
      <c r="DH310" s="1">
        <v>56.519</v>
      </c>
      <c r="DI310" s="1">
        <v>2.596</v>
      </c>
      <c r="DJ310" s="1">
        <v>9.27</v>
      </c>
      <c r="DK310" s="1">
        <v>11.866</v>
      </c>
      <c r="DL310" s="1">
        <v>770.38</v>
      </c>
      <c r="DM310" s="1">
        <v>341.677</v>
      </c>
      <c r="DN310" s="1">
        <v>1112.057</v>
      </c>
      <c r="DO310" s="1">
        <v>0.0</v>
      </c>
      <c r="DP310" s="1">
        <v>58.78</v>
      </c>
      <c r="DQ310" s="1">
        <v>58.78</v>
      </c>
      <c r="DR310" s="1" t="s">
        <v>149</v>
      </c>
      <c r="DS310" s="1" t="s">
        <v>149</v>
      </c>
      <c r="DT310" s="1" t="s">
        <v>149</v>
      </c>
      <c r="DU310" s="1" t="s">
        <v>149</v>
      </c>
      <c r="DV310" s="1">
        <v>1144.716</v>
      </c>
      <c r="DW310" s="1" t="s">
        <v>1092</v>
      </c>
      <c r="DX310" s="1">
        <v>993.729</v>
      </c>
      <c r="DY310" s="1">
        <v>259.277</v>
      </c>
      <c r="DZ310" s="1">
        <v>693.528</v>
      </c>
      <c r="EA310" s="1" t="s">
        <v>149</v>
      </c>
      <c r="EB310" s="1" t="s">
        <v>149</v>
      </c>
      <c r="EC310" s="1" t="s">
        <v>149</v>
      </c>
      <c r="ED310" s="1" t="s">
        <v>149</v>
      </c>
      <c r="EE310" s="1" t="s">
        <v>1067</v>
      </c>
      <c r="EF310" s="1" t="s">
        <v>165</v>
      </c>
      <c r="EG310" s="1" t="s">
        <v>151</v>
      </c>
    </row>
    <row r="311" ht="14.25" customHeight="1">
      <c r="A311" s="1" t="s">
        <v>1070</v>
      </c>
      <c r="B311" s="1" t="s">
        <v>136</v>
      </c>
      <c r="C311" s="1">
        <v>60.0</v>
      </c>
      <c r="D311" s="4" t="s">
        <v>161</v>
      </c>
      <c r="E311" s="1">
        <v>109.0</v>
      </c>
      <c r="F311" s="1">
        <v>28.0</v>
      </c>
      <c r="G311" s="1" t="s">
        <v>138</v>
      </c>
      <c r="H311" s="1">
        <v>77.8</v>
      </c>
      <c r="I311" s="1">
        <v>82.0</v>
      </c>
      <c r="J311" s="1">
        <v>188.0</v>
      </c>
      <c r="K311" s="1">
        <v>6.714285714</v>
      </c>
      <c r="L311" s="1">
        <v>139.0</v>
      </c>
      <c r="M311" s="1">
        <v>1.6</v>
      </c>
      <c r="N311" s="1">
        <v>81.0</v>
      </c>
      <c r="O311" s="1">
        <v>5.9</v>
      </c>
      <c r="P311" s="1">
        <v>12.39</v>
      </c>
      <c r="Q311" s="1">
        <v>2.39</v>
      </c>
      <c r="R311" s="1">
        <v>5.184100418</v>
      </c>
      <c r="S311" s="1">
        <v>389.0</v>
      </c>
      <c r="T311" s="1">
        <v>23.3</v>
      </c>
      <c r="U311" s="1">
        <v>4.4955</v>
      </c>
      <c r="V311" s="1">
        <v>247.9</v>
      </c>
      <c r="W311" s="1">
        <f t="shared" si="1"/>
        <v>468.1064792</v>
      </c>
      <c r="X311" s="1">
        <v>35.0</v>
      </c>
      <c r="Y311" s="1">
        <v>21.48070818</v>
      </c>
      <c r="Z311" s="1">
        <f t="shared" si="2"/>
        <v>4.65534</v>
      </c>
      <c r="AA311" s="1">
        <v>0.304899314</v>
      </c>
      <c r="AB311" s="1">
        <v>101.0</v>
      </c>
      <c r="AC311" s="1">
        <v>33.66864189</v>
      </c>
      <c r="AD311" s="1" t="s">
        <v>155</v>
      </c>
      <c r="AE311" s="1">
        <v>40.20385235</v>
      </c>
      <c r="AF311" s="1">
        <v>126.8</v>
      </c>
      <c r="AG311" s="1" t="s">
        <v>140</v>
      </c>
      <c r="AH311" s="1" t="s">
        <v>141</v>
      </c>
      <c r="AI311" s="1" t="s">
        <v>167</v>
      </c>
      <c r="AJ311" s="1" t="s">
        <v>142</v>
      </c>
      <c r="AK311" s="1" t="s">
        <v>173</v>
      </c>
      <c r="AL311" s="1">
        <v>145.0</v>
      </c>
      <c r="AM311" s="1">
        <v>83.0</v>
      </c>
      <c r="AN311" s="1">
        <v>2065.79</v>
      </c>
      <c r="AO311" s="1">
        <v>24.79</v>
      </c>
      <c r="AP311" s="1">
        <v>560.914</v>
      </c>
      <c r="AQ311" s="1">
        <v>1228.93</v>
      </c>
      <c r="AR311" s="1">
        <v>15.3527</v>
      </c>
      <c r="AS311" s="1">
        <v>1808.29</v>
      </c>
      <c r="AT311" s="1">
        <v>3384.29</v>
      </c>
      <c r="AU311" s="1">
        <v>319.955</v>
      </c>
      <c r="AV311" s="1">
        <v>10.855</v>
      </c>
      <c r="AW311" s="1">
        <v>2.77377</v>
      </c>
      <c r="AX311" s="1">
        <v>3.64112</v>
      </c>
      <c r="AY311" s="1">
        <v>795.473</v>
      </c>
      <c r="AZ311" s="1">
        <v>1.32324</v>
      </c>
      <c r="BA311" s="1">
        <v>1.8481</v>
      </c>
      <c r="BB311" s="1">
        <v>22.0274</v>
      </c>
      <c r="BC311" s="1">
        <v>6.33544</v>
      </c>
      <c r="BD311" s="1">
        <v>1.19362</v>
      </c>
      <c r="BE311" s="1">
        <v>411.727</v>
      </c>
      <c r="BF311" s="1">
        <v>6.79082</v>
      </c>
      <c r="BG311" s="1">
        <v>168.72</v>
      </c>
      <c r="BH311" s="1">
        <v>0.57689248</v>
      </c>
      <c r="BI311" s="1">
        <v>0.227506325</v>
      </c>
      <c r="BJ311" s="1">
        <v>0.172773163</v>
      </c>
      <c r="BK311" s="1">
        <v>0.032382536</v>
      </c>
      <c r="BL311" s="1" t="s">
        <v>144</v>
      </c>
      <c r="BM311" s="1" t="s">
        <v>145</v>
      </c>
      <c r="BN311" s="1" t="s">
        <v>145</v>
      </c>
      <c r="BO311" s="1" t="s">
        <v>145</v>
      </c>
      <c r="BP311" s="1" t="s">
        <v>146</v>
      </c>
      <c r="BQ311" s="1" t="s">
        <v>146</v>
      </c>
      <c r="BR311" s="1" t="s">
        <v>145</v>
      </c>
      <c r="BS311" s="1">
        <v>1.989852263</v>
      </c>
      <c r="BT311" s="1">
        <v>0.172248073</v>
      </c>
      <c r="BU311" s="1">
        <v>0.291101825</v>
      </c>
      <c r="BV311" s="1">
        <v>0.106316674</v>
      </c>
      <c r="BW311" s="1">
        <v>0.02626535</v>
      </c>
      <c r="BX311" s="1">
        <v>-1.184896391</v>
      </c>
      <c r="BY311" s="1">
        <v>-0.57352197</v>
      </c>
      <c r="BZ311" s="1" t="s">
        <v>1094</v>
      </c>
      <c r="CA311" s="1">
        <v>36.68138801</v>
      </c>
      <c r="CB311" s="1" t="s">
        <v>148</v>
      </c>
      <c r="CC311" s="1">
        <v>0.092814622</v>
      </c>
      <c r="CD311" s="1">
        <v>0.049216064</v>
      </c>
      <c r="CE311" s="1">
        <v>0.632849837</v>
      </c>
      <c r="CF311" s="1">
        <v>0.039490232</v>
      </c>
      <c r="CG311" s="1">
        <v>0.080657332</v>
      </c>
      <c r="CH311" s="1">
        <v>1720.921</v>
      </c>
      <c r="CI311" s="2" t="s">
        <v>1080</v>
      </c>
      <c r="CJ311" s="1">
        <v>1064.953</v>
      </c>
      <c r="CK311" s="1">
        <v>684.568</v>
      </c>
      <c r="CL311" s="1">
        <v>380.385</v>
      </c>
      <c r="CM311" s="1">
        <v>66.965</v>
      </c>
      <c r="CN311" s="1">
        <v>939.6</v>
      </c>
      <c r="CO311" s="1">
        <v>42.721</v>
      </c>
      <c r="CP311" s="1">
        <v>0.0</v>
      </c>
      <c r="CQ311" s="1">
        <v>42.721</v>
      </c>
      <c r="CR311" s="1">
        <v>0.026</v>
      </c>
      <c r="CS311" s="1">
        <v>15.615</v>
      </c>
      <c r="CT311" s="1">
        <v>15.641</v>
      </c>
      <c r="CU311" s="1">
        <v>0.026</v>
      </c>
      <c r="CV311" s="1">
        <v>4.894</v>
      </c>
      <c r="CW311" s="1">
        <v>0.0</v>
      </c>
      <c r="CX311" s="1">
        <v>0.0</v>
      </c>
      <c r="CY311" s="1">
        <v>0.885</v>
      </c>
      <c r="CZ311" s="1">
        <v>0.274</v>
      </c>
      <c r="DA311" s="1">
        <v>26.982</v>
      </c>
      <c r="DB311" s="1">
        <v>27.256</v>
      </c>
      <c r="DC311" s="1">
        <v>0.28</v>
      </c>
      <c r="DD311" s="1">
        <v>2.881</v>
      </c>
      <c r="DE311" s="1">
        <v>3.161</v>
      </c>
      <c r="DF311" s="1">
        <v>26.396</v>
      </c>
      <c r="DG311" s="1">
        <v>9.267</v>
      </c>
      <c r="DH311" s="1">
        <v>35.663</v>
      </c>
      <c r="DI311" s="1">
        <v>2.705</v>
      </c>
      <c r="DJ311" s="1">
        <v>4.713</v>
      </c>
      <c r="DK311" s="1">
        <v>7.418</v>
      </c>
      <c r="DL311" s="1">
        <v>608.637</v>
      </c>
      <c r="DM311" s="1">
        <v>315.285</v>
      </c>
      <c r="DN311" s="1">
        <v>923.922</v>
      </c>
      <c r="DO311" s="1">
        <v>0.026</v>
      </c>
      <c r="DP311" s="1">
        <v>15.615</v>
      </c>
      <c r="DQ311" s="1">
        <v>15.641</v>
      </c>
      <c r="DR311" s="1" t="s">
        <v>149</v>
      </c>
      <c r="DS311" s="1" t="s">
        <v>149</v>
      </c>
      <c r="DT311" s="1" t="s">
        <v>157</v>
      </c>
      <c r="DU311" s="1" t="s">
        <v>149</v>
      </c>
      <c r="DV311" s="1">
        <v>833.057</v>
      </c>
      <c r="DW311" s="1" t="s">
        <v>1092</v>
      </c>
      <c r="DX311" s="1">
        <v>515.518</v>
      </c>
      <c r="DY311" s="1">
        <v>32.416</v>
      </c>
      <c r="DZ311" s="1">
        <v>454.838</v>
      </c>
      <c r="EA311" s="1" t="s">
        <v>149</v>
      </c>
      <c r="EB311" s="1" t="s">
        <v>149</v>
      </c>
      <c r="EC311" s="1" t="s">
        <v>157</v>
      </c>
      <c r="ED311" s="1" t="s">
        <v>149</v>
      </c>
      <c r="EE311" s="1" t="s">
        <v>1071</v>
      </c>
      <c r="EF311" s="1" t="s">
        <v>151</v>
      </c>
      <c r="EG311" s="1" t="s">
        <v>151</v>
      </c>
    </row>
    <row r="312" ht="14.25" customHeight="1">
      <c r="A312" s="1" t="s">
        <v>1074</v>
      </c>
      <c r="B312" s="1" t="s">
        <v>136</v>
      </c>
      <c r="C312" s="1">
        <v>38.0</v>
      </c>
      <c r="D312" s="4" t="s">
        <v>137</v>
      </c>
      <c r="E312" s="1">
        <v>146.0</v>
      </c>
      <c r="F312" s="1">
        <v>39.0</v>
      </c>
      <c r="G312" s="1" t="s">
        <v>138</v>
      </c>
      <c r="H312" s="1">
        <v>81.4</v>
      </c>
      <c r="I312" s="1">
        <v>129.0</v>
      </c>
      <c r="J312" s="1">
        <v>249.0</v>
      </c>
      <c r="K312" s="1">
        <v>6.384615385</v>
      </c>
      <c r="L312" s="1">
        <v>164.2</v>
      </c>
      <c r="M312" s="1">
        <v>1.1</v>
      </c>
      <c r="N312" s="1">
        <v>92.0</v>
      </c>
      <c r="O312" s="1">
        <v>6.0</v>
      </c>
      <c r="P312" s="1">
        <v>0.85</v>
      </c>
      <c r="Q312" s="1">
        <v>1.89</v>
      </c>
      <c r="R312" s="1">
        <v>0.44973545</v>
      </c>
      <c r="S312" s="1">
        <v>407.0</v>
      </c>
      <c r="T312" s="1">
        <v>13.7</v>
      </c>
      <c r="U312" s="1">
        <v>5.106</v>
      </c>
      <c r="V312" s="1">
        <v>134.9</v>
      </c>
      <c r="W312" s="1">
        <f t="shared" si="1"/>
        <v>170.6102117</v>
      </c>
      <c r="X312" s="1">
        <v>56.5</v>
      </c>
      <c r="Y312" s="1">
        <f>1/Z312*100</f>
        <v>32.16482112</v>
      </c>
      <c r="Z312" s="1">
        <f t="shared" si="2"/>
        <v>3.108986667</v>
      </c>
      <c r="AA312" s="1">
        <v>0.322119423</v>
      </c>
      <c r="AB312" s="1">
        <v>91.2</v>
      </c>
      <c r="AC312" s="1">
        <v>29.71164071</v>
      </c>
      <c r="AD312" s="1" t="s">
        <v>139</v>
      </c>
      <c r="AE312" s="1">
        <v>28.97251959</v>
      </c>
      <c r="AF312" s="1">
        <v>100.6</v>
      </c>
      <c r="AG312" s="1" t="s">
        <v>140</v>
      </c>
      <c r="AH312" s="1" t="s">
        <v>141</v>
      </c>
      <c r="AI312" s="1" t="s">
        <v>142</v>
      </c>
      <c r="AJ312" s="1" t="s">
        <v>167</v>
      </c>
      <c r="AK312" s="1" t="s">
        <v>173</v>
      </c>
      <c r="AL312" s="1">
        <v>140.0</v>
      </c>
      <c r="AM312" s="1">
        <v>91.0</v>
      </c>
      <c r="AN312" s="1">
        <v>2015.0</v>
      </c>
      <c r="AO312" s="1">
        <v>14.0039</v>
      </c>
      <c r="AP312" s="1">
        <v>316.972</v>
      </c>
      <c r="AQ312" s="1">
        <v>842.821</v>
      </c>
      <c r="AR312" s="1">
        <v>11.4456</v>
      </c>
      <c r="AS312" s="1">
        <v>1020.53</v>
      </c>
      <c r="AT312" s="1">
        <v>2628.94</v>
      </c>
      <c r="AU312" s="1">
        <v>214.211</v>
      </c>
      <c r="AV312" s="1">
        <v>10.0127</v>
      </c>
      <c r="AW312" s="1">
        <v>0.979434</v>
      </c>
      <c r="AX312" s="1">
        <v>2.91118</v>
      </c>
      <c r="AY312" s="1">
        <v>898.784</v>
      </c>
      <c r="AZ312" s="1">
        <v>1.02917</v>
      </c>
      <c r="BA312" s="1">
        <v>1.81504</v>
      </c>
      <c r="BB312" s="1">
        <v>13.9783</v>
      </c>
      <c r="BC312" s="1">
        <v>5.20547</v>
      </c>
      <c r="BD312" s="1">
        <v>1.60374</v>
      </c>
      <c r="BE312" s="1">
        <v>288.576</v>
      </c>
      <c r="BF312" s="1">
        <v>6.97394</v>
      </c>
      <c r="BG312" s="1">
        <v>197.343</v>
      </c>
      <c r="BH312" s="1" t="s">
        <v>147</v>
      </c>
      <c r="BI312" s="1" t="s">
        <v>147</v>
      </c>
      <c r="BJ312" s="1" t="s">
        <v>147</v>
      </c>
      <c r="BK312" s="1" t="s">
        <v>147</v>
      </c>
      <c r="BL312" s="1" t="s">
        <v>144</v>
      </c>
      <c r="BM312" s="1" t="s">
        <v>145</v>
      </c>
      <c r="BN312" s="1" t="s">
        <v>145</v>
      </c>
      <c r="BO312" s="1" t="s">
        <v>145</v>
      </c>
      <c r="BP312" s="1" t="s">
        <v>146</v>
      </c>
      <c r="BQ312" s="1" t="s">
        <v>146</v>
      </c>
      <c r="BR312" s="1" t="s">
        <v>145</v>
      </c>
      <c r="BS312" s="1" t="s">
        <v>147</v>
      </c>
      <c r="BT312" s="1" t="s">
        <v>147</v>
      </c>
      <c r="BU312" s="1" t="s">
        <v>147</v>
      </c>
      <c r="BV312" s="1" t="s">
        <v>147</v>
      </c>
      <c r="BW312" s="1" t="s">
        <v>147</v>
      </c>
      <c r="BX312" s="1">
        <v>-0.406299705</v>
      </c>
      <c r="BY312" s="1">
        <v>-0.201637571</v>
      </c>
      <c r="BZ312" s="1" t="s">
        <v>1094</v>
      </c>
      <c r="CA312" s="1">
        <v>29.16898608</v>
      </c>
      <c r="CB312" s="1" t="s">
        <v>148</v>
      </c>
      <c r="CC312" s="1" t="s">
        <v>147</v>
      </c>
      <c r="CD312" s="1" t="s">
        <v>147</v>
      </c>
      <c r="CE312" s="1" t="s">
        <v>147</v>
      </c>
      <c r="CF312" s="1" t="s">
        <v>147</v>
      </c>
      <c r="CG312" s="1" t="s">
        <v>147</v>
      </c>
      <c r="CH312" s="1">
        <v>1770.942</v>
      </c>
      <c r="CI312" s="2" t="s">
        <v>1080</v>
      </c>
      <c r="CJ312" s="1">
        <v>2175.425</v>
      </c>
      <c r="CK312" s="1">
        <v>1551.534</v>
      </c>
      <c r="CL312" s="1">
        <v>623.892</v>
      </c>
      <c r="CM312" s="1">
        <v>290.866</v>
      </c>
      <c r="CN312" s="1">
        <v>1861.874</v>
      </c>
      <c r="CO312" s="1">
        <v>14.739</v>
      </c>
      <c r="CP312" s="1">
        <v>0.0</v>
      </c>
      <c r="CQ312" s="1">
        <v>14.739</v>
      </c>
      <c r="CR312" s="1">
        <v>0.078</v>
      </c>
      <c r="CS312" s="1">
        <v>7.868</v>
      </c>
      <c r="CT312" s="1">
        <v>7.946</v>
      </c>
      <c r="CU312" s="1">
        <v>0.0</v>
      </c>
      <c r="CV312" s="1">
        <v>1.343</v>
      </c>
      <c r="CW312" s="1">
        <v>184.999</v>
      </c>
      <c r="CX312" s="1">
        <v>0.0</v>
      </c>
      <c r="CY312" s="1">
        <v>2.508</v>
      </c>
      <c r="CZ312" s="1">
        <v>0.308</v>
      </c>
      <c r="DA312" s="1">
        <v>6.425</v>
      </c>
      <c r="DB312" s="1">
        <v>6.733</v>
      </c>
      <c r="DC312" s="1">
        <v>0.004</v>
      </c>
      <c r="DD312" s="1">
        <v>0.362</v>
      </c>
      <c r="DE312" s="1">
        <v>0.366</v>
      </c>
      <c r="DF312" s="1">
        <v>81.877</v>
      </c>
      <c r="DG312" s="1">
        <v>14.383</v>
      </c>
      <c r="DH312" s="1">
        <v>96.26</v>
      </c>
      <c r="DI312" s="1">
        <v>1.858</v>
      </c>
      <c r="DJ312" s="1">
        <v>1.898</v>
      </c>
      <c r="DK312" s="1">
        <v>3.756</v>
      </c>
      <c r="DL312" s="1">
        <v>1265.124</v>
      </c>
      <c r="DM312" s="1">
        <v>592.917</v>
      </c>
      <c r="DN312" s="1">
        <v>1858.041</v>
      </c>
      <c r="DO312" s="1">
        <v>0.078</v>
      </c>
      <c r="DP312" s="1">
        <v>7.868</v>
      </c>
      <c r="DQ312" s="1">
        <v>7.946</v>
      </c>
      <c r="DR312" s="1" t="s">
        <v>149</v>
      </c>
      <c r="DS312" s="1" t="s">
        <v>149</v>
      </c>
      <c r="DT312" s="1" t="s">
        <v>149</v>
      </c>
      <c r="DU312" s="1" t="s">
        <v>149</v>
      </c>
      <c r="DV312" s="1">
        <v>878.879</v>
      </c>
      <c r="DW312" s="1" t="s">
        <v>1092</v>
      </c>
      <c r="DX312" s="1">
        <v>1079.616</v>
      </c>
      <c r="DY312" s="1">
        <v>144.35</v>
      </c>
      <c r="DZ312" s="1">
        <v>924.007</v>
      </c>
      <c r="EA312" s="1" t="s">
        <v>149</v>
      </c>
      <c r="EB312" s="1" t="s">
        <v>149</v>
      </c>
      <c r="EC312" s="1" t="s">
        <v>149</v>
      </c>
      <c r="ED312" s="1" t="s">
        <v>149</v>
      </c>
      <c r="EE312" s="1" t="s">
        <v>1075</v>
      </c>
      <c r="EF312" s="1" t="s">
        <v>151</v>
      </c>
      <c r="EG312" s="1" t="s">
        <v>151</v>
      </c>
    </row>
    <row r="313" ht="14.25" customHeight="1">
      <c r="B313" s="4">
        <f>COUNTIF(B2:B312, "Men")</f>
        <v>158</v>
      </c>
      <c r="C313" s="5">
        <f>AVERAGE(C2:C312)</f>
        <v>40.41800643</v>
      </c>
      <c r="D313" s="4">
        <f>COUNTIF(D2:D312, "18-40")</f>
        <v>147</v>
      </c>
      <c r="E313" s="6">
        <f t="shared" ref="E313:F313" si="3">AVERAGE(E2:E312)</f>
        <v>96.4585209</v>
      </c>
      <c r="F313" s="6">
        <f t="shared" si="3"/>
        <v>46</v>
      </c>
      <c r="G313" s="6">
        <f>COUNTIF(G2:G312, "Normal")</f>
        <v>226</v>
      </c>
      <c r="H313" s="6">
        <f t="shared" ref="H313:AM313" si="4">AVERAGE(H2:H312)</f>
        <v>29.61221865</v>
      </c>
      <c r="I313" s="6">
        <f t="shared" si="4"/>
        <v>115.1016181</v>
      </c>
      <c r="J313" s="6">
        <f t="shared" si="4"/>
        <v>186.9356913</v>
      </c>
      <c r="K313" s="6">
        <f t="shared" si="4"/>
        <v>4.410549247</v>
      </c>
      <c r="L313" s="6">
        <f t="shared" si="4"/>
        <v>149.0450162</v>
      </c>
      <c r="M313" s="6">
        <f t="shared" si="4"/>
        <v>3.095337621</v>
      </c>
      <c r="N313" s="6">
        <f t="shared" si="4"/>
        <v>89.2829582</v>
      </c>
      <c r="O313" s="6">
        <f t="shared" si="4"/>
        <v>5.559131833</v>
      </c>
      <c r="P313" s="6">
        <f t="shared" si="4"/>
        <v>6.780096463</v>
      </c>
      <c r="Q313" s="6">
        <f t="shared" si="4"/>
        <v>6.686173633</v>
      </c>
      <c r="R313" s="6">
        <f t="shared" si="4"/>
        <v>1.420042793</v>
      </c>
      <c r="S313" s="6">
        <f t="shared" si="4"/>
        <v>147.659164</v>
      </c>
      <c r="T313" s="6">
        <f t="shared" si="4"/>
        <v>13.06237942</v>
      </c>
      <c r="U313" s="6">
        <f t="shared" si="4"/>
        <v>4.95520418</v>
      </c>
      <c r="V313" s="6">
        <f t="shared" si="4"/>
        <v>140.2643087</v>
      </c>
      <c r="W313" s="6">
        <f t="shared" si="4"/>
        <v>235.1212397</v>
      </c>
      <c r="X313" s="6">
        <f t="shared" si="4"/>
        <v>84.03054662</v>
      </c>
      <c r="Y313" s="6">
        <f t="shared" si="4"/>
        <v>51.23931592</v>
      </c>
      <c r="Z313" s="6">
        <f t="shared" si="4"/>
        <v>3.02687982</v>
      </c>
      <c r="AA313" s="7">
        <f t="shared" si="4"/>
        <v>0.3375566668</v>
      </c>
      <c r="AB313" s="6">
        <f t="shared" si="4"/>
        <v>74.00128617</v>
      </c>
      <c r="AC313" s="6">
        <f t="shared" si="4"/>
        <v>27.55594791</v>
      </c>
      <c r="AD313" s="6" t="str">
        <f t="shared" si="4"/>
        <v>#DIV/0!</v>
      </c>
      <c r="AE313" s="6">
        <f t="shared" si="4"/>
        <v>36.849244</v>
      </c>
      <c r="AF313" s="6">
        <f t="shared" si="4"/>
        <v>92.17009646</v>
      </c>
      <c r="AG313" s="6" t="str">
        <f t="shared" si="4"/>
        <v>#DIV/0!</v>
      </c>
      <c r="AH313" s="6" t="str">
        <f t="shared" si="4"/>
        <v>#DIV/0!</v>
      </c>
      <c r="AI313" s="6" t="str">
        <f t="shared" si="4"/>
        <v>#DIV/0!</v>
      </c>
      <c r="AJ313" s="6" t="str">
        <f t="shared" si="4"/>
        <v>#DIV/0!</v>
      </c>
      <c r="AK313" s="6" t="str">
        <f t="shared" si="4"/>
        <v>#DIV/0!</v>
      </c>
      <c r="AL313" s="6">
        <f t="shared" si="4"/>
        <v>123.8967742</v>
      </c>
      <c r="AM313" s="6">
        <f t="shared" si="4"/>
        <v>79.93247588</v>
      </c>
    </row>
    <row r="314" ht="14.25" customHeight="1">
      <c r="B314" s="4">
        <f>COUNTIF(B2:B312, "Female")</f>
        <v>153</v>
      </c>
      <c r="C314" s="5">
        <f>_xlfn.STDEV.S(C2:C312)</f>
        <v>10.95822848</v>
      </c>
      <c r="D314" s="4">
        <f>COUNTIF(D2:D312, "41-60")</f>
        <v>164</v>
      </c>
      <c r="E314" s="6">
        <f t="shared" ref="E314:F314" si="5">_xlfn.STDEV.S(E2:E312)</f>
        <v>43.97686103</v>
      </c>
      <c r="F314" s="6">
        <f t="shared" si="5"/>
        <v>14.36033965</v>
      </c>
      <c r="G314" s="6">
        <f>COUNTIF(G2:G312, "LOw")</f>
        <v>85</v>
      </c>
      <c r="H314" s="6">
        <f t="shared" ref="H314:AM314" si="6">_xlfn.STDEV.S(H2:H312)</f>
        <v>21.31514633</v>
      </c>
      <c r="I314" s="6">
        <f t="shared" si="6"/>
        <v>30.10513877</v>
      </c>
      <c r="J314" s="6">
        <f t="shared" si="6"/>
        <v>34.48125783</v>
      </c>
      <c r="K314" s="6">
        <f t="shared" si="6"/>
        <v>1.573943319</v>
      </c>
      <c r="L314" s="6">
        <f t="shared" si="6"/>
        <v>76.11342907</v>
      </c>
      <c r="M314" s="6">
        <f t="shared" si="6"/>
        <v>4.666522619</v>
      </c>
      <c r="N314" s="6">
        <f t="shared" si="6"/>
        <v>24.07723457</v>
      </c>
      <c r="O314" s="6">
        <f t="shared" si="6"/>
        <v>0.6733715496</v>
      </c>
      <c r="P314" s="6">
        <f t="shared" si="6"/>
        <v>6.1076413</v>
      </c>
      <c r="Q314" s="6">
        <f t="shared" si="6"/>
        <v>3.94290868</v>
      </c>
      <c r="R314" s="6">
        <f t="shared" si="6"/>
        <v>2.716707211</v>
      </c>
      <c r="S314" s="6">
        <f t="shared" si="6"/>
        <v>106.2349173</v>
      </c>
      <c r="T314" s="6">
        <f t="shared" si="6"/>
        <v>8.322897417</v>
      </c>
      <c r="U314" s="6">
        <f t="shared" si="6"/>
        <v>1.336286519</v>
      </c>
      <c r="V314" s="6">
        <f t="shared" si="6"/>
        <v>54.17858087</v>
      </c>
      <c r="W314" s="6">
        <f t="shared" si="6"/>
        <v>310.6243307</v>
      </c>
      <c r="X314" s="6">
        <f t="shared" si="6"/>
        <v>52.71407842</v>
      </c>
      <c r="Y314" s="6">
        <f t="shared" si="6"/>
        <v>34.45697715</v>
      </c>
      <c r="Z314" s="6">
        <f t="shared" si="6"/>
        <v>3.23602132</v>
      </c>
      <c r="AA314" s="7">
        <f t="shared" si="6"/>
        <v>0.03191747014</v>
      </c>
      <c r="AB314" s="6">
        <f t="shared" si="6"/>
        <v>15.08120808</v>
      </c>
      <c r="AC314" s="6">
        <f t="shared" si="6"/>
        <v>4.730292348</v>
      </c>
      <c r="AD314" s="6" t="str">
        <f t="shared" si="6"/>
        <v>#DIV/0!</v>
      </c>
      <c r="AE314" s="6">
        <f t="shared" si="6"/>
        <v>5.510586904</v>
      </c>
      <c r="AF314" s="6">
        <f t="shared" si="6"/>
        <v>12.97820902</v>
      </c>
      <c r="AG314" s="6" t="str">
        <f t="shared" si="6"/>
        <v>#DIV/0!</v>
      </c>
      <c r="AH314" s="6" t="str">
        <f t="shared" si="6"/>
        <v>#DIV/0!</v>
      </c>
      <c r="AI314" s="6" t="str">
        <f t="shared" si="6"/>
        <v>#DIV/0!</v>
      </c>
      <c r="AJ314" s="6" t="str">
        <f t="shared" si="6"/>
        <v>#DIV/0!</v>
      </c>
      <c r="AK314" s="6" t="str">
        <f t="shared" si="6"/>
        <v>#DIV/0!</v>
      </c>
      <c r="AL314" s="6">
        <f t="shared" si="6"/>
        <v>18.88516625</v>
      </c>
      <c r="AM314" s="6">
        <f t="shared" si="6"/>
        <v>12.23500821</v>
      </c>
    </row>
    <row r="315" ht="14.25" customHeight="1">
      <c r="B315" s="8">
        <f t="shared" ref="B315:B316" si="12">B313/311</f>
        <v>0.5080385852</v>
      </c>
      <c r="C315" s="9"/>
      <c r="D315" s="8">
        <f t="shared" ref="D315:D316" si="13">D313/311</f>
        <v>0.4726688103</v>
      </c>
      <c r="E315" s="4">
        <f>COUNTIF(E2:E312, "&gt;=130")</f>
        <v>27</v>
      </c>
      <c r="F315" s="10" t="str">
        <f>COUNTIFS(B:B,"Female",F:F,"&lt;50")+COUNTIFS(B:B,"Men",F:F,"&lt;40")</f>
        <v>#REF!</v>
      </c>
      <c r="G315" s="4">
        <f>COUNTIF(G2:G312, "&gt;=130")</f>
        <v>0</v>
      </c>
      <c r="H315" s="4">
        <f>COUNTIF(H2:H312, "&gt;=30")</f>
        <v>118</v>
      </c>
      <c r="I315" s="4">
        <f>COUNTIF(I2:I312, "&gt;=100")</f>
        <v>212</v>
      </c>
      <c r="J315" s="4">
        <f t="shared" ref="J315:L315" si="7">COUNTIF(J2:J312, "&gt;=200")</f>
        <v>105</v>
      </c>
      <c r="K315" s="4">
        <f t="shared" si="7"/>
        <v>0</v>
      </c>
      <c r="L315" s="4">
        <f t="shared" si="7"/>
        <v>75</v>
      </c>
      <c r="M315" s="4">
        <f>COUNTIF(M2:M312, "&gt;=3")</f>
        <v>97</v>
      </c>
      <c r="N315" s="4">
        <f>COUNTIF(N2:N312, "&gt;=100")</f>
        <v>25</v>
      </c>
      <c r="O315" s="4">
        <f>COUNTIF(O2:O312, "&gt;=6")</f>
        <v>34</v>
      </c>
      <c r="P315" s="4"/>
      <c r="Q315" s="4"/>
      <c r="R315" s="4">
        <f>COUNTIF(R2:R312, "&gt;=1")</f>
        <v>129</v>
      </c>
      <c r="S315" s="4">
        <f>COUNTIF(S2:S312, "&gt;=150")</f>
        <v>114</v>
      </c>
      <c r="T315" s="4">
        <f>COUNTIF(T2:T312, "&gt;=15")</f>
        <v>97</v>
      </c>
      <c r="U315" s="4">
        <f t="shared" ref="U315:V315" si="8">COUNTIF(U2:U312, "&gt;=150")</f>
        <v>0</v>
      </c>
      <c r="V315" s="4">
        <f t="shared" si="8"/>
        <v>124</v>
      </c>
      <c r="W315" s="4">
        <f>COUNTIF(W2:W312, "&gt;=175")</f>
        <v>162</v>
      </c>
      <c r="X315" s="4">
        <f>COUNTIF(X2:X312, "&gt;=150")</f>
        <v>29</v>
      </c>
      <c r="Y315" s="4">
        <f>COUNTIF(Y2:Y312, "&lt;=50")</f>
        <v>178</v>
      </c>
      <c r="Z315" s="4">
        <f>COUNTIF(Z2:Z312, "&gt;=2.6")</f>
        <v>0</v>
      </c>
      <c r="AA315" s="4">
        <f>COUNTIF(AA2:AA312, "&lt;=0.33")</f>
        <v>0</v>
      </c>
      <c r="AB315" s="4">
        <f>COUNTIF(AB2:AB312, "&gt;=150")</f>
        <v>0</v>
      </c>
      <c r="AC315" s="4">
        <f>COUNTIF(AC2:AC312, "&gt;=25")</f>
        <v>207</v>
      </c>
      <c r="AD315" s="4">
        <f>COUNTIF(AD2:AD312, "&gt;=150")</f>
        <v>0</v>
      </c>
      <c r="AE315" s="10" t="str">
        <f>COUNTIFS(B:B,"Female",AE:AE,"&gt;30")+COUNTIFS(B:B,"Men",AE:AE,"&gt;20")</f>
        <v>#REF!</v>
      </c>
      <c r="AF315" s="10" t="str">
        <f>COUNTIFS(B:B,"Female",AF:AF,"&gt;86")+COUNTIFS(B:B,"Men",AF:AF,"&gt;89")</f>
        <v>#REF!</v>
      </c>
      <c r="AG315" s="4">
        <f t="shared" ref="AG315:AK315" si="9">COUNTIF(AG2:AG312, "&gt;=150")</f>
        <v>0</v>
      </c>
      <c r="AH315" s="4">
        <f t="shared" si="9"/>
        <v>0</v>
      </c>
      <c r="AI315" s="4">
        <f t="shared" si="9"/>
        <v>0</v>
      </c>
      <c r="AJ315" s="4">
        <f t="shared" si="9"/>
        <v>0</v>
      </c>
      <c r="AK315" s="4">
        <f t="shared" si="9"/>
        <v>0</v>
      </c>
      <c r="AL315" s="4">
        <f>COUNTIF(AL2:AL312, "&gt;=120")</f>
        <v>175</v>
      </c>
      <c r="AM315" s="4">
        <f>COUNTIF(AM2:AM312, "&gt;=80")</f>
        <v>153</v>
      </c>
      <c r="AN315" s="4">
        <f t="shared" ref="AN315:BZ315" si="10">COUNTIF(AN2:AN312, "&gt;=150")</f>
        <v>311</v>
      </c>
      <c r="AO315" s="4">
        <f t="shared" si="10"/>
        <v>0</v>
      </c>
      <c r="AP315" s="4">
        <f t="shared" si="10"/>
        <v>311</v>
      </c>
      <c r="AQ315" s="4">
        <f t="shared" si="10"/>
        <v>311</v>
      </c>
      <c r="AR315" s="4">
        <f t="shared" si="10"/>
        <v>0</v>
      </c>
      <c r="AS315" s="4">
        <f t="shared" si="10"/>
        <v>311</v>
      </c>
      <c r="AT315" s="4">
        <f t="shared" si="10"/>
        <v>311</v>
      </c>
      <c r="AU315" s="4">
        <f t="shared" si="10"/>
        <v>310</v>
      </c>
      <c r="AV315" s="4">
        <f t="shared" si="10"/>
        <v>0</v>
      </c>
      <c r="AW315" s="4">
        <f t="shared" si="10"/>
        <v>0</v>
      </c>
      <c r="AX315" s="4">
        <f t="shared" si="10"/>
        <v>0</v>
      </c>
      <c r="AY315" s="4">
        <f t="shared" si="10"/>
        <v>311</v>
      </c>
      <c r="AZ315" s="4">
        <f t="shared" si="10"/>
        <v>0</v>
      </c>
      <c r="BA315" s="4">
        <f t="shared" si="10"/>
        <v>0</v>
      </c>
      <c r="BB315" s="4">
        <f t="shared" si="10"/>
        <v>0</v>
      </c>
      <c r="BC315" s="4">
        <f t="shared" si="10"/>
        <v>0</v>
      </c>
      <c r="BD315" s="4">
        <f t="shared" si="10"/>
        <v>0</v>
      </c>
      <c r="BE315" s="4">
        <f t="shared" si="10"/>
        <v>311</v>
      </c>
      <c r="BF315" s="4">
        <f t="shared" si="10"/>
        <v>0</v>
      </c>
      <c r="BG315" s="4">
        <f t="shared" si="10"/>
        <v>176</v>
      </c>
      <c r="BH315" s="4">
        <f t="shared" si="10"/>
        <v>0</v>
      </c>
      <c r="BI315" s="4">
        <f t="shared" si="10"/>
        <v>0</v>
      </c>
      <c r="BJ315" s="4">
        <f t="shared" si="10"/>
        <v>0</v>
      </c>
      <c r="BK315" s="4">
        <f t="shared" si="10"/>
        <v>0</v>
      </c>
      <c r="BL315" s="4">
        <f t="shared" si="10"/>
        <v>0</v>
      </c>
      <c r="BM315" s="4">
        <f t="shared" si="10"/>
        <v>0</v>
      </c>
      <c r="BN315" s="4">
        <f t="shared" si="10"/>
        <v>0</v>
      </c>
      <c r="BO315" s="4">
        <f t="shared" si="10"/>
        <v>0</v>
      </c>
      <c r="BP315" s="4">
        <f t="shared" si="10"/>
        <v>0</v>
      </c>
      <c r="BQ315" s="4">
        <f t="shared" si="10"/>
        <v>0</v>
      </c>
      <c r="BR315" s="4">
        <f t="shared" si="10"/>
        <v>0</v>
      </c>
      <c r="BS315" s="4">
        <f t="shared" si="10"/>
        <v>11</v>
      </c>
      <c r="BT315" s="4">
        <f t="shared" si="10"/>
        <v>2</v>
      </c>
      <c r="BU315" s="4">
        <f t="shared" si="10"/>
        <v>0</v>
      </c>
      <c r="BV315" s="4">
        <f t="shared" si="10"/>
        <v>0</v>
      </c>
      <c r="BW315" s="4">
        <f t="shared" si="10"/>
        <v>0</v>
      </c>
      <c r="BX315" s="4">
        <f t="shared" si="10"/>
        <v>0</v>
      </c>
      <c r="BY315" s="4">
        <f t="shared" si="10"/>
        <v>0</v>
      </c>
      <c r="BZ315" s="4">
        <f t="shared" si="10"/>
        <v>0</v>
      </c>
      <c r="CA315" s="10" t="str">
        <f>COUNTIFS(B:B,"Female",CA:CA,"&gt;30")+COUNTIFS(B:B,"Men",CA:CA,"&gt;20")</f>
        <v>#REF!</v>
      </c>
      <c r="CB315" s="4">
        <f t="shared" ref="CB315:EF315" si="11">COUNTIF(CB2:CB312, "&gt;=150")</f>
        <v>0</v>
      </c>
      <c r="CC315" s="4">
        <f t="shared" si="11"/>
        <v>0</v>
      </c>
      <c r="CD315" s="4">
        <f t="shared" si="11"/>
        <v>0</v>
      </c>
      <c r="CE315" s="4">
        <f t="shared" si="11"/>
        <v>0</v>
      </c>
      <c r="CF315" s="4">
        <f t="shared" si="11"/>
        <v>0</v>
      </c>
      <c r="CG315" s="4">
        <f t="shared" si="11"/>
        <v>0</v>
      </c>
      <c r="CH315" s="4">
        <f t="shared" si="11"/>
        <v>309</v>
      </c>
      <c r="CI315" s="4">
        <f t="shared" si="11"/>
        <v>0</v>
      </c>
      <c r="CJ315" s="4">
        <f t="shared" si="11"/>
        <v>266</v>
      </c>
      <c r="CK315" s="4">
        <f t="shared" si="11"/>
        <v>240</v>
      </c>
      <c r="CL315" s="4">
        <f t="shared" si="11"/>
        <v>126</v>
      </c>
      <c r="CM315" s="4">
        <f t="shared" si="11"/>
        <v>156</v>
      </c>
      <c r="CN315" s="4">
        <f t="shared" si="11"/>
        <v>175</v>
      </c>
      <c r="CO315" s="4">
        <f t="shared" si="11"/>
        <v>0</v>
      </c>
      <c r="CP315" s="4">
        <f t="shared" si="11"/>
        <v>0</v>
      </c>
      <c r="CQ315" s="4">
        <f t="shared" si="11"/>
        <v>0</v>
      </c>
      <c r="CR315" s="4">
        <f t="shared" si="11"/>
        <v>1</v>
      </c>
      <c r="CS315" s="4">
        <f t="shared" si="11"/>
        <v>0</v>
      </c>
      <c r="CT315" s="4">
        <f t="shared" si="11"/>
        <v>1</v>
      </c>
      <c r="CU315" s="4">
        <f t="shared" si="11"/>
        <v>0</v>
      </c>
      <c r="CV315" s="4">
        <f t="shared" si="11"/>
        <v>0</v>
      </c>
      <c r="CW315" s="4">
        <f t="shared" si="11"/>
        <v>27</v>
      </c>
      <c r="CX315" s="4">
        <f t="shared" si="11"/>
        <v>0</v>
      </c>
      <c r="CY315" s="4">
        <f t="shared" si="11"/>
        <v>72</v>
      </c>
      <c r="CZ315" s="4">
        <f t="shared" si="11"/>
        <v>5</v>
      </c>
      <c r="DA315" s="4">
        <f t="shared" si="11"/>
        <v>2</v>
      </c>
      <c r="DB315" s="4">
        <f t="shared" si="11"/>
        <v>9</v>
      </c>
      <c r="DC315" s="4">
        <f t="shared" si="11"/>
        <v>0</v>
      </c>
      <c r="DD315" s="4">
        <f t="shared" si="11"/>
        <v>0</v>
      </c>
      <c r="DE315" s="4">
        <f t="shared" si="11"/>
        <v>0</v>
      </c>
      <c r="DF315" s="4">
        <f t="shared" si="11"/>
        <v>27</v>
      </c>
      <c r="DG315" s="4">
        <f t="shared" si="11"/>
        <v>0</v>
      </c>
      <c r="DH315" s="4">
        <f t="shared" si="11"/>
        <v>29</v>
      </c>
      <c r="DI315" s="4">
        <f t="shared" si="11"/>
        <v>0</v>
      </c>
      <c r="DJ315" s="4">
        <f t="shared" si="11"/>
        <v>0</v>
      </c>
      <c r="DK315" s="4">
        <f t="shared" si="11"/>
        <v>1</v>
      </c>
      <c r="DL315" s="4">
        <f t="shared" si="11"/>
        <v>145</v>
      </c>
      <c r="DM315" s="4">
        <f t="shared" si="11"/>
        <v>97</v>
      </c>
      <c r="DN315" s="4">
        <f t="shared" si="11"/>
        <v>168</v>
      </c>
      <c r="DO315" s="4">
        <f t="shared" si="11"/>
        <v>1</v>
      </c>
      <c r="DP315" s="4">
        <f t="shared" si="11"/>
        <v>0</v>
      </c>
      <c r="DQ315" s="4">
        <f t="shared" si="11"/>
        <v>1</v>
      </c>
      <c r="DR315" s="4">
        <f t="shared" si="11"/>
        <v>0</v>
      </c>
      <c r="DS315" s="4">
        <f t="shared" si="11"/>
        <v>0</v>
      </c>
      <c r="DT315" s="4">
        <f t="shared" si="11"/>
        <v>0</v>
      </c>
      <c r="DU315" s="4">
        <f t="shared" si="11"/>
        <v>0</v>
      </c>
      <c r="DV315" s="4">
        <f t="shared" si="11"/>
        <v>299</v>
      </c>
      <c r="DW315" s="4">
        <f t="shared" si="11"/>
        <v>0</v>
      </c>
      <c r="DX315" s="4">
        <f t="shared" si="11"/>
        <v>221</v>
      </c>
      <c r="DY315" s="4">
        <f t="shared" si="11"/>
        <v>87</v>
      </c>
      <c r="DZ315" s="4">
        <f t="shared" si="11"/>
        <v>130</v>
      </c>
      <c r="EA315" s="4">
        <f t="shared" si="11"/>
        <v>0</v>
      </c>
      <c r="EB315" s="4">
        <f t="shared" si="11"/>
        <v>0</v>
      </c>
      <c r="EC315" s="4">
        <f t="shared" si="11"/>
        <v>0</v>
      </c>
      <c r="ED315" s="4">
        <f t="shared" si="11"/>
        <v>0</v>
      </c>
      <c r="EE315" s="4">
        <f t="shared" si="11"/>
        <v>0</v>
      </c>
      <c r="EF315" s="4">
        <f t="shared" si="11"/>
        <v>0</v>
      </c>
    </row>
    <row r="316" ht="14.25" customHeight="1">
      <c r="B316" s="8">
        <f t="shared" si="12"/>
        <v>0.4919614148</v>
      </c>
      <c r="C316" s="9"/>
      <c r="D316" s="8">
        <f t="shared" si="13"/>
        <v>0.5273311897</v>
      </c>
      <c r="E316" s="9">
        <f t="shared" ref="E316:O316" si="14">E315/311</f>
        <v>0.08681672026</v>
      </c>
      <c r="F316" s="9" t="str">
        <f t="shared" si="14"/>
        <v>#REF!</v>
      </c>
      <c r="G316" s="9">
        <f t="shared" si="14"/>
        <v>0</v>
      </c>
      <c r="H316" s="9">
        <f t="shared" si="14"/>
        <v>0.3794212219</v>
      </c>
      <c r="I316" s="9">
        <f t="shared" si="14"/>
        <v>0.6816720257</v>
      </c>
      <c r="J316" s="9">
        <f t="shared" si="14"/>
        <v>0.3376205788</v>
      </c>
      <c r="K316" s="9">
        <f t="shared" si="14"/>
        <v>0</v>
      </c>
      <c r="L316" s="9">
        <f t="shared" si="14"/>
        <v>0.2411575563</v>
      </c>
      <c r="M316" s="9">
        <f t="shared" si="14"/>
        <v>0.3118971061</v>
      </c>
      <c r="N316" s="9">
        <f t="shared" si="14"/>
        <v>0.08038585209</v>
      </c>
      <c r="O316" s="9">
        <f t="shared" si="14"/>
        <v>0.1093247588</v>
      </c>
      <c r="P316" s="9"/>
      <c r="Q316" s="9"/>
      <c r="R316" s="9">
        <f t="shared" ref="R316:EF316" si="15">R315/311</f>
        <v>0.4147909968</v>
      </c>
      <c r="S316" s="9">
        <f t="shared" si="15"/>
        <v>0.3665594855</v>
      </c>
      <c r="T316" s="9">
        <f t="shared" si="15"/>
        <v>0.3118971061</v>
      </c>
      <c r="U316" s="9">
        <f t="shared" si="15"/>
        <v>0</v>
      </c>
      <c r="V316" s="9">
        <f t="shared" si="15"/>
        <v>0.3987138264</v>
      </c>
      <c r="W316" s="9">
        <f t="shared" si="15"/>
        <v>0.5209003215</v>
      </c>
      <c r="X316" s="9">
        <f t="shared" si="15"/>
        <v>0.09324758842</v>
      </c>
      <c r="Y316" s="9">
        <f t="shared" si="15"/>
        <v>0.5723472669</v>
      </c>
      <c r="Z316" s="9">
        <f t="shared" si="15"/>
        <v>0</v>
      </c>
      <c r="AA316" s="9">
        <f t="shared" si="15"/>
        <v>0</v>
      </c>
      <c r="AB316" s="9">
        <f t="shared" si="15"/>
        <v>0</v>
      </c>
      <c r="AC316" s="9">
        <f t="shared" si="15"/>
        <v>0.6655948553</v>
      </c>
      <c r="AD316" s="9">
        <f t="shared" si="15"/>
        <v>0</v>
      </c>
      <c r="AE316" s="9" t="str">
        <f t="shared" si="15"/>
        <v>#REF!</v>
      </c>
      <c r="AF316" s="9" t="str">
        <f t="shared" si="15"/>
        <v>#REF!</v>
      </c>
      <c r="AG316" s="9">
        <f t="shared" si="15"/>
        <v>0</v>
      </c>
      <c r="AH316" s="9">
        <f t="shared" si="15"/>
        <v>0</v>
      </c>
      <c r="AI316" s="9">
        <f t="shared" si="15"/>
        <v>0</v>
      </c>
      <c r="AJ316" s="9">
        <f t="shared" si="15"/>
        <v>0</v>
      </c>
      <c r="AK316" s="9">
        <f t="shared" si="15"/>
        <v>0</v>
      </c>
      <c r="AL316" s="9">
        <f t="shared" si="15"/>
        <v>0.5627009646</v>
      </c>
      <c r="AM316" s="9">
        <f t="shared" si="15"/>
        <v>0.4919614148</v>
      </c>
      <c r="AN316" s="9">
        <f t="shared" si="15"/>
        <v>1</v>
      </c>
      <c r="AO316" s="9">
        <f t="shared" si="15"/>
        <v>0</v>
      </c>
      <c r="AP316" s="9">
        <f t="shared" si="15"/>
        <v>1</v>
      </c>
      <c r="AQ316" s="9">
        <f t="shared" si="15"/>
        <v>1</v>
      </c>
      <c r="AR316" s="9">
        <f t="shared" si="15"/>
        <v>0</v>
      </c>
      <c r="AS316" s="9">
        <f t="shared" si="15"/>
        <v>1</v>
      </c>
      <c r="AT316" s="9">
        <f t="shared" si="15"/>
        <v>1</v>
      </c>
      <c r="AU316" s="9">
        <f t="shared" si="15"/>
        <v>0.9967845659</v>
      </c>
      <c r="AV316" s="9">
        <f t="shared" si="15"/>
        <v>0</v>
      </c>
      <c r="AW316" s="9">
        <f t="shared" si="15"/>
        <v>0</v>
      </c>
      <c r="AX316" s="9">
        <f t="shared" si="15"/>
        <v>0</v>
      </c>
      <c r="AY316" s="9">
        <f t="shared" si="15"/>
        <v>1</v>
      </c>
      <c r="AZ316" s="9">
        <f t="shared" si="15"/>
        <v>0</v>
      </c>
      <c r="BA316" s="9">
        <f t="shared" si="15"/>
        <v>0</v>
      </c>
      <c r="BB316" s="9">
        <f t="shared" si="15"/>
        <v>0</v>
      </c>
      <c r="BC316" s="9">
        <f t="shared" si="15"/>
        <v>0</v>
      </c>
      <c r="BD316" s="9">
        <f t="shared" si="15"/>
        <v>0</v>
      </c>
      <c r="BE316" s="9">
        <f t="shared" si="15"/>
        <v>1</v>
      </c>
      <c r="BF316" s="9">
        <f t="shared" si="15"/>
        <v>0</v>
      </c>
      <c r="BG316" s="9">
        <f t="shared" si="15"/>
        <v>0.5659163987</v>
      </c>
      <c r="BH316" s="9">
        <f t="shared" si="15"/>
        <v>0</v>
      </c>
      <c r="BI316" s="9">
        <f t="shared" si="15"/>
        <v>0</v>
      </c>
      <c r="BJ316" s="9">
        <f t="shared" si="15"/>
        <v>0</v>
      </c>
      <c r="BK316" s="9">
        <f t="shared" si="15"/>
        <v>0</v>
      </c>
      <c r="BL316" s="9">
        <f t="shared" si="15"/>
        <v>0</v>
      </c>
      <c r="BM316" s="9">
        <f t="shared" si="15"/>
        <v>0</v>
      </c>
      <c r="BN316" s="9">
        <f t="shared" si="15"/>
        <v>0</v>
      </c>
      <c r="BO316" s="9">
        <f t="shared" si="15"/>
        <v>0</v>
      </c>
      <c r="BP316" s="9">
        <f t="shared" si="15"/>
        <v>0</v>
      </c>
      <c r="BQ316" s="9">
        <f t="shared" si="15"/>
        <v>0</v>
      </c>
      <c r="BR316" s="9">
        <f t="shared" si="15"/>
        <v>0</v>
      </c>
      <c r="BS316" s="9">
        <f t="shared" si="15"/>
        <v>0.03536977492</v>
      </c>
      <c r="BT316" s="9">
        <f t="shared" si="15"/>
        <v>0.006430868167</v>
      </c>
      <c r="BU316" s="9">
        <f t="shared" si="15"/>
        <v>0</v>
      </c>
      <c r="BV316" s="9">
        <f t="shared" si="15"/>
        <v>0</v>
      </c>
      <c r="BW316" s="9">
        <f t="shared" si="15"/>
        <v>0</v>
      </c>
      <c r="BX316" s="9">
        <f t="shared" si="15"/>
        <v>0</v>
      </c>
      <c r="BY316" s="9">
        <f t="shared" si="15"/>
        <v>0</v>
      </c>
      <c r="BZ316" s="9">
        <f t="shared" si="15"/>
        <v>0</v>
      </c>
      <c r="CA316" s="9" t="str">
        <f t="shared" si="15"/>
        <v>#REF!</v>
      </c>
      <c r="CB316" s="9">
        <f t="shared" si="15"/>
        <v>0</v>
      </c>
      <c r="CC316" s="9">
        <f t="shared" si="15"/>
        <v>0</v>
      </c>
      <c r="CD316" s="9">
        <f t="shared" si="15"/>
        <v>0</v>
      </c>
      <c r="CE316" s="9">
        <f t="shared" si="15"/>
        <v>0</v>
      </c>
      <c r="CF316" s="9">
        <f t="shared" si="15"/>
        <v>0</v>
      </c>
      <c r="CG316" s="9">
        <f t="shared" si="15"/>
        <v>0</v>
      </c>
      <c r="CH316" s="9">
        <f t="shared" si="15"/>
        <v>0.9935691318</v>
      </c>
      <c r="CI316" s="9">
        <f t="shared" si="15"/>
        <v>0</v>
      </c>
      <c r="CJ316" s="9">
        <f t="shared" si="15"/>
        <v>0.8553054662</v>
      </c>
      <c r="CK316" s="9">
        <f t="shared" si="15"/>
        <v>0.7717041801</v>
      </c>
      <c r="CL316" s="9">
        <f t="shared" si="15"/>
        <v>0.4051446945</v>
      </c>
      <c r="CM316" s="9">
        <f t="shared" si="15"/>
        <v>0.501607717</v>
      </c>
      <c r="CN316" s="9">
        <f t="shared" si="15"/>
        <v>0.5627009646</v>
      </c>
      <c r="CO316" s="9">
        <f t="shared" si="15"/>
        <v>0</v>
      </c>
      <c r="CP316" s="9">
        <f t="shared" si="15"/>
        <v>0</v>
      </c>
      <c r="CQ316" s="9">
        <f t="shared" si="15"/>
        <v>0</v>
      </c>
      <c r="CR316" s="9">
        <f t="shared" si="15"/>
        <v>0.003215434084</v>
      </c>
      <c r="CS316" s="9">
        <f t="shared" si="15"/>
        <v>0</v>
      </c>
      <c r="CT316" s="9">
        <f t="shared" si="15"/>
        <v>0.003215434084</v>
      </c>
      <c r="CU316" s="9">
        <f t="shared" si="15"/>
        <v>0</v>
      </c>
      <c r="CV316" s="9">
        <f t="shared" si="15"/>
        <v>0</v>
      </c>
      <c r="CW316" s="9">
        <f t="shared" si="15"/>
        <v>0.08681672026</v>
      </c>
      <c r="CX316" s="9">
        <f t="shared" si="15"/>
        <v>0</v>
      </c>
      <c r="CY316" s="9">
        <f t="shared" si="15"/>
        <v>0.231511254</v>
      </c>
      <c r="CZ316" s="9">
        <f t="shared" si="15"/>
        <v>0.01607717042</v>
      </c>
      <c r="DA316" s="9">
        <f t="shared" si="15"/>
        <v>0.006430868167</v>
      </c>
      <c r="DB316" s="9">
        <f t="shared" si="15"/>
        <v>0.02893890675</v>
      </c>
      <c r="DC316" s="9">
        <f t="shared" si="15"/>
        <v>0</v>
      </c>
      <c r="DD316" s="9">
        <f t="shared" si="15"/>
        <v>0</v>
      </c>
      <c r="DE316" s="9">
        <f t="shared" si="15"/>
        <v>0</v>
      </c>
      <c r="DF316" s="9">
        <f t="shared" si="15"/>
        <v>0.08681672026</v>
      </c>
      <c r="DG316" s="9">
        <f t="shared" si="15"/>
        <v>0</v>
      </c>
      <c r="DH316" s="9">
        <f t="shared" si="15"/>
        <v>0.09324758842</v>
      </c>
      <c r="DI316" s="9">
        <f t="shared" si="15"/>
        <v>0</v>
      </c>
      <c r="DJ316" s="9">
        <f t="shared" si="15"/>
        <v>0</v>
      </c>
      <c r="DK316" s="9">
        <f t="shared" si="15"/>
        <v>0.003215434084</v>
      </c>
      <c r="DL316" s="9">
        <f t="shared" si="15"/>
        <v>0.4662379421</v>
      </c>
      <c r="DM316" s="9">
        <f t="shared" si="15"/>
        <v>0.3118971061</v>
      </c>
      <c r="DN316" s="9">
        <f t="shared" si="15"/>
        <v>0.540192926</v>
      </c>
      <c r="DO316" s="9">
        <f t="shared" si="15"/>
        <v>0.003215434084</v>
      </c>
      <c r="DP316" s="9">
        <f t="shared" si="15"/>
        <v>0</v>
      </c>
      <c r="DQ316" s="9">
        <f t="shared" si="15"/>
        <v>0.003215434084</v>
      </c>
      <c r="DR316" s="9">
        <f t="shared" si="15"/>
        <v>0</v>
      </c>
      <c r="DS316" s="9">
        <f t="shared" si="15"/>
        <v>0</v>
      </c>
      <c r="DT316" s="9">
        <f t="shared" si="15"/>
        <v>0</v>
      </c>
      <c r="DU316" s="9">
        <f t="shared" si="15"/>
        <v>0</v>
      </c>
      <c r="DV316" s="9">
        <f t="shared" si="15"/>
        <v>0.961414791</v>
      </c>
      <c r="DW316" s="9">
        <f t="shared" si="15"/>
        <v>0</v>
      </c>
      <c r="DX316" s="9">
        <f t="shared" si="15"/>
        <v>0.7106109325</v>
      </c>
      <c r="DY316" s="9">
        <f t="shared" si="15"/>
        <v>0.2797427653</v>
      </c>
      <c r="DZ316" s="9">
        <f t="shared" si="15"/>
        <v>0.4180064309</v>
      </c>
      <c r="EA316" s="9">
        <f t="shared" si="15"/>
        <v>0</v>
      </c>
      <c r="EB316" s="9">
        <f t="shared" si="15"/>
        <v>0</v>
      </c>
      <c r="EC316" s="9">
        <f t="shared" si="15"/>
        <v>0</v>
      </c>
      <c r="ED316" s="9">
        <f t="shared" si="15"/>
        <v>0</v>
      </c>
      <c r="EE316" s="9">
        <f t="shared" si="15"/>
        <v>0</v>
      </c>
      <c r="EF316" s="9">
        <f t="shared" si="15"/>
        <v>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2024-09-25T20:39:08Z</dcterms:created>
  <dc:creator>Jelver Alexander Sierra Restrepo</dc:creator>
</cp:coreProperties>
</file>